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2DECBB28-D89D-4038-832A-781382D487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Q43" i="8" l="1"/>
  <c r="AE22" i="5"/>
  <c r="AE62" i="5" s="1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62" i="5" s="1"/>
  <c r="U13" i="7"/>
  <c r="W22" i="7"/>
  <c r="U22" i="7" s="1"/>
</calcChain>
</file>

<file path=xl/sharedStrings.xml><?xml version="1.0" encoding="utf-8"?>
<sst xmlns="http://schemas.openxmlformats.org/spreadsheetml/2006/main" count="494" uniqueCount="344">
  <si>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</si>
  <si>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</si>
  <si>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</si>
  <si>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</si>
  <si>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</si>
  <si>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</si>
  <si>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</si>
  <si>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</si>
  <si>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</si>
  <si>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</si>
  <si>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</si>
  <si>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</si>
  <si>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</si>
  <si>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</si>
  <si>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</si>
  <si>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</si>
  <si>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</si>
  <si>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</si>
  <si>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</si>
  <si>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</si>
  <si>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</si>
  <si>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</si>
  <si>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</si>
  <si>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</si>
  <si>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</si>
  <si>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</si>
  <si>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</si>
  <si>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</si>
  <si>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</si>
  <si>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</si>
  <si>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</si>
  <si>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</si>
  <si>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</si>
  <si>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</si>
  <si>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</si>
  <si>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</si>
  <si>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</si>
  <si>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</si>
  <si>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</si>
  <si>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</si>
  <si>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</si>
  <si>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</si>
  <si>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</si>
  <si>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</si>
  <si>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</si>
  <si>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</si>
  <si>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</si>
  <si>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</si>
  <si>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</si>
  <si>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</si>
  <si>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</si>
  <si>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</si>
  <si>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</si>
  <si>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</si>
  <si>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</si>
  <si>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</si>
  <si>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</si>
  <si>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</si>
  <si>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</si>
  <si>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</si>
  <si>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</si>
  <si>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</si>
  <si>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</si>
  <si>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</si>
  <si>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</si>
  <si>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</si>
  <si>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</si>
  <si>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</si>
  <si>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</si>
  <si>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</si>
  <si>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</si>
  <si>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</si>
  <si>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</si>
  <si>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</si>
  <si>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</si>
  <si>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</si>
  <si>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</si>
  <si>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</si>
  <si>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</si>
  <si>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</si>
  <si>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</si>
  <si>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</si>
  <si>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</si>
  <si>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</si>
  <si>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</si>
  <si>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</si>
  <si>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</si>
  <si>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</si>
  <si>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</si>
  <si>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</si>
  <si>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</si>
  <si>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</si>
  <si>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</si>
  <si>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</si>
  <si>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</si>
  <si>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</si>
  <si>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</si>
  <si>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</si>
  <si>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</si>
  <si>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</si>
  <si>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</si>
  <si>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</si>
  <si>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</si>
  <si>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</si>
  <si>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</si>
  <si>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</si>
  <si>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</si>
  <si>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</si>
  <si>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</si>
  <si>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</si>
  <si>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</si>
  <si>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</si>
  <si>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</si>
  <si>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</si>
  <si>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</si>
  <si>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</si>
  <si>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</si>
  <si>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</si>
  <si>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</si>
  <si>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</si>
  <si>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</si>
  <si>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</si>
  <si>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</si>
  <si>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</si>
  <si>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</si>
  <si>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</si>
  <si>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</si>
  <si>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</si>
  <si>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</si>
  <si>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</si>
  <si>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</si>
  <si>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</si>
  <si>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</si>
  <si>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</si>
  <si>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</si>
  <si>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</si>
  <si>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</si>
  <si>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</si>
  <si>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</si>
  <si>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</si>
  <si>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</si>
  <si>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</si>
  <si>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</si>
  <si>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</si>
  <si>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</si>
  <si>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</si>
  <si>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</si>
  <si>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</si>
  <si>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</si>
  <si>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</si>
  <si>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</si>
  <si>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</si>
  <si>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</si>
  <si>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</si>
  <si>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</si>
  <si>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</si>
  <si>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</si>
  <si>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</si>
  <si>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</si>
  <si>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</si>
  <si>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</si>
  <si>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</si>
  <si>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</si>
  <si>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</si>
  <si>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</si>
  <si>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</si>
  <si>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</si>
  <si>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</si>
  <si>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</si>
  <si>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</si>
  <si>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</si>
  <si>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</si>
  <si>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</si>
  <si>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</si>
  <si>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</si>
  <si>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</si>
  <si>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</si>
  <si>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</si>
  <si>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</si>
  <si>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</si>
  <si>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</si>
  <si>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</si>
  <si>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</si>
  <si>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</si>
  <si>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</si>
  <si>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</si>
  <si>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</si>
  <si>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</si>
  <si>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</si>
  <si>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</si>
  <si>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</si>
  <si>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</si>
  <si>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</si>
  <si>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</si>
  <si>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</si>
  <si>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</si>
  <si>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</si>
  <si>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</si>
  <si>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</si>
  <si>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</si>
  <si>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</si>
  <si>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</si>
  <si>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</si>
  <si>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</si>
  <si>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</si>
  <si>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</si>
  <si>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</si>
  <si>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</si>
  <si>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</si>
  <si>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</si>
  <si>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</si>
  <si>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</si>
  <si>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</si>
  <si>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</si>
  <si>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</si>
  <si>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</si>
  <si>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</si>
  <si>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</si>
  <si>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</si>
  <si>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</si>
  <si>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</si>
  <si>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</si>
  <si>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</si>
  <si>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</si>
  <si>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</si>
  <si>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</si>
  <si>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</si>
  <si>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</si>
  <si>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</si>
  <si>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</si>
  <si>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</si>
  <si>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</si>
  <si>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</si>
  <si>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</si>
  <si>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</si>
  <si>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</si>
  <si>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</si>
  <si>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</si>
  <si>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</si>
  <si>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</si>
  <si>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</si>
  <si>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</si>
  <si>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</si>
  <si>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</si>
  <si>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</si>
  <si>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</si>
  <si>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</si>
  <si>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</si>
  <si>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</si>
  <si>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</si>
  <si>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</si>
  <si>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</si>
  <si>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</si>
  <si>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</si>
  <si>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</si>
  <si>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</si>
  <si>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</si>
  <si>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</si>
  <si>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</si>
  <si>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</si>
  <si>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</si>
  <si>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</si>
  <si>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</si>
  <si>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</si>
  <si>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</si>
  <si>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</si>
  <si>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</si>
  <si>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</si>
  <si>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</si>
  <si>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</si>
  <si>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</si>
  <si>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</si>
  <si>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</si>
  <si>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</si>
  <si>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</si>
  <si>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</si>
  <si>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</si>
  <si>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</si>
  <si>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</si>
  <si>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</si>
  <si>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</si>
  <si>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</si>
  <si>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</si>
  <si>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</si>
  <si>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</si>
  <si>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</si>
  <si>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</si>
  <si>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</si>
  <si>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</si>
  <si>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</si>
  <si>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</si>
  <si>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</si>
  <si>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</si>
  <si>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</si>
  <si>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</si>
  <si>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</si>
  <si>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</si>
  <si>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</si>
  <si>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</si>
  <si>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</si>
  <si>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</si>
  <si>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</si>
  <si>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</si>
  <si>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</si>
  <si>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</si>
  <si>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</si>
  <si>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</si>
  <si>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</si>
  <si>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</si>
  <si>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</si>
  <si>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</si>
  <si>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</si>
  <si>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</si>
  <si>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</si>
  <si>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</si>
  <si>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</si>
  <si>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</si>
  <si>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</si>
  <si>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</si>
  <si>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</si>
  <si>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</si>
  <si>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</si>
  <si>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</si>
  <si>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</si>
  <si>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</si>
  <si>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</si>
  <si>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</si>
  <si>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</si>
  <si>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</si>
  <si>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</si>
  <si>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</si>
  <si>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</si>
  <si>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</si>
  <si>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（単位：百万円）</t>
  </si>
  <si>
    <t>-</t>
    <phoneticPr fontId="2"/>
  </si>
  <si>
    <t>行政コスト計算書</t>
  </si>
  <si>
    <t>自　平成３１年４月１日</t>
    <phoneticPr fontId="11"/>
  </si>
  <si>
    <t>至　令和２年３月３１日</t>
    <phoneticPr fontId="11"/>
  </si>
  <si>
    <t>-</t>
    <phoneticPr fontId="11"/>
  </si>
  <si>
    <t>※</t>
  </si>
  <si>
    <t>純資産変動計算書</t>
  </si>
  <si>
    <t>資金収支計算書</t>
  </si>
  <si>
    <t>貸借対照表</t>
  </si>
  <si>
    <t>（令和２年３月３１日現在）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</si>
</sst>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8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Alignment="1">
      <alignment vertical="center"/>
    </xf>
    <xf numFmtId="0" fontId="5" fillId="0" borderId="0" xfId="5" applyFont="1"/>
    <xf numFmtId="0" fontId="4" fillId="0" borderId="0" xfId="5" applyFont="1" applyAlignment="1">
      <alignment vertical="center"/>
    </xf>
    <xf numFmtId="49" fontId="8" fillId="0" borderId="0" xfId="5" applyNumberFormat="1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horizontal="right" vertical="center"/>
    </xf>
    <xf numFmtId="49" fontId="4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" fillId="0" borderId="6" xfId="5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>
      <alignment vertical="center"/>
    </xf>
    <xf numFmtId="0" fontId="1" fillId="0" borderId="19" xfId="5" applyBorder="1" applyAlignment="1">
      <alignment horizontal="right" vertical="center"/>
    </xf>
    <xf numFmtId="178" fontId="9" fillId="0" borderId="10" xfId="5" applyNumberFormat="1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Alignment="1">
      <alignment vertical="center"/>
    </xf>
    <xf numFmtId="176" fontId="1" fillId="2" borderId="21" xfId="5" applyNumberForma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Border="1" applyAlignment="1">
      <alignment vertical="center"/>
    </xf>
    <xf numFmtId="0" fontId="9" fillId="0" borderId="10" xfId="5" applyFont="1" applyBorder="1" applyAlignment="1">
      <alignment horizontal="right" vertical="center"/>
    </xf>
    <xf numFmtId="176" fontId="1" fillId="2" borderId="27" xfId="5" applyNumberForma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>
      <alignment vertical="center"/>
    </xf>
    <xf numFmtId="49" fontId="4" fillId="0" borderId="0" xfId="8" applyNumberFormat="1" applyFont="1" applyAlignment="1">
      <alignment vertical="center"/>
    </xf>
    <xf numFmtId="0" fontId="12" fillId="0" borderId="0" xfId="8" applyFont="1"/>
    <xf numFmtId="0" fontId="4" fillId="0" borderId="0" xfId="8" applyFont="1" applyAlignment="1">
      <alignment vertical="center"/>
    </xf>
    <xf numFmtId="0" fontId="12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vertical="center"/>
    </xf>
    <xf numFmtId="0" fontId="1" fillId="0" borderId="2" xfId="8" applyBorder="1" applyAlignment="1">
      <alignment vertical="center"/>
    </xf>
    <xf numFmtId="0" fontId="1" fillId="0" borderId="32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Border="1" applyAlignment="1">
      <alignment vertical="center"/>
    </xf>
    <xf numFmtId="176" fontId="1" fillId="0" borderId="3" xfId="8" applyNumberFormat="1" applyBorder="1" applyAlignment="1">
      <alignment horizontal="right" vertical="center"/>
    </xf>
    <xf numFmtId="180" fontId="9" fillId="0" borderId="4" xfId="8" applyNumberFormat="1" applyFont="1" applyBorder="1" applyAlignment="1">
      <alignment horizontal="center" vertical="center"/>
    </xf>
    <xf numFmtId="176" fontId="9" fillId="0" borderId="38" xfId="8" applyNumberFormat="1" applyFont="1" applyBorder="1" applyAlignment="1">
      <alignment horizontal="center" vertical="center"/>
    </xf>
    <xf numFmtId="176" fontId="1" fillId="0" borderId="4" xfId="8" applyNumberFormat="1" applyBorder="1" applyAlignment="1">
      <alignment horizontal="right" vertical="center"/>
    </xf>
    <xf numFmtId="176" fontId="9" fillId="0" borderId="5" xfId="8" applyNumberFormat="1" applyFont="1" applyBorder="1" applyAlignment="1">
      <alignment horizontal="center" vertical="center"/>
    </xf>
    <xf numFmtId="176" fontId="1" fillId="0" borderId="19" xfId="8" applyNumberFormat="1" applyBorder="1" applyAlignment="1">
      <alignment horizontal="right" vertical="center"/>
    </xf>
    <xf numFmtId="180" fontId="9" fillId="0" borderId="0" xfId="8" applyNumberFormat="1" applyFont="1" applyAlignment="1">
      <alignment horizontal="center" vertical="center"/>
    </xf>
    <xf numFmtId="176" fontId="9" fillId="0" borderId="9" xfId="8" applyNumberFormat="1" applyFont="1" applyBorder="1" applyAlignment="1">
      <alignment horizontal="center" vertical="center"/>
    </xf>
    <xf numFmtId="176" fontId="1" fillId="0" borderId="0" xfId="8" applyNumberFormat="1" applyAlignment="1">
      <alignment horizontal="right" vertical="center"/>
    </xf>
    <xf numFmtId="176" fontId="9" fillId="0" borderId="8" xfId="8" applyNumberFormat="1" applyFont="1" applyBorder="1" applyAlignment="1">
      <alignment horizontal="center" vertical="center"/>
    </xf>
    <xf numFmtId="0" fontId="1" fillId="0" borderId="6" xfId="8" applyBorder="1" applyAlignment="1">
      <alignment vertical="center"/>
    </xf>
    <xf numFmtId="176" fontId="9" fillId="0" borderId="10" xfId="8" applyNumberFormat="1" applyFont="1" applyBorder="1" applyAlignment="1">
      <alignment horizontal="center" vertical="center"/>
    </xf>
    <xf numFmtId="0" fontId="1" fillId="0" borderId="6" xfId="9" applyBorder="1" applyAlignment="1">
      <alignment horizontal="left" vertical="center"/>
    </xf>
    <xf numFmtId="0" fontId="1" fillId="0" borderId="0" xfId="9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Border="1">
      <alignment vertical="center"/>
    </xf>
    <xf numFmtId="0" fontId="1" fillId="0" borderId="12" xfId="8" applyBorder="1" applyAlignment="1">
      <alignment vertical="center"/>
    </xf>
    <xf numFmtId="176" fontId="1" fillId="0" borderId="23" xfId="8" applyNumberFormat="1" applyBorder="1" applyAlignment="1">
      <alignment horizontal="right" vertical="center"/>
    </xf>
    <xf numFmtId="180" fontId="9" fillId="0" borderId="12" xfId="8" applyNumberFormat="1" applyFont="1" applyBorder="1" applyAlignment="1">
      <alignment horizontal="center" vertical="center"/>
    </xf>
    <xf numFmtId="176" fontId="9" fillId="0" borderId="13" xfId="8" applyNumberFormat="1" applyFont="1" applyBorder="1" applyAlignment="1">
      <alignment horizontal="center" vertical="center"/>
    </xf>
    <xf numFmtId="176" fontId="1" fillId="0" borderId="12" xfId="8" applyNumberFormat="1" applyBorder="1" applyAlignment="1">
      <alignment horizontal="right" vertical="center"/>
    </xf>
    <xf numFmtId="176" fontId="9" fillId="0" borderId="14" xfId="8" applyNumberFormat="1" applyFont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Border="1">
      <alignment vertical="center"/>
    </xf>
    <xf numFmtId="0" fontId="1" fillId="0" borderId="45" xfId="9" applyBorder="1">
      <alignment vertical="center"/>
    </xf>
    <xf numFmtId="0" fontId="1" fillId="0" borderId="7" xfId="8" applyBorder="1" applyAlignment="1">
      <alignment vertical="center"/>
    </xf>
    <xf numFmtId="176" fontId="1" fillId="0" borderId="21" xfId="8" applyNumberFormat="1" applyBorder="1" applyAlignment="1">
      <alignment horizontal="right" vertical="center"/>
    </xf>
    <xf numFmtId="180" fontId="9" fillId="0" borderId="46" xfId="8" applyNumberFormat="1" applyFont="1" applyBorder="1" applyAlignment="1">
      <alignment horizontal="center" vertical="center"/>
    </xf>
    <xf numFmtId="176" fontId="1" fillId="0" borderId="7" xfId="8" applyNumberFormat="1" applyBorder="1" applyAlignment="1">
      <alignment horizontal="right" vertical="center"/>
    </xf>
    <xf numFmtId="176" fontId="9" fillId="0" borderId="22" xfId="8" applyNumberFormat="1" applyFont="1" applyBorder="1" applyAlignment="1">
      <alignment horizontal="center" vertical="center"/>
    </xf>
    <xf numFmtId="0" fontId="1" fillId="0" borderId="0" xfId="9">
      <alignment vertical="center"/>
    </xf>
    <xf numFmtId="0" fontId="1" fillId="0" borderId="12" xfId="9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Border="1">
      <alignment vertical="center"/>
    </xf>
    <xf numFmtId="0" fontId="1" fillId="0" borderId="25" xfId="9" applyBorder="1" applyAlignment="1">
      <alignment horizontal="left" vertical="center"/>
    </xf>
    <xf numFmtId="0" fontId="10" fillId="0" borderId="25" xfId="9" applyFont="1" applyBorder="1" applyAlignment="1">
      <alignment horizontal="left" vertical="center"/>
    </xf>
    <xf numFmtId="0" fontId="1" fillId="0" borderId="25" xfId="8" applyBorder="1" applyAlignment="1">
      <alignment vertical="center"/>
    </xf>
    <xf numFmtId="176" fontId="1" fillId="0" borderId="27" xfId="8" applyNumberFormat="1" applyBorder="1" applyAlignment="1">
      <alignment horizontal="right" vertical="center"/>
    </xf>
    <xf numFmtId="180" fontId="9" fillId="0" borderId="25" xfId="8" applyNumberFormat="1" applyFont="1" applyBorder="1" applyAlignment="1">
      <alignment horizontal="center" vertical="center"/>
    </xf>
    <xf numFmtId="176" fontId="9" fillId="0" borderId="26" xfId="8" applyNumberFormat="1" applyFont="1" applyBorder="1" applyAlignment="1">
      <alignment horizontal="center" vertical="center"/>
    </xf>
    <xf numFmtId="176" fontId="1" fillId="0" borderId="25" xfId="8" applyNumberFormat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Border="1">
      <alignment vertical="center"/>
    </xf>
    <xf numFmtId="0" fontId="1" fillId="0" borderId="34" xfId="9" applyBorder="1" applyAlignment="1">
      <alignment horizontal="left" vertical="center"/>
    </xf>
    <xf numFmtId="0" fontId="1" fillId="0" borderId="34" xfId="8" applyBorder="1" applyAlignment="1">
      <alignment vertical="center"/>
    </xf>
    <xf numFmtId="176" fontId="1" fillId="0" borderId="36" xfId="8" applyNumberFormat="1" applyBorder="1" applyAlignment="1">
      <alignment horizontal="right" vertical="center"/>
    </xf>
    <xf numFmtId="180" fontId="9" fillId="0" borderId="34" xfId="8" applyNumberFormat="1" applyFont="1" applyBorder="1" applyAlignment="1">
      <alignment horizontal="center" vertical="center"/>
    </xf>
    <xf numFmtId="176" fontId="9" fillId="0" borderId="35" xfId="8" applyNumberFormat="1" applyFont="1" applyBorder="1" applyAlignment="1">
      <alignment horizontal="center" vertical="center"/>
    </xf>
    <xf numFmtId="176" fontId="1" fillId="0" borderId="34" xfId="8" applyNumberFormat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Border="1" applyAlignment="1">
      <alignment vertical="top" wrapText="1"/>
    </xf>
    <xf numFmtId="0" fontId="1" fillId="0" borderId="2" xfId="8" applyBorder="1" applyAlignment="1">
      <alignment vertical="top"/>
    </xf>
    <xf numFmtId="0" fontId="1" fillId="0" borderId="0" xfId="8" applyAlignment="1">
      <alignment vertical="top"/>
    </xf>
    <xf numFmtId="0" fontId="4" fillId="0" borderId="0" xfId="8" applyFont="1" applyAlignment="1">
      <alignment horizontal="left" vertical="center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" fillId="2" borderId="0" xfId="3" applyFill="1" applyAlignment="1">
      <alignment vertical="center"/>
    </xf>
    <xf numFmtId="0" fontId="1" fillId="2" borderId="0" xfId="3" applyFill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ill="1" applyBorder="1">
      <alignment vertical="center"/>
    </xf>
    <xf numFmtId="0" fontId="1" fillId="2" borderId="2" xfId="9" applyFill="1" applyBorder="1" applyAlignment="1">
      <alignment horizontal="left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1" xfId="3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ill="1">
      <alignment vertical="center"/>
    </xf>
    <xf numFmtId="0" fontId="1" fillId="2" borderId="0" xfId="9" applyFill="1" applyAlignment="1">
      <alignment horizontal="left" vertical="center"/>
    </xf>
    <xf numFmtId="0" fontId="1" fillId="2" borderId="9" xfId="3" applyFill="1" applyBorder="1" applyAlignment="1">
      <alignment vertical="center"/>
    </xf>
    <xf numFmtId="176" fontId="1" fillId="2" borderId="19" xfId="3" applyNumberForma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ill="1" applyBorder="1" applyAlignment="1">
      <alignment vertical="center"/>
    </xf>
    <xf numFmtId="0" fontId="1" fillId="2" borderId="6" xfId="7" applyFill="1" applyBorder="1">
      <alignment vertical="center"/>
    </xf>
    <xf numFmtId="0" fontId="1" fillId="2" borderId="0" xfId="7" applyFill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ill="1" applyBorder="1" applyAlignment="1">
      <alignment vertical="center"/>
    </xf>
    <xf numFmtId="0" fontId="1" fillId="2" borderId="7" xfId="3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ill="1" applyBorder="1">
      <alignment vertical="center"/>
    </xf>
    <xf numFmtId="0" fontId="1" fillId="2" borderId="46" xfId="3" applyFill="1" applyBorder="1" applyAlignment="1">
      <alignment vertical="center"/>
    </xf>
    <xf numFmtId="176" fontId="1" fillId="2" borderId="21" xfId="3" applyNumberForma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ill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176" fontId="1" fillId="2" borderId="23" xfId="3" applyNumberFormat="1" applyFill="1" applyBorder="1" applyAlignment="1">
      <alignment horizontal="right" vertical="center"/>
    </xf>
    <xf numFmtId="176" fontId="1" fillId="2" borderId="17" xfId="3" applyNumberForma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ill="1" applyBorder="1" applyAlignment="1">
      <alignment horizontal="left" vertical="center"/>
    </xf>
    <xf numFmtId="176" fontId="1" fillId="2" borderId="0" xfId="3" applyNumberFormat="1" applyFill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ill="1" applyBorder="1" applyAlignment="1">
      <alignment horizontal="left" vertical="center"/>
    </xf>
    <xf numFmtId="0" fontId="1" fillId="2" borderId="4" xfId="3" applyFill="1" applyBorder="1" applyAlignment="1">
      <alignment horizontal="left" vertical="center"/>
    </xf>
    <xf numFmtId="176" fontId="1" fillId="2" borderId="3" xfId="3" applyNumberForma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24" xfId="3" applyFill="1" applyBorder="1" applyAlignment="1">
      <alignment horizontal="left" vertical="center"/>
    </xf>
    <xf numFmtId="0" fontId="1" fillId="2" borderId="25" xfId="3" applyFill="1" applyBorder="1" applyAlignment="1">
      <alignment horizontal="left" vertical="center"/>
    </xf>
    <xf numFmtId="176" fontId="1" fillId="2" borderId="27" xfId="3" applyNumberForma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ill="1" applyBorder="1" applyAlignment="1">
      <alignment vertical="center"/>
    </xf>
    <xf numFmtId="0" fontId="1" fillId="2" borderId="16" xfId="3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ill="1" applyBorder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>
      <alignment vertical="center"/>
    </xf>
    <xf numFmtId="0" fontId="8" fillId="2" borderId="0" xfId="9" applyFont="1" applyFill="1" applyAlignment="1">
      <alignment horizontal="left"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Alignment="1">
      <alignment horizontal="right" vertical="center"/>
    </xf>
    <xf numFmtId="176" fontId="9" fillId="0" borderId="28" xfId="8" applyNumberFormat="1" applyFont="1" applyBorder="1" applyAlignment="1">
      <alignment horizontal="center" vertical="center"/>
    </xf>
    <xf numFmtId="176" fontId="9" fillId="0" borderId="52" xfId="8" applyNumberFormat="1" applyFont="1" applyBorder="1" applyAlignment="1">
      <alignment horizontal="center" vertical="center"/>
    </xf>
    <xf numFmtId="176" fontId="4" fillId="0" borderId="0" xfId="8" applyNumberFormat="1" applyFont="1" applyAlignment="1">
      <alignment vertical="center"/>
    </xf>
    <xf numFmtId="176" fontId="4" fillId="0" borderId="0" xfId="5" applyNumberFormat="1" applyFont="1" applyAlignment="1">
      <alignment vertic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16" xfId="5" applyBorder="1" applyAlignment="1">
      <alignment vertical="center"/>
    </xf>
    <xf numFmtId="0" fontId="1" fillId="0" borderId="17" xfId="5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0" fontId="1" fillId="0" borderId="1" xfId="8" applyBorder="1" applyAlignment="1">
      <alignment horizontal="center" vertical="center"/>
    </xf>
    <xf numFmtId="0" fontId="1" fillId="0" borderId="2" xfId="8" applyBorder="1" applyAlignment="1">
      <alignment horizontal="center" vertical="center"/>
    </xf>
    <xf numFmtId="0" fontId="1" fillId="0" borderId="30" xfId="8" applyBorder="1" applyAlignment="1">
      <alignment horizontal="center" vertical="center"/>
    </xf>
    <xf numFmtId="0" fontId="1" fillId="0" borderId="33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1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27" xfId="8" applyBorder="1" applyAlignment="1">
      <alignment horizontal="center" vertical="center" wrapText="1"/>
    </xf>
    <xf numFmtId="0" fontId="1" fillId="0" borderId="26" xfId="8" applyBorder="1" applyAlignment="1">
      <alignment horizontal="center" vertical="center" wrapText="1"/>
    </xf>
    <xf numFmtId="0" fontId="1" fillId="0" borderId="28" xfId="8" applyBorder="1" applyAlignment="1">
      <alignment horizontal="center" vertical="center" wrapText="1"/>
    </xf>
    <xf numFmtId="0" fontId="1" fillId="0" borderId="25" xfId="8" applyBorder="1" applyAlignment="1">
      <alignment horizontal="center" vertical="center" wrapText="1"/>
    </xf>
    <xf numFmtId="176" fontId="1" fillId="0" borderId="41" xfId="8" applyNumberFormat="1" applyBorder="1" applyAlignment="1">
      <alignment horizontal="right" vertical="center"/>
    </xf>
    <xf numFmtId="176" fontId="1" fillId="0" borderId="42" xfId="8" applyNumberFormat="1" applyBorder="1" applyAlignment="1">
      <alignment horizontal="right" vertical="center"/>
    </xf>
    <xf numFmtId="176" fontId="1" fillId="0" borderId="54" xfId="8" applyNumberFormat="1" applyBorder="1" applyAlignment="1">
      <alignment horizontal="center" vertical="center"/>
    </xf>
    <xf numFmtId="176" fontId="1" fillId="0" borderId="50" xfId="8" applyNumberFormat="1" applyBorder="1" applyAlignment="1">
      <alignment horizontal="center" vertical="center"/>
    </xf>
    <xf numFmtId="180" fontId="1" fillId="0" borderId="39" xfId="8" applyNumberFormat="1" applyBorder="1" applyAlignment="1">
      <alignment horizontal="right" vertical="center"/>
    </xf>
    <xf numFmtId="0" fontId="1" fillId="0" borderId="40" xfId="8" applyBorder="1" applyAlignment="1">
      <alignment horizontal="right" vertical="center"/>
    </xf>
    <xf numFmtId="180" fontId="1" fillId="0" borderId="41" xfId="8" applyNumberFormat="1" applyBorder="1" applyAlignment="1">
      <alignment horizontal="center" vertical="center"/>
    </xf>
    <xf numFmtId="180" fontId="1" fillId="0" borderId="42" xfId="8" applyNumberFormat="1" applyBorder="1" applyAlignment="1">
      <alignment horizontal="center" vertical="center"/>
    </xf>
    <xf numFmtId="180" fontId="1" fillId="0" borderId="43" xfId="8" applyNumberFormat="1" applyBorder="1" applyAlignment="1">
      <alignment horizontal="center" vertical="center"/>
    </xf>
    <xf numFmtId="180" fontId="1" fillId="0" borderId="44" xfId="8" applyNumberFormat="1" applyBorder="1" applyAlignment="1">
      <alignment horizontal="center" vertical="center"/>
    </xf>
    <xf numFmtId="180" fontId="1" fillId="0" borderId="47" xfId="8" applyNumberFormat="1" applyBorder="1" applyAlignment="1">
      <alignment horizontal="center" vertical="center"/>
    </xf>
    <xf numFmtId="180" fontId="1" fillId="0" borderId="48" xfId="8" applyNumberFormat="1" applyBorder="1" applyAlignment="1">
      <alignment horizontal="center" vertical="center"/>
    </xf>
    <xf numFmtId="176" fontId="1" fillId="0" borderId="53" xfId="8" applyNumberFormat="1" applyBorder="1" applyAlignment="1">
      <alignment horizontal="center" vertical="center"/>
    </xf>
    <xf numFmtId="176" fontId="1" fillId="0" borderId="49" xfId="8" applyNumberFormat="1" applyBorder="1" applyAlignment="1">
      <alignment horizontal="center" vertical="center"/>
    </xf>
    <xf numFmtId="176" fontId="1" fillId="0" borderId="55" xfId="8" applyNumberFormat="1" applyBorder="1" applyAlignment="1">
      <alignment horizontal="center" vertical="center"/>
    </xf>
    <xf numFmtId="176" fontId="1" fillId="0" borderId="51" xfId="8" applyNumberFormat="1" applyBorder="1" applyAlignment="1">
      <alignment horizontal="center" vertical="center"/>
    </xf>
    <xf numFmtId="180" fontId="1" fillId="0" borderId="50" xfId="8" applyNumberFormat="1" applyBorder="1" applyAlignment="1">
      <alignment horizontal="center" vertical="center"/>
    </xf>
    <xf numFmtId="180" fontId="1" fillId="0" borderId="54" xfId="8" applyNumberFormat="1" applyBorder="1" applyAlignment="1">
      <alignment horizontal="center" vertical="center"/>
    </xf>
    <xf numFmtId="0" fontId="1" fillId="2" borderId="20" xfId="3" applyFill="1" applyBorder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46" xfId="3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9" xfId="3" applyFill="1" applyBorder="1" applyAlignment="1">
      <alignment horizontal="left" vertical="center"/>
    </xf>
    <xf numFmtId="0" fontId="1" fillId="2" borderId="15" xfId="3" applyFill="1" applyBorder="1" applyAlignment="1">
      <alignment horizontal="left" vertical="center"/>
    </xf>
    <xf numFmtId="0" fontId="1" fillId="2" borderId="16" xfId="3" applyFill="1" applyBorder="1" applyAlignment="1">
      <alignment horizontal="left" vertical="center"/>
    </xf>
    <xf numFmtId="0" fontId="1" fillId="2" borderId="29" xfId="3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3" xfId="3" applyFill="1" applyBorder="1" applyAlignment="1">
      <alignment vertical="center"/>
    </xf>
    <xf numFmtId="0" fontId="1" fillId="2" borderId="34" xfId="3" applyFill="1" applyBorder="1" applyAlignment="1">
      <alignment vertical="center"/>
    </xf>
    <xf numFmtId="0" fontId="1" fillId="2" borderId="35" xfId="3" applyFill="1" applyBorder="1" applyAlignment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32" xfId="3" applyFill="1" applyBorder="1" applyAlignment="1">
      <alignment horizontal="center" vertical="center"/>
    </xf>
    <xf numFmtId="0" fontId="1" fillId="2" borderId="36" xfId="3" applyFill="1" applyBorder="1" applyAlignment="1">
      <alignment horizontal="center" vertical="center"/>
    </xf>
    <xf numFmtId="0" fontId="1" fillId="2" borderId="52" xfId="3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13" xfId="3" applyFill="1" applyBorder="1" applyAlignment="1">
      <alignment horizontal="left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  <sheetName val="リスト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F73"/>
  <sheetViews>
    <sheetView showGridLines="0" tabSelected="1" topLeftCell="C1" zoomScale="85" zoomScaleNormal="85" zoomScaleSheetLayoutView="85" workbookViewId="0">
      <selection activeCell="D1" sqref="D1"/>
    </sheetView>
  </sheetViews>
  <sheetFormatPr defaultColWidth="9" defaultRowHeight="13.2"/>
  <cols>
    <col min="1" max="2" width="0" style="6" hidden="1" customWidth="1"/>
    <col min="3" max="3" width="0.6640625" style="8" customWidth="1"/>
    <col min="4" max="14" width="2.109375" style="8" customWidth="1"/>
    <col min="15" max="15" width="6" style="8" customWidth="1"/>
    <col min="16" max="16" width="22.33203125" style="8" customWidth="1"/>
    <col min="17" max="17" width="3.33203125" style="8" bestFit="1" customWidth="1"/>
    <col min="18" max="19" width="2.109375" style="8" customWidth="1"/>
    <col min="20" max="24" width="3.88671875" style="8" customWidth="1"/>
    <col min="25" max="25" width="3.109375" style="8" customWidth="1"/>
    <col min="26" max="26" width="24.109375" style="8" bestFit="1" customWidth="1"/>
    <col min="27" max="27" width="3.109375" style="8" customWidth="1"/>
    <col min="28" max="28" width="0.6640625" style="8" customWidth="1"/>
    <col min="29" max="29" width="9" style="8"/>
    <col min="30" max="31" width="0" style="8" hidden="1" customWidth="1"/>
    <col min="32" max="16384" width="9" style="8"/>
  </cols>
  <sheetData>
    <row r="1" spans="1:32" s="5" customFormat="1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2" ht="23.25" customHeight="1">
      <c r="C2" s="7"/>
      <c r="D2" s="208" t="s">
        <v>342</v>
      </c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</row>
    <row r="3" spans="1:32" ht="21" customHeight="1">
      <c r="D3" s="209" t="s">
        <v>343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</row>
    <row r="4" spans="1:32" s="10" customFormat="1" ht="16.5" customHeight="1" thickBot="1">
      <c r="A4" s="9"/>
      <c r="B4" s="9"/>
      <c r="D4" s="11"/>
      <c r="AA4" s="12" t="s">
        <v>333</v>
      </c>
    </row>
    <row r="5" spans="1:32" s="14" customFormat="1" ht="14.25" customHeight="1" thickBot="1">
      <c r="A5" s="13" t="s">
        <v>314</v>
      </c>
      <c r="B5" s="13" t="s">
        <v>315</v>
      </c>
      <c r="D5" s="210" t="s">
        <v>0</v>
      </c>
      <c r="E5" s="211"/>
      <c r="F5" s="211"/>
      <c r="G5" s="211"/>
      <c r="H5" s="211"/>
      <c r="I5" s="211"/>
      <c r="J5" s="211"/>
      <c r="K5" s="212"/>
      <c r="L5" s="212"/>
      <c r="M5" s="212"/>
      <c r="N5" s="212"/>
      <c r="O5" s="212"/>
      <c r="P5" s="213" t="s">
        <v>316</v>
      </c>
      <c r="Q5" s="214"/>
      <c r="R5" s="211" t="s">
        <v>0</v>
      </c>
      <c r="S5" s="211"/>
      <c r="T5" s="211"/>
      <c r="U5" s="211"/>
      <c r="V5" s="211"/>
      <c r="W5" s="211"/>
      <c r="X5" s="211"/>
      <c r="Y5" s="211"/>
      <c r="Z5" s="213" t="s">
        <v>316</v>
      </c>
      <c r="AA5" s="214"/>
    </row>
    <row r="6" spans="1:32" ht="14.7" customHeight="1">
      <c r="D6" s="15" t="s">
        <v>317</v>
      </c>
      <c r="E6" s="11"/>
      <c r="F6" s="16"/>
      <c r="G6" s="17"/>
      <c r="H6" s="17"/>
      <c r="I6" s="17"/>
      <c r="J6" s="17"/>
      <c r="K6" s="11"/>
      <c r="L6" s="11"/>
      <c r="M6" s="11"/>
      <c r="N6" s="11"/>
      <c r="O6" s="11"/>
      <c r="P6" s="18"/>
      <c r="Q6" s="19"/>
      <c r="R6" s="16" t="s">
        <v>318</v>
      </c>
      <c r="S6" s="16"/>
      <c r="T6" s="16"/>
      <c r="U6" s="16"/>
      <c r="V6" s="16"/>
      <c r="W6" s="16"/>
      <c r="X6" s="16"/>
      <c r="Y6" s="11"/>
      <c r="Z6" s="18"/>
      <c r="AA6" s="20"/>
      <c r="AE6" s="207"/>
      <c r="AF6" s="207"/>
    </row>
    <row r="7" spans="1:32" ht="14.7" customHeight="1">
      <c r="A7" s="6" t="s">
        <v>3</v>
      </c>
      <c r="B7" s="6" t="s">
        <v>100</v>
      </c>
      <c r="D7" s="21"/>
      <c r="E7" s="16" t="s">
        <v>4</v>
      </c>
      <c r="F7" s="16"/>
      <c r="G7" s="16"/>
      <c r="H7" s="16"/>
      <c r="I7" s="16"/>
      <c r="J7" s="16"/>
      <c r="K7" s="11"/>
      <c r="L7" s="11"/>
      <c r="M7" s="11"/>
      <c r="N7" s="11"/>
      <c r="O7" s="11"/>
      <c r="P7" s="22">
        <v>4014813</v>
      </c>
      <c r="Q7" s="23" t="s">
        <v>339</v>
      </c>
      <c r="R7" s="16"/>
      <c r="S7" s="16" t="s">
        <v>101</v>
      </c>
      <c r="T7" s="16"/>
      <c r="U7" s="16"/>
      <c r="V7" s="16"/>
      <c r="W7" s="16"/>
      <c r="X7" s="16"/>
      <c r="Y7" s="11"/>
      <c r="Z7" s="22">
        <v>3592296</v>
      </c>
      <c r="AA7" s="24" t="s">
        <v>339</v>
      </c>
      <c r="AD7" s="8">
        <f>IF(AND(AD8="-",AD36="-",AD39="-"),"-",SUM(AD8,AD36,AD39))</f>
        <v>4014812741586</v>
      </c>
      <c r="AE7" s="207">
        <f>IF(COUNTIF(AE8:AE12,"-")=COUNTA(AE8:AE12),"-",SUM(AE8:AE12))</f>
        <v>3592296441189</v>
      </c>
      <c r="AF7" s="207"/>
    </row>
    <row r="8" spans="1:32" ht="14.7" customHeight="1">
      <c r="A8" s="6" t="s">
        <v>5</v>
      </c>
      <c r="B8" s="6" t="s">
        <v>102</v>
      </c>
      <c r="D8" s="21"/>
      <c r="E8" s="16"/>
      <c r="F8" s="16" t="s">
        <v>6</v>
      </c>
      <c r="G8" s="16"/>
      <c r="H8" s="16"/>
      <c r="I8" s="16"/>
      <c r="J8" s="16"/>
      <c r="K8" s="11"/>
      <c r="L8" s="11"/>
      <c r="M8" s="11"/>
      <c r="N8" s="11"/>
      <c r="O8" s="11"/>
      <c r="P8" s="22">
        <v>3124413</v>
      </c>
      <c r="Q8" s="23" t="s">
        <v>339</v>
      </c>
      <c r="R8" s="16"/>
      <c r="S8" s="16"/>
      <c r="T8" s="16" t="s">
        <v>319</v>
      </c>
      <c r="U8" s="16"/>
      <c r="V8" s="16"/>
      <c r="W8" s="16"/>
      <c r="X8" s="16"/>
      <c r="Y8" s="11"/>
      <c r="Z8" s="22">
        <v>3225070</v>
      </c>
      <c r="AA8" s="24"/>
      <c r="AD8" s="8">
        <f>IF(AND(AD9="-",AD25="-",COUNTIF(AD34:AD35,"-")=COUNTA(AD34:AD35)),"-",SUM(AD9,AD25,AD34:AD35))</f>
        <v>3124413006418</v>
      </c>
      <c r="AE8" s="207">
        <v>3225070279428</v>
      </c>
      <c r="AF8" s="207"/>
    </row>
    <row r="9" spans="1:32" ht="14.7" customHeight="1">
      <c r="A9" s="6" t="s">
        <v>7</v>
      </c>
      <c r="B9" s="6" t="s">
        <v>103</v>
      </c>
      <c r="D9" s="21"/>
      <c r="E9" s="16"/>
      <c r="F9" s="16"/>
      <c r="G9" s="16" t="s">
        <v>8</v>
      </c>
      <c r="H9" s="16"/>
      <c r="I9" s="16"/>
      <c r="J9" s="16"/>
      <c r="K9" s="11"/>
      <c r="L9" s="11"/>
      <c r="M9" s="11"/>
      <c r="N9" s="11"/>
      <c r="O9" s="11"/>
      <c r="P9" s="22">
        <v>882353</v>
      </c>
      <c r="Q9" s="23" t="s">
        <v>339</v>
      </c>
      <c r="R9" s="16"/>
      <c r="S9" s="16"/>
      <c r="T9" s="16" t="s">
        <v>104</v>
      </c>
      <c r="U9" s="16"/>
      <c r="V9" s="16"/>
      <c r="W9" s="16"/>
      <c r="X9" s="16"/>
      <c r="Y9" s="11"/>
      <c r="Z9" s="22">
        <v>5808</v>
      </c>
      <c r="AA9" s="24"/>
      <c r="AD9" s="8">
        <f>IF(COUNTIF(AD10:AD24,"-")=COUNTA(AD10:AD24),"-",SUM(AD10:AD24))</f>
        <v>882353068127</v>
      </c>
      <c r="AE9" s="207">
        <v>5808480524</v>
      </c>
      <c r="AF9" s="207"/>
    </row>
    <row r="10" spans="1:32" ht="14.7" customHeight="1">
      <c r="A10" s="6" t="s">
        <v>9</v>
      </c>
      <c r="B10" s="6" t="s">
        <v>105</v>
      </c>
      <c r="D10" s="21"/>
      <c r="E10" s="16"/>
      <c r="F10" s="16"/>
      <c r="G10" s="16"/>
      <c r="H10" s="16" t="s">
        <v>10</v>
      </c>
      <c r="I10" s="16"/>
      <c r="J10" s="16"/>
      <c r="K10" s="11"/>
      <c r="L10" s="11"/>
      <c r="M10" s="11"/>
      <c r="N10" s="11"/>
      <c r="O10" s="11"/>
      <c r="P10" s="22">
        <v>551616</v>
      </c>
      <c r="Q10" s="23"/>
      <c r="R10" s="16"/>
      <c r="S10" s="16"/>
      <c r="T10" s="16" t="s">
        <v>106</v>
      </c>
      <c r="U10" s="16"/>
      <c r="V10" s="16"/>
      <c r="W10" s="16"/>
      <c r="X10" s="16"/>
      <c r="Y10" s="11"/>
      <c r="Z10" s="22">
        <v>356451</v>
      </c>
      <c r="AA10" s="24"/>
      <c r="AD10" s="8">
        <v>551616239293</v>
      </c>
      <c r="AE10" s="207">
        <v>356450676000</v>
      </c>
      <c r="AF10" s="207"/>
    </row>
    <row r="11" spans="1:32" ht="14.7" customHeight="1">
      <c r="A11" s="6" t="s">
        <v>12</v>
      </c>
      <c r="B11" s="6" t="s">
        <v>107</v>
      </c>
      <c r="D11" s="21"/>
      <c r="E11" s="16"/>
      <c r="F11" s="16"/>
      <c r="G11" s="16"/>
      <c r="H11" s="16" t="s">
        <v>13</v>
      </c>
      <c r="I11" s="16"/>
      <c r="J11" s="16"/>
      <c r="K11" s="11"/>
      <c r="L11" s="11"/>
      <c r="M11" s="11"/>
      <c r="N11" s="11"/>
      <c r="O11" s="11"/>
      <c r="P11" s="22">
        <v>10812</v>
      </c>
      <c r="Q11" s="23"/>
      <c r="R11" s="16"/>
      <c r="S11" s="16"/>
      <c r="T11" s="16" t="s">
        <v>108</v>
      </c>
      <c r="U11" s="16"/>
      <c r="V11" s="16"/>
      <c r="W11" s="16"/>
      <c r="X11" s="16"/>
      <c r="Y11" s="11"/>
      <c r="Z11" s="22">
        <v>2545</v>
      </c>
      <c r="AA11" s="24"/>
      <c r="AD11" s="8">
        <v>10811783964</v>
      </c>
      <c r="AE11" s="207">
        <v>2544501000</v>
      </c>
      <c r="AF11" s="207"/>
    </row>
    <row r="12" spans="1:32" ht="14.7" customHeight="1">
      <c r="A12" s="6" t="s">
        <v>14</v>
      </c>
      <c r="B12" s="6" t="s">
        <v>109</v>
      </c>
      <c r="D12" s="21"/>
      <c r="E12" s="16"/>
      <c r="F12" s="16"/>
      <c r="G12" s="16"/>
      <c r="H12" s="16" t="s">
        <v>15</v>
      </c>
      <c r="I12" s="16"/>
      <c r="J12" s="16"/>
      <c r="K12" s="11"/>
      <c r="L12" s="11"/>
      <c r="M12" s="11"/>
      <c r="N12" s="11"/>
      <c r="O12" s="11"/>
      <c r="P12" s="22">
        <v>797639</v>
      </c>
      <c r="Q12" s="23"/>
      <c r="R12" s="16"/>
      <c r="S12" s="16"/>
      <c r="T12" s="16" t="s">
        <v>35</v>
      </c>
      <c r="U12" s="16"/>
      <c r="V12" s="16"/>
      <c r="W12" s="16"/>
      <c r="X12" s="16"/>
      <c r="Y12" s="11"/>
      <c r="Z12" s="22">
        <v>2423</v>
      </c>
      <c r="AA12" s="24"/>
      <c r="AD12" s="8">
        <v>797639309782</v>
      </c>
      <c r="AE12" s="207">
        <v>2422504237</v>
      </c>
      <c r="AF12" s="207"/>
    </row>
    <row r="13" spans="1:32" ht="14.7" customHeight="1">
      <c r="A13" s="6" t="s">
        <v>16</v>
      </c>
      <c r="B13" s="6" t="s">
        <v>110</v>
      </c>
      <c r="D13" s="21"/>
      <c r="E13" s="16"/>
      <c r="F13" s="16"/>
      <c r="G13" s="16"/>
      <c r="H13" s="16" t="s">
        <v>17</v>
      </c>
      <c r="I13" s="16"/>
      <c r="J13" s="16"/>
      <c r="K13" s="11"/>
      <c r="L13" s="11"/>
      <c r="M13" s="11"/>
      <c r="N13" s="11"/>
      <c r="O13" s="11"/>
      <c r="P13" s="22">
        <v>-510560</v>
      </c>
      <c r="Q13" s="23"/>
      <c r="R13" s="16"/>
      <c r="S13" s="16" t="s">
        <v>111</v>
      </c>
      <c r="T13" s="16"/>
      <c r="U13" s="16"/>
      <c r="V13" s="16"/>
      <c r="W13" s="16"/>
      <c r="X13" s="16"/>
      <c r="Y13" s="11"/>
      <c r="Z13" s="22">
        <v>432778</v>
      </c>
      <c r="AA13" s="24"/>
      <c r="AD13" s="8">
        <v>-510560296223</v>
      </c>
      <c r="AE13" s="207">
        <f>IF(COUNTIF(AE14:AE21,"-")=COUNTA(AE14:AE21),"-",SUM(AE14:AE21))</f>
        <v>432778083473</v>
      </c>
      <c r="AF13" s="207"/>
    </row>
    <row r="14" spans="1:32" ht="14.7" customHeight="1">
      <c r="A14" s="6" t="s">
        <v>18</v>
      </c>
      <c r="B14" s="6" t="s">
        <v>112</v>
      </c>
      <c r="D14" s="21"/>
      <c r="E14" s="16"/>
      <c r="F14" s="16"/>
      <c r="G14" s="16"/>
      <c r="H14" s="16" t="s">
        <v>19</v>
      </c>
      <c r="I14" s="16"/>
      <c r="J14" s="16"/>
      <c r="K14" s="11"/>
      <c r="L14" s="11"/>
      <c r="M14" s="11"/>
      <c r="N14" s="11"/>
      <c r="O14" s="11"/>
      <c r="P14" s="22">
        <v>145727</v>
      </c>
      <c r="Q14" s="23"/>
      <c r="R14" s="16"/>
      <c r="S14" s="16"/>
      <c r="T14" s="16" t="s">
        <v>320</v>
      </c>
      <c r="U14" s="16"/>
      <c r="V14" s="16"/>
      <c r="W14" s="16"/>
      <c r="X14" s="16"/>
      <c r="Y14" s="11"/>
      <c r="Z14" s="22">
        <v>389584</v>
      </c>
      <c r="AA14" s="24"/>
      <c r="AD14" s="8">
        <v>145726874376</v>
      </c>
      <c r="AE14" s="207">
        <v>389584055086</v>
      </c>
      <c r="AF14" s="207"/>
    </row>
    <row r="15" spans="1:32" ht="14.7" customHeight="1">
      <c r="A15" s="6" t="s">
        <v>20</v>
      </c>
      <c r="B15" s="6" t="s">
        <v>113</v>
      </c>
      <c r="D15" s="21"/>
      <c r="E15" s="16"/>
      <c r="F15" s="16"/>
      <c r="G15" s="16"/>
      <c r="H15" s="16" t="s">
        <v>21</v>
      </c>
      <c r="I15" s="16"/>
      <c r="J15" s="16"/>
      <c r="K15" s="11"/>
      <c r="L15" s="11"/>
      <c r="M15" s="11"/>
      <c r="N15" s="11"/>
      <c r="O15" s="11"/>
      <c r="P15" s="22">
        <v>-119297</v>
      </c>
      <c r="Q15" s="23"/>
      <c r="R15" s="16"/>
      <c r="S15" s="16"/>
      <c r="T15" s="16" t="s">
        <v>114</v>
      </c>
      <c r="U15" s="16"/>
      <c r="V15" s="16"/>
      <c r="W15" s="16"/>
      <c r="X15" s="16"/>
      <c r="Y15" s="11"/>
      <c r="Z15" s="22">
        <v>703</v>
      </c>
      <c r="AA15" s="24"/>
      <c r="AD15" s="8">
        <v>-119297423877</v>
      </c>
      <c r="AE15" s="207">
        <v>703303354</v>
      </c>
      <c r="AF15" s="207"/>
    </row>
    <row r="16" spans="1:32" ht="14.7" customHeight="1">
      <c r="A16" s="6" t="s">
        <v>22</v>
      </c>
      <c r="B16" s="6" t="s">
        <v>115</v>
      </c>
      <c r="D16" s="21"/>
      <c r="E16" s="16"/>
      <c r="F16" s="16"/>
      <c r="G16" s="16"/>
      <c r="H16" s="16" t="s">
        <v>23</v>
      </c>
      <c r="I16" s="25"/>
      <c r="J16" s="25"/>
      <c r="K16" s="26"/>
      <c r="L16" s="26"/>
      <c r="M16" s="26"/>
      <c r="N16" s="26"/>
      <c r="O16" s="26"/>
      <c r="P16" s="22">
        <v>3709</v>
      </c>
      <c r="Q16" s="23"/>
      <c r="R16" s="16"/>
      <c r="S16" s="16"/>
      <c r="T16" s="16" t="s">
        <v>116</v>
      </c>
      <c r="U16" s="16"/>
      <c r="V16" s="16"/>
      <c r="W16" s="16"/>
      <c r="X16" s="16"/>
      <c r="Y16" s="11"/>
      <c r="Z16" s="22" t="s">
        <v>334</v>
      </c>
      <c r="AA16" s="24"/>
      <c r="AD16" s="8">
        <v>3708600000</v>
      </c>
      <c r="AE16" s="207" t="s">
        <v>11</v>
      </c>
      <c r="AF16" s="207"/>
    </row>
    <row r="17" spans="1:32" ht="14.7" customHeight="1">
      <c r="A17" s="6" t="s">
        <v>24</v>
      </c>
      <c r="B17" s="6" t="s">
        <v>117</v>
      </c>
      <c r="D17" s="21"/>
      <c r="E17" s="16"/>
      <c r="F17" s="16"/>
      <c r="G17" s="16"/>
      <c r="H17" s="16" t="s">
        <v>25</v>
      </c>
      <c r="I17" s="25"/>
      <c r="J17" s="25"/>
      <c r="K17" s="26"/>
      <c r="L17" s="26"/>
      <c r="M17" s="26"/>
      <c r="N17" s="26"/>
      <c r="O17" s="26"/>
      <c r="P17" s="22">
        <v>-3709</v>
      </c>
      <c r="Q17" s="23"/>
      <c r="R17" s="11"/>
      <c r="S17" s="16"/>
      <c r="T17" s="16" t="s">
        <v>118</v>
      </c>
      <c r="U17" s="16"/>
      <c r="V17" s="16"/>
      <c r="W17" s="16"/>
      <c r="X17" s="16"/>
      <c r="Y17" s="11"/>
      <c r="Z17" s="22" t="s">
        <v>334</v>
      </c>
      <c r="AA17" s="24"/>
      <c r="AD17" s="8">
        <v>-3708599996</v>
      </c>
      <c r="AE17" s="207" t="s">
        <v>11</v>
      </c>
      <c r="AF17" s="207"/>
    </row>
    <row r="18" spans="1:32" ht="14.7" customHeight="1">
      <c r="A18" s="6" t="s">
        <v>26</v>
      </c>
      <c r="B18" s="6" t="s">
        <v>119</v>
      </c>
      <c r="D18" s="21"/>
      <c r="E18" s="16"/>
      <c r="F18" s="16"/>
      <c r="G18" s="16"/>
      <c r="H18" s="16" t="s">
        <v>27</v>
      </c>
      <c r="I18" s="25"/>
      <c r="J18" s="25"/>
      <c r="K18" s="26"/>
      <c r="L18" s="26"/>
      <c r="M18" s="26"/>
      <c r="N18" s="26"/>
      <c r="O18" s="26"/>
      <c r="P18" s="22">
        <v>27</v>
      </c>
      <c r="Q18" s="23"/>
      <c r="R18" s="11"/>
      <c r="S18" s="16"/>
      <c r="T18" s="16" t="s">
        <v>120</v>
      </c>
      <c r="U18" s="16"/>
      <c r="V18" s="16"/>
      <c r="W18" s="16"/>
      <c r="X18" s="16"/>
      <c r="Y18" s="11"/>
      <c r="Z18" s="22" t="s">
        <v>334</v>
      </c>
      <c r="AA18" s="24"/>
      <c r="AD18" s="8">
        <v>27000000</v>
      </c>
      <c r="AE18" s="207" t="s">
        <v>11</v>
      </c>
      <c r="AF18" s="207"/>
    </row>
    <row r="19" spans="1:32" ht="14.7" customHeight="1">
      <c r="A19" s="6" t="s">
        <v>28</v>
      </c>
      <c r="B19" s="6" t="s">
        <v>121</v>
      </c>
      <c r="D19" s="21"/>
      <c r="E19" s="16"/>
      <c r="F19" s="16"/>
      <c r="G19" s="16"/>
      <c r="H19" s="16" t="s">
        <v>29</v>
      </c>
      <c r="I19" s="25"/>
      <c r="J19" s="25"/>
      <c r="K19" s="26"/>
      <c r="L19" s="26"/>
      <c r="M19" s="26"/>
      <c r="N19" s="26"/>
      <c r="O19" s="26"/>
      <c r="P19" s="22">
        <v>-27</v>
      </c>
      <c r="Q19" s="23"/>
      <c r="R19" s="16"/>
      <c r="S19" s="16"/>
      <c r="T19" s="16" t="s">
        <v>122</v>
      </c>
      <c r="U19" s="16"/>
      <c r="V19" s="16"/>
      <c r="W19" s="16"/>
      <c r="X19" s="16"/>
      <c r="Y19" s="11"/>
      <c r="Z19" s="22">
        <v>38585</v>
      </c>
      <c r="AA19" s="24"/>
      <c r="AD19" s="8">
        <v>-26999999</v>
      </c>
      <c r="AE19" s="207">
        <v>38585083000</v>
      </c>
      <c r="AF19" s="207"/>
    </row>
    <row r="20" spans="1:32" ht="14.7" customHeight="1">
      <c r="A20" s="6" t="s">
        <v>30</v>
      </c>
      <c r="B20" s="6" t="s">
        <v>123</v>
      </c>
      <c r="D20" s="21"/>
      <c r="E20" s="16"/>
      <c r="F20" s="16"/>
      <c r="G20" s="16"/>
      <c r="H20" s="16" t="s">
        <v>31</v>
      </c>
      <c r="I20" s="25"/>
      <c r="J20" s="25"/>
      <c r="K20" s="26"/>
      <c r="L20" s="26"/>
      <c r="M20" s="26"/>
      <c r="N20" s="26"/>
      <c r="O20" s="26"/>
      <c r="P20" s="22" t="s">
        <v>334</v>
      </c>
      <c r="Q20" s="23"/>
      <c r="R20" s="16"/>
      <c r="S20" s="16"/>
      <c r="T20" s="16" t="s">
        <v>124</v>
      </c>
      <c r="U20" s="16"/>
      <c r="V20" s="16"/>
      <c r="W20" s="16"/>
      <c r="X20" s="16"/>
      <c r="Y20" s="11"/>
      <c r="Z20" s="22">
        <v>1803</v>
      </c>
      <c r="AA20" s="24"/>
      <c r="AD20" s="8" t="s">
        <v>11</v>
      </c>
      <c r="AE20" s="207">
        <v>1803131920</v>
      </c>
      <c r="AF20" s="207"/>
    </row>
    <row r="21" spans="1:32" ht="14.7" customHeight="1">
      <c r="A21" s="6" t="s">
        <v>32</v>
      </c>
      <c r="B21" s="6" t="s">
        <v>125</v>
      </c>
      <c r="D21" s="21"/>
      <c r="E21" s="16"/>
      <c r="F21" s="16"/>
      <c r="G21" s="16"/>
      <c r="H21" s="16" t="s">
        <v>33</v>
      </c>
      <c r="I21" s="25"/>
      <c r="J21" s="25"/>
      <c r="K21" s="26"/>
      <c r="L21" s="26"/>
      <c r="M21" s="26"/>
      <c r="N21" s="26"/>
      <c r="O21" s="26"/>
      <c r="P21" s="22" t="s">
        <v>334</v>
      </c>
      <c r="Q21" s="23"/>
      <c r="R21" s="16"/>
      <c r="S21" s="16"/>
      <c r="T21" s="16" t="s">
        <v>35</v>
      </c>
      <c r="U21" s="16"/>
      <c r="V21" s="16"/>
      <c r="W21" s="16"/>
      <c r="X21" s="16"/>
      <c r="Y21" s="11"/>
      <c r="Z21" s="22">
        <v>2103</v>
      </c>
      <c r="AA21" s="24"/>
      <c r="AD21" s="8" t="s">
        <v>11</v>
      </c>
      <c r="AE21" s="207">
        <v>2102510113</v>
      </c>
      <c r="AF21" s="207"/>
    </row>
    <row r="22" spans="1:32" ht="14.7" customHeight="1">
      <c r="A22" s="6" t="s">
        <v>34</v>
      </c>
      <c r="B22" s="6" t="s">
        <v>98</v>
      </c>
      <c r="D22" s="21"/>
      <c r="E22" s="16"/>
      <c r="F22" s="16"/>
      <c r="G22" s="16"/>
      <c r="H22" s="16" t="s">
        <v>35</v>
      </c>
      <c r="I22" s="16"/>
      <c r="J22" s="16"/>
      <c r="K22" s="11"/>
      <c r="L22" s="11"/>
      <c r="M22" s="11"/>
      <c r="N22" s="11"/>
      <c r="O22" s="11"/>
      <c r="P22" s="22" t="s">
        <v>334</v>
      </c>
      <c r="Q22" s="23"/>
      <c r="R22" s="215" t="s">
        <v>99</v>
      </c>
      <c r="S22" s="216"/>
      <c r="T22" s="216"/>
      <c r="U22" s="216"/>
      <c r="V22" s="216"/>
      <c r="W22" s="216"/>
      <c r="X22" s="216"/>
      <c r="Y22" s="216"/>
      <c r="Z22" s="27">
        <v>4025075</v>
      </c>
      <c r="AA22" s="28" t="s">
        <v>339</v>
      </c>
      <c r="AD22" s="8" t="s">
        <v>11</v>
      </c>
      <c r="AE22" s="207">
        <f>IF(AND(AE7="-",AE13="-"),"-",SUM(AE7,AE13))</f>
        <v>4025074524662</v>
      </c>
      <c r="AF22" s="207"/>
    </row>
    <row r="23" spans="1:32" ht="14.7" customHeight="1">
      <c r="A23" s="6" t="s">
        <v>36</v>
      </c>
      <c r="D23" s="21"/>
      <c r="E23" s="16"/>
      <c r="F23" s="16"/>
      <c r="G23" s="16"/>
      <c r="H23" s="16" t="s">
        <v>37</v>
      </c>
      <c r="I23" s="16"/>
      <c r="J23" s="16"/>
      <c r="K23" s="11"/>
      <c r="L23" s="11"/>
      <c r="M23" s="11"/>
      <c r="N23" s="11"/>
      <c r="O23" s="11"/>
      <c r="P23" s="22" t="s">
        <v>334</v>
      </c>
      <c r="Q23" s="23"/>
      <c r="R23" s="16" t="s">
        <v>321</v>
      </c>
      <c r="S23" s="29"/>
      <c r="T23" s="29"/>
      <c r="U23" s="29"/>
      <c r="V23" s="29"/>
      <c r="W23" s="29"/>
      <c r="X23" s="29"/>
      <c r="Y23" s="29"/>
      <c r="Z23" s="30"/>
      <c r="AA23" s="31"/>
      <c r="AD23" s="8" t="s">
        <v>11</v>
      </c>
      <c r="AE23" s="207"/>
      <c r="AF23" s="207"/>
    </row>
    <row r="24" spans="1:32" ht="14.7" customHeight="1">
      <c r="A24" s="6" t="s">
        <v>38</v>
      </c>
      <c r="B24" s="6" t="s">
        <v>128</v>
      </c>
      <c r="D24" s="21"/>
      <c r="E24" s="16"/>
      <c r="F24" s="16"/>
      <c r="G24" s="16"/>
      <c r="H24" s="16" t="s">
        <v>39</v>
      </c>
      <c r="I24" s="16"/>
      <c r="J24" s="16"/>
      <c r="K24" s="11"/>
      <c r="L24" s="11"/>
      <c r="M24" s="11"/>
      <c r="N24" s="11"/>
      <c r="O24" s="11"/>
      <c r="P24" s="22">
        <v>6417</v>
      </c>
      <c r="Q24" s="23"/>
      <c r="R24" s="16"/>
      <c r="S24" s="16" t="s">
        <v>129</v>
      </c>
      <c r="T24" s="16"/>
      <c r="U24" s="16"/>
      <c r="V24" s="16"/>
      <c r="W24" s="16"/>
      <c r="X24" s="16"/>
      <c r="Y24" s="11"/>
      <c r="Z24" s="22">
        <v>4110575</v>
      </c>
      <c r="AA24" s="24"/>
      <c r="AD24" s="8">
        <v>6416580807</v>
      </c>
      <c r="AE24" s="207">
        <v>4110575182849</v>
      </c>
      <c r="AF24" s="207"/>
    </row>
    <row r="25" spans="1:32" ht="14.7" customHeight="1">
      <c r="A25" s="6" t="s">
        <v>40</v>
      </c>
      <c r="B25" s="6" t="s">
        <v>130</v>
      </c>
      <c r="D25" s="21"/>
      <c r="E25" s="16"/>
      <c r="F25" s="16"/>
      <c r="G25" s="16" t="s">
        <v>41</v>
      </c>
      <c r="H25" s="16"/>
      <c r="I25" s="16"/>
      <c r="J25" s="16"/>
      <c r="K25" s="11"/>
      <c r="L25" s="11"/>
      <c r="M25" s="11"/>
      <c r="N25" s="11"/>
      <c r="O25" s="11"/>
      <c r="P25" s="22">
        <v>2237014</v>
      </c>
      <c r="Q25" s="23" t="s">
        <v>339</v>
      </c>
      <c r="R25" s="16"/>
      <c r="S25" s="11" t="s">
        <v>131</v>
      </c>
      <c r="T25" s="16"/>
      <c r="U25" s="16"/>
      <c r="V25" s="16"/>
      <c r="W25" s="16"/>
      <c r="X25" s="16"/>
      <c r="Y25" s="11"/>
      <c r="Z25" s="22">
        <v>-3957975</v>
      </c>
      <c r="AA25" s="24"/>
      <c r="AD25" s="8">
        <f>IF(COUNTIF(AD26:AD33,"-")=COUNTA(AD26:AD33),"-",SUM(AD26:AD33))</f>
        <v>2237013613407</v>
      </c>
      <c r="AE25" s="207">
        <v>-3957975426153</v>
      </c>
      <c r="AF25" s="207"/>
    </row>
    <row r="26" spans="1:32" ht="14.7" customHeight="1">
      <c r="A26" s="6" t="s">
        <v>42</v>
      </c>
      <c r="D26" s="21"/>
      <c r="E26" s="16"/>
      <c r="F26" s="16"/>
      <c r="G26" s="16"/>
      <c r="H26" s="16" t="s">
        <v>10</v>
      </c>
      <c r="I26" s="16"/>
      <c r="J26" s="16"/>
      <c r="K26" s="11"/>
      <c r="L26" s="11"/>
      <c r="M26" s="11"/>
      <c r="N26" s="11"/>
      <c r="O26" s="11"/>
      <c r="P26" s="22">
        <v>964114</v>
      </c>
      <c r="Q26" s="23"/>
      <c r="R26" s="21"/>
      <c r="S26" s="16"/>
      <c r="T26" s="16"/>
      <c r="U26" s="16"/>
      <c r="V26" s="16"/>
      <c r="W26" s="16"/>
      <c r="X26" s="16"/>
      <c r="Y26" s="11"/>
      <c r="Z26" s="22"/>
      <c r="AA26" s="32"/>
      <c r="AD26" s="8">
        <v>964113728320</v>
      </c>
      <c r="AE26" s="207"/>
      <c r="AF26" s="207"/>
    </row>
    <row r="27" spans="1:32" ht="14.7" customHeight="1">
      <c r="A27" s="6" t="s">
        <v>43</v>
      </c>
      <c r="D27" s="21"/>
      <c r="E27" s="16"/>
      <c r="F27" s="16"/>
      <c r="G27" s="16"/>
      <c r="H27" s="16" t="s">
        <v>15</v>
      </c>
      <c r="I27" s="16"/>
      <c r="J27" s="16"/>
      <c r="K27" s="11"/>
      <c r="L27" s="11"/>
      <c r="M27" s="11"/>
      <c r="N27" s="11"/>
      <c r="O27" s="11"/>
      <c r="P27" s="22">
        <v>20128</v>
      </c>
      <c r="Q27" s="23"/>
      <c r="R27" s="217"/>
      <c r="S27" s="218"/>
      <c r="T27" s="218"/>
      <c r="U27" s="218"/>
      <c r="V27" s="218"/>
      <c r="W27" s="218"/>
      <c r="X27" s="218"/>
      <c r="Y27" s="218"/>
      <c r="Z27" s="22"/>
      <c r="AA27" s="24"/>
      <c r="AD27" s="8">
        <v>20127500979</v>
      </c>
      <c r="AE27" s="207"/>
      <c r="AF27" s="207"/>
    </row>
    <row r="28" spans="1:32" ht="14.7" customHeight="1">
      <c r="A28" s="6" t="s">
        <v>44</v>
      </c>
      <c r="D28" s="21"/>
      <c r="E28" s="16"/>
      <c r="F28" s="16"/>
      <c r="G28" s="16"/>
      <c r="H28" s="16" t="s">
        <v>17</v>
      </c>
      <c r="I28" s="16"/>
      <c r="J28" s="16"/>
      <c r="K28" s="11"/>
      <c r="L28" s="11"/>
      <c r="M28" s="11"/>
      <c r="N28" s="11"/>
      <c r="O28" s="11"/>
      <c r="P28" s="22">
        <v>-12282</v>
      </c>
      <c r="Q28" s="23"/>
      <c r="R28" s="16"/>
      <c r="S28" s="29"/>
      <c r="T28" s="29"/>
      <c r="U28" s="29"/>
      <c r="V28" s="29"/>
      <c r="W28" s="29"/>
      <c r="X28" s="29"/>
      <c r="Y28" s="29"/>
      <c r="Z28" s="30"/>
      <c r="AA28" s="33"/>
      <c r="AD28" s="8">
        <v>-12282313793</v>
      </c>
      <c r="AE28" s="207"/>
      <c r="AF28" s="207"/>
    </row>
    <row r="29" spans="1:32" ht="14.7" customHeight="1">
      <c r="A29" s="6" t="s">
        <v>45</v>
      </c>
      <c r="D29" s="21"/>
      <c r="E29" s="16"/>
      <c r="F29" s="16"/>
      <c r="G29" s="16"/>
      <c r="H29" s="16" t="s">
        <v>19</v>
      </c>
      <c r="I29" s="16"/>
      <c r="J29" s="16"/>
      <c r="K29" s="11"/>
      <c r="L29" s="11"/>
      <c r="M29" s="11"/>
      <c r="N29" s="11"/>
      <c r="O29" s="11"/>
      <c r="P29" s="22">
        <v>2377273</v>
      </c>
      <c r="Q29" s="23"/>
      <c r="R29" s="16"/>
      <c r="S29" s="16"/>
      <c r="T29" s="16"/>
      <c r="U29" s="16"/>
      <c r="V29" s="16"/>
      <c r="W29" s="16"/>
      <c r="X29" s="16"/>
      <c r="Y29" s="11"/>
      <c r="Z29" s="22"/>
      <c r="AA29" s="32"/>
      <c r="AD29" s="8">
        <v>2377272737296</v>
      </c>
      <c r="AE29" s="207"/>
      <c r="AF29" s="207"/>
    </row>
    <row r="30" spans="1:32" ht="14.7" customHeight="1">
      <c r="A30" s="6" t="s">
        <v>46</v>
      </c>
      <c r="D30" s="21"/>
      <c r="E30" s="16"/>
      <c r="F30" s="16"/>
      <c r="G30" s="16"/>
      <c r="H30" s="16" t="s">
        <v>21</v>
      </c>
      <c r="I30" s="16"/>
      <c r="J30" s="16"/>
      <c r="K30" s="11"/>
      <c r="L30" s="11"/>
      <c r="M30" s="11"/>
      <c r="N30" s="11"/>
      <c r="O30" s="11"/>
      <c r="P30" s="22">
        <v>-1292204</v>
      </c>
      <c r="Q30" s="23"/>
      <c r="R30" s="15"/>
      <c r="S30" s="11"/>
      <c r="T30" s="11"/>
      <c r="U30" s="11"/>
      <c r="V30" s="11"/>
      <c r="W30" s="11"/>
      <c r="X30" s="11"/>
      <c r="Y30" s="34"/>
      <c r="Z30" s="22"/>
      <c r="AA30" s="32"/>
      <c r="AD30" s="8">
        <v>-1292204416878</v>
      </c>
      <c r="AE30" s="207"/>
      <c r="AF30" s="207"/>
    </row>
    <row r="31" spans="1:32" ht="14.7" customHeight="1">
      <c r="A31" s="6" t="s">
        <v>47</v>
      </c>
      <c r="D31" s="21"/>
      <c r="E31" s="16"/>
      <c r="F31" s="16"/>
      <c r="G31" s="16"/>
      <c r="H31" s="16" t="s">
        <v>35</v>
      </c>
      <c r="I31" s="16"/>
      <c r="J31" s="16"/>
      <c r="K31" s="11"/>
      <c r="L31" s="11"/>
      <c r="M31" s="11"/>
      <c r="N31" s="11"/>
      <c r="O31" s="11"/>
      <c r="P31" s="22">
        <v>3578</v>
      </c>
      <c r="Q31" s="23"/>
      <c r="R31" s="11"/>
      <c r="S31" s="11"/>
      <c r="T31" s="11"/>
      <c r="U31" s="11"/>
      <c r="V31" s="11"/>
      <c r="W31" s="11"/>
      <c r="X31" s="11"/>
      <c r="Y31" s="11"/>
      <c r="Z31" s="22"/>
      <c r="AA31" s="32"/>
      <c r="AD31" s="8">
        <v>3578239852</v>
      </c>
      <c r="AE31" s="207"/>
      <c r="AF31" s="207"/>
    </row>
    <row r="32" spans="1:32" ht="14.7" customHeight="1">
      <c r="A32" s="6" t="s">
        <v>48</v>
      </c>
      <c r="D32" s="21"/>
      <c r="E32" s="16"/>
      <c r="F32" s="16"/>
      <c r="G32" s="16"/>
      <c r="H32" s="16" t="s">
        <v>37</v>
      </c>
      <c r="I32" s="16"/>
      <c r="J32" s="16"/>
      <c r="K32" s="11"/>
      <c r="L32" s="11"/>
      <c r="M32" s="11"/>
      <c r="N32" s="11"/>
      <c r="O32" s="11"/>
      <c r="P32" s="22">
        <v>-3215</v>
      </c>
      <c r="Q32" s="23"/>
      <c r="R32" s="11"/>
      <c r="S32" s="11"/>
      <c r="T32" s="11"/>
      <c r="U32" s="11"/>
      <c r="V32" s="11"/>
      <c r="W32" s="11"/>
      <c r="X32" s="11"/>
      <c r="Y32" s="11"/>
      <c r="Z32" s="18"/>
      <c r="AA32" s="35"/>
      <c r="AD32" s="8">
        <v>-3215268016</v>
      </c>
      <c r="AE32" s="207"/>
      <c r="AF32" s="207"/>
    </row>
    <row r="33" spans="1:32" ht="14.7" customHeight="1">
      <c r="A33" s="6" t="s">
        <v>49</v>
      </c>
      <c r="D33" s="21"/>
      <c r="E33" s="16"/>
      <c r="F33" s="16"/>
      <c r="G33" s="16"/>
      <c r="H33" s="16" t="s">
        <v>39</v>
      </c>
      <c r="I33" s="16"/>
      <c r="J33" s="16"/>
      <c r="K33" s="11"/>
      <c r="L33" s="11"/>
      <c r="M33" s="11"/>
      <c r="N33" s="11"/>
      <c r="O33" s="11"/>
      <c r="P33" s="22">
        <v>179623</v>
      </c>
      <c r="Q33" s="23"/>
      <c r="R33" s="11"/>
      <c r="S33" s="11"/>
      <c r="T33" s="11"/>
      <c r="U33" s="11"/>
      <c r="V33" s="11"/>
      <c r="W33" s="11"/>
      <c r="X33" s="11"/>
      <c r="Y33" s="11"/>
      <c r="Z33" s="18"/>
      <c r="AA33" s="35"/>
      <c r="AD33" s="8">
        <v>179623405647</v>
      </c>
      <c r="AE33" s="207"/>
      <c r="AF33" s="207"/>
    </row>
    <row r="34" spans="1:32" ht="14.7" customHeight="1">
      <c r="A34" s="6" t="s">
        <v>50</v>
      </c>
      <c r="D34" s="21"/>
      <c r="E34" s="16"/>
      <c r="F34" s="16"/>
      <c r="G34" s="16" t="s">
        <v>51</v>
      </c>
      <c r="H34" s="25"/>
      <c r="I34" s="25"/>
      <c r="J34" s="25"/>
      <c r="K34" s="26"/>
      <c r="L34" s="26"/>
      <c r="M34" s="26"/>
      <c r="N34" s="26"/>
      <c r="O34" s="26"/>
      <c r="P34" s="22">
        <v>44005</v>
      </c>
      <c r="Q34" s="23"/>
      <c r="R34" s="11"/>
      <c r="S34" s="11"/>
      <c r="T34" s="11"/>
      <c r="U34" s="11"/>
      <c r="V34" s="11"/>
      <c r="W34" s="11"/>
      <c r="X34" s="11"/>
      <c r="Y34" s="11"/>
      <c r="Z34" s="18"/>
      <c r="AA34" s="35"/>
      <c r="AD34" s="8">
        <v>44004822155</v>
      </c>
      <c r="AE34" s="207"/>
      <c r="AF34" s="207"/>
    </row>
    <row r="35" spans="1:32" ht="14.7" customHeight="1">
      <c r="A35" s="6" t="s">
        <v>52</v>
      </c>
      <c r="D35" s="21"/>
      <c r="E35" s="16"/>
      <c r="F35" s="16"/>
      <c r="G35" s="16" t="s">
        <v>53</v>
      </c>
      <c r="H35" s="25"/>
      <c r="I35" s="25"/>
      <c r="J35" s="25"/>
      <c r="K35" s="26"/>
      <c r="L35" s="26"/>
      <c r="M35" s="26"/>
      <c r="N35" s="26"/>
      <c r="O35" s="26"/>
      <c r="P35" s="22">
        <v>-38958</v>
      </c>
      <c r="Q35" s="23"/>
      <c r="R35" s="11"/>
      <c r="S35" s="11"/>
      <c r="T35" s="11"/>
      <c r="U35" s="11"/>
      <c r="V35" s="11"/>
      <c r="W35" s="11"/>
      <c r="X35" s="11"/>
      <c r="Y35" s="11"/>
      <c r="Z35" s="18"/>
      <c r="AA35" s="35"/>
      <c r="AD35" s="8">
        <v>-38958497271</v>
      </c>
      <c r="AE35" s="207"/>
      <c r="AF35" s="207"/>
    </row>
    <row r="36" spans="1:32" ht="14.7" customHeight="1">
      <c r="A36" s="6" t="s">
        <v>54</v>
      </c>
      <c r="D36" s="21"/>
      <c r="E36" s="16"/>
      <c r="F36" s="16" t="s">
        <v>55</v>
      </c>
      <c r="G36" s="16"/>
      <c r="H36" s="25"/>
      <c r="I36" s="25"/>
      <c r="J36" s="25"/>
      <c r="K36" s="26"/>
      <c r="L36" s="26"/>
      <c r="M36" s="26"/>
      <c r="N36" s="26"/>
      <c r="O36" s="26"/>
      <c r="P36" s="22">
        <v>515</v>
      </c>
      <c r="Q36" s="23"/>
      <c r="R36" s="11"/>
      <c r="S36" s="11"/>
      <c r="T36" s="11"/>
      <c r="U36" s="11"/>
      <c r="V36" s="11"/>
      <c r="W36" s="11"/>
      <c r="X36" s="11"/>
      <c r="Y36" s="11"/>
      <c r="Z36" s="18"/>
      <c r="AA36" s="35"/>
      <c r="AD36" s="8">
        <f>IF(COUNTIF(AD37:AD38,"-")=COUNTA(AD37:AD38),"-",SUM(AD37:AD38))</f>
        <v>515438541</v>
      </c>
      <c r="AE36" s="207"/>
      <c r="AF36" s="207"/>
    </row>
    <row r="37" spans="1:32" ht="14.7" customHeight="1">
      <c r="A37" s="6" t="s">
        <v>56</v>
      </c>
      <c r="D37" s="21"/>
      <c r="E37" s="16"/>
      <c r="F37" s="16"/>
      <c r="G37" s="16" t="s">
        <v>57</v>
      </c>
      <c r="H37" s="16"/>
      <c r="I37" s="16"/>
      <c r="J37" s="16"/>
      <c r="K37" s="11"/>
      <c r="L37" s="11"/>
      <c r="M37" s="11"/>
      <c r="N37" s="11"/>
      <c r="O37" s="11"/>
      <c r="P37" s="22">
        <v>514</v>
      </c>
      <c r="Q37" s="23"/>
      <c r="R37" s="11"/>
      <c r="S37" s="11"/>
      <c r="T37" s="11"/>
      <c r="U37" s="11"/>
      <c r="V37" s="11"/>
      <c r="W37" s="11"/>
      <c r="X37" s="11"/>
      <c r="Y37" s="11"/>
      <c r="Z37" s="18"/>
      <c r="AA37" s="35"/>
      <c r="AD37" s="8">
        <v>514199115</v>
      </c>
      <c r="AE37" s="207"/>
      <c r="AF37" s="207"/>
    </row>
    <row r="38" spans="1:32" ht="14.7" customHeight="1">
      <c r="A38" s="6" t="s">
        <v>58</v>
      </c>
      <c r="D38" s="21"/>
      <c r="E38" s="16"/>
      <c r="F38" s="16"/>
      <c r="G38" s="16" t="s">
        <v>35</v>
      </c>
      <c r="H38" s="16"/>
      <c r="I38" s="16"/>
      <c r="J38" s="16"/>
      <c r="K38" s="11"/>
      <c r="L38" s="11"/>
      <c r="M38" s="11"/>
      <c r="N38" s="11"/>
      <c r="O38" s="11"/>
      <c r="P38" s="22">
        <v>1</v>
      </c>
      <c r="Q38" s="23"/>
      <c r="R38" s="11"/>
      <c r="S38" s="11"/>
      <c r="T38" s="11"/>
      <c r="U38" s="11"/>
      <c r="V38" s="11"/>
      <c r="W38" s="11"/>
      <c r="X38" s="11"/>
      <c r="Y38" s="11"/>
      <c r="Z38" s="18"/>
      <c r="AA38" s="35"/>
      <c r="AD38" s="8">
        <v>1239426</v>
      </c>
      <c r="AE38" s="207"/>
      <c r="AF38" s="207"/>
    </row>
    <row r="39" spans="1:32" ht="14.7" customHeight="1">
      <c r="A39" s="6" t="s">
        <v>59</v>
      </c>
      <c r="D39" s="21"/>
      <c r="E39" s="16"/>
      <c r="F39" s="16" t="s">
        <v>60</v>
      </c>
      <c r="G39" s="16"/>
      <c r="H39" s="16"/>
      <c r="I39" s="16"/>
      <c r="J39" s="16"/>
      <c r="K39" s="16"/>
      <c r="L39" s="11"/>
      <c r="M39" s="11"/>
      <c r="N39" s="11"/>
      <c r="O39" s="11"/>
      <c r="P39" s="22">
        <v>889884</v>
      </c>
      <c r="Q39" s="23" t="s">
        <v>339</v>
      </c>
      <c r="R39" s="11"/>
      <c r="S39" s="11"/>
      <c r="T39" s="11"/>
      <c r="U39" s="11"/>
      <c r="V39" s="11"/>
      <c r="W39" s="11"/>
      <c r="X39" s="11"/>
      <c r="Y39" s="11"/>
      <c r="Z39" s="18"/>
      <c r="AA39" s="35"/>
      <c r="AD39" s="8">
        <f>IF(COUNTIF(AD40:AD51,"-")=COUNTA(AD40:AD51),"-",SUM(AD40,AD44:AD47,AD50:AD51))</f>
        <v>889884296627</v>
      </c>
      <c r="AE39" s="207"/>
      <c r="AF39" s="207"/>
    </row>
    <row r="40" spans="1:32" ht="14.7" customHeight="1">
      <c r="A40" s="6" t="s">
        <v>61</v>
      </c>
      <c r="D40" s="21"/>
      <c r="E40" s="16"/>
      <c r="F40" s="16"/>
      <c r="G40" s="16" t="s">
        <v>62</v>
      </c>
      <c r="H40" s="16"/>
      <c r="I40" s="16"/>
      <c r="J40" s="16"/>
      <c r="K40" s="16"/>
      <c r="L40" s="11"/>
      <c r="M40" s="11"/>
      <c r="N40" s="11"/>
      <c r="O40" s="11"/>
      <c r="P40" s="22">
        <v>133514</v>
      </c>
      <c r="Q40" s="23" t="s">
        <v>339</v>
      </c>
      <c r="R40" s="11"/>
      <c r="S40" s="11"/>
      <c r="T40" s="11"/>
      <c r="U40" s="11"/>
      <c r="V40" s="11"/>
      <c r="W40" s="11"/>
      <c r="X40" s="11"/>
      <c r="Y40" s="11"/>
      <c r="Z40" s="18"/>
      <c r="AA40" s="35"/>
      <c r="AD40" s="8">
        <f>IF(COUNTIF(AD41:AD43,"-")=COUNTA(AD41:AD43),"-",SUM(AD41:AD43))</f>
        <v>133514431363</v>
      </c>
      <c r="AE40" s="207"/>
      <c r="AF40" s="207"/>
    </row>
    <row r="41" spans="1:32" ht="14.7" customHeight="1">
      <c r="A41" s="6" t="s">
        <v>63</v>
      </c>
      <c r="D41" s="21"/>
      <c r="E41" s="16"/>
      <c r="F41" s="16"/>
      <c r="G41" s="16"/>
      <c r="H41" s="16" t="s">
        <v>64</v>
      </c>
      <c r="I41" s="16"/>
      <c r="J41" s="16"/>
      <c r="K41" s="16"/>
      <c r="L41" s="11"/>
      <c r="M41" s="11"/>
      <c r="N41" s="11"/>
      <c r="O41" s="11"/>
      <c r="P41" s="22">
        <v>55329</v>
      </c>
      <c r="Q41" s="23"/>
      <c r="R41" s="11"/>
      <c r="S41" s="11"/>
      <c r="T41" s="11"/>
      <c r="U41" s="11"/>
      <c r="V41" s="11"/>
      <c r="W41" s="11"/>
      <c r="X41" s="11"/>
      <c r="Y41" s="11"/>
      <c r="Z41" s="18"/>
      <c r="AA41" s="35"/>
      <c r="AD41" s="8">
        <v>55328701384</v>
      </c>
      <c r="AE41" s="207"/>
      <c r="AF41" s="207"/>
    </row>
    <row r="42" spans="1:32" ht="14.7" customHeight="1">
      <c r="A42" s="6" t="s">
        <v>65</v>
      </c>
      <c r="D42" s="21"/>
      <c r="E42" s="16"/>
      <c r="F42" s="16"/>
      <c r="G42" s="16"/>
      <c r="H42" s="16" t="s">
        <v>66</v>
      </c>
      <c r="I42" s="16"/>
      <c r="J42" s="16"/>
      <c r="K42" s="16"/>
      <c r="L42" s="11"/>
      <c r="M42" s="11"/>
      <c r="N42" s="11"/>
      <c r="O42" s="11"/>
      <c r="P42" s="22">
        <v>78186</v>
      </c>
      <c r="Q42" s="23"/>
      <c r="R42" s="11"/>
      <c r="S42" s="11"/>
      <c r="T42" s="11"/>
      <c r="U42" s="11"/>
      <c r="V42" s="11"/>
      <c r="W42" s="11"/>
      <c r="X42" s="11"/>
      <c r="Y42" s="11"/>
      <c r="Z42" s="18"/>
      <c r="AA42" s="35"/>
      <c r="AD42" s="8">
        <v>78185729979</v>
      </c>
      <c r="AE42" s="207"/>
      <c r="AF42" s="207"/>
    </row>
    <row r="43" spans="1:32" ht="14.7" customHeight="1">
      <c r="A43" s="6" t="s">
        <v>67</v>
      </c>
      <c r="D43" s="21"/>
      <c r="E43" s="16"/>
      <c r="F43" s="16"/>
      <c r="G43" s="16"/>
      <c r="H43" s="16" t="s">
        <v>35</v>
      </c>
      <c r="I43" s="16"/>
      <c r="J43" s="16"/>
      <c r="K43" s="16"/>
      <c r="L43" s="11"/>
      <c r="M43" s="11"/>
      <c r="N43" s="11"/>
      <c r="O43" s="11"/>
      <c r="P43" s="22" t="s">
        <v>334</v>
      </c>
      <c r="Q43" s="23"/>
      <c r="R43" s="11"/>
      <c r="S43" s="11"/>
      <c r="T43" s="11"/>
      <c r="U43" s="11"/>
      <c r="V43" s="11"/>
      <c r="W43" s="11"/>
      <c r="X43" s="11"/>
      <c r="Y43" s="11"/>
      <c r="Z43" s="18"/>
      <c r="AA43" s="35"/>
      <c r="AD43" s="8" t="s">
        <v>11</v>
      </c>
      <c r="AE43" s="207"/>
      <c r="AF43" s="207"/>
    </row>
    <row r="44" spans="1:32" ht="14.7" customHeight="1">
      <c r="A44" s="6" t="s">
        <v>68</v>
      </c>
      <c r="D44" s="21"/>
      <c r="E44" s="16"/>
      <c r="F44" s="16"/>
      <c r="G44" s="16" t="s">
        <v>69</v>
      </c>
      <c r="H44" s="16"/>
      <c r="I44" s="16"/>
      <c r="J44" s="16"/>
      <c r="K44" s="16"/>
      <c r="L44" s="11"/>
      <c r="M44" s="11"/>
      <c r="N44" s="11"/>
      <c r="O44" s="11"/>
      <c r="P44" s="22">
        <v>-22234</v>
      </c>
      <c r="Q44" s="23"/>
      <c r="R44" s="11"/>
      <c r="S44" s="11"/>
      <c r="T44" s="11"/>
      <c r="U44" s="11"/>
      <c r="V44" s="11"/>
      <c r="W44" s="11"/>
      <c r="X44" s="11"/>
      <c r="Y44" s="11"/>
      <c r="Z44" s="18"/>
      <c r="AA44" s="35"/>
      <c r="AD44" s="8">
        <v>-22234133532</v>
      </c>
      <c r="AE44" s="207"/>
      <c r="AF44" s="207"/>
    </row>
    <row r="45" spans="1:32" ht="14.7" customHeight="1">
      <c r="A45" s="6" t="s">
        <v>70</v>
      </c>
      <c r="D45" s="21"/>
      <c r="E45" s="16"/>
      <c r="F45" s="16"/>
      <c r="G45" s="16" t="s">
        <v>71</v>
      </c>
      <c r="H45" s="16"/>
      <c r="I45" s="16"/>
      <c r="J45" s="16"/>
      <c r="K45" s="11"/>
      <c r="L45" s="11"/>
      <c r="M45" s="11"/>
      <c r="N45" s="11"/>
      <c r="O45" s="11"/>
      <c r="P45" s="22">
        <v>11893</v>
      </c>
      <c r="Q45" s="23"/>
      <c r="R45" s="11"/>
      <c r="S45" s="11"/>
      <c r="T45" s="11"/>
      <c r="U45" s="11"/>
      <c r="V45" s="11"/>
      <c r="W45" s="11"/>
      <c r="X45" s="11"/>
      <c r="Y45" s="11"/>
      <c r="Z45" s="18"/>
      <c r="AA45" s="35"/>
      <c r="AD45" s="8">
        <v>11892849018</v>
      </c>
      <c r="AE45" s="207"/>
      <c r="AF45" s="207"/>
    </row>
    <row r="46" spans="1:32" ht="14.7" customHeight="1">
      <c r="A46" s="6" t="s">
        <v>72</v>
      </c>
      <c r="D46" s="21"/>
      <c r="E46" s="16"/>
      <c r="F46" s="16"/>
      <c r="G46" s="16" t="s">
        <v>73</v>
      </c>
      <c r="H46" s="16"/>
      <c r="I46" s="16"/>
      <c r="J46" s="16"/>
      <c r="K46" s="11"/>
      <c r="L46" s="11"/>
      <c r="M46" s="11"/>
      <c r="N46" s="11"/>
      <c r="O46" s="11"/>
      <c r="P46" s="22">
        <v>65946</v>
      </c>
      <c r="Q46" s="23"/>
      <c r="R46" s="11"/>
      <c r="S46" s="11"/>
      <c r="T46" s="11"/>
      <c r="U46" s="11"/>
      <c r="V46" s="11"/>
      <c r="W46" s="11"/>
      <c r="X46" s="11"/>
      <c r="Y46" s="11"/>
      <c r="Z46" s="18"/>
      <c r="AA46" s="35"/>
      <c r="AD46" s="8">
        <v>65946019486</v>
      </c>
      <c r="AE46" s="207"/>
      <c r="AF46" s="207"/>
    </row>
    <row r="47" spans="1:32" ht="14.7" customHeight="1">
      <c r="A47" s="6" t="s">
        <v>74</v>
      </c>
      <c r="D47" s="21"/>
      <c r="E47" s="16"/>
      <c r="F47" s="16"/>
      <c r="G47" s="16" t="s">
        <v>75</v>
      </c>
      <c r="H47" s="16"/>
      <c r="I47" s="16"/>
      <c r="J47" s="16"/>
      <c r="K47" s="11"/>
      <c r="L47" s="11"/>
      <c r="M47" s="11"/>
      <c r="N47" s="11"/>
      <c r="O47" s="11"/>
      <c r="P47" s="22">
        <v>701919</v>
      </c>
      <c r="Q47" s="23"/>
      <c r="R47" s="11"/>
      <c r="S47" s="11"/>
      <c r="T47" s="11"/>
      <c r="U47" s="11"/>
      <c r="V47" s="11"/>
      <c r="W47" s="11"/>
      <c r="X47" s="11"/>
      <c r="Y47" s="11"/>
      <c r="Z47" s="18"/>
      <c r="AA47" s="35"/>
      <c r="AD47" s="8">
        <f>IF(COUNTIF(AD48:AD49,"-")=COUNTA(AD48:AD49),"-",SUM(AD48:AD49))</f>
        <v>701919301995</v>
      </c>
      <c r="AE47" s="207"/>
      <c r="AF47" s="207"/>
    </row>
    <row r="48" spans="1:32" ht="14.7" customHeight="1">
      <c r="A48" s="6" t="s">
        <v>76</v>
      </c>
      <c r="D48" s="21"/>
      <c r="E48" s="16"/>
      <c r="F48" s="16"/>
      <c r="G48" s="16"/>
      <c r="H48" s="16" t="s">
        <v>77</v>
      </c>
      <c r="I48" s="16"/>
      <c r="J48" s="16"/>
      <c r="K48" s="11"/>
      <c r="L48" s="11"/>
      <c r="M48" s="11"/>
      <c r="N48" s="11"/>
      <c r="O48" s="11"/>
      <c r="P48" s="22">
        <v>536217</v>
      </c>
      <c r="Q48" s="23"/>
      <c r="R48" s="11"/>
      <c r="S48" s="11"/>
      <c r="T48" s="11"/>
      <c r="U48" s="11"/>
      <c r="V48" s="11"/>
      <c r="W48" s="11"/>
      <c r="X48" s="11"/>
      <c r="Y48" s="11"/>
      <c r="Z48" s="18"/>
      <c r="AA48" s="35"/>
      <c r="AD48" s="8">
        <v>536216967150</v>
      </c>
      <c r="AE48" s="207"/>
      <c r="AF48" s="207"/>
    </row>
    <row r="49" spans="1:32" ht="14.7" customHeight="1">
      <c r="A49" s="6" t="s">
        <v>78</v>
      </c>
      <c r="D49" s="21"/>
      <c r="E49" s="11"/>
      <c r="F49" s="16"/>
      <c r="G49" s="16"/>
      <c r="H49" s="16" t="s">
        <v>35</v>
      </c>
      <c r="I49" s="16"/>
      <c r="J49" s="16"/>
      <c r="K49" s="11"/>
      <c r="L49" s="11"/>
      <c r="M49" s="11"/>
      <c r="N49" s="11"/>
      <c r="O49" s="11"/>
      <c r="P49" s="22">
        <v>165702</v>
      </c>
      <c r="Q49" s="23"/>
      <c r="R49" s="11"/>
      <c r="S49" s="11"/>
      <c r="T49" s="11"/>
      <c r="U49" s="11"/>
      <c r="V49" s="11"/>
      <c r="W49" s="11"/>
      <c r="X49" s="11"/>
      <c r="Y49" s="11"/>
      <c r="Z49" s="18"/>
      <c r="AA49" s="35"/>
      <c r="AD49" s="8">
        <v>165702334845</v>
      </c>
      <c r="AE49" s="207"/>
      <c r="AF49" s="207"/>
    </row>
    <row r="50" spans="1:32" ht="14.7" customHeight="1">
      <c r="A50" s="6" t="s">
        <v>79</v>
      </c>
      <c r="D50" s="21"/>
      <c r="E50" s="11"/>
      <c r="F50" s="16"/>
      <c r="G50" s="16" t="s">
        <v>35</v>
      </c>
      <c r="H50" s="16"/>
      <c r="I50" s="16"/>
      <c r="J50" s="16"/>
      <c r="K50" s="11"/>
      <c r="L50" s="11"/>
      <c r="M50" s="11"/>
      <c r="N50" s="11"/>
      <c r="O50" s="11"/>
      <c r="P50" s="22" t="s">
        <v>334</v>
      </c>
      <c r="Q50" s="23"/>
      <c r="R50" s="11"/>
      <c r="S50" s="11"/>
      <c r="T50" s="11"/>
      <c r="U50" s="11"/>
      <c r="V50" s="11"/>
      <c r="W50" s="11"/>
      <c r="X50" s="11"/>
      <c r="Y50" s="11"/>
      <c r="Z50" s="18"/>
      <c r="AA50" s="35"/>
      <c r="AD50" s="8" t="s">
        <v>11</v>
      </c>
      <c r="AE50" s="207"/>
      <c r="AF50" s="207"/>
    </row>
    <row r="51" spans="1:32" ht="14.7" customHeight="1">
      <c r="A51" s="6" t="s">
        <v>80</v>
      </c>
      <c r="D51" s="21"/>
      <c r="E51" s="11"/>
      <c r="F51" s="16"/>
      <c r="G51" s="16" t="s">
        <v>81</v>
      </c>
      <c r="H51" s="16"/>
      <c r="I51" s="16"/>
      <c r="J51" s="16"/>
      <c r="K51" s="11"/>
      <c r="L51" s="11"/>
      <c r="M51" s="11"/>
      <c r="N51" s="11"/>
      <c r="O51" s="11"/>
      <c r="P51" s="22">
        <v>-1154</v>
      </c>
      <c r="Q51" s="23"/>
      <c r="R51" s="11"/>
      <c r="S51" s="11"/>
      <c r="T51" s="11"/>
      <c r="U51" s="11"/>
      <c r="V51" s="11"/>
      <c r="W51" s="11"/>
      <c r="X51" s="11"/>
      <c r="Y51" s="11"/>
      <c r="Z51" s="18"/>
      <c r="AA51" s="35"/>
      <c r="AD51" s="8">
        <v>-1154171703</v>
      </c>
      <c r="AE51" s="207"/>
      <c r="AF51" s="207"/>
    </row>
    <row r="52" spans="1:32" ht="14.7" customHeight="1">
      <c r="A52" s="6" t="s">
        <v>82</v>
      </c>
      <c r="D52" s="21"/>
      <c r="E52" s="11" t="s">
        <v>83</v>
      </c>
      <c r="F52" s="16"/>
      <c r="G52" s="17"/>
      <c r="H52" s="17"/>
      <c r="I52" s="17"/>
      <c r="J52" s="11"/>
      <c r="K52" s="11"/>
      <c r="L52" s="11"/>
      <c r="M52" s="11"/>
      <c r="N52" s="11"/>
      <c r="O52" s="11"/>
      <c r="P52" s="22">
        <v>162862</v>
      </c>
      <c r="Q52" s="23"/>
      <c r="R52" s="11"/>
      <c r="S52" s="11"/>
      <c r="T52" s="11"/>
      <c r="U52" s="11"/>
      <c r="V52" s="11"/>
      <c r="W52" s="11"/>
      <c r="X52" s="11"/>
      <c r="Y52" s="11"/>
      <c r="Z52" s="18"/>
      <c r="AA52" s="35"/>
      <c r="AD52" s="8">
        <f>IF(COUNTIF(AD53:AD61,"-")=COUNTA(AD53:AD61),"-",SUM(AD53:AD56,AD59:AD61))</f>
        <v>162861539772</v>
      </c>
      <c r="AE52" s="207"/>
      <c r="AF52" s="207"/>
    </row>
    <row r="53" spans="1:32" ht="14.7" customHeight="1">
      <c r="A53" s="6" t="s">
        <v>84</v>
      </c>
      <c r="D53" s="21"/>
      <c r="E53" s="11"/>
      <c r="F53" s="16" t="s">
        <v>85</v>
      </c>
      <c r="G53" s="17"/>
      <c r="H53" s="17"/>
      <c r="I53" s="17"/>
      <c r="J53" s="11"/>
      <c r="K53" s="11"/>
      <c r="L53" s="11"/>
      <c r="M53" s="11"/>
      <c r="N53" s="11"/>
      <c r="O53" s="11"/>
      <c r="P53" s="22">
        <v>60993</v>
      </c>
      <c r="Q53" s="23"/>
      <c r="R53" s="11"/>
      <c r="S53" s="11"/>
      <c r="T53" s="11"/>
      <c r="U53" s="11"/>
      <c r="V53" s="11"/>
      <c r="W53" s="11"/>
      <c r="X53" s="11"/>
      <c r="Y53" s="11"/>
      <c r="Z53" s="18"/>
      <c r="AA53" s="35"/>
      <c r="AD53" s="8">
        <v>60993047563</v>
      </c>
      <c r="AE53" s="207"/>
      <c r="AF53" s="207"/>
    </row>
    <row r="54" spans="1:32" ht="14.7" customHeight="1">
      <c r="A54" s="6" t="s">
        <v>86</v>
      </c>
      <c r="D54" s="21"/>
      <c r="E54" s="11"/>
      <c r="F54" s="16" t="s">
        <v>87</v>
      </c>
      <c r="G54" s="16"/>
      <c r="H54" s="25"/>
      <c r="I54" s="16"/>
      <c r="J54" s="16"/>
      <c r="K54" s="11"/>
      <c r="L54" s="11"/>
      <c r="M54" s="11"/>
      <c r="N54" s="11"/>
      <c r="O54" s="11"/>
      <c r="P54" s="22">
        <v>6140</v>
      </c>
      <c r="Q54" s="23"/>
      <c r="R54" s="11"/>
      <c r="S54" s="11"/>
      <c r="T54" s="11"/>
      <c r="U54" s="11"/>
      <c r="V54" s="11"/>
      <c r="W54" s="11"/>
      <c r="X54" s="11"/>
      <c r="Y54" s="11"/>
      <c r="Z54" s="18"/>
      <c r="AA54" s="35"/>
      <c r="AD54" s="8">
        <v>6139973966</v>
      </c>
      <c r="AE54" s="207"/>
      <c r="AF54" s="207"/>
    </row>
    <row r="55" spans="1:32" ht="14.7" customHeight="1">
      <c r="A55" s="6">
        <v>1500000</v>
      </c>
      <c r="D55" s="21"/>
      <c r="E55" s="11"/>
      <c r="F55" s="16" t="s">
        <v>88</v>
      </c>
      <c r="G55" s="16"/>
      <c r="H55" s="16"/>
      <c r="I55" s="16"/>
      <c r="J55" s="16"/>
      <c r="K55" s="11"/>
      <c r="L55" s="11"/>
      <c r="M55" s="11"/>
      <c r="N55" s="11"/>
      <c r="O55" s="11"/>
      <c r="P55" s="22">
        <v>9049</v>
      </c>
      <c r="Q55" s="23"/>
      <c r="R55" s="11"/>
      <c r="S55" s="11"/>
      <c r="T55" s="11"/>
      <c r="U55" s="11"/>
      <c r="V55" s="11"/>
      <c r="W55" s="11"/>
      <c r="X55" s="11"/>
      <c r="Y55" s="11"/>
      <c r="Z55" s="18"/>
      <c r="AA55" s="35"/>
      <c r="AD55" s="8">
        <v>9048908166</v>
      </c>
      <c r="AE55" s="207"/>
      <c r="AF55" s="207"/>
    </row>
    <row r="56" spans="1:32" ht="14.7" customHeight="1">
      <c r="A56" s="6" t="s">
        <v>89</v>
      </c>
      <c r="D56" s="21"/>
      <c r="E56" s="16"/>
      <c r="F56" s="16" t="s">
        <v>75</v>
      </c>
      <c r="G56" s="16"/>
      <c r="H56" s="25"/>
      <c r="I56" s="16"/>
      <c r="J56" s="16"/>
      <c r="K56" s="11"/>
      <c r="L56" s="11"/>
      <c r="M56" s="11"/>
      <c r="N56" s="11"/>
      <c r="O56" s="11"/>
      <c r="P56" s="22">
        <v>86714</v>
      </c>
      <c r="Q56" s="23"/>
      <c r="R56" s="11"/>
      <c r="S56" s="11"/>
      <c r="T56" s="11"/>
      <c r="U56" s="11"/>
      <c r="V56" s="11"/>
      <c r="W56" s="11"/>
      <c r="X56" s="11"/>
      <c r="Y56" s="11"/>
      <c r="Z56" s="18"/>
      <c r="AA56" s="35"/>
      <c r="AD56" s="8">
        <f>IF(COUNTIF(AD57:AD58,"-")=COUNTA(AD57:AD58),"-",SUM(AD57:AD58))</f>
        <v>86713533097</v>
      </c>
      <c r="AE56" s="207"/>
      <c r="AF56" s="207"/>
    </row>
    <row r="57" spans="1:32" ht="14.7" customHeight="1">
      <c r="A57" s="6" t="s">
        <v>90</v>
      </c>
      <c r="D57" s="21"/>
      <c r="E57" s="16"/>
      <c r="F57" s="16"/>
      <c r="G57" s="16" t="s">
        <v>91</v>
      </c>
      <c r="H57" s="16"/>
      <c r="I57" s="16"/>
      <c r="J57" s="16"/>
      <c r="K57" s="11"/>
      <c r="L57" s="11"/>
      <c r="M57" s="11"/>
      <c r="N57" s="11"/>
      <c r="O57" s="11"/>
      <c r="P57" s="22">
        <v>50588</v>
      </c>
      <c r="Q57" s="23"/>
      <c r="R57" s="11"/>
      <c r="S57" s="11"/>
      <c r="T57" s="11"/>
      <c r="U57" s="11"/>
      <c r="V57" s="11"/>
      <c r="W57" s="11"/>
      <c r="X57" s="11"/>
      <c r="Y57" s="11"/>
      <c r="Z57" s="18"/>
      <c r="AA57" s="35"/>
      <c r="AD57" s="8">
        <v>50587585978</v>
      </c>
      <c r="AE57" s="207"/>
      <c r="AF57" s="207"/>
    </row>
    <row r="58" spans="1:32" ht="14.7" customHeight="1">
      <c r="A58" s="6" t="s">
        <v>92</v>
      </c>
      <c r="D58" s="21"/>
      <c r="E58" s="16"/>
      <c r="F58" s="16"/>
      <c r="G58" s="16" t="s">
        <v>77</v>
      </c>
      <c r="H58" s="16"/>
      <c r="I58" s="16"/>
      <c r="J58" s="16"/>
      <c r="K58" s="11"/>
      <c r="L58" s="11"/>
      <c r="M58" s="11"/>
      <c r="N58" s="11"/>
      <c r="O58" s="11"/>
      <c r="P58" s="22">
        <v>36126</v>
      </c>
      <c r="Q58" s="23"/>
      <c r="R58" s="11"/>
      <c r="S58" s="11"/>
      <c r="T58" s="11"/>
      <c r="U58" s="11"/>
      <c r="V58" s="11"/>
      <c r="W58" s="11"/>
      <c r="X58" s="11"/>
      <c r="Y58" s="11"/>
      <c r="Z58" s="18"/>
      <c r="AA58" s="35"/>
      <c r="AD58" s="8">
        <v>36125947119</v>
      </c>
      <c r="AE58" s="207"/>
      <c r="AF58" s="207"/>
    </row>
    <row r="59" spans="1:32" ht="14.7" customHeight="1">
      <c r="A59" s="6" t="s">
        <v>93</v>
      </c>
      <c r="D59" s="21"/>
      <c r="E59" s="16"/>
      <c r="F59" s="16" t="s">
        <v>94</v>
      </c>
      <c r="G59" s="16"/>
      <c r="H59" s="16"/>
      <c r="I59" s="16"/>
      <c r="J59" s="16"/>
      <c r="K59" s="11"/>
      <c r="L59" s="11"/>
      <c r="M59" s="11"/>
      <c r="N59" s="11"/>
      <c r="O59" s="11"/>
      <c r="P59" s="22" t="s">
        <v>334</v>
      </c>
      <c r="Q59" s="23"/>
      <c r="R59" s="11"/>
      <c r="S59" s="11"/>
      <c r="T59" s="11"/>
      <c r="U59" s="11"/>
      <c r="V59" s="11"/>
      <c r="W59" s="11"/>
      <c r="X59" s="11"/>
      <c r="Y59" s="11"/>
      <c r="Z59" s="18"/>
      <c r="AA59" s="35"/>
      <c r="AD59" s="8" t="s">
        <v>11</v>
      </c>
      <c r="AE59" s="207"/>
      <c r="AF59" s="207"/>
    </row>
    <row r="60" spans="1:32" ht="14.7" customHeight="1">
      <c r="A60" s="6" t="s">
        <v>95</v>
      </c>
      <c r="D60" s="21"/>
      <c r="E60" s="16"/>
      <c r="F60" s="16" t="s">
        <v>35</v>
      </c>
      <c r="G60" s="16"/>
      <c r="H60" s="25"/>
      <c r="I60" s="16"/>
      <c r="J60" s="16"/>
      <c r="K60" s="11"/>
      <c r="L60" s="11"/>
      <c r="M60" s="11"/>
      <c r="N60" s="11"/>
      <c r="O60" s="11"/>
      <c r="P60" s="22" t="s">
        <v>334</v>
      </c>
      <c r="Q60" s="23"/>
      <c r="R60" s="11"/>
      <c r="S60" s="11"/>
      <c r="T60" s="11"/>
      <c r="U60" s="11"/>
      <c r="V60" s="11"/>
      <c r="W60" s="11"/>
      <c r="X60" s="11"/>
      <c r="Y60" s="11"/>
      <c r="Z60" s="18"/>
      <c r="AA60" s="35"/>
      <c r="AD60" s="8" t="s">
        <v>11</v>
      </c>
      <c r="AE60" s="207"/>
      <c r="AF60" s="207"/>
    </row>
    <row r="61" spans="1:32" ht="14.7" customHeight="1" thickBot="1">
      <c r="A61" s="6" t="s">
        <v>96</v>
      </c>
      <c r="B61" s="6" t="s">
        <v>126</v>
      </c>
      <c r="D61" s="21"/>
      <c r="E61" s="16"/>
      <c r="F61" s="11" t="s">
        <v>81</v>
      </c>
      <c r="G61" s="16"/>
      <c r="H61" s="16"/>
      <c r="I61" s="16"/>
      <c r="J61" s="16"/>
      <c r="K61" s="11"/>
      <c r="L61" s="11"/>
      <c r="M61" s="11"/>
      <c r="N61" s="11"/>
      <c r="O61" s="11"/>
      <c r="P61" s="22">
        <v>-34</v>
      </c>
      <c r="Q61" s="23"/>
      <c r="R61" s="219" t="s">
        <v>127</v>
      </c>
      <c r="S61" s="220"/>
      <c r="T61" s="220"/>
      <c r="U61" s="220"/>
      <c r="V61" s="220"/>
      <c r="W61" s="220"/>
      <c r="X61" s="220"/>
      <c r="Y61" s="221"/>
      <c r="Z61" s="36">
        <v>152600</v>
      </c>
      <c r="AA61" s="37"/>
      <c r="AD61" s="8">
        <v>-33923020</v>
      </c>
      <c r="AE61" s="207" t="e">
        <f>IF(AND(AE24="-",AE25="-",#REF!="-"),"-",SUM(AE24,AE25,#REF!))</f>
        <v>#REF!</v>
      </c>
      <c r="AF61" s="207"/>
    </row>
    <row r="62" spans="1:32" ht="14.7" customHeight="1" thickBot="1">
      <c r="A62" s="6" t="s">
        <v>1</v>
      </c>
      <c r="B62" s="6" t="s">
        <v>97</v>
      </c>
      <c r="D62" s="222" t="s">
        <v>2</v>
      </c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4"/>
      <c r="P62" s="38">
        <v>4177674</v>
      </c>
      <c r="Q62" s="39" t="s">
        <v>339</v>
      </c>
      <c r="R62" s="210" t="s">
        <v>322</v>
      </c>
      <c r="S62" s="211"/>
      <c r="T62" s="211"/>
      <c r="U62" s="211"/>
      <c r="V62" s="211"/>
      <c r="W62" s="211"/>
      <c r="X62" s="211"/>
      <c r="Y62" s="225"/>
      <c r="Z62" s="38">
        <v>4177674</v>
      </c>
      <c r="AA62" s="40" t="s">
        <v>339</v>
      </c>
      <c r="AD62" s="8" t="e">
        <f>IF(AND(AD7="-",AD52="-",#REF!="-"),"-",SUM(AD7,AD52,#REF!))</f>
        <v>#REF!</v>
      </c>
      <c r="AE62" s="207" t="e">
        <f>IF(AND(AE22="-",AE61="-"),"-",SUM(AE22,AE61))</f>
        <v>#REF!</v>
      </c>
      <c r="AF62" s="207"/>
    </row>
    <row r="63" spans="1:32" ht="14.7" customHeight="1"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Z63" s="11"/>
      <c r="AA63" s="11"/>
      <c r="AF63" s="207"/>
    </row>
    <row r="64" spans="1:32" ht="14.7" customHeight="1">
      <c r="D64" s="14"/>
      <c r="E64" s="41" t="s">
        <v>323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Z64" s="10"/>
      <c r="AA64" s="10"/>
      <c r="AF64" s="207"/>
    </row>
    <row r="65" spans="32:32" ht="14.7" customHeight="1">
      <c r="AF65" s="207"/>
    </row>
    <row r="66" spans="32:32" ht="14.7" customHeight="1">
      <c r="AF66" s="207"/>
    </row>
    <row r="67" spans="32:32" ht="14.7" customHeight="1">
      <c r="AF67" s="207"/>
    </row>
    <row r="68" spans="32:32" ht="14.7" customHeight="1">
      <c r="AF68" s="207"/>
    </row>
    <row r="69" spans="32:32" ht="14.7" customHeight="1">
      <c r="AF69" s="207"/>
    </row>
    <row r="70" spans="32:32" ht="16.5" customHeight="1">
      <c r="AF70" s="207"/>
    </row>
    <row r="71" spans="32:32" ht="14.7" customHeight="1">
      <c r="AF71" s="207"/>
    </row>
    <row r="72" spans="32:32" ht="9.75" customHeight="1"/>
    <row r="73" spans="32:32" ht="14.7" customHeight="1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AE43"/>
  <sheetViews>
    <sheetView topLeftCell="B1" zoomScale="85" zoomScaleNormal="85" zoomScaleSheetLayoutView="100" workbookViewId="0">
      <selection activeCell="D1" sqref="D1"/>
    </sheetView>
  </sheetViews>
  <sheetFormatPr defaultColWidth="9" defaultRowHeight="13.2"/>
  <cols>
    <col min="1" max="1" width="0" style="43" hidden="1" customWidth="1"/>
    <col min="2" max="2" width="0.6640625" style="5" customWidth="1"/>
    <col min="3" max="3" width="1.21875" style="45" customWidth="1"/>
    <col min="4" max="12" width="2.109375" style="45" customWidth="1"/>
    <col min="13" max="13" width="18.33203125" style="45" customWidth="1"/>
    <col min="14" max="14" width="21.6640625" style="45" bestFit="1" customWidth="1"/>
    <col min="15" max="15" width="2.44140625" style="45" customWidth="1"/>
    <col min="16" max="16" width="0.6640625" style="45" customWidth="1"/>
    <col min="17" max="17" width="9" style="5"/>
    <col min="18" max="18" width="0" style="5" hidden="1" customWidth="1"/>
    <col min="19" max="16384" width="9" style="5"/>
  </cols>
  <sheetData>
    <row r="1" spans="1:31">
      <c r="A1" s="1"/>
      <c r="C1" s="42"/>
      <c r="D1" s="42"/>
      <c r="E1" s="42"/>
      <c r="F1" s="42"/>
      <c r="G1" s="42"/>
      <c r="H1" s="42"/>
      <c r="I1" s="42"/>
      <c r="J1" s="3"/>
      <c r="K1" s="3"/>
      <c r="L1" s="3"/>
      <c r="M1" s="3"/>
      <c r="N1" s="3"/>
      <c r="O1" s="3"/>
      <c r="P1" s="5"/>
    </row>
    <row r="2" spans="1:31" ht="23.4">
      <c r="C2" s="226" t="s">
        <v>335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44"/>
    </row>
    <row r="3" spans="1:31" ht="16.2">
      <c r="C3" s="227" t="s">
        <v>336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44"/>
    </row>
    <row r="4" spans="1:31" ht="16.2">
      <c r="C4" s="227" t="s">
        <v>337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44"/>
    </row>
    <row r="5" spans="1:31" ht="16.8" thickBot="1">
      <c r="D5" s="44"/>
      <c r="E5" s="44"/>
      <c r="F5" s="44"/>
      <c r="G5" s="44"/>
      <c r="H5" s="44"/>
      <c r="I5" s="44"/>
      <c r="J5" s="44"/>
      <c r="K5" s="44"/>
      <c r="L5" s="44"/>
      <c r="M5" s="46"/>
      <c r="N5" s="44"/>
      <c r="O5" s="46" t="s">
        <v>333</v>
      </c>
      <c r="P5" s="44"/>
    </row>
    <row r="6" spans="1:31" ht="16.8" thickBot="1">
      <c r="A6" s="43" t="s">
        <v>314</v>
      </c>
      <c r="C6" s="228" t="s">
        <v>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30" t="s">
        <v>316</v>
      </c>
      <c r="O6" s="231"/>
      <c r="P6" s="44"/>
    </row>
    <row r="7" spans="1:31">
      <c r="A7" s="43" t="s">
        <v>135</v>
      </c>
      <c r="C7" s="47"/>
      <c r="D7" s="48" t="s">
        <v>136</v>
      </c>
      <c r="E7" s="48"/>
      <c r="F7" s="5"/>
      <c r="G7" s="48"/>
      <c r="H7" s="48"/>
      <c r="I7" s="48"/>
      <c r="J7" s="48"/>
      <c r="K7" s="5"/>
      <c r="L7" s="5"/>
      <c r="M7" s="5"/>
      <c r="N7" s="49">
        <v>1337463</v>
      </c>
      <c r="O7" s="50"/>
      <c r="P7" s="4"/>
      <c r="R7" s="5">
        <f>IF(AND(R8="-",R23="-"),"-",SUM(R8,R23))</f>
        <v>1337463448904</v>
      </c>
      <c r="AE7" s="202"/>
    </row>
    <row r="8" spans="1:31">
      <c r="A8" s="43" t="s">
        <v>137</v>
      </c>
      <c r="C8" s="47"/>
      <c r="D8" s="48"/>
      <c r="E8" s="48" t="s">
        <v>138</v>
      </c>
      <c r="F8" s="48"/>
      <c r="G8" s="48"/>
      <c r="H8" s="48"/>
      <c r="I8" s="48"/>
      <c r="J8" s="48"/>
      <c r="K8" s="5"/>
      <c r="L8" s="5"/>
      <c r="M8" s="5"/>
      <c r="N8" s="49">
        <v>750975</v>
      </c>
      <c r="O8" s="51"/>
      <c r="P8" s="4"/>
      <c r="R8" s="5">
        <f>IF(COUNTIF(R9:R22,"-")=COUNTA(R9:R22),"-",SUM(R9,R14,R19))</f>
        <v>750975217406</v>
      </c>
      <c r="AE8" s="202"/>
    </row>
    <row r="9" spans="1:31">
      <c r="A9" s="43" t="s">
        <v>139</v>
      </c>
      <c r="C9" s="47"/>
      <c r="D9" s="48"/>
      <c r="E9" s="48"/>
      <c r="F9" s="48" t="s">
        <v>140</v>
      </c>
      <c r="G9" s="48"/>
      <c r="H9" s="48"/>
      <c r="I9" s="48"/>
      <c r="J9" s="48"/>
      <c r="K9" s="5"/>
      <c r="L9" s="5"/>
      <c r="M9" s="5"/>
      <c r="N9" s="49">
        <v>516694</v>
      </c>
      <c r="O9" s="51"/>
      <c r="P9" s="4"/>
      <c r="R9" s="5">
        <f>IF(COUNTIF(R10:R13,"-")=COUNTA(R10:R13),"-",SUM(R10:R13))</f>
        <v>516693665689</v>
      </c>
      <c r="AE9" s="202"/>
    </row>
    <row r="10" spans="1:31">
      <c r="A10" s="43" t="s">
        <v>141</v>
      </c>
      <c r="C10" s="47"/>
      <c r="D10" s="48"/>
      <c r="E10" s="48"/>
      <c r="F10" s="48"/>
      <c r="G10" s="48" t="s">
        <v>142</v>
      </c>
      <c r="H10" s="48"/>
      <c r="I10" s="48"/>
      <c r="J10" s="48"/>
      <c r="K10" s="5"/>
      <c r="L10" s="5"/>
      <c r="M10" s="5"/>
      <c r="N10" s="49">
        <v>436724</v>
      </c>
      <c r="O10" s="51"/>
      <c r="P10" s="4"/>
      <c r="R10" s="5">
        <v>436723870980</v>
      </c>
      <c r="AE10" s="202"/>
    </row>
    <row r="11" spans="1:31">
      <c r="A11" s="43" t="s">
        <v>143</v>
      </c>
      <c r="C11" s="47"/>
      <c r="D11" s="48"/>
      <c r="E11" s="48"/>
      <c r="F11" s="48"/>
      <c r="G11" s="48" t="s">
        <v>144</v>
      </c>
      <c r="H11" s="48"/>
      <c r="I11" s="48"/>
      <c r="J11" s="48"/>
      <c r="K11" s="5"/>
      <c r="L11" s="5"/>
      <c r="M11" s="5"/>
      <c r="N11" s="49">
        <v>38585</v>
      </c>
      <c r="O11" s="51"/>
      <c r="P11" s="4"/>
      <c r="R11" s="5">
        <v>38585083000</v>
      </c>
      <c r="AE11" s="202"/>
    </row>
    <row r="12" spans="1:31">
      <c r="A12" s="43" t="s">
        <v>145</v>
      </c>
      <c r="C12" s="47"/>
      <c r="D12" s="48"/>
      <c r="E12" s="48"/>
      <c r="F12" s="48"/>
      <c r="G12" s="48" t="s">
        <v>146</v>
      </c>
      <c r="H12" s="48"/>
      <c r="I12" s="48"/>
      <c r="J12" s="48"/>
      <c r="K12" s="5"/>
      <c r="L12" s="5"/>
      <c r="M12" s="5"/>
      <c r="N12" s="49">
        <v>30652</v>
      </c>
      <c r="O12" s="51"/>
      <c r="P12" s="4"/>
      <c r="R12" s="5">
        <v>30652096325</v>
      </c>
      <c r="AE12" s="202"/>
    </row>
    <row r="13" spans="1:31">
      <c r="A13" s="43" t="s">
        <v>147</v>
      </c>
      <c r="C13" s="47"/>
      <c r="D13" s="48"/>
      <c r="E13" s="48"/>
      <c r="F13" s="48"/>
      <c r="G13" s="48" t="s">
        <v>35</v>
      </c>
      <c r="H13" s="48"/>
      <c r="I13" s="48"/>
      <c r="J13" s="48"/>
      <c r="K13" s="5"/>
      <c r="L13" s="5"/>
      <c r="M13" s="5"/>
      <c r="N13" s="49">
        <v>10733</v>
      </c>
      <c r="O13" s="51"/>
      <c r="P13" s="4"/>
      <c r="R13" s="5">
        <v>10732615384</v>
      </c>
      <c r="AE13" s="202"/>
    </row>
    <row r="14" spans="1:31">
      <c r="A14" s="43" t="s">
        <v>148</v>
      </c>
      <c r="C14" s="47"/>
      <c r="D14" s="48"/>
      <c r="E14" s="48"/>
      <c r="F14" s="48" t="s">
        <v>149</v>
      </c>
      <c r="G14" s="48"/>
      <c r="H14" s="48"/>
      <c r="I14" s="48"/>
      <c r="J14" s="48"/>
      <c r="K14" s="5"/>
      <c r="L14" s="5"/>
      <c r="M14" s="5"/>
      <c r="N14" s="49">
        <v>197043</v>
      </c>
      <c r="O14" s="51"/>
      <c r="P14" s="4"/>
      <c r="R14" s="5">
        <f>IF(COUNTIF(R15:R18,"-")=COUNTA(R15:R18),"-",SUM(R15:R18))</f>
        <v>197042656954</v>
      </c>
      <c r="AE14" s="202"/>
    </row>
    <row r="15" spans="1:31">
      <c r="A15" s="43" t="s">
        <v>150</v>
      </c>
      <c r="C15" s="47"/>
      <c r="D15" s="48"/>
      <c r="E15" s="48"/>
      <c r="F15" s="48"/>
      <c r="G15" s="48" t="s">
        <v>151</v>
      </c>
      <c r="H15" s="48"/>
      <c r="I15" s="48"/>
      <c r="J15" s="48"/>
      <c r="K15" s="5"/>
      <c r="L15" s="5"/>
      <c r="M15" s="5"/>
      <c r="N15" s="49">
        <v>78206</v>
      </c>
      <c r="O15" s="51"/>
      <c r="P15" s="4"/>
      <c r="R15" s="5">
        <v>78205709762</v>
      </c>
      <c r="AE15" s="202"/>
    </row>
    <row r="16" spans="1:31">
      <c r="A16" s="43" t="s">
        <v>152</v>
      </c>
      <c r="C16" s="47"/>
      <c r="D16" s="48"/>
      <c r="E16" s="48"/>
      <c r="F16" s="48"/>
      <c r="G16" s="48" t="s">
        <v>153</v>
      </c>
      <c r="H16" s="48"/>
      <c r="I16" s="48"/>
      <c r="J16" s="48"/>
      <c r="K16" s="5"/>
      <c r="L16" s="5"/>
      <c r="M16" s="5"/>
      <c r="N16" s="49">
        <v>52806</v>
      </c>
      <c r="O16" s="51"/>
      <c r="P16" s="4"/>
      <c r="R16" s="5">
        <v>52805845572</v>
      </c>
      <c r="AE16" s="202"/>
    </row>
    <row r="17" spans="1:31">
      <c r="A17" s="43" t="s">
        <v>154</v>
      </c>
      <c r="C17" s="47"/>
      <c r="D17" s="48"/>
      <c r="E17" s="48"/>
      <c r="F17" s="48"/>
      <c r="G17" s="48" t="s">
        <v>155</v>
      </c>
      <c r="H17" s="48"/>
      <c r="I17" s="48"/>
      <c r="J17" s="48"/>
      <c r="K17" s="5"/>
      <c r="L17" s="5"/>
      <c r="M17" s="5"/>
      <c r="N17" s="49">
        <v>64099</v>
      </c>
      <c r="O17" s="51"/>
      <c r="P17" s="4"/>
      <c r="R17" s="5">
        <v>64098905808</v>
      </c>
      <c r="AE17" s="202"/>
    </row>
    <row r="18" spans="1:31">
      <c r="A18" s="43" t="s">
        <v>156</v>
      </c>
      <c r="C18" s="47"/>
      <c r="D18" s="48"/>
      <c r="E18" s="48"/>
      <c r="F18" s="48"/>
      <c r="G18" s="48" t="s">
        <v>35</v>
      </c>
      <c r="H18" s="48"/>
      <c r="I18" s="48"/>
      <c r="J18" s="48"/>
      <c r="K18" s="5"/>
      <c r="L18" s="5"/>
      <c r="M18" s="5"/>
      <c r="N18" s="49">
        <v>1932</v>
      </c>
      <c r="O18" s="51"/>
      <c r="P18" s="4"/>
      <c r="R18" s="5">
        <v>1932195812</v>
      </c>
      <c r="AE18" s="202"/>
    </row>
    <row r="19" spans="1:31">
      <c r="A19" s="43" t="s">
        <v>157</v>
      </c>
      <c r="C19" s="47"/>
      <c r="D19" s="48"/>
      <c r="E19" s="48"/>
      <c r="F19" s="48" t="s">
        <v>158</v>
      </c>
      <c r="G19" s="48"/>
      <c r="H19" s="48"/>
      <c r="I19" s="48"/>
      <c r="J19" s="48"/>
      <c r="K19" s="5"/>
      <c r="L19" s="5"/>
      <c r="M19" s="5"/>
      <c r="N19" s="49">
        <v>37239</v>
      </c>
      <c r="O19" s="51" t="s">
        <v>339</v>
      </c>
      <c r="P19" s="4"/>
      <c r="R19" s="5">
        <f>IF(COUNTIF(R20:R22,"-")=COUNTA(R20:R22),"-",SUM(R20:R22))</f>
        <v>37238894763</v>
      </c>
      <c r="AE19" s="202"/>
    </row>
    <row r="20" spans="1:31">
      <c r="A20" s="43" t="s">
        <v>159</v>
      </c>
      <c r="C20" s="47"/>
      <c r="D20" s="48"/>
      <c r="E20" s="48"/>
      <c r="F20" s="5"/>
      <c r="G20" s="5" t="s">
        <v>160</v>
      </c>
      <c r="H20" s="5"/>
      <c r="I20" s="48"/>
      <c r="J20" s="48"/>
      <c r="K20" s="5"/>
      <c r="L20" s="5"/>
      <c r="M20" s="5"/>
      <c r="N20" s="49">
        <v>28203</v>
      </c>
      <c r="O20" s="51"/>
      <c r="P20" s="4"/>
      <c r="R20" s="5">
        <v>28203352065</v>
      </c>
      <c r="AE20" s="202"/>
    </row>
    <row r="21" spans="1:31">
      <c r="A21" s="43" t="s">
        <v>161</v>
      </c>
      <c r="C21" s="47"/>
      <c r="D21" s="48"/>
      <c r="E21" s="48"/>
      <c r="F21" s="5"/>
      <c r="G21" s="48" t="s">
        <v>162</v>
      </c>
      <c r="H21" s="48"/>
      <c r="I21" s="48"/>
      <c r="J21" s="48"/>
      <c r="K21" s="5"/>
      <c r="L21" s="5"/>
      <c r="M21" s="5"/>
      <c r="N21" s="49">
        <v>769</v>
      </c>
      <c r="O21" s="51"/>
      <c r="P21" s="4"/>
      <c r="R21" s="5">
        <v>769186850</v>
      </c>
      <c r="AE21" s="202"/>
    </row>
    <row r="22" spans="1:31">
      <c r="A22" s="43" t="s">
        <v>163</v>
      </c>
      <c r="C22" s="47"/>
      <c r="D22" s="48"/>
      <c r="E22" s="48"/>
      <c r="F22" s="5"/>
      <c r="G22" s="48" t="s">
        <v>35</v>
      </c>
      <c r="H22" s="48"/>
      <c r="I22" s="48"/>
      <c r="J22" s="48"/>
      <c r="K22" s="5"/>
      <c r="L22" s="5"/>
      <c r="M22" s="5"/>
      <c r="N22" s="49">
        <v>8266</v>
      </c>
      <c r="O22" s="51"/>
      <c r="P22" s="4"/>
      <c r="R22" s="5">
        <v>8266355848</v>
      </c>
      <c r="AE22" s="202"/>
    </row>
    <row r="23" spans="1:31">
      <c r="A23" s="43" t="s">
        <v>164</v>
      </c>
      <c r="C23" s="47"/>
      <c r="D23" s="48"/>
      <c r="E23" s="5" t="s">
        <v>165</v>
      </c>
      <c r="F23" s="5"/>
      <c r="G23" s="48"/>
      <c r="H23" s="48"/>
      <c r="I23" s="48"/>
      <c r="J23" s="48"/>
      <c r="K23" s="5"/>
      <c r="L23" s="5"/>
      <c r="M23" s="5"/>
      <c r="N23" s="49">
        <v>586488</v>
      </c>
      <c r="O23" s="51"/>
      <c r="P23" s="4"/>
      <c r="R23" s="5">
        <f>IF(COUNTIF(R24:R27,"-")=COUNTA(R24:R27),"-",SUM(R24:R27))</f>
        <v>586488231498</v>
      </c>
      <c r="AE23" s="202"/>
    </row>
    <row r="24" spans="1:31">
      <c r="A24" s="43" t="s">
        <v>166</v>
      </c>
      <c r="C24" s="47"/>
      <c r="D24" s="48"/>
      <c r="E24" s="48"/>
      <c r="F24" s="48" t="s">
        <v>167</v>
      </c>
      <c r="G24" s="48"/>
      <c r="H24" s="48"/>
      <c r="I24" s="48"/>
      <c r="J24" s="48"/>
      <c r="K24" s="5"/>
      <c r="L24" s="5"/>
      <c r="M24" s="5"/>
      <c r="N24" s="49">
        <v>501847</v>
      </c>
      <c r="O24" s="51"/>
      <c r="P24" s="4"/>
      <c r="R24" s="5">
        <v>501847089389</v>
      </c>
      <c r="AE24" s="202"/>
    </row>
    <row r="25" spans="1:31">
      <c r="A25" s="43" t="s">
        <v>168</v>
      </c>
      <c r="C25" s="47"/>
      <c r="D25" s="48"/>
      <c r="E25" s="48"/>
      <c r="F25" s="48" t="s">
        <v>169</v>
      </c>
      <c r="G25" s="48"/>
      <c r="H25" s="48"/>
      <c r="I25" s="48"/>
      <c r="J25" s="48"/>
      <c r="K25" s="5"/>
      <c r="L25" s="5"/>
      <c r="M25" s="5"/>
      <c r="N25" s="49">
        <v>44515</v>
      </c>
      <c r="O25" s="51"/>
      <c r="P25" s="4"/>
      <c r="R25" s="5">
        <v>44514816861</v>
      </c>
      <c r="AE25" s="202"/>
    </row>
    <row r="26" spans="1:31">
      <c r="A26" s="43" t="s">
        <v>170</v>
      </c>
      <c r="C26" s="47"/>
      <c r="D26" s="48"/>
      <c r="E26" s="48"/>
      <c r="F26" s="48" t="s">
        <v>171</v>
      </c>
      <c r="G26" s="48"/>
      <c r="H26" s="48"/>
      <c r="I26" s="48"/>
      <c r="J26" s="48"/>
      <c r="K26" s="5"/>
      <c r="L26" s="5"/>
      <c r="M26" s="5"/>
      <c r="N26" s="49">
        <v>35640</v>
      </c>
      <c r="O26" s="51"/>
      <c r="P26" s="4"/>
      <c r="R26" s="5">
        <v>35640243613</v>
      </c>
      <c r="AE26" s="202"/>
    </row>
    <row r="27" spans="1:31">
      <c r="A27" s="43" t="s">
        <v>172</v>
      </c>
      <c r="C27" s="47"/>
      <c r="D27" s="48"/>
      <c r="E27" s="48"/>
      <c r="F27" s="48" t="s">
        <v>35</v>
      </c>
      <c r="G27" s="48"/>
      <c r="H27" s="48"/>
      <c r="I27" s="48"/>
      <c r="J27" s="48"/>
      <c r="K27" s="5"/>
      <c r="L27" s="5"/>
      <c r="M27" s="5"/>
      <c r="N27" s="49">
        <v>4486</v>
      </c>
      <c r="O27" s="51"/>
      <c r="P27" s="4"/>
      <c r="R27" s="5">
        <v>4486081635</v>
      </c>
      <c r="AE27" s="202"/>
    </row>
    <row r="28" spans="1:31">
      <c r="A28" s="43" t="s">
        <v>173</v>
      </c>
      <c r="C28" s="47"/>
      <c r="D28" s="48" t="s">
        <v>174</v>
      </c>
      <c r="E28" s="48"/>
      <c r="F28" s="48"/>
      <c r="G28" s="48"/>
      <c r="H28" s="48"/>
      <c r="I28" s="48"/>
      <c r="J28" s="48"/>
      <c r="K28" s="5"/>
      <c r="L28" s="5"/>
      <c r="M28" s="5"/>
      <c r="N28" s="49">
        <v>63928</v>
      </c>
      <c r="O28" s="51"/>
      <c r="P28" s="4"/>
      <c r="R28" s="5">
        <f>IF(COUNTIF(R29:R30,"-")=COUNTA(R29:R30),"-",SUM(R29:R30))</f>
        <v>63927772332</v>
      </c>
      <c r="AE28" s="202"/>
    </row>
    <row r="29" spans="1:31">
      <c r="A29" s="43" t="s">
        <v>175</v>
      </c>
      <c r="C29" s="47"/>
      <c r="D29" s="48"/>
      <c r="E29" s="48" t="s">
        <v>176</v>
      </c>
      <c r="F29" s="48"/>
      <c r="G29" s="48"/>
      <c r="H29" s="48"/>
      <c r="I29" s="48"/>
      <c r="J29" s="48"/>
      <c r="K29" s="52"/>
      <c r="L29" s="52"/>
      <c r="M29" s="52"/>
      <c r="N29" s="49">
        <v>34852</v>
      </c>
      <c r="O29" s="51"/>
      <c r="P29" s="4"/>
      <c r="R29" s="5">
        <v>34851921076</v>
      </c>
      <c r="AE29" s="202"/>
    </row>
    <row r="30" spans="1:31">
      <c r="A30" s="43" t="s">
        <v>177</v>
      </c>
      <c r="C30" s="47"/>
      <c r="D30" s="48"/>
      <c r="E30" s="48" t="s">
        <v>35</v>
      </c>
      <c r="F30" s="48"/>
      <c r="G30" s="5"/>
      <c r="H30" s="48"/>
      <c r="I30" s="48"/>
      <c r="J30" s="48"/>
      <c r="K30" s="52"/>
      <c r="L30" s="52"/>
      <c r="M30" s="52"/>
      <c r="N30" s="49">
        <v>29076</v>
      </c>
      <c r="O30" s="51"/>
      <c r="P30" s="4"/>
      <c r="R30" s="5">
        <v>29075851256</v>
      </c>
      <c r="AE30" s="202"/>
    </row>
    <row r="31" spans="1:31">
      <c r="A31" s="43" t="s">
        <v>133</v>
      </c>
      <c r="C31" s="53" t="s">
        <v>134</v>
      </c>
      <c r="D31" s="54"/>
      <c r="E31" s="54"/>
      <c r="F31" s="54"/>
      <c r="G31" s="54"/>
      <c r="H31" s="54"/>
      <c r="I31" s="54"/>
      <c r="J31" s="54"/>
      <c r="K31" s="55"/>
      <c r="L31" s="55"/>
      <c r="M31" s="55"/>
      <c r="N31" s="56">
        <v>-1273536</v>
      </c>
      <c r="O31" s="57" t="s">
        <v>339</v>
      </c>
      <c r="P31" s="4"/>
      <c r="R31" s="5">
        <f>IF(COUNTIF(R7:R28,"-")=COUNTA(R7:R28),"-",SUM(R28)-SUM(R7))</f>
        <v>-1273535676572</v>
      </c>
      <c r="AE31" s="202"/>
    </row>
    <row r="32" spans="1:31">
      <c r="A32" s="43" t="s">
        <v>180</v>
      </c>
      <c r="C32" s="47"/>
      <c r="D32" s="48" t="s">
        <v>181</v>
      </c>
      <c r="E32" s="48"/>
      <c r="F32" s="5"/>
      <c r="G32" s="48"/>
      <c r="H32" s="48"/>
      <c r="I32" s="48"/>
      <c r="J32" s="48"/>
      <c r="K32" s="5"/>
      <c r="L32" s="5"/>
      <c r="M32" s="5"/>
      <c r="N32" s="49">
        <v>1660</v>
      </c>
      <c r="O32" s="50"/>
      <c r="P32" s="4"/>
      <c r="R32" s="5">
        <f>IF(COUNTIF(R33:R37,"-")=COUNTA(R33:R37),"-",SUM(R33:R37))</f>
        <v>1660402915</v>
      </c>
      <c r="AE32" s="202"/>
    </row>
    <row r="33" spans="1:31">
      <c r="A33" s="43" t="s">
        <v>182</v>
      </c>
      <c r="C33" s="47"/>
      <c r="D33" s="48"/>
      <c r="E33" s="5" t="s">
        <v>183</v>
      </c>
      <c r="F33" s="5"/>
      <c r="G33" s="48"/>
      <c r="H33" s="48"/>
      <c r="I33" s="48"/>
      <c r="J33" s="48"/>
      <c r="K33" s="5"/>
      <c r="L33" s="5"/>
      <c r="M33" s="5"/>
      <c r="N33" s="49">
        <v>1052</v>
      </c>
      <c r="O33" s="51"/>
      <c r="P33" s="4"/>
      <c r="R33" s="5">
        <v>1051762854</v>
      </c>
      <c r="AE33" s="202"/>
    </row>
    <row r="34" spans="1:31">
      <c r="A34" s="43" t="s">
        <v>184</v>
      </c>
      <c r="C34" s="47"/>
      <c r="D34" s="48"/>
      <c r="E34" s="5" t="s">
        <v>185</v>
      </c>
      <c r="F34" s="5"/>
      <c r="G34" s="48"/>
      <c r="H34" s="48"/>
      <c r="I34" s="48"/>
      <c r="J34" s="48"/>
      <c r="K34" s="5"/>
      <c r="L34" s="5"/>
      <c r="M34" s="5"/>
      <c r="N34" s="49">
        <v>395</v>
      </c>
      <c r="O34" s="51"/>
      <c r="P34" s="4"/>
      <c r="R34" s="5">
        <v>395242159</v>
      </c>
      <c r="AE34" s="202"/>
    </row>
    <row r="35" spans="1:31">
      <c r="A35" s="43" t="s">
        <v>186</v>
      </c>
      <c r="C35" s="47"/>
      <c r="D35" s="48"/>
      <c r="E35" s="5" t="s">
        <v>187</v>
      </c>
      <c r="F35" s="5"/>
      <c r="G35" s="48"/>
      <c r="H35" s="5"/>
      <c r="I35" s="48"/>
      <c r="J35" s="48"/>
      <c r="K35" s="5"/>
      <c r="L35" s="5"/>
      <c r="M35" s="5"/>
      <c r="N35" s="49" t="s">
        <v>338</v>
      </c>
      <c r="O35" s="51"/>
      <c r="P35" s="4"/>
      <c r="R35" s="5" t="s">
        <v>11</v>
      </c>
      <c r="AE35" s="202"/>
    </row>
    <row r="36" spans="1:31">
      <c r="A36" s="43" t="s">
        <v>188</v>
      </c>
      <c r="C36" s="47"/>
      <c r="D36" s="48"/>
      <c r="E36" s="48" t="s">
        <v>189</v>
      </c>
      <c r="F36" s="48"/>
      <c r="G36" s="48"/>
      <c r="H36" s="48"/>
      <c r="I36" s="48"/>
      <c r="J36" s="48"/>
      <c r="K36" s="5"/>
      <c r="L36" s="5"/>
      <c r="M36" s="5"/>
      <c r="N36" s="49">
        <v>209</v>
      </c>
      <c r="O36" s="51"/>
      <c r="P36" s="4"/>
      <c r="R36" s="5">
        <v>208992000</v>
      </c>
      <c r="AE36" s="202"/>
    </row>
    <row r="37" spans="1:31">
      <c r="A37" s="43" t="s">
        <v>190</v>
      </c>
      <c r="C37" s="47"/>
      <c r="D37" s="48"/>
      <c r="E37" s="48" t="s">
        <v>35</v>
      </c>
      <c r="F37" s="48"/>
      <c r="G37" s="48"/>
      <c r="H37" s="48"/>
      <c r="I37" s="48"/>
      <c r="J37" s="48"/>
      <c r="K37" s="5"/>
      <c r="L37" s="5"/>
      <c r="M37" s="5"/>
      <c r="N37" s="49">
        <v>4</v>
      </c>
      <c r="O37" s="51"/>
      <c r="P37" s="4"/>
      <c r="R37" s="5">
        <v>4405902</v>
      </c>
      <c r="AE37" s="202"/>
    </row>
    <row r="38" spans="1:31">
      <c r="A38" s="43" t="s">
        <v>191</v>
      </c>
      <c r="C38" s="47"/>
      <c r="D38" s="48" t="s">
        <v>192</v>
      </c>
      <c r="E38" s="48"/>
      <c r="F38" s="48"/>
      <c r="G38" s="48"/>
      <c r="H38" s="48"/>
      <c r="I38" s="48"/>
      <c r="J38" s="48"/>
      <c r="K38" s="52"/>
      <c r="L38" s="52"/>
      <c r="M38" s="52"/>
      <c r="N38" s="49">
        <v>129</v>
      </c>
      <c r="O38" s="50"/>
      <c r="P38" s="4"/>
      <c r="R38" s="5">
        <f>IF(COUNTIF(R39:R40,"-")=COUNTA(R39:R40),"-",SUM(R39:R40))</f>
        <v>129116336</v>
      </c>
      <c r="AE38" s="202"/>
    </row>
    <row r="39" spans="1:31">
      <c r="A39" s="43" t="s">
        <v>193</v>
      </c>
      <c r="C39" s="47"/>
      <c r="D39" s="48"/>
      <c r="E39" s="48" t="s">
        <v>194</v>
      </c>
      <c r="F39" s="48"/>
      <c r="G39" s="48"/>
      <c r="H39" s="48"/>
      <c r="I39" s="48"/>
      <c r="J39" s="48"/>
      <c r="K39" s="52"/>
      <c r="L39" s="52"/>
      <c r="M39" s="52"/>
      <c r="N39" s="49">
        <v>129</v>
      </c>
      <c r="O39" s="51"/>
      <c r="P39" s="4"/>
      <c r="R39" s="5">
        <v>129116336</v>
      </c>
      <c r="AE39" s="202"/>
    </row>
    <row r="40" spans="1:31" ht="13.8" thickBot="1">
      <c r="A40" s="43" t="s">
        <v>195</v>
      </c>
      <c r="C40" s="47"/>
      <c r="D40" s="48"/>
      <c r="E40" s="48" t="s">
        <v>35</v>
      </c>
      <c r="F40" s="48"/>
      <c r="G40" s="48"/>
      <c r="H40" s="48"/>
      <c r="I40" s="48"/>
      <c r="J40" s="48"/>
      <c r="K40" s="52"/>
      <c r="L40" s="52"/>
      <c r="M40" s="52"/>
      <c r="N40" s="49" t="s">
        <v>338</v>
      </c>
      <c r="O40" s="51"/>
      <c r="P40" s="4"/>
      <c r="R40" s="5" t="s">
        <v>11</v>
      </c>
      <c r="AE40" s="202"/>
    </row>
    <row r="41" spans="1:31" ht="13.8" thickBot="1">
      <c r="A41" s="43" t="s">
        <v>178</v>
      </c>
      <c r="C41" s="58" t="s">
        <v>179</v>
      </c>
      <c r="D41" s="59"/>
      <c r="E41" s="59"/>
      <c r="F41" s="59"/>
      <c r="G41" s="59"/>
      <c r="H41" s="59"/>
      <c r="I41" s="59"/>
      <c r="J41" s="59"/>
      <c r="K41" s="60"/>
      <c r="L41" s="60"/>
      <c r="M41" s="60"/>
      <c r="N41" s="61">
        <v>-1275067</v>
      </c>
      <c r="O41" s="62"/>
      <c r="P41" s="4"/>
      <c r="R41" s="5">
        <f>IF(COUNTIF(R31:R40,"-")=COUNTA(R31:R40),"-",SUM(R31,R38)-SUM(R32))</f>
        <v>-1275066963151</v>
      </c>
      <c r="AE41" s="202"/>
    </row>
    <row r="42" spans="1:31" s="4" customFormat="1" ht="3.75" customHeight="1">
      <c r="A42" s="63"/>
      <c r="C42" s="64"/>
      <c r="D42" s="64"/>
      <c r="E42" s="65"/>
      <c r="F42" s="65"/>
      <c r="G42" s="65"/>
      <c r="H42" s="65"/>
      <c r="I42" s="65"/>
      <c r="J42" s="66"/>
      <c r="K42" s="66"/>
      <c r="L42" s="66"/>
    </row>
    <row r="43" spans="1:31" s="4" customFormat="1" ht="15.6" customHeight="1">
      <c r="A43" s="63"/>
      <c r="C43" s="67"/>
      <c r="D43" s="67" t="s">
        <v>323</v>
      </c>
      <c r="E43" s="68"/>
      <c r="F43" s="68"/>
      <c r="G43" s="68"/>
      <c r="H43" s="68"/>
      <c r="I43" s="68"/>
      <c r="J43" s="69"/>
      <c r="K43" s="69"/>
      <c r="L43" s="6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ColWidth="9" defaultRowHeight="13.2"/>
  <cols>
    <col min="1" max="1" width="0" style="70" hidden="1" customWidth="1"/>
    <col min="2" max="2" width="1.109375" style="72" customWidth="1"/>
    <col min="3" max="3" width="1.6640625" style="72" customWidth="1"/>
    <col min="4" max="9" width="2" style="72" customWidth="1"/>
    <col min="10" max="10" width="15.33203125" style="72" customWidth="1"/>
    <col min="11" max="11" width="21.6640625" style="72" bestFit="1" customWidth="1"/>
    <col min="12" max="12" width="3" style="72" bestFit="1" customWidth="1"/>
    <col min="13" max="13" width="21.6640625" style="72" bestFit="1" customWidth="1"/>
    <col min="14" max="14" width="3" style="72" bestFit="1" customWidth="1"/>
    <col min="15" max="15" width="21.6640625" style="72" bestFit="1" customWidth="1"/>
    <col min="16" max="16" width="3" style="72" bestFit="1" customWidth="1"/>
    <col min="17" max="17" width="21.6640625" style="72" hidden="1" customWidth="1"/>
    <col min="18" max="18" width="3" style="72" hidden="1" customWidth="1"/>
    <col min="19" max="19" width="1" style="72" customWidth="1"/>
    <col min="20" max="20" width="9" style="72"/>
    <col min="21" max="24" width="0" style="72" hidden="1" customWidth="1"/>
    <col min="25" max="16384" width="9" style="72"/>
  </cols>
  <sheetData>
    <row r="2" spans="1:24" ht="23.4">
      <c r="B2" s="71"/>
      <c r="C2" s="232" t="s">
        <v>340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24" ht="16.2">
      <c r="B3" s="73"/>
      <c r="C3" s="233" t="s">
        <v>336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24" ht="16.2">
      <c r="B4" s="73"/>
      <c r="C4" s="233" t="s">
        <v>337</v>
      </c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</row>
    <row r="5" spans="1:24" ht="15.75" customHeight="1" thickBot="1">
      <c r="B5" s="74"/>
      <c r="C5" s="75"/>
      <c r="D5" s="75"/>
      <c r="E5" s="75"/>
      <c r="F5" s="75"/>
      <c r="G5" s="75"/>
      <c r="H5" s="75"/>
      <c r="I5" s="75"/>
      <c r="J5" s="76"/>
      <c r="K5" s="75"/>
      <c r="L5" s="76"/>
      <c r="M5" s="75"/>
      <c r="N5" s="75"/>
      <c r="O5" s="75"/>
      <c r="P5" s="203" t="s">
        <v>333</v>
      </c>
      <c r="Q5" s="75"/>
      <c r="R5" s="76"/>
    </row>
    <row r="6" spans="1:24" ht="12.75" customHeight="1">
      <c r="B6" s="77"/>
      <c r="C6" s="234" t="s">
        <v>0</v>
      </c>
      <c r="D6" s="235"/>
      <c r="E6" s="235"/>
      <c r="F6" s="235"/>
      <c r="G6" s="235"/>
      <c r="H6" s="235"/>
      <c r="I6" s="235"/>
      <c r="J6" s="236"/>
      <c r="K6" s="240" t="s">
        <v>324</v>
      </c>
      <c r="L6" s="235"/>
      <c r="M6" s="78"/>
      <c r="N6" s="78"/>
      <c r="O6" s="78"/>
      <c r="P6" s="79"/>
      <c r="Q6" s="78"/>
      <c r="R6" s="79"/>
    </row>
    <row r="7" spans="1:24" ht="29.25" customHeight="1" thickBot="1">
      <c r="A7" s="70" t="s">
        <v>314</v>
      </c>
      <c r="B7" s="77"/>
      <c r="C7" s="237"/>
      <c r="D7" s="238"/>
      <c r="E7" s="238"/>
      <c r="F7" s="238"/>
      <c r="G7" s="238"/>
      <c r="H7" s="238"/>
      <c r="I7" s="238"/>
      <c r="J7" s="239"/>
      <c r="K7" s="241"/>
      <c r="L7" s="238"/>
      <c r="M7" s="242" t="s">
        <v>325</v>
      </c>
      <c r="N7" s="243"/>
      <c r="O7" s="242" t="s">
        <v>326</v>
      </c>
      <c r="P7" s="244"/>
      <c r="Q7" s="245" t="s">
        <v>132</v>
      </c>
      <c r="R7" s="244"/>
    </row>
    <row r="8" spans="1:24" ht="15.9" customHeight="1">
      <c r="A8" s="70" t="s">
        <v>196</v>
      </c>
      <c r="B8" s="80"/>
      <c r="C8" s="81" t="s">
        <v>197</v>
      </c>
      <c r="D8" s="82"/>
      <c r="E8" s="82"/>
      <c r="F8" s="82"/>
      <c r="G8" s="82"/>
      <c r="H8" s="82"/>
      <c r="I8" s="82"/>
      <c r="J8" s="83"/>
      <c r="K8" s="84">
        <v>149268</v>
      </c>
      <c r="L8" s="85"/>
      <c r="M8" s="84">
        <v>4138239</v>
      </c>
      <c r="N8" s="86"/>
      <c r="O8" s="84">
        <v>-3988971</v>
      </c>
      <c r="P8" s="88"/>
      <c r="Q8" s="87" t="s">
        <v>338</v>
      </c>
      <c r="R8" s="88"/>
      <c r="U8" s="206">
        <f t="shared" ref="U8:U13" si="0">IF(COUNTIF(V8:X8,"-")=COUNTA(V8:X8),"-",SUM(V8:X8))</f>
        <v>149268452902</v>
      </c>
      <c r="V8" s="206">
        <v>4138239022005</v>
      </c>
      <c r="W8" s="206">
        <v>-3988970569103</v>
      </c>
      <c r="X8" s="206" t="s">
        <v>11</v>
      </c>
    </row>
    <row r="9" spans="1:24" ht="15.9" customHeight="1">
      <c r="A9" s="70" t="s">
        <v>198</v>
      </c>
      <c r="B9" s="80"/>
      <c r="C9" s="21"/>
      <c r="D9" s="16" t="s">
        <v>199</v>
      </c>
      <c r="E9" s="16"/>
      <c r="F9" s="16"/>
      <c r="G9" s="16"/>
      <c r="H9" s="16"/>
      <c r="I9" s="16"/>
      <c r="J9" s="77"/>
      <c r="K9" s="89">
        <v>-1275067</v>
      </c>
      <c r="L9" s="90"/>
      <c r="M9" s="250"/>
      <c r="N9" s="251"/>
      <c r="O9" s="89">
        <v>-1275067</v>
      </c>
      <c r="P9" s="95"/>
      <c r="Q9" s="92" t="s">
        <v>338</v>
      </c>
      <c r="R9" s="93"/>
      <c r="U9" s="206">
        <f t="shared" si="0"/>
        <v>-1275066963151</v>
      </c>
      <c r="V9" s="206" t="s">
        <v>11</v>
      </c>
      <c r="W9" s="206">
        <v>-1275066963151</v>
      </c>
      <c r="X9" s="206" t="s">
        <v>11</v>
      </c>
    </row>
    <row r="10" spans="1:24" ht="15.9" customHeight="1">
      <c r="A10" s="70" t="s">
        <v>200</v>
      </c>
      <c r="B10" s="77"/>
      <c r="C10" s="94"/>
      <c r="D10" s="77" t="s">
        <v>201</v>
      </c>
      <c r="E10" s="77"/>
      <c r="F10" s="77"/>
      <c r="G10" s="77"/>
      <c r="H10" s="77"/>
      <c r="I10" s="77"/>
      <c r="J10" s="77"/>
      <c r="K10" s="89">
        <v>1275615</v>
      </c>
      <c r="L10" s="90"/>
      <c r="M10" s="252"/>
      <c r="N10" s="253"/>
      <c r="O10" s="89">
        <v>1275615</v>
      </c>
      <c r="P10" s="95"/>
      <c r="Q10" s="92" t="s">
        <v>11</v>
      </c>
      <c r="R10" s="95"/>
      <c r="U10" s="206">
        <f t="shared" si="0"/>
        <v>1275615452279</v>
      </c>
      <c r="V10" s="206" t="s">
        <v>11</v>
      </c>
      <c r="W10" s="206">
        <f>IF(COUNTIF(W11:W12,"-")=COUNTA(W11:W12),"-",SUM(W11:W12))</f>
        <v>1275615452279</v>
      </c>
      <c r="X10" s="206" t="s">
        <v>11</v>
      </c>
    </row>
    <row r="11" spans="1:24" ht="15.9" customHeight="1">
      <c r="A11" s="70" t="s">
        <v>202</v>
      </c>
      <c r="B11" s="77"/>
      <c r="C11" s="96"/>
      <c r="D11" s="77"/>
      <c r="E11" s="97" t="s">
        <v>203</v>
      </c>
      <c r="F11" s="97"/>
      <c r="G11" s="97"/>
      <c r="H11" s="97"/>
      <c r="I11" s="97"/>
      <c r="J11" s="77"/>
      <c r="K11" s="89">
        <v>1120139</v>
      </c>
      <c r="L11" s="90"/>
      <c r="M11" s="252"/>
      <c r="N11" s="253"/>
      <c r="O11" s="89">
        <v>1120139</v>
      </c>
      <c r="P11" s="95"/>
      <c r="Q11" s="92" t="s">
        <v>338</v>
      </c>
      <c r="R11" s="95"/>
      <c r="U11" s="206">
        <f t="shared" si="0"/>
        <v>1120139456443</v>
      </c>
      <c r="V11" s="206" t="s">
        <v>11</v>
      </c>
      <c r="W11" s="206">
        <v>1120139456443</v>
      </c>
      <c r="X11" s="206" t="s">
        <v>11</v>
      </c>
    </row>
    <row r="12" spans="1:24" ht="15.9" customHeight="1">
      <c r="A12" s="70" t="s">
        <v>204</v>
      </c>
      <c r="B12" s="77"/>
      <c r="C12" s="98"/>
      <c r="D12" s="99"/>
      <c r="E12" s="99" t="s">
        <v>205</v>
      </c>
      <c r="F12" s="99"/>
      <c r="G12" s="99"/>
      <c r="H12" s="99"/>
      <c r="I12" s="99"/>
      <c r="J12" s="100"/>
      <c r="K12" s="101">
        <v>155476</v>
      </c>
      <c r="L12" s="102"/>
      <c r="M12" s="254"/>
      <c r="N12" s="255"/>
      <c r="O12" s="101">
        <v>155476</v>
      </c>
      <c r="P12" s="105"/>
      <c r="Q12" s="104" t="s">
        <v>338</v>
      </c>
      <c r="R12" s="105"/>
      <c r="U12" s="206">
        <f t="shared" si="0"/>
        <v>155475995836</v>
      </c>
      <c r="V12" s="206" t="s">
        <v>11</v>
      </c>
      <c r="W12" s="206">
        <v>155475995836</v>
      </c>
      <c r="X12" s="206" t="s">
        <v>11</v>
      </c>
    </row>
    <row r="13" spans="1:24" ht="15.9" customHeight="1">
      <c r="A13" s="70" t="s">
        <v>206</v>
      </c>
      <c r="B13" s="77"/>
      <c r="C13" s="106"/>
      <c r="D13" s="107" t="s">
        <v>207</v>
      </c>
      <c r="E13" s="108"/>
      <c r="F13" s="107"/>
      <c r="G13" s="107"/>
      <c r="H13" s="107"/>
      <c r="I13" s="107"/>
      <c r="J13" s="109"/>
      <c r="K13" s="110">
        <v>548</v>
      </c>
      <c r="L13" s="111"/>
      <c r="M13" s="256"/>
      <c r="N13" s="257"/>
      <c r="O13" s="110">
        <v>548</v>
      </c>
      <c r="P13" s="113"/>
      <c r="Q13" s="112" t="s">
        <v>11</v>
      </c>
      <c r="R13" s="113"/>
      <c r="U13" s="206">
        <f t="shared" si="0"/>
        <v>548489128</v>
      </c>
      <c r="V13" s="206" t="s">
        <v>11</v>
      </c>
      <c r="W13" s="206">
        <f>IF(COUNTIF(W9:W10,"-")=COUNTA(W9:W10),"-",SUM(W9:W10))</f>
        <v>548489128</v>
      </c>
      <c r="X13" s="206" t="s">
        <v>11</v>
      </c>
    </row>
    <row r="14" spans="1:24" ht="15.9" customHeight="1">
      <c r="A14" s="70" t="s">
        <v>208</v>
      </c>
      <c r="B14" s="77"/>
      <c r="C14" s="21"/>
      <c r="D14" s="114" t="s">
        <v>327</v>
      </c>
      <c r="E14" s="114"/>
      <c r="F14" s="114"/>
      <c r="G14" s="97"/>
      <c r="H14" s="97"/>
      <c r="I14" s="97"/>
      <c r="J14" s="77"/>
      <c r="K14" s="246"/>
      <c r="L14" s="247"/>
      <c r="M14" s="89">
        <v>-30447</v>
      </c>
      <c r="N14" s="91" t="s">
        <v>339</v>
      </c>
      <c r="O14" s="89">
        <v>30447</v>
      </c>
      <c r="P14" s="95" t="s">
        <v>339</v>
      </c>
      <c r="Q14" s="258" t="s">
        <v>11</v>
      </c>
      <c r="R14" s="259"/>
      <c r="U14" s="206">
        <v>0</v>
      </c>
      <c r="V14" s="206">
        <f>IF(COUNTA(V15:V18)=COUNTIF(V15:V18,"-"),"-",SUM(V15,V17,V16,V18))</f>
        <v>-30446653822</v>
      </c>
      <c r="W14" s="206">
        <f>IF(COUNTA(W15:W18)=COUNTIF(W15:W18,"-"),"-",SUM(W15,W17,W16,W18))</f>
        <v>30446653822</v>
      </c>
      <c r="X14" s="206" t="s">
        <v>11</v>
      </c>
    </row>
    <row r="15" spans="1:24" ht="15.9" customHeight="1">
      <c r="A15" s="70" t="s">
        <v>209</v>
      </c>
      <c r="B15" s="77"/>
      <c r="C15" s="21"/>
      <c r="D15" s="114"/>
      <c r="E15" s="114" t="s">
        <v>210</v>
      </c>
      <c r="F15" s="97"/>
      <c r="G15" s="97"/>
      <c r="H15" s="97"/>
      <c r="I15" s="97"/>
      <c r="J15" s="77"/>
      <c r="K15" s="246"/>
      <c r="L15" s="247"/>
      <c r="M15" s="89">
        <v>35400</v>
      </c>
      <c r="N15" s="91"/>
      <c r="O15" s="89">
        <v>-35400</v>
      </c>
      <c r="P15" s="95"/>
      <c r="Q15" s="248" t="s">
        <v>11</v>
      </c>
      <c r="R15" s="249"/>
      <c r="U15" s="206">
        <v>0</v>
      </c>
      <c r="V15" s="206">
        <v>35399655248</v>
      </c>
      <c r="W15" s="206">
        <v>-35399655248</v>
      </c>
      <c r="X15" s="206" t="s">
        <v>11</v>
      </c>
    </row>
    <row r="16" spans="1:24" ht="15.9" customHeight="1">
      <c r="A16" s="70" t="s">
        <v>211</v>
      </c>
      <c r="B16" s="77"/>
      <c r="C16" s="21"/>
      <c r="D16" s="114"/>
      <c r="E16" s="114" t="s">
        <v>212</v>
      </c>
      <c r="F16" s="114"/>
      <c r="G16" s="97"/>
      <c r="H16" s="97"/>
      <c r="I16" s="97"/>
      <c r="J16" s="77"/>
      <c r="K16" s="246"/>
      <c r="L16" s="247"/>
      <c r="M16" s="89">
        <v>-64700</v>
      </c>
      <c r="N16" s="91"/>
      <c r="O16" s="89">
        <v>64700</v>
      </c>
      <c r="P16" s="95"/>
      <c r="Q16" s="248" t="s">
        <v>11</v>
      </c>
      <c r="R16" s="249"/>
      <c r="U16" s="206">
        <v>0</v>
      </c>
      <c r="V16" s="206">
        <v>-64700080652</v>
      </c>
      <c r="W16" s="206">
        <v>64700080652</v>
      </c>
      <c r="X16" s="206" t="s">
        <v>11</v>
      </c>
    </row>
    <row r="17" spans="1:24" ht="15.9" customHeight="1">
      <c r="A17" s="70" t="s">
        <v>213</v>
      </c>
      <c r="B17" s="77"/>
      <c r="C17" s="21"/>
      <c r="D17" s="114"/>
      <c r="E17" s="114" t="s">
        <v>214</v>
      </c>
      <c r="F17" s="114"/>
      <c r="G17" s="97"/>
      <c r="H17" s="97"/>
      <c r="I17" s="97"/>
      <c r="J17" s="77"/>
      <c r="K17" s="246"/>
      <c r="L17" s="247"/>
      <c r="M17" s="89">
        <v>299753</v>
      </c>
      <c r="N17" s="91"/>
      <c r="O17" s="89">
        <v>-299753</v>
      </c>
      <c r="P17" s="95"/>
      <c r="Q17" s="248" t="s">
        <v>11</v>
      </c>
      <c r="R17" s="249"/>
      <c r="U17" s="206">
        <v>0</v>
      </c>
      <c r="V17" s="206">
        <v>299752918576</v>
      </c>
      <c r="W17" s="206">
        <v>-299752918576</v>
      </c>
      <c r="X17" s="206" t="s">
        <v>11</v>
      </c>
    </row>
    <row r="18" spans="1:24" ht="15.9" customHeight="1">
      <c r="A18" s="70" t="s">
        <v>215</v>
      </c>
      <c r="B18" s="77"/>
      <c r="C18" s="21"/>
      <c r="D18" s="114"/>
      <c r="E18" s="114" t="s">
        <v>216</v>
      </c>
      <c r="F18" s="114"/>
      <c r="G18" s="97"/>
      <c r="H18" s="17"/>
      <c r="I18" s="97"/>
      <c r="J18" s="77"/>
      <c r="K18" s="246"/>
      <c r="L18" s="247"/>
      <c r="M18" s="89">
        <v>-300899</v>
      </c>
      <c r="N18" s="91"/>
      <c r="O18" s="89">
        <v>300899</v>
      </c>
      <c r="P18" s="95"/>
      <c r="Q18" s="248" t="s">
        <v>11</v>
      </c>
      <c r="R18" s="249"/>
      <c r="U18" s="206">
        <v>0</v>
      </c>
      <c r="V18" s="206">
        <v>-300899146994</v>
      </c>
      <c r="W18" s="206">
        <v>300899146994</v>
      </c>
      <c r="X18" s="206" t="s">
        <v>11</v>
      </c>
    </row>
    <row r="19" spans="1:24" ht="15.9" customHeight="1">
      <c r="A19" s="70" t="s">
        <v>217</v>
      </c>
      <c r="B19" s="77"/>
      <c r="C19" s="21"/>
      <c r="D19" s="114" t="s">
        <v>218</v>
      </c>
      <c r="E19" s="97"/>
      <c r="F19" s="97"/>
      <c r="G19" s="97"/>
      <c r="H19" s="97"/>
      <c r="I19" s="97"/>
      <c r="J19" s="77"/>
      <c r="K19" s="89">
        <v>-556</v>
      </c>
      <c r="L19" s="90"/>
      <c r="M19" s="89">
        <v>-556</v>
      </c>
      <c r="N19" s="91"/>
      <c r="O19" s="252"/>
      <c r="P19" s="262"/>
      <c r="Q19" s="263" t="s">
        <v>11</v>
      </c>
      <c r="R19" s="262"/>
      <c r="U19" s="206">
        <f>IF(COUNTIF(V19:X19,"-")=COUNTA(V19:X19),"-",SUM(V19:X19))</f>
        <v>-555857967</v>
      </c>
      <c r="V19" s="206">
        <v>-555857967</v>
      </c>
      <c r="W19" s="206" t="s">
        <v>11</v>
      </c>
      <c r="X19" s="206" t="s">
        <v>11</v>
      </c>
    </row>
    <row r="20" spans="1:24" ht="15.9" customHeight="1">
      <c r="A20" s="70" t="s">
        <v>219</v>
      </c>
      <c r="B20" s="77"/>
      <c r="C20" s="21"/>
      <c r="D20" s="114" t="s">
        <v>220</v>
      </c>
      <c r="E20" s="114"/>
      <c r="F20" s="97"/>
      <c r="G20" s="97"/>
      <c r="H20" s="97"/>
      <c r="I20" s="97"/>
      <c r="J20" s="77"/>
      <c r="K20" s="89">
        <v>3339</v>
      </c>
      <c r="L20" s="90"/>
      <c r="M20" s="89">
        <v>3339</v>
      </c>
      <c r="N20" s="91"/>
      <c r="O20" s="252"/>
      <c r="P20" s="262"/>
      <c r="Q20" s="263" t="s">
        <v>11</v>
      </c>
      <c r="R20" s="262"/>
      <c r="U20" s="206">
        <f>IF(COUNTIF(V20:X20,"-")=COUNTA(V20:X20),"-",SUM(V20:X20))</f>
        <v>3338672633</v>
      </c>
      <c r="V20" s="206">
        <v>3338672633</v>
      </c>
      <c r="W20" s="206" t="s">
        <v>11</v>
      </c>
      <c r="X20" s="206" t="s">
        <v>11</v>
      </c>
    </row>
    <row r="21" spans="1:24" ht="15.9" customHeight="1">
      <c r="A21" s="70" t="s">
        <v>222</v>
      </c>
      <c r="B21" s="77"/>
      <c r="C21" s="98"/>
      <c r="D21" s="99" t="s">
        <v>35</v>
      </c>
      <c r="E21" s="99"/>
      <c r="F21" s="99"/>
      <c r="G21" s="115"/>
      <c r="H21" s="115"/>
      <c r="I21" s="115"/>
      <c r="J21" s="100"/>
      <c r="K21" s="101">
        <v>0</v>
      </c>
      <c r="L21" s="102"/>
      <c r="M21" s="101" t="s">
        <v>338</v>
      </c>
      <c r="N21" s="103"/>
      <c r="O21" s="101">
        <v>0</v>
      </c>
      <c r="P21" s="105"/>
      <c r="Q21" s="260" t="s">
        <v>11</v>
      </c>
      <c r="R21" s="261"/>
      <c r="S21" s="116"/>
      <c r="U21" s="206">
        <f>IF(COUNTIF(V21:X21,"-")=COUNTA(V21:X21),"-",SUM(V21:X21))</f>
        <v>0</v>
      </c>
      <c r="V21" s="206" t="s">
        <v>338</v>
      </c>
      <c r="W21" s="206">
        <v>0</v>
      </c>
      <c r="X21" s="206" t="s">
        <v>11</v>
      </c>
    </row>
    <row r="22" spans="1:24" ht="15.9" customHeight="1" thickBot="1">
      <c r="A22" s="70" t="s">
        <v>223</v>
      </c>
      <c r="B22" s="77"/>
      <c r="C22" s="117"/>
      <c r="D22" s="118" t="s">
        <v>224</v>
      </c>
      <c r="E22" s="118"/>
      <c r="F22" s="119"/>
      <c r="G22" s="119"/>
      <c r="H22" s="120"/>
      <c r="I22" s="119"/>
      <c r="J22" s="121"/>
      <c r="K22" s="122">
        <v>3331</v>
      </c>
      <c r="L22" s="123"/>
      <c r="M22" s="122">
        <v>-27664</v>
      </c>
      <c r="N22" s="124"/>
      <c r="O22" s="122">
        <v>30995</v>
      </c>
      <c r="P22" s="204"/>
      <c r="Q22" s="125" t="s">
        <v>11</v>
      </c>
      <c r="R22" s="126"/>
      <c r="S22" s="116"/>
      <c r="U22" s="206">
        <f>IF(COUNTIF(V22:X22,"-")=COUNTA(V22:X22),"-",SUM(V22:X22))</f>
        <v>3331303794</v>
      </c>
      <c r="V22" s="206">
        <f>IF(AND(V14="-",COUNTIF(V19:V20,"-")=COUNTA(V19:V20),V21="-"),"-",SUM(V14,V19:V20,V21))</f>
        <v>-27663839156</v>
      </c>
      <c r="W22" s="206">
        <f>IF(AND(W13="-",W14="-",COUNTIF(W19:W20,"-")=COUNTA(W19:W20),W21="-"),"-",SUM(W13,W14,W19:W20,W21))</f>
        <v>30995142950</v>
      </c>
      <c r="X22" s="206" t="s">
        <v>11</v>
      </c>
    </row>
    <row r="23" spans="1:24" ht="15.9" customHeight="1" thickBot="1">
      <c r="A23" s="70" t="s">
        <v>225</v>
      </c>
      <c r="B23" s="77"/>
      <c r="C23" s="127" t="s">
        <v>226</v>
      </c>
      <c r="D23" s="128"/>
      <c r="E23" s="128"/>
      <c r="F23" s="128"/>
      <c r="G23" s="129"/>
      <c r="H23" s="129"/>
      <c r="I23" s="129"/>
      <c r="J23" s="130"/>
      <c r="K23" s="131">
        <v>152600</v>
      </c>
      <c r="L23" s="132" t="s">
        <v>339</v>
      </c>
      <c r="M23" s="131">
        <v>4110575</v>
      </c>
      <c r="N23" s="133"/>
      <c r="O23" s="131">
        <v>-3957975</v>
      </c>
      <c r="P23" s="205" t="s">
        <v>339</v>
      </c>
      <c r="Q23" s="134" t="s">
        <v>11</v>
      </c>
      <c r="R23" s="135"/>
      <c r="S23" s="116"/>
      <c r="U23" s="206">
        <f>IF(COUNTIF(V23:X23,"-")=COUNTA(V23:X23),"-",SUM(V23:X23))</f>
        <v>152599756696</v>
      </c>
      <c r="V23" s="206">
        <v>4110575182849</v>
      </c>
      <c r="W23" s="206">
        <v>-3957975426153</v>
      </c>
      <c r="X23" s="206" t="s">
        <v>11</v>
      </c>
    </row>
    <row r="24" spans="1:24" ht="6.75" customHeight="1">
      <c r="B24" s="77"/>
      <c r="C24" s="136"/>
      <c r="D24" s="137"/>
      <c r="E24" s="137"/>
      <c r="F24" s="137"/>
      <c r="G24" s="137"/>
      <c r="H24" s="137"/>
      <c r="I24" s="137"/>
      <c r="J24" s="137"/>
      <c r="K24" s="77"/>
      <c r="L24" s="77"/>
      <c r="M24" s="77"/>
      <c r="N24" s="77"/>
      <c r="O24" s="77"/>
      <c r="P24" s="77"/>
      <c r="Q24" s="77"/>
      <c r="R24" s="16"/>
      <c r="S24" s="116"/>
    </row>
    <row r="25" spans="1:24" ht="15.6" customHeight="1">
      <c r="B25" s="77"/>
      <c r="C25" s="138"/>
      <c r="D25" s="139" t="s">
        <v>323</v>
      </c>
      <c r="F25" s="80"/>
      <c r="G25" s="75"/>
      <c r="H25" s="80"/>
      <c r="I25" s="80"/>
      <c r="J25" s="138"/>
      <c r="K25" s="77"/>
      <c r="L25" s="77"/>
      <c r="M25" s="77"/>
      <c r="N25" s="77"/>
      <c r="O25" s="77"/>
      <c r="P25" s="77"/>
      <c r="Q25" s="77"/>
      <c r="R25" s="16"/>
      <c r="S25" s="116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AE62"/>
  <sheetViews>
    <sheetView topLeftCell="B1" zoomScale="85" zoomScaleNormal="85" workbookViewId="0">
      <selection activeCell="C1" sqref="C1"/>
    </sheetView>
  </sheetViews>
  <sheetFormatPr defaultColWidth="9" defaultRowHeight="13.2"/>
  <cols>
    <col min="1" max="1" width="0" style="1" hidden="1" customWidth="1"/>
    <col min="2" max="2" width="0.77734375" style="3" customWidth="1"/>
    <col min="3" max="11" width="2.109375" style="3" customWidth="1"/>
    <col min="12" max="12" width="13.21875" style="3" customWidth="1"/>
    <col min="13" max="13" width="21.6640625" style="3" bestFit="1" customWidth="1"/>
    <col min="14" max="14" width="3" style="3" customWidth="1"/>
    <col min="15" max="15" width="0.77734375" style="5" customWidth="1"/>
    <col min="16" max="16" width="9" style="5"/>
    <col min="17" max="17" width="0" style="5" hidden="1" customWidth="1"/>
    <col min="18" max="16384" width="9" style="5"/>
  </cols>
  <sheetData>
    <row r="1" spans="1:31">
      <c r="B1" s="140"/>
      <c r="C1" s="140"/>
      <c r="D1" s="42"/>
      <c r="E1" s="42"/>
      <c r="F1" s="42"/>
      <c r="G1" s="42"/>
      <c r="H1" s="42"/>
    </row>
    <row r="2" spans="1:31" ht="23.4">
      <c r="B2" s="141"/>
      <c r="C2" s="273" t="s">
        <v>341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</row>
    <row r="3" spans="1:31" ht="14.4">
      <c r="A3" s="142"/>
      <c r="B3" s="143"/>
      <c r="C3" s="274" t="s">
        <v>336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</row>
    <row r="4" spans="1:31" ht="14.4">
      <c r="A4" s="142"/>
      <c r="B4" s="143"/>
      <c r="C4" s="274" t="s">
        <v>337</v>
      </c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</row>
    <row r="5" spans="1:31" ht="13.8" thickBot="1">
      <c r="A5" s="142"/>
      <c r="B5" s="143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5" t="s">
        <v>333</v>
      </c>
    </row>
    <row r="6" spans="1:31">
      <c r="A6" s="142"/>
      <c r="B6" s="143"/>
      <c r="C6" s="275" t="s">
        <v>0</v>
      </c>
      <c r="D6" s="276"/>
      <c r="E6" s="276"/>
      <c r="F6" s="276"/>
      <c r="G6" s="276"/>
      <c r="H6" s="276"/>
      <c r="I6" s="276"/>
      <c r="J6" s="277"/>
      <c r="K6" s="277"/>
      <c r="L6" s="278"/>
      <c r="M6" s="282" t="s">
        <v>316</v>
      </c>
      <c r="N6" s="283"/>
    </row>
    <row r="7" spans="1:31" ht="13.8" thickBot="1">
      <c r="A7" s="142" t="s">
        <v>314</v>
      </c>
      <c r="B7" s="143"/>
      <c r="C7" s="279"/>
      <c r="D7" s="280"/>
      <c r="E7" s="280"/>
      <c r="F7" s="280"/>
      <c r="G7" s="280"/>
      <c r="H7" s="280"/>
      <c r="I7" s="280"/>
      <c r="J7" s="280"/>
      <c r="K7" s="280"/>
      <c r="L7" s="281"/>
      <c r="M7" s="284"/>
      <c r="N7" s="285"/>
    </row>
    <row r="8" spans="1:31">
      <c r="A8" s="146"/>
      <c r="B8" s="147"/>
      <c r="C8" s="148" t="s">
        <v>328</v>
      </c>
      <c r="D8" s="149"/>
      <c r="E8" s="149"/>
      <c r="F8" s="150"/>
      <c r="G8" s="150"/>
      <c r="H8" s="151"/>
      <c r="I8" s="150"/>
      <c r="J8" s="151"/>
      <c r="K8" s="151"/>
      <c r="L8" s="152"/>
      <c r="M8" s="153"/>
      <c r="N8" s="154"/>
      <c r="AE8" s="202"/>
    </row>
    <row r="9" spans="1:31">
      <c r="A9" s="1" t="s">
        <v>229</v>
      </c>
      <c r="C9" s="155"/>
      <c r="D9" s="156" t="s">
        <v>230</v>
      </c>
      <c r="E9" s="156"/>
      <c r="F9" s="157"/>
      <c r="G9" s="157"/>
      <c r="H9" s="144"/>
      <c r="I9" s="157"/>
      <c r="J9" s="144"/>
      <c r="K9" s="144"/>
      <c r="L9" s="158"/>
      <c r="M9" s="159">
        <v>1286553</v>
      </c>
      <c r="N9" s="160"/>
      <c r="Q9" s="5">
        <f>IF(AND(Q10="-",Q15="-"),"-",SUM(Q10,Q15))</f>
        <v>1286552881828</v>
      </c>
      <c r="AE9" s="202"/>
    </row>
    <row r="10" spans="1:31">
      <c r="A10" s="1" t="s">
        <v>231</v>
      </c>
      <c r="C10" s="155"/>
      <c r="D10" s="156"/>
      <c r="E10" s="156" t="s">
        <v>232</v>
      </c>
      <c r="F10" s="157"/>
      <c r="G10" s="157"/>
      <c r="H10" s="157"/>
      <c r="I10" s="157"/>
      <c r="J10" s="144"/>
      <c r="K10" s="144"/>
      <c r="L10" s="158"/>
      <c r="M10" s="159">
        <v>700065</v>
      </c>
      <c r="N10" s="160"/>
      <c r="Q10" s="5">
        <f>IF(COUNTIF(Q11:Q14,"-")=COUNTA(Q11:Q14),"-",SUM(Q11:Q14))</f>
        <v>700064650330</v>
      </c>
      <c r="AE10" s="202"/>
    </row>
    <row r="11" spans="1:31">
      <c r="A11" s="1" t="s">
        <v>233</v>
      </c>
      <c r="C11" s="155"/>
      <c r="D11" s="156"/>
      <c r="E11" s="156"/>
      <c r="F11" s="157" t="s">
        <v>234</v>
      </c>
      <c r="G11" s="157"/>
      <c r="H11" s="157"/>
      <c r="I11" s="157"/>
      <c r="J11" s="144"/>
      <c r="K11" s="144"/>
      <c r="L11" s="158"/>
      <c r="M11" s="159">
        <v>533053</v>
      </c>
      <c r="N11" s="160"/>
      <c r="Q11" s="5">
        <v>533052576689</v>
      </c>
      <c r="AE11" s="202"/>
    </row>
    <row r="12" spans="1:31">
      <c r="A12" s="1" t="s">
        <v>235</v>
      </c>
      <c r="C12" s="155"/>
      <c r="D12" s="156"/>
      <c r="E12" s="156"/>
      <c r="F12" s="157" t="s">
        <v>236</v>
      </c>
      <c r="G12" s="157"/>
      <c r="H12" s="157"/>
      <c r="I12" s="157"/>
      <c r="J12" s="144"/>
      <c r="K12" s="144"/>
      <c r="L12" s="158"/>
      <c r="M12" s="159">
        <v>132944</v>
      </c>
      <c r="N12" s="160"/>
      <c r="Q12" s="5">
        <v>132943751146</v>
      </c>
      <c r="AE12" s="202"/>
    </row>
    <row r="13" spans="1:31">
      <c r="A13" s="1" t="s">
        <v>237</v>
      </c>
      <c r="C13" s="161"/>
      <c r="D13" s="144"/>
      <c r="E13" s="144"/>
      <c r="F13" s="144" t="s">
        <v>238</v>
      </c>
      <c r="G13" s="144"/>
      <c r="H13" s="144"/>
      <c r="I13" s="144"/>
      <c r="J13" s="144"/>
      <c r="K13" s="144"/>
      <c r="L13" s="158"/>
      <c r="M13" s="159">
        <v>28203</v>
      </c>
      <c r="N13" s="160"/>
      <c r="Q13" s="5">
        <v>28203352065</v>
      </c>
      <c r="AE13" s="202"/>
    </row>
    <row r="14" spans="1:31">
      <c r="A14" s="1" t="s">
        <v>239</v>
      </c>
      <c r="C14" s="162"/>
      <c r="D14" s="163"/>
      <c r="E14" s="144"/>
      <c r="F14" s="163" t="s">
        <v>240</v>
      </c>
      <c r="G14" s="163"/>
      <c r="H14" s="163"/>
      <c r="I14" s="163"/>
      <c r="J14" s="144"/>
      <c r="K14" s="144"/>
      <c r="L14" s="158"/>
      <c r="M14" s="159">
        <v>5865</v>
      </c>
      <c r="N14" s="160"/>
      <c r="Q14" s="5">
        <v>5864970430</v>
      </c>
      <c r="AE14" s="202"/>
    </row>
    <row r="15" spans="1:31">
      <c r="A15" s="1" t="s">
        <v>241</v>
      </c>
      <c r="C15" s="161"/>
      <c r="D15" s="163"/>
      <c r="E15" s="144" t="s">
        <v>242</v>
      </c>
      <c r="F15" s="163"/>
      <c r="G15" s="163"/>
      <c r="H15" s="163"/>
      <c r="I15" s="163"/>
      <c r="J15" s="144"/>
      <c r="K15" s="144"/>
      <c r="L15" s="158"/>
      <c r="M15" s="159">
        <v>586488</v>
      </c>
      <c r="N15" s="160"/>
      <c r="Q15" s="5">
        <f>IF(COUNTIF(Q16:Q19,"-")=COUNTA(Q16:Q19),"-",SUM(Q16:Q19))</f>
        <v>586488231498</v>
      </c>
      <c r="AE15" s="202"/>
    </row>
    <row r="16" spans="1:31">
      <c r="A16" s="1" t="s">
        <v>243</v>
      </c>
      <c r="C16" s="161"/>
      <c r="D16" s="163"/>
      <c r="E16" s="163"/>
      <c r="F16" s="144" t="s">
        <v>244</v>
      </c>
      <c r="G16" s="163"/>
      <c r="H16" s="163"/>
      <c r="I16" s="163"/>
      <c r="J16" s="144"/>
      <c r="K16" s="144"/>
      <c r="L16" s="158"/>
      <c r="M16" s="159">
        <v>501847</v>
      </c>
      <c r="N16" s="160"/>
      <c r="Q16" s="5">
        <v>501847089389</v>
      </c>
      <c r="AE16" s="202"/>
    </row>
    <row r="17" spans="1:31">
      <c r="A17" s="1" t="s">
        <v>245</v>
      </c>
      <c r="C17" s="161"/>
      <c r="D17" s="163"/>
      <c r="E17" s="163"/>
      <c r="F17" s="144" t="s">
        <v>246</v>
      </c>
      <c r="G17" s="163"/>
      <c r="H17" s="163"/>
      <c r="I17" s="163"/>
      <c r="J17" s="144"/>
      <c r="K17" s="144"/>
      <c r="L17" s="158"/>
      <c r="M17" s="159">
        <v>44515</v>
      </c>
      <c r="N17" s="160"/>
      <c r="Q17" s="5">
        <v>44514816861</v>
      </c>
      <c r="AE17" s="202"/>
    </row>
    <row r="18" spans="1:31">
      <c r="A18" s="1" t="s">
        <v>247</v>
      </c>
      <c r="C18" s="161"/>
      <c r="D18" s="144"/>
      <c r="E18" s="163"/>
      <c r="F18" s="144" t="s">
        <v>248</v>
      </c>
      <c r="G18" s="163"/>
      <c r="H18" s="163"/>
      <c r="I18" s="163"/>
      <c r="J18" s="144"/>
      <c r="K18" s="144"/>
      <c r="L18" s="158"/>
      <c r="M18" s="159">
        <v>35640</v>
      </c>
      <c r="N18" s="164"/>
      <c r="Q18" s="5">
        <v>35640243613</v>
      </c>
      <c r="AE18" s="202"/>
    </row>
    <row r="19" spans="1:31">
      <c r="A19" s="1" t="s">
        <v>249</v>
      </c>
      <c r="C19" s="161"/>
      <c r="D19" s="144"/>
      <c r="E19" s="165"/>
      <c r="F19" s="163" t="s">
        <v>240</v>
      </c>
      <c r="G19" s="144"/>
      <c r="H19" s="163"/>
      <c r="I19" s="163"/>
      <c r="J19" s="144"/>
      <c r="K19" s="144"/>
      <c r="L19" s="158"/>
      <c r="M19" s="159">
        <v>4486</v>
      </c>
      <c r="N19" s="160"/>
      <c r="Q19" s="5">
        <v>4486081635</v>
      </c>
      <c r="AE19" s="202"/>
    </row>
    <row r="20" spans="1:31">
      <c r="A20" s="1" t="s">
        <v>250</v>
      </c>
      <c r="C20" s="161"/>
      <c r="D20" s="144" t="s">
        <v>251</v>
      </c>
      <c r="E20" s="165"/>
      <c r="F20" s="163"/>
      <c r="G20" s="163"/>
      <c r="H20" s="163"/>
      <c r="I20" s="163"/>
      <c r="J20" s="144"/>
      <c r="K20" s="144"/>
      <c r="L20" s="158"/>
      <c r="M20" s="159">
        <v>1330613</v>
      </c>
      <c r="N20" s="160"/>
      <c r="Q20" s="5">
        <f>IF(COUNTIF(Q21:Q24,"-")=COUNTA(Q21:Q24),"-",SUM(Q21:Q24))</f>
        <v>1330613280530</v>
      </c>
      <c r="AE20" s="202"/>
    </row>
    <row r="21" spans="1:31">
      <c r="A21" s="1" t="s">
        <v>252</v>
      </c>
      <c r="C21" s="161"/>
      <c r="D21" s="144"/>
      <c r="E21" s="165" t="s">
        <v>253</v>
      </c>
      <c r="F21" s="163"/>
      <c r="G21" s="163"/>
      <c r="H21" s="163"/>
      <c r="I21" s="163"/>
      <c r="J21" s="144"/>
      <c r="K21" s="144"/>
      <c r="L21" s="158"/>
      <c r="M21" s="159">
        <v>1119120</v>
      </c>
      <c r="N21" s="160"/>
      <c r="Q21" s="5">
        <v>1119119991684</v>
      </c>
      <c r="AE21" s="202"/>
    </row>
    <row r="22" spans="1:31">
      <c r="A22" s="1" t="s">
        <v>254</v>
      </c>
      <c r="C22" s="161"/>
      <c r="D22" s="144"/>
      <c r="E22" s="165" t="s">
        <v>255</v>
      </c>
      <c r="F22" s="163"/>
      <c r="G22" s="163"/>
      <c r="H22" s="163"/>
      <c r="I22" s="163"/>
      <c r="J22" s="144"/>
      <c r="K22" s="144"/>
      <c r="L22" s="158"/>
      <c r="M22" s="159">
        <v>148489</v>
      </c>
      <c r="N22" s="160"/>
      <c r="Q22" s="5">
        <v>148488563913</v>
      </c>
      <c r="AE22" s="202"/>
    </row>
    <row r="23" spans="1:31">
      <c r="A23" s="1" t="s">
        <v>256</v>
      </c>
      <c r="C23" s="161"/>
      <c r="D23" s="144"/>
      <c r="E23" s="165" t="s">
        <v>257</v>
      </c>
      <c r="F23" s="163"/>
      <c r="G23" s="163"/>
      <c r="H23" s="163"/>
      <c r="I23" s="163"/>
      <c r="J23" s="144"/>
      <c r="K23" s="144"/>
      <c r="L23" s="158"/>
      <c r="M23" s="159">
        <v>34755</v>
      </c>
      <c r="N23" s="160"/>
      <c r="Q23" s="5">
        <v>34755285919</v>
      </c>
      <c r="AE23" s="202"/>
    </row>
    <row r="24" spans="1:31">
      <c r="A24" s="1" t="s">
        <v>258</v>
      </c>
      <c r="C24" s="161"/>
      <c r="D24" s="144"/>
      <c r="E24" s="165" t="s">
        <v>259</v>
      </c>
      <c r="F24" s="163"/>
      <c r="G24" s="163"/>
      <c r="H24" s="163"/>
      <c r="I24" s="165"/>
      <c r="J24" s="144"/>
      <c r="K24" s="144"/>
      <c r="L24" s="158"/>
      <c r="M24" s="159">
        <v>28249</v>
      </c>
      <c r="N24" s="160"/>
      <c r="Q24" s="5">
        <v>28249439014</v>
      </c>
      <c r="AE24" s="202"/>
    </row>
    <row r="25" spans="1:31">
      <c r="A25" s="1" t="s">
        <v>260</v>
      </c>
      <c r="C25" s="161"/>
      <c r="D25" s="144" t="s">
        <v>261</v>
      </c>
      <c r="E25" s="165"/>
      <c r="F25" s="163"/>
      <c r="G25" s="163"/>
      <c r="H25" s="163"/>
      <c r="I25" s="165"/>
      <c r="J25" s="144"/>
      <c r="K25" s="144"/>
      <c r="L25" s="158"/>
      <c r="M25" s="159">
        <v>1052</v>
      </c>
      <c r="N25" s="160"/>
      <c r="Q25" s="5">
        <f>IF(COUNTIF(Q26:Q27,"-")=COUNTA(Q26:Q27),"-",SUM(Q26:Q27))</f>
        <v>1051762854</v>
      </c>
      <c r="AE25" s="202"/>
    </row>
    <row r="26" spans="1:31">
      <c r="A26" s="1" t="s">
        <v>262</v>
      </c>
      <c r="C26" s="161"/>
      <c r="D26" s="144"/>
      <c r="E26" s="165" t="s">
        <v>263</v>
      </c>
      <c r="F26" s="163"/>
      <c r="G26" s="163"/>
      <c r="H26" s="163"/>
      <c r="I26" s="163"/>
      <c r="J26" s="144"/>
      <c r="K26" s="144"/>
      <c r="L26" s="158"/>
      <c r="M26" s="159">
        <v>1052</v>
      </c>
      <c r="N26" s="160"/>
      <c r="Q26" s="5">
        <v>1051762854</v>
      </c>
      <c r="AE26" s="202"/>
    </row>
    <row r="27" spans="1:31">
      <c r="A27" s="1" t="s">
        <v>264</v>
      </c>
      <c r="C27" s="161"/>
      <c r="D27" s="144"/>
      <c r="E27" s="165" t="s">
        <v>240</v>
      </c>
      <c r="F27" s="163"/>
      <c r="G27" s="163"/>
      <c r="H27" s="163"/>
      <c r="I27" s="163"/>
      <c r="J27" s="144"/>
      <c r="K27" s="144"/>
      <c r="L27" s="158"/>
      <c r="M27" s="159" t="s">
        <v>338</v>
      </c>
      <c r="N27" s="160"/>
      <c r="Q27" s="5" t="s">
        <v>11</v>
      </c>
      <c r="AE27" s="202"/>
    </row>
    <row r="28" spans="1:31">
      <c r="A28" s="1" t="s">
        <v>265</v>
      </c>
      <c r="C28" s="161"/>
      <c r="D28" s="144" t="s">
        <v>266</v>
      </c>
      <c r="E28" s="165"/>
      <c r="F28" s="163"/>
      <c r="G28" s="163"/>
      <c r="H28" s="163"/>
      <c r="I28" s="163"/>
      <c r="J28" s="144"/>
      <c r="K28" s="144"/>
      <c r="L28" s="158"/>
      <c r="M28" s="159" t="s">
        <v>338</v>
      </c>
      <c r="N28" s="160"/>
      <c r="Q28" s="5" t="s">
        <v>11</v>
      </c>
      <c r="AE28" s="202"/>
    </row>
    <row r="29" spans="1:31">
      <c r="A29" s="1" t="s">
        <v>227</v>
      </c>
      <c r="C29" s="166" t="s">
        <v>228</v>
      </c>
      <c r="D29" s="167"/>
      <c r="E29" s="168"/>
      <c r="F29" s="169"/>
      <c r="G29" s="169"/>
      <c r="H29" s="169"/>
      <c r="I29" s="169"/>
      <c r="J29" s="167"/>
      <c r="K29" s="167"/>
      <c r="L29" s="170"/>
      <c r="M29" s="171">
        <v>43009</v>
      </c>
      <c r="N29" s="172" t="s">
        <v>339</v>
      </c>
      <c r="Q29" s="5">
        <f>IF(COUNTIF(Q9:Q28,"-")=COUNTA(Q9:Q28),"-",SUM(Q20,Q28)-SUM(Q9,Q25))</f>
        <v>43008635848</v>
      </c>
      <c r="AE29" s="202"/>
    </row>
    <row r="30" spans="1:31">
      <c r="C30" s="161" t="s">
        <v>329</v>
      </c>
      <c r="D30" s="144"/>
      <c r="E30" s="165"/>
      <c r="F30" s="163"/>
      <c r="G30" s="163"/>
      <c r="H30" s="163"/>
      <c r="I30" s="165"/>
      <c r="J30" s="144"/>
      <c r="K30" s="144"/>
      <c r="L30" s="158"/>
      <c r="M30" s="173"/>
      <c r="N30" s="174"/>
      <c r="AE30" s="202"/>
    </row>
    <row r="31" spans="1:31">
      <c r="A31" s="1" t="s">
        <v>269</v>
      </c>
      <c r="C31" s="161"/>
      <c r="D31" s="144" t="s">
        <v>270</v>
      </c>
      <c r="E31" s="165"/>
      <c r="F31" s="163"/>
      <c r="G31" s="163"/>
      <c r="H31" s="163"/>
      <c r="I31" s="163"/>
      <c r="J31" s="144"/>
      <c r="K31" s="144"/>
      <c r="L31" s="158"/>
      <c r="M31" s="159">
        <v>313930</v>
      </c>
      <c r="N31" s="160" t="s">
        <v>339</v>
      </c>
      <c r="Q31" s="5">
        <f>IF(COUNTIF(Q32:Q36,"-")=COUNTA(Q32:Q36),"-",SUM(Q32:Q36))</f>
        <v>313930250644</v>
      </c>
      <c r="AE31" s="202"/>
    </row>
    <row r="32" spans="1:31">
      <c r="A32" s="1" t="s">
        <v>271</v>
      </c>
      <c r="C32" s="161"/>
      <c r="D32" s="144"/>
      <c r="E32" s="165" t="s">
        <v>272</v>
      </c>
      <c r="F32" s="163"/>
      <c r="G32" s="163"/>
      <c r="H32" s="163"/>
      <c r="I32" s="163"/>
      <c r="J32" s="144"/>
      <c r="K32" s="144"/>
      <c r="L32" s="158"/>
      <c r="M32" s="159">
        <v>36999</v>
      </c>
      <c r="N32" s="160"/>
      <c r="Q32" s="5">
        <v>36999275253</v>
      </c>
      <c r="AE32" s="202"/>
    </row>
    <row r="33" spans="1:31">
      <c r="A33" s="1" t="s">
        <v>273</v>
      </c>
      <c r="C33" s="161"/>
      <c r="D33" s="144"/>
      <c r="E33" s="165" t="s">
        <v>274</v>
      </c>
      <c r="F33" s="163"/>
      <c r="G33" s="163"/>
      <c r="H33" s="163"/>
      <c r="I33" s="163"/>
      <c r="J33" s="144"/>
      <c r="K33" s="144"/>
      <c r="L33" s="158"/>
      <c r="M33" s="159">
        <v>145316</v>
      </c>
      <c r="N33" s="160"/>
      <c r="Q33" s="5">
        <v>145316365936</v>
      </c>
      <c r="AE33" s="202"/>
    </row>
    <row r="34" spans="1:31">
      <c r="A34" s="1" t="s">
        <v>275</v>
      </c>
      <c r="C34" s="161"/>
      <c r="D34" s="144"/>
      <c r="E34" s="165" t="s">
        <v>276</v>
      </c>
      <c r="F34" s="163"/>
      <c r="G34" s="163"/>
      <c r="H34" s="163"/>
      <c r="I34" s="163"/>
      <c r="J34" s="144"/>
      <c r="K34" s="144"/>
      <c r="L34" s="158"/>
      <c r="M34" s="159">
        <v>1999</v>
      </c>
      <c r="N34" s="160"/>
      <c r="Q34" s="5">
        <v>1999491142</v>
      </c>
      <c r="AE34" s="202"/>
    </row>
    <row r="35" spans="1:31">
      <c r="A35" s="1" t="s">
        <v>277</v>
      </c>
      <c r="C35" s="161"/>
      <c r="D35" s="144"/>
      <c r="E35" s="165" t="s">
        <v>278</v>
      </c>
      <c r="F35" s="163"/>
      <c r="G35" s="163"/>
      <c r="H35" s="163"/>
      <c r="I35" s="163"/>
      <c r="J35" s="144"/>
      <c r="K35" s="144"/>
      <c r="L35" s="158"/>
      <c r="M35" s="159">
        <v>129615</v>
      </c>
      <c r="N35" s="160"/>
      <c r="Q35" s="5">
        <v>129615118313</v>
      </c>
      <c r="AE35" s="202"/>
    </row>
    <row r="36" spans="1:31">
      <c r="A36" s="1" t="s">
        <v>279</v>
      </c>
      <c r="C36" s="161"/>
      <c r="D36" s="144"/>
      <c r="E36" s="165" t="s">
        <v>240</v>
      </c>
      <c r="F36" s="163"/>
      <c r="G36" s="163"/>
      <c r="H36" s="163"/>
      <c r="I36" s="163"/>
      <c r="J36" s="144"/>
      <c r="K36" s="144"/>
      <c r="L36" s="158"/>
      <c r="M36" s="159" t="s">
        <v>338</v>
      </c>
      <c r="N36" s="160"/>
      <c r="Q36" s="5" t="s">
        <v>11</v>
      </c>
      <c r="AE36" s="202"/>
    </row>
    <row r="37" spans="1:31">
      <c r="A37" s="1" t="s">
        <v>280</v>
      </c>
      <c r="C37" s="161"/>
      <c r="D37" s="144" t="s">
        <v>281</v>
      </c>
      <c r="E37" s="165"/>
      <c r="F37" s="163"/>
      <c r="G37" s="163"/>
      <c r="H37" s="163"/>
      <c r="I37" s="165"/>
      <c r="J37" s="144"/>
      <c r="K37" s="144"/>
      <c r="L37" s="158"/>
      <c r="M37" s="159">
        <v>284173</v>
      </c>
      <c r="N37" s="160" t="s">
        <v>339</v>
      </c>
      <c r="Q37" s="5">
        <f>IF(COUNTIF(Q38:Q42,"-")=COUNTA(Q38:Q42),"-",SUM(Q38:Q42))</f>
        <v>284172654257</v>
      </c>
      <c r="AE37" s="202"/>
    </row>
    <row r="38" spans="1:31">
      <c r="A38" s="1" t="s">
        <v>282</v>
      </c>
      <c r="C38" s="161"/>
      <c r="D38" s="144"/>
      <c r="E38" s="165" t="s">
        <v>255</v>
      </c>
      <c r="F38" s="163"/>
      <c r="G38" s="163"/>
      <c r="H38" s="163"/>
      <c r="I38" s="165"/>
      <c r="J38" s="144"/>
      <c r="K38" s="144"/>
      <c r="L38" s="158"/>
      <c r="M38" s="159">
        <v>6987</v>
      </c>
      <c r="N38" s="160"/>
      <c r="Q38" s="5">
        <v>6987431923</v>
      </c>
      <c r="AE38" s="202"/>
    </row>
    <row r="39" spans="1:31">
      <c r="A39" s="1" t="s">
        <v>283</v>
      </c>
      <c r="C39" s="161"/>
      <c r="D39" s="144"/>
      <c r="E39" s="165" t="s">
        <v>284</v>
      </c>
      <c r="F39" s="163"/>
      <c r="G39" s="163"/>
      <c r="H39" s="163"/>
      <c r="I39" s="165"/>
      <c r="J39" s="144"/>
      <c r="K39" s="144"/>
      <c r="L39" s="158"/>
      <c r="M39" s="159">
        <v>136393</v>
      </c>
      <c r="N39" s="160"/>
      <c r="Q39" s="5">
        <v>136393406791</v>
      </c>
      <c r="AE39" s="202"/>
    </row>
    <row r="40" spans="1:31">
      <c r="A40" s="1" t="s">
        <v>285</v>
      </c>
      <c r="C40" s="161"/>
      <c r="D40" s="144"/>
      <c r="E40" s="165" t="s">
        <v>286</v>
      </c>
      <c r="F40" s="163"/>
      <c r="G40" s="144"/>
      <c r="H40" s="163"/>
      <c r="I40" s="163"/>
      <c r="J40" s="144"/>
      <c r="K40" s="144"/>
      <c r="L40" s="158"/>
      <c r="M40" s="159">
        <v>136778</v>
      </c>
      <c r="N40" s="160"/>
      <c r="Q40" s="5">
        <v>136777566765</v>
      </c>
      <c r="AE40" s="202"/>
    </row>
    <row r="41" spans="1:31">
      <c r="A41" s="1" t="s">
        <v>287</v>
      </c>
      <c r="C41" s="161"/>
      <c r="D41" s="144"/>
      <c r="E41" s="165" t="s">
        <v>288</v>
      </c>
      <c r="F41" s="163"/>
      <c r="G41" s="144"/>
      <c r="H41" s="163"/>
      <c r="I41" s="163"/>
      <c r="J41" s="144"/>
      <c r="K41" s="144"/>
      <c r="L41" s="158"/>
      <c r="M41" s="159">
        <v>336</v>
      </c>
      <c r="N41" s="160"/>
      <c r="Q41" s="5">
        <v>336471769</v>
      </c>
      <c r="AE41" s="202"/>
    </row>
    <row r="42" spans="1:31">
      <c r="A42" s="1" t="s">
        <v>289</v>
      </c>
      <c r="C42" s="161"/>
      <c r="D42" s="144"/>
      <c r="E42" s="165" t="s">
        <v>259</v>
      </c>
      <c r="F42" s="163"/>
      <c r="G42" s="163"/>
      <c r="H42" s="163"/>
      <c r="I42" s="163"/>
      <c r="J42" s="144"/>
      <c r="K42" s="144"/>
      <c r="L42" s="158"/>
      <c r="M42" s="159">
        <v>3678</v>
      </c>
      <c r="N42" s="160"/>
      <c r="Q42" s="5">
        <v>3677777009</v>
      </c>
      <c r="AE42" s="202"/>
    </row>
    <row r="43" spans="1:31">
      <c r="A43" s="1" t="s">
        <v>267</v>
      </c>
      <c r="C43" s="166" t="s">
        <v>268</v>
      </c>
      <c r="D43" s="167"/>
      <c r="E43" s="168"/>
      <c r="F43" s="169"/>
      <c r="G43" s="169"/>
      <c r="H43" s="169"/>
      <c r="I43" s="169"/>
      <c r="J43" s="167"/>
      <c r="K43" s="167"/>
      <c r="L43" s="170"/>
      <c r="M43" s="171">
        <v>-29758</v>
      </c>
      <c r="N43" s="172" t="s">
        <v>339</v>
      </c>
      <c r="Q43" s="5">
        <f>IF(AND(Q31="-",Q37="-"),"-",SUM(Q37)-SUM(Q31))</f>
        <v>-29757596387</v>
      </c>
      <c r="AE43" s="202"/>
    </row>
    <row r="44" spans="1:31">
      <c r="C44" s="161" t="s">
        <v>330</v>
      </c>
      <c r="D44" s="144"/>
      <c r="E44" s="165"/>
      <c r="F44" s="163"/>
      <c r="G44" s="163"/>
      <c r="H44" s="163"/>
      <c r="I44" s="163"/>
      <c r="J44" s="144"/>
      <c r="K44" s="144"/>
      <c r="L44" s="158"/>
      <c r="M44" s="173"/>
      <c r="N44" s="174"/>
      <c r="AE44" s="202"/>
    </row>
    <row r="45" spans="1:31">
      <c r="A45" s="1" t="s">
        <v>292</v>
      </c>
      <c r="C45" s="161"/>
      <c r="D45" s="144" t="s">
        <v>293</v>
      </c>
      <c r="E45" s="165"/>
      <c r="F45" s="163"/>
      <c r="G45" s="163"/>
      <c r="H45" s="163"/>
      <c r="I45" s="163"/>
      <c r="J45" s="144"/>
      <c r="K45" s="144"/>
      <c r="L45" s="158"/>
      <c r="M45" s="159">
        <v>379299</v>
      </c>
      <c r="N45" s="160"/>
      <c r="Q45" s="5">
        <f>IF(COUNTIF(Q46:Q47,"-")=COUNTA(Q46:Q47),"-",SUM(Q46:Q47))</f>
        <v>379298675768</v>
      </c>
      <c r="AE45" s="202"/>
    </row>
    <row r="46" spans="1:31">
      <c r="A46" s="1" t="s">
        <v>294</v>
      </c>
      <c r="C46" s="161"/>
      <c r="D46" s="144"/>
      <c r="E46" s="165" t="s">
        <v>331</v>
      </c>
      <c r="F46" s="163"/>
      <c r="G46" s="163"/>
      <c r="H46" s="163"/>
      <c r="I46" s="163"/>
      <c r="J46" s="144"/>
      <c r="K46" s="144"/>
      <c r="L46" s="158"/>
      <c r="M46" s="159">
        <v>379299</v>
      </c>
      <c r="N46" s="160"/>
      <c r="Q46" s="5">
        <v>379298675768</v>
      </c>
      <c r="AE46" s="202"/>
    </row>
    <row r="47" spans="1:31">
      <c r="A47" s="1" t="s">
        <v>295</v>
      </c>
      <c r="C47" s="161"/>
      <c r="D47" s="144"/>
      <c r="E47" s="165" t="s">
        <v>240</v>
      </c>
      <c r="F47" s="163"/>
      <c r="G47" s="163"/>
      <c r="H47" s="163"/>
      <c r="I47" s="163"/>
      <c r="J47" s="144"/>
      <c r="K47" s="144"/>
      <c r="L47" s="158"/>
      <c r="M47" s="159" t="s">
        <v>338</v>
      </c>
      <c r="N47" s="160"/>
      <c r="Q47" s="5" t="s">
        <v>11</v>
      </c>
      <c r="AE47" s="202"/>
    </row>
    <row r="48" spans="1:31">
      <c r="A48" s="1" t="s">
        <v>296</v>
      </c>
      <c r="C48" s="161"/>
      <c r="D48" s="144" t="s">
        <v>297</v>
      </c>
      <c r="E48" s="165"/>
      <c r="F48" s="163"/>
      <c r="G48" s="163"/>
      <c r="H48" s="163"/>
      <c r="I48" s="163"/>
      <c r="J48" s="144"/>
      <c r="K48" s="144"/>
      <c r="L48" s="158"/>
      <c r="M48" s="159">
        <v>396595</v>
      </c>
      <c r="N48" s="160"/>
      <c r="Q48" s="5">
        <f>IF(COUNTIF(Q49:Q50,"-")=COUNTA(Q49:Q50),"-",SUM(Q49:Q50))</f>
        <v>396595439999</v>
      </c>
      <c r="AE48" s="202"/>
    </row>
    <row r="49" spans="1:31">
      <c r="A49" s="1" t="s">
        <v>298</v>
      </c>
      <c r="C49" s="161"/>
      <c r="D49" s="144"/>
      <c r="E49" s="165" t="s">
        <v>332</v>
      </c>
      <c r="F49" s="163"/>
      <c r="G49" s="163"/>
      <c r="H49" s="163"/>
      <c r="I49" s="157"/>
      <c r="J49" s="144"/>
      <c r="K49" s="144"/>
      <c r="L49" s="158"/>
      <c r="M49" s="159">
        <v>396595</v>
      </c>
      <c r="N49" s="160"/>
      <c r="Q49" s="5">
        <v>396595439999</v>
      </c>
      <c r="AE49" s="202"/>
    </row>
    <row r="50" spans="1:31">
      <c r="A50" s="1" t="s">
        <v>299</v>
      </c>
      <c r="C50" s="161"/>
      <c r="D50" s="144"/>
      <c r="E50" s="165" t="s">
        <v>259</v>
      </c>
      <c r="F50" s="163"/>
      <c r="G50" s="163"/>
      <c r="H50" s="163"/>
      <c r="I50" s="175"/>
      <c r="J50" s="144"/>
      <c r="K50" s="144"/>
      <c r="L50" s="158"/>
      <c r="M50" s="159" t="s">
        <v>338</v>
      </c>
      <c r="N50" s="160"/>
      <c r="Q50" s="5" t="s">
        <v>11</v>
      </c>
      <c r="AE50" s="202"/>
    </row>
    <row r="51" spans="1:31">
      <c r="A51" s="1" t="s">
        <v>290</v>
      </c>
      <c r="C51" s="166" t="s">
        <v>291</v>
      </c>
      <c r="D51" s="167"/>
      <c r="E51" s="168"/>
      <c r="F51" s="169"/>
      <c r="G51" s="169"/>
      <c r="H51" s="169"/>
      <c r="I51" s="176"/>
      <c r="J51" s="167"/>
      <c r="K51" s="167"/>
      <c r="L51" s="170"/>
      <c r="M51" s="171">
        <v>17297</v>
      </c>
      <c r="N51" s="172" t="s">
        <v>339</v>
      </c>
      <c r="Q51" s="5">
        <f>IF(AND(Q45="-",Q48="-"),"-",SUM(Q48)-SUM(Q45))</f>
        <v>17296764231</v>
      </c>
      <c r="AE51" s="202"/>
    </row>
    <row r="52" spans="1:31">
      <c r="A52" s="1" t="s">
        <v>300</v>
      </c>
      <c r="C52" s="286" t="s">
        <v>301</v>
      </c>
      <c r="D52" s="287"/>
      <c r="E52" s="287"/>
      <c r="F52" s="287"/>
      <c r="G52" s="287"/>
      <c r="H52" s="287"/>
      <c r="I52" s="287"/>
      <c r="J52" s="287"/>
      <c r="K52" s="287"/>
      <c r="L52" s="288"/>
      <c r="M52" s="171">
        <v>30548</v>
      </c>
      <c r="N52" s="172"/>
      <c r="Q52" s="5">
        <f>IF(AND(Q29="-",Q43="-",Q51="-"),"-",SUM(Q29,Q43,Q51))</f>
        <v>30547803692</v>
      </c>
      <c r="AE52" s="202"/>
    </row>
    <row r="53" spans="1:31" ht="13.8" thickBot="1">
      <c r="A53" s="1" t="s">
        <v>302</v>
      </c>
      <c r="C53" s="264" t="s">
        <v>303</v>
      </c>
      <c r="D53" s="265"/>
      <c r="E53" s="265"/>
      <c r="F53" s="265"/>
      <c r="G53" s="265"/>
      <c r="H53" s="265"/>
      <c r="I53" s="265"/>
      <c r="J53" s="265"/>
      <c r="K53" s="265"/>
      <c r="L53" s="266"/>
      <c r="M53" s="171">
        <v>23428</v>
      </c>
      <c r="N53" s="172"/>
      <c r="Q53" s="5">
        <v>23427597365</v>
      </c>
      <c r="AE53" s="202"/>
    </row>
    <row r="54" spans="1:31" ht="13.8" hidden="1" thickBot="1">
      <c r="A54" s="1">
        <v>4435000</v>
      </c>
      <c r="C54" s="267" t="s">
        <v>221</v>
      </c>
      <c r="D54" s="268"/>
      <c r="E54" s="268"/>
      <c r="F54" s="268"/>
      <c r="G54" s="268"/>
      <c r="H54" s="268"/>
      <c r="I54" s="268"/>
      <c r="J54" s="268"/>
      <c r="K54" s="268"/>
      <c r="L54" s="269"/>
      <c r="M54" s="177" t="s">
        <v>338</v>
      </c>
      <c r="N54" s="172"/>
      <c r="Q54" s="5" t="s">
        <v>338</v>
      </c>
      <c r="AE54" s="202"/>
    </row>
    <row r="55" spans="1:31" ht="13.8" thickBot="1">
      <c r="A55" s="1" t="s">
        <v>304</v>
      </c>
      <c r="C55" s="270" t="s">
        <v>305</v>
      </c>
      <c r="D55" s="271"/>
      <c r="E55" s="271"/>
      <c r="F55" s="271"/>
      <c r="G55" s="271"/>
      <c r="H55" s="271"/>
      <c r="I55" s="271"/>
      <c r="J55" s="271"/>
      <c r="K55" s="271"/>
      <c r="L55" s="272"/>
      <c r="M55" s="178">
        <v>53975</v>
      </c>
      <c r="N55" s="179" t="s">
        <v>339</v>
      </c>
      <c r="Q55" s="5">
        <f>IF(COUNTIF(Q52:Q54,"-")=COUNTA(Q52:Q54),"-",SUM(Q52:Q54))</f>
        <v>53975401057</v>
      </c>
      <c r="AE55" s="202"/>
    </row>
    <row r="56" spans="1:31" ht="13.8" thickBot="1"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1"/>
      <c r="N56" s="182"/>
      <c r="AE56" s="202"/>
    </row>
    <row r="57" spans="1:31">
      <c r="A57" s="1" t="s">
        <v>306</v>
      </c>
      <c r="C57" s="183" t="s">
        <v>307</v>
      </c>
      <c r="D57" s="184"/>
      <c r="E57" s="184"/>
      <c r="F57" s="184"/>
      <c r="G57" s="184"/>
      <c r="H57" s="184"/>
      <c r="I57" s="184"/>
      <c r="J57" s="184"/>
      <c r="K57" s="184"/>
      <c r="L57" s="184"/>
      <c r="M57" s="185">
        <v>5895</v>
      </c>
      <c r="N57" s="186"/>
      <c r="Q57" s="5">
        <v>5894571715</v>
      </c>
      <c r="AE57" s="202"/>
    </row>
    <row r="58" spans="1:31">
      <c r="A58" s="1" t="s">
        <v>308</v>
      </c>
      <c r="C58" s="187" t="s">
        <v>309</v>
      </c>
      <c r="D58" s="188"/>
      <c r="E58" s="188"/>
      <c r="F58" s="188"/>
      <c r="G58" s="188"/>
      <c r="H58" s="188"/>
      <c r="I58" s="188"/>
      <c r="J58" s="188"/>
      <c r="K58" s="188"/>
      <c r="L58" s="188"/>
      <c r="M58" s="171">
        <v>1123</v>
      </c>
      <c r="N58" s="172"/>
      <c r="Q58" s="5">
        <v>1123074791</v>
      </c>
      <c r="AE58" s="202"/>
    </row>
    <row r="59" spans="1:31" ht="13.8" thickBot="1">
      <c r="A59" s="1" t="s">
        <v>310</v>
      </c>
      <c r="C59" s="189" t="s">
        <v>311</v>
      </c>
      <c r="D59" s="190"/>
      <c r="E59" s="190"/>
      <c r="F59" s="190"/>
      <c r="G59" s="190"/>
      <c r="H59" s="190"/>
      <c r="I59" s="190"/>
      <c r="J59" s="190"/>
      <c r="K59" s="190"/>
      <c r="L59" s="190"/>
      <c r="M59" s="191">
        <v>7018</v>
      </c>
      <c r="N59" s="192"/>
      <c r="Q59" s="5">
        <f>IF(COUNTIF(Q57:Q58,"-")=COUNTA(Q57:Q58),"-",SUM(Q57:Q58))</f>
        <v>7017646506</v>
      </c>
      <c r="AE59" s="202"/>
    </row>
    <row r="60" spans="1:31" ht="13.8" thickBot="1">
      <c r="A60" s="1" t="s">
        <v>312</v>
      </c>
      <c r="C60" s="193" t="s">
        <v>313</v>
      </c>
      <c r="D60" s="194"/>
      <c r="E60" s="195"/>
      <c r="F60" s="196"/>
      <c r="G60" s="196"/>
      <c r="H60" s="196"/>
      <c r="I60" s="196"/>
      <c r="J60" s="194"/>
      <c r="K60" s="194"/>
      <c r="L60" s="194"/>
      <c r="M60" s="178">
        <v>60993</v>
      </c>
      <c r="N60" s="179"/>
      <c r="Q60" s="5">
        <f>IF(AND(Q55="-",Q59="-"),"-",SUM(Q55,Q59))</f>
        <v>60993047563</v>
      </c>
      <c r="AE60" s="202"/>
    </row>
    <row r="61" spans="1:31" ht="6.75" customHeight="1">
      <c r="C61" s="143"/>
      <c r="D61" s="143"/>
      <c r="E61" s="197"/>
      <c r="F61" s="198"/>
      <c r="G61" s="198"/>
      <c r="H61" s="198"/>
      <c r="I61" s="199"/>
    </row>
    <row r="62" spans="1:31">
      <c r="C62" s="143"/>
      <c r="D62" s="200" t="s">
        <v>323</v>
      </c>
      <c r="E62" s="197"/>
      <c r="F62" s="198"/>
      <c r="G62" s="198"/>
      <c r="H62" s="198"/>
      <c r="I62" s="201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2024-08-14T00:45:05Z</dcterms:created>
  <dcterms:modified xsi:type="dcterms:W3CDTF">2024-08-14T00:46:21Z</dcterms:modified>
</cp:coreProperties>
</file>