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k.hrt28\Desktop\"/>
    </mc:Choice>
  </mc:AlternateContent>
  <xr:revisionPtr revIDLastSave="0" documentId="8_{8A6688FB-A154-4BE9-9862-AF897D295C0E}" xr6:coauthVersionLast="47" xr6:coauthVersionMax="47" xr10:uidLastSave="{00000000-0000-0000-0000-000000000000}"/>
  <bookViews>
    <workbookView xWindow="-108" yWindow="-108" windowWidth="23256" windowHeight="12456" tabRatio="764" firstSheet="1" activeTab="1" xr2:uid="{00000000-000D-0000-FFFF-FFFF00000000}"/>
  </bookViews>
  <sheets>
    <sheet name="平均工賃（時間額）" sheetId="76" state="hidden" r:id="rId1"/>
    <sheet name="就労Ａ型（雇用型）" sheetId="73" r:id="rId2"/>
    <sheet name="就労A型（非雇用型）" sheetId="86" r:id="rId3"/>
    <sheet name="就労B型" sheetId="84" r:id="rId4"/>
  </sheets>
  <definedNames>
    <definedName name="_20030502_daicho_saishin" localSheetId="1">#REF!</definedName>
    <definedName name="_20030502_daicho_saishin" localSheetId="2">#REF!</definedName>
    <definedName name="_20030502_daicho_saishin" localSheetId="3">#REF!</definedName>
    <definedName name="_xlnm._FilterDatabase" localSheetId="1" hidden="1">'就労Ａ型（雇用型）'!$A$4:$W$159</definedName>
    <definedName name="_xlnm._FilterDatabase" localSheetId="2" hidden="1">'就労A型（非雇用型）'!$A$4:$V$4</definedName>
    <definedName name="_xlnm._FilterDatabase" localSheetId="3" hidden="1">就労B型!$A$4:$Z$535</definedName>
    <definedName name="_xlnm.Print_Area" localSheetId="1">'就労Ａ型（雇用型）'!$B$1:$U$159</definedName>
    <definedName name="_xlnm.Print_Area" localSheetId="2">'就労A型（非雇用型）'!$A$1:$U$16</definedName>
    <definedName name="_xlnm.Print_Area" localSheetId="3">就労B型!$A$1:$U$546</definedName>
    <definedName name="_xlnm.Print_Titles" localSheetId="1">'就労Ａ型（雇用型）'!$B:$G,'就労Ａ型（雇用型）'!$1:$4</definedName>
    <definedName name="_xlnm.Print_Titles" localSheetId="2">'就労A型（非雇用型）'!$B:$G,'就労A型（非雇用型）'!$1:$4</definedName>
    <definedName name="_xlnm.Print_Titles" localSheetId="3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0" i="84" l="1"/>
  <c r="I540" i="84"/>
  <c r="H540" i="84"/>
  <c r="H542" i="84"/>
  <c r="G540" i="84"/>
  <c r="M11" i="86"/>
  <c r="N11" i="86"/>
  <c r="N10" i="86"/>
  <c r="D159" i="73"/>
  <c r="D158" i="73"/>
  <c r="D157" i="73"/>
  <c r="D156" i="73"/>
  <c r="D155" i="73"/>
  <c r="D154" i="73"/>
  <c r="G154" i="73"/>
  <c r="H156" i="73"/>
  <c r="H154" i="73"/>
  <c r="M154" i="73"/>
  <c r="L154" i="73"/>
  <c r="J154" i="73"/>
  <c r="I154" i="73"/>
  <c r="D10" i="86"/>
  <c r="G10" i="86"/>
  <c r="H10" i="86"/>
  <c r="I10" i="86"/>
  <c r="J10" i="86"/>
  <c r="K10" i="86"/>
  <c r="L10" i="86"/>
  <c r="D11" i="86"/>
  <c r="D12" i="86"/>
  <c r="H12" i="86"/>
  <c r="D13" i="86"/>
  <c r="D16" i="86" s="1"/>
  <c r="D14" i="86"/>
  <c r="D15" i="86"/>
  <c r="K154" i="73" l="1"/>
  <c r="N154" i="73"/>
  <c r="S404" i="84"/>
  <c r="U404" i="84" s="1"/>
  <c r="L463" i="84"/>
  <c r="N463" i="84" s="1"/>
  <c r="L106" i="84"/>
  <c r="N106" i="84" s="1"/>
  <c r="N48" i="73"/>
  <c r="N47" i="73"/>
  <c r="N46" i="73"/>
  <c r="N45" i="73"/>
  <c r="N44" i="73"/>
  <c r="N43" i="73"/>
  <c r="N42" i="73"/>
  <c r="N41" i="73"/>
  <c r="N40" i="73"/>
  <c r="N39" i="73"/>
  <c r="N38" i="73"/>
  <c r="L163" i="84"/>
  <c r="N163" i="84" s="1"/>
  <c r="L164" i="84"/>
  <c r="N164" i="84" s="1"/>
  <c r="L165" i="84"/>
  <c r="N165" i="84" s="1"/>
  <c r="L166" i="84"/>
  <c r="N166" i="84" s="1"/>
  <c r="L167" i="84"/>
  <c r="N167" i="84" s="1"/>
  <c r="L168" i="84"/>
  <c r="N168" i="84" s="1"/>
  <c r="L169" i="84"/>
  <c r="N169" i="84" s="1"/>
  <c r="L170" i="84"/>
  <c r="N170" i="84" s="1"/>
  <c r="L171" i="84"/>
  <c r="N171" i="84" s="1"/>
  <c r="L172" i="84"/>
  <c r="N172" i="84" s="1"/>
  <c r="L173" i="84"/>
  <c r="N173" i="84" s="1"/>
  <c r="L174" i="84"/>
  <c r="N174" i="84" s="1"/>
  <c r="L175" i="84"/>
  <c r="N175" i="84" s="1"/>
  <c r="L176" i="84"/>
  <c r="N176" i="84" s="1"/>
  <c r="L177" i="84"/>
  <c r="N177" i="84" s="1"/>
  <c r="L178" i="84"/>
  <c r="N178" i="84" s="1"/>
  <c r="L179" i="84"/>
  <c r="N179" i="84" s="1"/>
  <c r="L180" i="84"/>
  <c r="N180" i="84" s="1"/>
  <c r="L181" i="84"/>
  <c r="N181" i="84" s="1"/>
  <c r="L182" i="84"/>
  <c r="N182" i="84" s="1"/>
  <c r="L183" i="84"/>
  <c r="N183" i="84" s="1"/>
  <c r="L184" i="84"/>
  <c r="N184" i="84" s="1"/>
  <c r="L185" i="84"/>
  <c r="N185" i="84" s="1"/>
  <c r="L186" i="84"/>
  <c r="N186" i="84" s="1"/>
  <c r="L187" i="84"/>
  <c r="N187" i="84" s="1"/>
  <c r="L188" i="84"/>
  <c r="N188" i="84" s="1"/>
  <c r="L189" i="84"/>
  <c r="N189" i="84" s="1"/>
  <c r="L190" i="84"/>
  <c r="N190" i="84" s="1"/>
  <c r="L191" i="84"/>
  <c r="N191" i="84" s="1"/>
  <c r="L192" i="84"/>
  <c r="N192" i="84" s="1"/>
  <c r="L193" i="84"/>
  <c r="N193" i="84" s="1"/>
  <c r="L194" i="84"/>
  <c r="N194" i="84" s="1"/>
  <c r="L195" i="84"/>
  <c r="N195" i="84" s="1"/>
  <c r="L196" i="84"/>
  <c r="N196" i="84" s="1"/>
  <c r="L197" i="84"/>
  <c r="N197" i="84" s="1"/>
  <c r="L198" i="84"/>
  <c r="N198" i="84" s="1"/>
  <c r="L199" i="84"/>
  <c r="N199" i="84" s="1"/>
  <c r="L200" i="84"/>
  <c r="N200" i="84" s="1"/>
  <c r="L201" i="84"/>
  <c r="N201" i="84" s="1"/>
  <c r="L202" i="84"/>
  <c r="N202" i="84" s="1"/>
  <c r="L203" i="84"/>
  <c r="N203" i="84" s="1"/>
  <c r="L204" i="84"/>
  <c r="N204" i="84" s="1"/>
  <c r="L205" i="84"/>
  <c r="N205" i="84" s="1"/>
  <c r="L206" i="84"/>
  <c r="N206" i="84" s="1"/>
  <c r="L207" i="84"/>
  <c r="N207" i="84" s="1"/>
  <c r="L208" i="84"/>
  <c r="N208" i="84" s="1"/>
  <c r="L209" i="84"/>
  <c r="N209" i="84" s="1"/>
  <c r="L210" i="84"/>
  <c r="N210" i="84" s="1"/>
  <c r="L211" i="84"/>
  <c r="N211" i="84" s="1"/>
  <c r="L212" i="84"/>
  <c r="N212" i="84" s="1"/>
  <c r="L213" i="84"/>
  <c r="N213" i="84" s="1"/>
  <c r="L214" i="84"/>
  <c r="N214" i="84" s="1"/>
  <c r="L215" i="84"/>
  <c r="N215" i="84" s="1"/>
  <c r="L216" i="84"/>
  <c r="N216" i="84" s="1"/>
  <c r="L217" i="84"/>
  <c r="N217" i="84" s="1"/>
  <c r="L218" i="84"/>
  <c r="N218" i="84" s="1"/>
  <c r="L219" i="84"/>
  <c r="N219" i="84" s="1"/>
  <c r="L220" i="84"/>
  <c r="N220" i="84" s="1"/>
  <c r="L221" i="84"/>
  <c r="N221" i="84" s="1"/>
  <c r="L222" i="84"/>
  <c r="N222" i="84" s="1"/>
  <c r="L223" i="84"/>
  <c r="N223" i="84" s="1"/>
  <c r="L224" i="84"/>
  <c r="N224" i="84" s="1"/>
  <c r="L225" i="84"/>
  <c r="N225" i="84" s="1"/>
  <c r="L226" i="84"/>
  <c r="N226" i="84" s="1"/>
  <c r="L227" i="84"/>
  <c r="N227" i="84" s="1"/>
  <c r="L228" i="84"/>
  <c r="N228" i="84" s="1"/>
  <c r="L229" i="84"/>
  <c r="N229" i="84" s="1"/>
  <c r="L230" i="84"/>
  <c r="N230" i="84" s="1"/>
  <c r="L231" i="84"/>
  <c r="N231" i="84" s="1"/>
  <c r="L232" i="84"/>
  <c r="N232" i="84" s="1"/>
  <c r="L233" i="84"/>
  <c r="N233" i="84" s="1"/>
  <c r="L234" i="84"/>
  <c r="N234" i="84" s="1"/>
  <c r="L235" i="84"/>
  <c r="N235" i="84" s="1"/>
  <c r="L236" i="84"/>
  <c r="N236" i="84" s="1"/>
  <c r="L237" i="84"/>
  <c r="N237" i="84" s="1"/>
  <c r="L238" i="84"/>
  <c r="N238" i="84" s="1"/>
  <c r="L239" i="84"/>
  <c r="N239" i="84" s="1"/>
  <c r="L240" i="84"/>
  <c r="N240" i="84" s="1"/>
  <c r="L241" i="84"/>
  <c r="N241" i="84" s="1"/>
  <c r="L242" i="84"/>
  <c r="N242" i="84" s="1"/>
  <c r="L243" i="84"/>
  <c r="N243" i="84" s="1"/>
  <c r="L244" i="84"/>
  <c r="N244" i="84" s="1"/>
  <c r="L245" i="84"/>
  <c r="N245" i="84" s="1"/>
  <c r="L246" i="84"/>
  <c r="N246" i="84" s="1"/>
  <c r="L247" i="84"/>
  <c r="N247" i="84" s="1"/>
  <c r="L248" i="84"/>
  <c r="N248" i="84" s="1"/>
  <c r="L249" i="84"/>
  <c r="N249" i="84" s="1"/>
  <c r="L250" i="84"/>
  <c r="N250" i="84" s="1"/>
  <c r="L251" i="84"/>
  <c r="N251" i="84" s="1"/>
  <c r="L252" i="84"/>
  <c r="N252" i="84" s="1"/>
  <c r="L253" i="84"/>
  <c r="N253" i="84" s="1"/>
  <c r="L254" i="84"/>
  <c r="N254" i="84" s="1"/>
  <c r="L255" i="84"/>
  <c r="N255" i="84" s="1"/>
  <c r="L256" i="84"/>
  <c r="N256" i="84" s="1"/>
  <c r="L257" i="84"/>
  <c r="N257" i="84" s="1"/>
  <c r="L258" i="84"/>
  <c r="N258" i="84" s="1"/>
  <c r="L259" i="84"/>
  <c r="N259" i="84" s="1"/>
  <c r="L260" i="84"/>
  <c r="N260" i="84" s="1"/>
  <c r="L261" i="84"/>
  <c r="N261" i="84" s="1"/>
  <c r="L262" i="84"/>
  <c r="N262" i="84" s="1"/>
  <c r="L263" i="84"/>
  <c r="N263" i="84" s="1"/>
  <c r="L264" i="84"/>
  <c r="N264" i="84" s="1"/>
  <c r="L265" i="84"/>
  <c r="N265" i="84" s="1"/>
  <c r="L266" i="84"/>
  <c r="N266" i="84" s="1"/>
  <c r="L267" i="84"/>
  <c r="N267" i="84" s="1"/>
  <c r="L268" i="84"/>
  <c r="N268" i="84" s="1"/>
  <c r="L269" i="84"/>
  <c r="N269" i="84" s="1"/>
  <c r="L270" i="84"/>
  <c r="N270" i="84" s="1"/>
  <c r="L271" i="84"/>
  <c r="N271" i="84" s="1"/>
  <c r="L272" i="84"/>
  <c r="N272" i="84" s="1"/>
  <c r="L273" i="84"/>
  <c r="N273" i="84" s="1"/>
  <c r="L274" i="84"/>
  <c r="N274" i="84" s="1"/>
  <c r="L275" i="84"/>
  <c r="N275" i="84" s="1"/>
  <c r="L276" i="84"/>
  <c r="N276" i="84" s="1"/>
  <c r="L277" i="84"/>
  <c r="N277" i="84" s="1"/>
  <c r="L278" i="84"/>
  <c r="N278" i="84" s="1"/>
  <c r="L279" i="84"/>
  <c r="N279" i="84" s="1"/>
  <c r="L280" i="84"/>
  <c r="N280" i="84" s="1"/>
  <c r="L281" i="84"/>
  <c r="N281" i="84" s="1"/>
  <c r="L282" i="84"/>
  <c r="N282" i="84" s="1"/>
  <c r="L283" i="84"/>
  <c r="N283" i="84" s="1"/>
  <c r="L284" i="84"/>
  <c r="N284" i="84" s="1"/>
  <c r="L285" i="84"/>
  <c r="N285" i="84" s="1"/>
  <c r="L286" i="84"/>
  <c r="N286" i="84" s="1"/>
  <c r="L287" i="84"/>
  <c r="N287" i="84" s="1"/>
  <c r="L288" i="84"/>
  <c r="N288" i="84" s="1"/>
  <c r="L289" i="84"/>
  <c r="N289" i="84" s="1"/>
  <c r="L290" i="84"/>
  <c r="N290" i="84" s="1"/>
  <c r="L291" i="84"/>
  <c r="N291" i="84" s="1"/>
  <c r="L292" i="84"/>
  <c r="N292" i="84" s="1"/>
  <c r="L293" i="84"/>
  <c r="N293" i="84" s="1"/>
  <c r="L294" i="84"/>
  <c r="N294" i="84" s="1"/>
  <c r="L295" i="84"/>
  <c r="N295" i="84" s="1"/>
  <c r="L296" i="84"/>
  <c r="N296" i="84" s="1"/>
  <c r="L297" i="84"/>
  <c r="N297" i="84" s="1"/>
  <c r="L298" i="84"/>
  <c r="N298" i="84" s="1"/>
  <c r="L299" i="84"/>
  <c r="N299" i="84" s="1"/>
  <c r="L300" i="84"/>
  <c r="N300" i="84" s="1"/>
  <c r="L301" i="84"/>
  <c r="N301" i="84" s="1"/>
  <c r="L302" i="84"/>
  <c r="N302" i="84" s="1"/>
  <c r="L303" i="84"/>
  <c r="N303" i="84" s="1"/>
  <c r="L304" i="84"/>
  <c r="N304" i="84" s="1"/>
  <c r="L305" i="84"/>
  <c r="N305" i="84" s="1"/>
  <c r="L306" i="84"/>
  <c r="N306" i="84" s="1"/>
  <c r="L307" i="84"/>
  <c r="N307" i="84" s="1"/>
  <c r="L308" i="84"/>
  <c r="N308" i="84" s="1"/>
  <c r="L309" i="84"/>
  <c r="N309" i="84" s="1"/>
  <c r="L310" i="84"/>
  <c r="N310" i="84" s="1"/>
  <c r="L311" i="84"/>
  <c r="N311" i="84" s="1"/>
  <c r="L312" i="84"/>
  <c r="N312" i="84" s="1"/>
  <c r="L313" i="84"/>
  <c r="N313" i="84" s="1"/>
  <c r="L314" i="84"/>
  <c r="N314" i="84" s="1"/>
  <c r="L315" i="84"/>
  <c r="N315" i="84" s="1"/>
  <c r="L316" i="84"/>
  <c r="N316" i="84" s="1"/>
  <c r="L317" i="84"/>
  <c r="N317" i="84" s="1"/>
  <c r="L318" i="84"/>
  <c r="N318" i="84" s="1"/>
  <c r="L319" i="84"/>
  <c r="N319" i="84" s="1"/>
  <c r="L320" i="84"/>
  <c r="N320" i="84" s="1"/>
  <c r="L321" i="84"/>
  <c r="N321" i="84" s="1"/>
  <c r="L322" i="84"/>
  <c r="N322" i="84" s="1"/>
  <c r="L323" i="84"/>
  <c r="N323" i="84" s="1"/>
  <c r="L324" i="84"/>
  <c r="N324" i="84" s="1"/>
  <c r="L325" i="84"/>
  <c r="N325" i="84" s="1"/>
  <c r="L326" i="84"/>
  <c r="N326" i="84" s="1"/>
  <c r="L327" i="84"/>
  <c r="N327" i="84" s="1"/>
  <c r="L328" i="84"/>
  <c r="N328" i="84" s="1"/>
  <c r="L329" i="84"/>
  <c r="N329" i="84" s="1"/>
  <c r="L330" i="84"/>
  <c r="N330" i="84" s="1"/>
  <c r="L331" i="84"/>
  <c r="N331" i="84" s="1"/>
  <c r="L332" i="84"/>
  <c r="N332" i="84" s="1"/>
  <c r="L333" i="84"/>
  <c r="N333" i="84" s="1"/>
  <c r="L334" i="84"/>
  <c r="N334" i="84" s="1"/>
  <c r="L335" i="84"/>
  <c r="N335" i="84" s="1"/>
  <c r="L336" i="84"/>
  <c r="N336" i="84" s="1"/>
  <c r="L337" i="84"/>
  <c r="N337" i="84" s="1"/>
  <c r="L338" i="84"/>
  <c r="N338" i="84" s="1"/>
  <c r="L339" i="84"/>
  <c r="N339" i="84" s="1"/>
  <c r="L340" i="84"/>
  <c r="N340" i="84" s="1"/>
  <c r="L341" i="84"/>
  <c r="N341" i="84" s="1"/>
  <c r="L342" i="84"/>
  <c r="N342" i="84" s="1"/>
  <c r="L343" i="84"/>
  <c r="N343" i="84" s="1"/>
  <c r="L344" i="84"/>
  <c r="N344" i="84" s="1"/>
  <c r="L345" i="84"/>
  <c r="N345" i="84" s="1"/>
  <c r="L346" i="84"/>
  <c r="N346" i="84" s="1"/>
  <c r="L347" i="84"/>
  <c r="N347" i="84" s="1"/>
  <c r="L348" i="84"/>
  <c r="N348" i="84" s="1"/>
  <c r="L349" i="84"/>
  <c r="N349" i="84" s="1"/>
  <c r="L350" i="84"/>
  <c r="N350" i="84" s="1"/>
  <c r="L351" i="84"/>
  <c r="N351" i="84" s="1"/>
  <c r="L352" i="84"/>
  <c r="N352" i="84" s="1"/>
  <c r="L353" i="84"/>
  <c r="N353" i="84" s="1"/>
  <c r="L354" i="84"/>
  <c r="N354" i="84" s="1"/>
  <c r="L355" i="84"/>
  <c r="N355" i="84" s="1"/>
  <c r="L356" i="84"/>
  <c r="N356" i="84" s="1"/>
  <c r="L357" i="84"/>
  <c r="N357" i="84" s="1"/>
  <c r="L358" i="84"/>
  <c r="N358" i="84" s="1"/>
  <c r="L359" i="84"/>
  <c r="N359" i="84" s="1"/>
  <c r="L360" i="84"/>
  <c r="N360" i="84" s="1"/>
  <c r="L361" i="84"/>
  <c r="N361" i="84" s="1"/>
  <c r="L362" i="84"/>
  <c r="N362" i="84" s="1"/>
  <c r="L363" i="84"/>
  <c r="N363" i="84" s="1"/>
  <c r="L364" i="84"/>
  <c r="N364" i="84" s="1"/>
  <c r="L365" i="84"/>
  <c r="N365" i="84" s="1"/>
  <c r="L366" i="84"/>
  <c r="N366" i="84" s="1"/>
  <c r="L367" i="84"/>
  <c r="N367" i="84" s="1"/>
  <c r="L368" i="84"/>
  <c r="N368" i="84" s="1"/>
  <c r="L369" i="84"/>
  <c r="N369" i="84" s="1"/>
  <c r="L370" i="84"/>
  <c r="N370" i="84" s="1"/>
  <c r="L371" i="84"/>
  <c r="N371" i="84" s="1"/>
  <c r="L372" i="84"/>
  <c r="N372" i="84" s="1"/>
  <c r="L373" i="84"/>
  <c r="N373" i="84" s="1"/>
  <c r="L374" i="84"/>
  <c r="N374" i="84" s="1"/>
  <c r="L375" i="84"/>
  <c r="N375" i="84" s="1"/>
  <c r="L376" i="84"/>
  <c r="N376" i="84" s="1"/>
  <c r="L377" i="84"/>
  <c r="N377" i="84" s="1"/>
  <c r="L378" i="84"/>
  <c r="N378" i="84" s="1"/>
  <c r="L379" i="84"/>
  <c r="N379" i="84" s="1"/>
  <c r="L380" i="84"/>
  <c r="N380" i="84" s="1"/>
  <c r="L381" i="84"/>
  <c r="N381" i="84" s="1"/>
  <c r="L382" i="84"/>
  <c r="N382" i="84" s="1"/>
  <c r="L383" i="84"/>
  <c r="N383" i="84" s="1"/>
  <c r="L384" i="84"/>
  <c r="N384" i="84" s="1"/>
  <c r="L385" i="84"/>
  <c r="N385" i="84" s="1"/>
  <c r="L386" i="84"/>
  <c r="N386" i="84" s="1"/>
  <c r="L387" i="84"/>
  <c r="N387" i="84" s="1"/>
  <c r="L388" i="84"/>
  <c r="N388" i="84" s="1"/>
  <c r="L389" i="84"/>
  <c r="N389" i="84" s="1"/>
  <c r="L390" i="84"/>
  <c r="N390" i="84" s="1"/>
  <c r="L391" i="84"/>
  <c r="N391" i="84" s="1"/>
  <c r="L392" i="84"/>
  <c r="N392" i="84" s="1"/>
  <c r="L393" i="84"/>
  <c r="N393" i="84" s="1"/>
  <c r="L394" i="84"/>
  <c r="N394" i="84" s="1"/>
  <c r="L395" i="84"/>
  <c r="N395" i="84" s="1"/>
  <c r="L396" i="84"/>
  <c r="N396" i="84" s="1"/>
  <c r="L397" i="84"/>
  <c r="N397" i="84" s="1"/>
  <c r="L398" i="84"/>
  <c r="N398" i="84" s="1"/>
  <c r="L399" i="84"/>
  <c r="N399" i="84" s="1"/>
  <c r="L400" i="84"/>
  <c r="N400" i="84" s="1"/>
  <c r="L401" i="84"/>
  <c r="N401" i="84" s="1"/>
  <c r="L402" i="84"/>
  <c r="N402" i="84" s="1"/>
  <c r="L403" i="84"/>
  <c r="N403" i="84" s="1"/>
  <c r="L404" i="84"/>
  <c r="N404" i="84" s="1"/>
  <c r="L405" i="84"/>
  <c r="N405" i="84" s="1"/>
  <c r="L406" i="84"/>
  <c r="N406" i="84" s="1"/>
  <c r="L407" i="84"/>
  <c r="N407" i="84" s="1"/>
  <c r="L408" i="84"/>
  <c r="N408" i="84" s="1"/>
  <c r="L409" i="84"/>
  <c r="N409" i="84" s="1"/>
  <c r="L410" i="84"/>
  <c r="N410" i="84" s="1"/>
  <c r="L411" i="84"/>
  <c r="N411" i="84" s="1"/>
  <c r="L412" i="84"/>
  <c r="N412" i="84" s="1"/>
  <c r="L413" i="84"/>
  <c r="N413" i="84" s="1"/>
  <c r="L414" i="84"/>
  <c r="N414" i="84" s="1"/>
  <c r="L415" i="84"/>
  <c r="N415" i="84" s="1"/>
  <c r="L416" i="84"/>
  <c r="N416" i="84" s="1"/>
  <c r="L417" i="84"/>
  <c r="N417" i="84" s="1"/>
  <c r="L418" i="84"/>
  <c r="N418" i="84" s="1"/>
  <c r="L419" i="84"/>
  <c r="N419" i="84" s="1"/>
  <c r="L420" i="84"/>
  <c r="N420" i="84" s="1"/>
  <c r="L421" i="84"/>
  <c r="N421" i="84" s="1"/>
  <c r="L422" i="84"/>
  <c r="N422" i="84" s="1"/>
  <c r="L423" i="84"/>
  <c r="N423" i="84" s="1"/>
  <c r="L424" i="84"/>
  <c r="N424" i="84" s="1"/>
  <c r="L425" i="84"/>
  <c r="N425" i="84" s="1"/>
  <c r="L426" i="84"/>
  <c r="N426" i="84" s="1"/>
  <c r="L427" i="84"/>
  <c r="N427" i="84" s="1"/>
  <c r="L428" i="84"/>
  <c r="N428" i="84" s="1"/>
  <c r="L429" i="84"/>
  <c r="N429" i="84" s="1"/>
  <c r="L430" i="84"/>
  <c r="N430" i="84" s="1"/>
  <c r="L431" i="84"/>
  <c r="N431" i="84" s="1"/>
  <c r="L432" i="84"/>
  <c r="N432" i="84" s="1"/>
  <c r="L433" i="84"/>
  <c r="N433" i="84" s="1"/>
  <c r="L434" i="84"/>
  <c r="N434" i="84" s="1"/>
  <c r="L435" i="84"/>
  <c r="N435" i="84" s="1"/>
  <c r="L436" i="84"/>
  <c r="N436" i="84" s="1"/>
  <c r="L437" i="84"/>
  <c r="N437" i="84" s="1"/>
  <c r="L438" i="84"/>
  <c r="N438" i="84" s="1"/>
  <c r="L439" i="84"/>
  <c r="N439" i="84" s="1"/>
  <c r="L440" i="84"/>
  <c r="N440" i="84" s="1"/>
  <c r="L441" i="84"/>
  <c r="N441" i="84" s="1"/>
  <c r="L442" i="84"/>
  <c r="N442" i="84" s="1"/>
  <c r="L443" i="84"/>
  <c r="N443" i="84" s="1"/>
  <c r="L444" i="84"/>
  <c r="N444" i="84" s="1"/>
  <c r="L445" i="84"/>
  <c r="N445" i="84" s="1"/>
  <c r="L446" i="84"/>
  <c r="N446" i="84" s="1"/>
  <c r="L447" i="84"/>
  <c r="N447" i="84" s="1"/>
  <c r="L448" i="84"/>
  <c r="N448" i="84" s="1"/>
  <c r="L449" i="84"/>
  <c r="N449" i="84" s="1"/>
  <c r="L450" i="84"/>
  <c r="N450" i="84" s="1"/>
  <c r="L451" i="84"/>
  <c r="N451" i="84" s="1"/>
  <c r="L452" i="84"/>
  <c r="N452" i="84" s="1"/>
  <c r="L453" i="84"/>
  <c r="N453" i="84" s="1"/>
  <c r="L454" i="84"/>
  <c r="N454" i="84" s="1"/>
  <c r="L455" i="84"/>
  <c r="N455" i="84" s="1"/>
  <c r="L456" i="84"/>
  <c r="N456" i="84" s="1"/>
  <c r="L457" i="84"/>
  <c r="N457" i="84" s="1"/>
  <c r="L458" i="84"/>
  <c r="N458" i="84" s="1"/>
  <c r="L459" i="84"/>
  <c r="N459" i="84" s="1"/>
  <c r="L460" i="84"/>
  <c r="N460" i="84" s="1"/>
  <c r="L461" i="84"/>
  <c r="N461" i="84" s="1"/>
  <c r="L462" i="84"/>
  <c r="N462" i="84" s="1"/>
  <c r="L464" i="84"/>
  <c r="N464" i="84" s="1"/>
  <c r="L465" i="84"/>
  <c r="N465" i="84" s="1"/>
  <c r="L466" i="84"/>
  <c r="N466" i="84" s="1"/>
  <c r="L467" i="84"/>
  <c r="N467" i="84" s="1"/>
  <c r="L468" i="84"/>
  <c r="N468" i="84" s="1"/>
  <c r="L469" i="84"/>
  <c r="N469" i="84" s="1"/>
  <c r="L470" i="84"/>
  <c r="N470" i="84" s="1"/>
  <c r="L471" i="84"/>
  <c r="N471" i="84" s="1"/>
  <c r="L472" i="84"/>
  <c r="N472" i="84" s="1"/>
  <c r="L473" i="84"/>
  <c r="N473" i="84" s="1"/>
  <c r="L474" i="84"/>
  <c r="N474" i="84" s="1"/>
  <c r="L475" i="84"/>
  <c r="N475" i="84" s="1"/>
  <c r="L476" i="84"/>
  <c r="N476" i="84" s="1"/>
  <c r="L477" i="84"/>
  <c r="N477" i="84" s="1"/>
  <c r="L478" i="84"/>
  <c r="N478" i="84" s="1"/>
  <c r="L479" i="84"/>
  <c r="N479" i="84" s="1"/>
  <c r="L480" i="84"/>
  <c r="N480" i="84" s="1"/>
  <c r="L481" i="84"/>
  <c r="N481" i="84" s="1"/>
  <c r="L482" i="84"/>
  <c r="N482" i="84" s="1"/>
  <c r="L483" i="84"/>
  <c r="N483" i="84" s="1"/>
  <c r="L484" i="84"/>
  <c r="N484" i="84" s="1"/>
  <c r="L485" i="84"/>
  <c r="N485" i="84" s="1"/>
  <c r="L486" i="84"/>
  <c r="N486" i="84" s="1"/>
  <c r="L487" i="84"/>
  <c r="N487" i="84" s="1"/>
  <c r="L488" i="84"/>
  <c r="N488" i="84" s="1"/>
  <c r="L489" i="84"/>
  <c r="N489" i="84" s="1"/>
  <c r="L490" i="84"/>
  <c r="N490" i="84" s="1"/>
  <c r="L491" i="84"/>
  <c r="N491" i="84" s="1"/>
  <c r="L492" i="84"/>
  <c r="N492" i="84" s="1"/>
  <c r="L493" i="84"/>
  <c r="N493" i="84" s="1"/>
  <c r="L494" i="84"/>
  <c r="N494" i="84" s="1"/>
  <c r="L495" i="84"/>
  <c r="N495" i="84" s="1"/>
  <c r="L496" i="84"/>
  <c r="N496" i="84" s="1"/>
  <c r="L497" i="84"/>
  <c r="N497" i="84" s="1"/>
  <c r="L498" i="84"/>
  <c r="N498" i="84" s="1"/>
  <c r="L499" i="84"/>
  <c r="N499" i="84" s="1"/>
  <c r="L500" i="84"/>
  <c r="N500" i="84" s="1"/>
  <c r="L501" i="84"/>
  <c r="N501" i="84" s="1"/>
  <c r="L502" i="84"/>
  <c r="N502" i="84" s="1"/>
  <c r="L503" i="84"/>
  <c r="N503" i="84" s="1"/>
  <c r="L504" i="84"/>
  <c r="N504" i="84" s="1"/>
  <c r="L505" i="84"/>
  <c r="N505" i="84" s="1"/>
  <c r="L506" i="84"/>
  <c r="N506" i="84" s="1"/>
  <c r="L507" i="84"/>
  <c r="N507" i="84" s="1"/>
  <c r="L508" i="84"/>
  <c r="N508" i="84" s="1"/>
  <c r="L509" i="84"/>
  <c r="N509" i="84" s="1"/>
  <c r="L510" i="84"/>
  <c r="N510" i="84" s="1"/>
  <c r="L511" i="84"/>
  <c r="N511" i="84" s="1"/>
  <c r="L512" i="84"/>
  <c r="N512" i="84" s="1"/>
  <c r="L513" i="84"/>
  <c r="N513" i="84" s="1"/>
  <c r="L514" i="84"/>
  <c r="N514" i="84" s="1"/>
  <c r="L515" i="84"/>
  <c r="N515" i="84" s="1"/>
  <c r="L516" i="84"/>
  <c r="N516" i="84" s="1"/>
  <c r="L517" i="84"/>
  <c r="N517" i="84" s="1"/>
  <c r="L518" i="84"/>
  <c r="N518" i="84" s="1"/>
  <c r="L519" i="84"/>
  <c r="N519" i="84" s="1"/>
  <c r="L520" i="84"/>
  <c r="N520" i="84" s="1"/>
  <c r="L521" i="84"/>
  <c r="N521" i="84" s="1"/>
  <c r="L522" i="84"/>
  <c r="N522" i="84" s="1"/>
  <c r="L523" i="84"/>
  <c r="N523" i="84" s="1"/>
  <c r="L524" i="84"/>
  <c r="N524" i="84" s="1"/>
  <c r="L525" i="84"/>
  <c r="N525" i="84" s="1"/>
  <c r="L526" i="84"/>
  <c r="N526" i="84" s="1"/>
  <c r="L527" i="84"/>
  <c r="N527" i="84" s="1"/>
  <c r="L528" i="84"/>
  <c r="N528" i="84" s="1"/>
  <c r="L529" i="84"/>
  <c r="N529" i="84" s="1"/>
  <c r="L530" i="84"/>
  <c r="N530" i="84" s="1"/>
  <c r="L531" i="84"/>
  <c r="N531" i="84" s="1"/>
  <c r="L532" i="84"/>
  <c r="N532" i="84" s="1"/>
  <c r="L533" i="84"/>
  <c r="N533" i="84" s="1"/>
  <c r="L534" i="84"/>
  <c r="N534" i="84" s="1"/>
  <c r="N148" i="73"/>
  <c r="N149" i="73"/>
  <c r="N150" i="73"/>
  <c r="N151" i="73"/>
  <c r="N152" i="73"/>
  <c r="N153" i="73"/>
  <c r="N106" i="73"/>
  <c r="N107" i="73"/>
  <c r="N108" i="73"/>
  <c r="N109" i="73"/>
  <c r="N110" i="73"/>
  <c r="N111" i="73"/>
  <c r="N112" i="73"/>
  <c r="N113" i="73"/>
  <c r="N114" i="73"/>
  <c r="N115" i="73"/>
  <c r="N116" i="73"/>
  <c r="N117" i="73"/>
  <c r="N118" i="73"/>
  <c r="N119" i="73"/>
  <c r="N120" i="73"/>
  <c r="N121" i="73"/>
  <c r="N122" i="73"/>
  <c r="N123" i="73"/>
  <c r="N124" i="73"/>
  <c r="N125" i="73"/>
  <c r="N126" i="73"/>
  <c r="N127" i="73"/>
  <c r="N128" i="73"/>
  <c r="N129" i="73"/>
  <c r="N130" i="73"/>
  <c r="N131" i="73"/>
  <c r="N132" i="73"/>
  <c r="N133" i="73"/>
  <c r="N134" i="73"/>
  <c r="N135" i="73"/>
  <c r="N136" i="73"/>
  <c r="N137" i="73"/>
  <c r="N138" i="73"/>
  <c r="N139" i="73"/>
  <c r="N140" i="73"/>
  <c r="N141" i="73"/>
  <c r="N142" i="73"/>
  <c r="N143" i="73"/>
  <c r="N144" i="73"/>
  <c r="N145" i="73"/>
  <c r="N146" i="73"/>
  <c r="N105" i="73"/>
  <c r="N104" i="73"/>
  <c r="N103" i="73"/>
  <c r="N102" i="73"/>
  <c r="N101" i="73"/>
  <c r="N100" i="73"/>
  <c r="N99" i="73"/>
  <c r="N98" i="73"/>
  <c r="N97" i="73"/>
  <c r="N96" i="73"/>
  <c r="N95" i="73"/>
  <c r="N94" i="73"/>
  <c r="N93" i="73"/>
  <c r="N92" i="73"/>
  <c r="N91" i="73"/>
  <c r="N90" i="73"/>
  <c r="N89" i="73"/>
  <c r="N88" i="73"/>
  <c r="N87" i="73"/>
  <c r="N86" i="73"/>
  <c r="N85" i="73"/>
  <c r="N84" i="73"/>
  <c r="N83" i="73"/>
  <c r="N82" i="73"/>
  <c r="N81" i="73"/>
  <c r="N80" i="73"/>
  <c r="N79" i="73"/>
  <c r="N78" i="73"/>
  <c r="N77" i="73"/>
  <c r="N76" i="73"/>
  <c r="N75" i="73"/>
  <c r="N74" i="73"/>
  <c r="N73" i="73"/>
  <c r="N72" i="73"/>
  <c r="N71" i="73"/>
  <c r="N70" i="73"/>
  <c r="N69" i="73"/>
  <c r="N68" i="73"/>
  <c r="N67" i="73"/>
  <c r="N66" i="73"/>
  <c r="N65" i="73"/>
  <c r="N64" i="73"/>
  <c r="N63" i="73"/>
  <c r="N62" i="73"/>
  <c r="N61" i="73"/>
  <c r="N60" i="73"/>
  <c r="N59" i="73"/>
  <c r="N58" i="73"/>
  <c r="K38" i="73"/>
  <c r="K39" i="73"/>
  <c r="K40" i="73"/>
  <c r="K41" i="73"/>
  <c r="K42" i="73"/>
  <c r="K43" i="73"/>
  <c r="K44" i="73"/>
  <c r="K45" i="73"/>
  <c r="K46" i="73"/>
  <c r="K47" i="73"/>
  <c r="K48" i="73"/>
  <c r="K49" i="73"/>
  <c r="K50" i="73"/>
  <c r="K51" i="73"/>
  <c r="K52" i="73"/>
  <c r="K53" i="73"/>
  <c r="K54" i="73"/>
  <c r="K55" i="73"/>
  <c r="K56" i="73"/>
  <c r="K57" i="73"/>
  <c r="K58" i="73"/>
  <c r="K59" i="73"/>
  <c r="K60" i="73"/>
  <c r="K61" i="73"/>
  <c r="K62" i="73"/>
  <c r="K63" i="73"/>
  <c r="K64" i="73"/>
  <c r="K65" i="73"/>
  <c r="K66" i="73"/>
  <c r="K67" i="73"/>
  <c r="K68" i="73"/>
  <c r="K69" i="73"/>
  <c r="K70" i="73"/>
  <c r="K71" i="73"/>
  <c r="K72" i="73"/>
  <c r="K73" i="73"/>
  <c r="K74" i="73"/>
  <c r="K75" i="73"/>
  <c r="K76" i="73"/>
  <c r="K77" i="73"/>
  <c r="K78" i="73"/>
  <c r="K79" i="73"/>
  <c r="K80" i="73"/>
  <c r="K81" i="73"/>
  <c r="K82" i="73"/>
  <c r="K83" i="73"/>
  <c r="K84" i="73"/>
  <c r="K85" i="73"/>
  <c r="K86" i="73"/>
  <c r="K87" i="73"/>
  <c r="K88" i="73"/>
  <c r="K89" i="73"/>
  <c r="K90" i="73"/>
  <c r="K91" i="73"/>
  <c r="K92" i="73"/>
  <c r="K93" i="73"/>
  <c r="K94" i="73"/>
  <c r="K95" i="73"/>
  <c r="K96" i="73"/>
  <c r="K97" i="73"/>
  <c r="K98" i="73"/>
  <c r="K99" i="73"/>
  <c r="K100" i="73"/>
  <c r="K101" i="73"/>
  <c r="K102" i="73"/>
  <c r="K103" i="73"/>
  <c r="K104" i="73"/>
  <c r="K105" i="73"/>
  <c r="K106" i="73"/>
  <c r="K107" i="73"/>
  <c r="K108" i="73"/>
  <c r="K109" i="73"/>
  <c r="K110" i="73"/>
  <c r="K111" i="73"/>
  <c r="K112" i="73"/>
  <c r="K113" i="73"/>
  <c r="K114" i="73"/>
  <c r="K115" i="73"/>
  <c r="K116" i="73"/>
  <c r="K117" i="73"/>
  <c r="K118" i="73"/>
  <c r="K119" i="73"/>
  <c r="K120" i="73"/>
  <c r="K121" i="73"/>
  <c r="K122" i="73"/>
  <c r="K123" i="73"/>
  <c r="K124" i="73"/>
  <c r="K125" i="73"/>
  <c r="K126" i="73"/>
  <c r="K127" i="73"/>
  <c r="K128" i="73"/>
  <c r="K129" i="73"/>
  <c r="K130" i="73"/>
  <c r="K131" i="73"/>
  <c r="K132" i="73"/>
  <c r="K133" i="73"/>
  <c r="K134" i="73"/>
  <c r="K135" i="73"/>
  <c r="K136" i="73"/>
  <c r="K137" i="73"/>
  <c r="K138" i="73"/>
  <c r="K139" i="73"/>
  <c r="K140" i="73"/>
  <c r="K141" i="73"/>
  <c r="K142" i="73"/>
  <c r="K143" i="73"/>
  <c r="K144" i="73"/>
  <c r="K145" i="73"/>
  <c r="K146" i="73"/>
  <c r="K148" i="73"/>
  <c r="K149" i="73"/>
  <c r="K150" i="73"/>
  <c r="K151" i="73"/>
  <c r="K152" i="73"/>
  <c r="K153" i="73"/>
  <c r="M540" i="84"/>
  <c r="M541" i="84" s="1"/>
  <c r="K540" i="84"/>
  <c r="K541" i="84" s="1"/>
  <c r="L5" i="86"/>
  <c r="N5" i="86" s="1"/>
  <c r="L540" i="84" l="1"/>
  <c r="N541" i="84" s="1"/>
  <c r="L6" i="86"/>
  <c r="N6" i="86" s="1"/>
  <c r="L7" i="86"/>
  <c r="N7" i="86" s="1"/>
  <c r="L8" i="86"/>
  <c r="N8" i="86" s="1"/>
  <c r="L6" i="84"/>
  <c r="N6" i="84" s="1"/>
  <c r="L7" i="84"/>
  <c r="N7" i="84" s="1"/>
  <c r="L8" i="84"/>
  <c r="N8" i="84" s="1"/>
  <c r="L9" i="84"/>
  <c r="N9" i="84" s="1"/>
  <c r="L10" i="84"/>
  <c r="N10" i="84" s="1"/>
  <c r="L11" i="84"/>
  <c r="N11" i="84" s="1"/>
  <c r="L12" i="84"/>
  <c r="N12" i="84" s="1"/>
  <c r="L13" i="84"/>
  <c r="N13" i="84" s="1"/>
  <c r="L14" i="84"/>
  <c r="N14" i="84" s="1"/>
  <c r="L15" i="84"/>
  <c r="N15" i="84" s="1"/>
  <c r="L16" i="84"/>
  <c r="N16" i="84" s="1"/>
  <c r="L17" i="84"/>
  <c r="N17" i="84" s="1"/>
  <c r="L18" i="84"/>
  <c r="N18" i="84" s="1"/>
  <c r="L19" i="84"/>
  <c r="N19" i="84" s="1"/>
  <c r="L20" i="84"/>
  <c r="N20" i="84" s="1"/>
  <c r="L21" i="84"/>
  <c r="N21" i="84" s="1"/>
  <c r="L22" i="84"/>
  <c r="N22" i="84" s="1"/>
  <c r="L23" i="84"/>
  <c r="N23" i="84" s="1"/>
  <c r="L24" i="84"/>
  <c r="N24" i="84" s="1"/>
  <c r="L25" i="84"/>
  <c r="N25" i="84" s="1"/>
  <c r="L26" i="84"/>
  <c r="N26" i="84" s="1"/>
  <c r="L27" i="84"/>
  <c r="N27" i="84" s="1"/>
  <c r="L28" i="84"/>
  <c r="N28" i="84" s="1"/>
  <c r="L29" i="84"/>
  <c r="N29" i="84" s="1"/>
  <c r="L30" i="84"/>
  <c r="N30" i="84" s="1"/>
  <c r="L31" i="84"/>
  <c r="N31" i="84" s="1"/>
  <c r="L32" i="84"/>
  <c r="N32" i="84" s="1"/>
  <c r="L33" i="84"/>
  <c r="N33" i="84" s="1"/>
  <c r="L34" i="84"/>
  <c r="N34" i="84" s="1"/>
  <c r="L35" i="84"/>
  <c r="N35" i="84" s="1"/>
  <c r="L36" i="84"/>
  <c r="N36" i="84" s="1"/>
  <c r="L37" i="84"/>
  <c r="N37" i="84" s="1"/>
  <c r="L38" i="84"/>
  <c r="N38" i="84" s="1"/>
  <c r="L39" i="84"/>
  <c r="N39" i="84" s="1"/>
  <c r="L40" i="84"/>
  <c r="N40" i="84" s="1"/>
  <c r="L41" i="84"/>
  <c r="N41" i="84" s="1"/>
  <c r="L42" i="84"/>
  <c r="N42" i="84" s="1"/>
  <c r="L43" i="84"/>
  <c r="N43" i="84" s="1"/>
  <c r="L44" i="84"/>
  <c r="N44" i="84" s="1"/>
  <c r="L45" i="84"/>
  <c r="N45" i="84" s="1"/>
  <c r="L46" i="84"/>
  <c r="N46" i="84" s="1"/>
  <c r="L47" i="84"/>
  <c r="N47" i="84" s="1"/>
  <c r="L48" i="84"/>
  <c r="N48" i="84" s="1"/>
  <c r="L49" i="84"/>
  <c r="N49" i="84" s="1"/>
  <c r="L50" i="84"/>
  <c r="N50" i="84" s="1"/>
  <c r="L51" i="84"/>
  <c r="N51" i="84" s="1"/>
  <c r="L52" i="84"/>
  <c r="N52" i="84" s="1"/>
  <c r="L53" i="84"/>
  <c r="N53" i="84" s="1"/>
  <c r="L54" i="84"/>
  <c r="N54" i="84" s="1"/>
  <c r="L55" i="84"/>
  <c r="N55" i="84" s="1"/>
  <c r="L56" i="84"/>
  <c r="N56" i="84" s="1"/>
  <c r="L57" i="84"/>
  <c r="N57" i="84" s="1"/>
  <c r="L58" i="84"/>
  <c r="N58" i="84" s="1"/>
  <c r="L59" i="84"/>
  <c r="N59" i="84" s="1"/>
  <c r="L60" i="84"/>
  <c r="N60" i="84" s="1"/>
  <c r="L61" i="84"/>
  <c r="N61" i="84" s="1"/>
  <c r="L62" i="84"/>
  <c r="N62" i="84" s="1"/>
  <c r="L63" i="84"/>
  <c r="N63" i="84" s="1"/>
  <c r="L64" i="84"/>
  <c r="N64" i="84" s="1"/>
  <c r="L65" i="84"/>
  <c r="N65" i="84" s="1"/>
  <c r="L66" i="84"/>
  <c r="N66" i="84" s="1"/>
  <c r="L67" i="84"/>
  <c r="N67" i="84" s="1"/>
  <c r="L68" i="84"/>
  <c r="N68" i="84" s="1"/>
  <c r="L69" i="84"/>
  <c r="N69" i="84" s="1"/>
  <c r="L70" i="84"/>
  <c r="N70" i="84" s="1"/>
  <c r="L71" i="84"/>
  <c r="N71" i="84" s="1"/>
  <c r="L72" i="84"/>
  <c r="N72" i="84" s="1"/>
  <c r="L73" i="84"/>
  <c r="N73" i="84" s="1"/>
  <c r="L74" i="84"/>
  <c r="N74" i="84" s="1"/>
  <c r="L75" i="84"/>
  <c r="N75" i="84" s="1"/>
  <c r="L76" i="84"/>
  <c r="N76" i="84" s="1"/>
  <c r="L77" i="84"/>
  <c r="N77" i="84" s="1"/>
  <c r="L78" i="84"/>
  <c r="N78" i="84" s="1"/>
  <c r="L79" i="84"/>
  <c r="N79" i="84" s="1"/>
  <c r="L80" i="84"/>
  <c r="N80" i="84" s="1"/>
  <c r="L81" i="84"/>
  <c r="N81" i="84" s="1"/>
  <c r="L82" i="84"/>
  <c r="N82" i="84" s="1"/>
  <c r="L83" i="84"/>
  <c r="N83" i="84" s="1"/>
  <c r="L84" i="84"/>
  <c r="N84" i="84" s="1"/>
  <c r="L85" i="84"/>
  <c r="N85" i="84" s="1"/>
  <c r="L86" i="84"/>
  <c r="N86" i="84" s="1"/>
  <c r="L87" i="84"/>
  <c r="N87" i="84" s="1"/>
  <c r="L88" i="84"/>
  <c r="N88" i="84" s="1"/>
  <c r="L89" i="84"/>
  <c r="N89" i="84" s="1"/>
  <c r="L90" i="84"/>
  <c r="N90" i="84" s="1"/>
  <c r="L91" i="84"/>
  <c r="N91" i="84" s="1"/>
  <c r="L92" i="84"/>
  <c r="N92" i="84" s="1"/>
  <c r="L93" i="84"/>
  <c r="N93" i="84" s="1"/>
  <c r="L94" i="84"/>
  <c r="N94" i="84" s="1"/>
  <c r="L95" i="84"/>
  <c r="N95" i="84" s="1"/>
  <c r="L96" i="84"/>
  <c r="N96" i="84" s="1"/>
  <c r="L97" i="84"/>
  <c r="N97" i="84" s="1"/>
  <c r="L98" i="84"/>
  <c r="N98" i="84" s="1"/>
  <c r="L99" i="84"/>
  <c r="N99" i="84" s="1"/>
  <c r="L100" i="84"/>
  <c r="N100" i="84" s="1"/>
  <c r="L101" i="84"/>
  <c r="N101" i="84" s="1"/>
  <c r="L102" i="84"/>
  <c r="N102" i="84" s="1"/>
  <c r="L103" i="84"/>
  <c r="N103" i="84" s="1"/>
  <c r="L104" i="84"/>
  <c r="N104" i="84" s="1"/>
  <c r="L105" i="84"/>
  <c r="N105" i="84" s="1"/>
  <c r="L107" i="84"/>
  <c r="N107" i="84" s="1"/>
  <c r="L108" i="84"/>
  <c r="N108" i="84" s="1"/>
  <c r="L109" i="84"/>
  <c r="N109" i="84" s="1"/>
  <c r="L110" i="84"/>
  <c r="N110" i="84" s="1"/>
  <c r="L111" i="84"/>
  <c r="N111" i="84" s="1"/>
  <c r="L112" i="84"/>
  <c r="N112" i="84" s="1"/>
  <c r="L113" i="84"/>
  <c r="N113" i="84" s="1"/>
  <c r="L114" i="84"/>
  <c r="N114" i="84" s="1"/>
  <c r="L115" i="84"/>
  <c r="N115" i="84" s="1"/>
  <c r="L116" i="84"/>
  <c r="N116" i="84" s="1"/>
  <c r="L117" i="84"/>
  <c r="N117" i="84" s="1"/>
  <c r="L118" i="84"/>
  <c r="N118" i="84" s="1"/>
  <c r="L119" i="84"/>
  <c r="N119" i="84" s="1"/>
  <c r="L120" i="84"/>
  <c r="N120" i="84" s="1"/>
  <c r="L121" i="84"/>
  <c r="N121" i="84" s="1"/>
  <c r="L122" i="84"/>
  <c r="N122" i="84" s="1"/>
  <c r="L123" i="84"/>
  <c r="N123" i="84" s="1"/>
  <c r="L124" i="84"/>
  <c r="N124" i="84" s="1"/>
  <c r="L125" i="84"/>
  <c r="N125" i="84" s="1"/>
  <c r="L126" i="84"/>
  <c r="N126" i="84" s="1"/>
  <c r="L127" i="84"/>
  <c r="N127" i="84" s="1"/>
  <c r="L128" i="84"/>
  <c r="N128" i="84" s="1"/>
  <c r="L129" i="84"/>
  <c r="N129" i="84" s="1"/>
  <c r="L130" i="84"/>
  <c r="N130" i="84" s="1"/>
  <c r="L131" i="84"/>
  <c r="N131" i="84" s="1"/>
  <c r="L132" i="84"/>
  <c r="N132" i="84" s="1"/>
  <c r="L133" i="84"/>
  <c r="N133" i="84" s="1"/>
  <c r="L134" i="84"/>
  <c r="N134" i="84" s="1"/>
  <c r="L135" i="84"/>
  <c r="N135" i="84" s="1"/>
  <c r="L136" i="84"/>
  <c r="N136" i="84" s="1"/>
  <c r="L137" i="84"/>
  <c r="N137" i="84" s="1"/>
  <c r="L138" i="84"/>
  <c r="N138" i="84" s="1"/>
  <c r="L139" i="84"/>
  <c r="N139" i="84" s="1"/>
  <c r="L140" i="84"/>
  <c r="N140" i="84" s="1"/>
  <c r="L141" i="84"/>
  <c r="N141" i="84" s="1"/>
  <c r="L142" i="84"/>
  <c r="N142" i="84" s="1"/>
  <c r="L143" i="84"/>
  <c r="N143" i="84" s="1"/>
  <c r="L144" i="84"/>
  <c r="N144" i="84" s="1"/>
  <c r="L145" i="84"/>
  <c r="N145" i="84" s="1"/>
  <c r="L146" i="84"/>
  <c r="N146" i="84" s="1"/>
  <c r="L147" i="84"/>
  <c r="N147" i="84" s="1"/>
  <c r="L148" i="84"/>
  <c r="N148" i="84" s="1"/>
  <c r="L149" i="84"/>
  <c r="N149" i="84" s="1"/>
  <c r="L150" i="84"/>
  <c r="N150" i="84" s="1"/>
  <c r="L151" i="84"/>
  <c r="N151" i="84" s="1"/>
  <c r="L152" i="84"/>
  <c r="N152" i="84" s="1"/>
  <c r="L153" i="84"/>
  <c r="N153" i="84" s="1"/>
  <c r="L154" i="84"/>
  <c r="N154" i="84" s="1"/>
  <c r="L155" i="84"/>
  <c r="N155" i="84" s="1"/>
  <c r="L156" i="84"/>
  <c r="N156" i="84" s="1"/>
  <c r="L157" i="84"/>
  <c r="N157" i="84" s="1"/>
  <c r="L158" i="84"/>
  <c r="N158" i="84" s="1"/>
  <c r="L159" i="84"/>
  <c r="N159" i="84" s="1"/>
  <c r="L160" i="84"/>
  <c r="N160" i="84" s="1"/>
  <c r="L161" i="84"/>
  <c r="N161" i="84" s="1"/>
  <c r="L162" i="84"/>
  <c r="N162" i="84" s="1"/>
  <c r="L537" i="84"/>
  <c r="N537" i="84" s="1"/>
  <c r="L538" i="84"/>
  <c r="N538" i="84" s="1"/>
  <c r="L539" i="84"/>
  <c r="N539" i="84" s="1"/>
  <c r="L5" i="84"/>
  <c r="N5" i="84" s="1"/>
  <c r="D545" i="84" l="1"/>
  <c r="N57" i="73" l="1"/>
  <c r="N56" i="73"/>
  <c r="N55" i="73"/>
  <c r="N54" i="73"/>
  <c r="N53" i="73"/>
  <c r="N52" i="73"/>
  <c r="N51" i="73"/>
  <c r="N50" i="73"/>
  <c r="N49" i="73"/>
  <c r="N37" i="73"/>
  <c r="N36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15" i="73"/>
  <c r="N14" i="73"/>
  <c r="N13" i="73"/>
  <c r="N12" i="73"/>
  <c r="N11" i="73"/>
  <c r="N10" i="73"/>
  <c r="N9" i="73"/>
  <c r="N8" i="73"/>
  <c r="N7" i="73"/>
  <c r="N6" i="73"/>
  <c r="N5" i="73"/>
  <c r="K5" i="73" l="1"/>
  <c r="A5" i="76"/>
  <c r="K7" i="73" l="1"/>
  <c r="D540" i="84" l="1"/>
  <c r="D541" i="84"/>
  <c r="D544" i="84" l="1"/>
  <c r="D543" i="84"/>
  <c r="D542" i="84"/>
  <c r="D546" i="84" l="1"/>
  <c r="K8" i="73" l="1"/>
  <c r="K9" i="73"/>
  <c r="K10" i="73"/>
  <c r="K11" i="73"/>
  <c r="K12" i="73"/>
  <c r="K13" i="73"/>
  <c r="K14" i="73"/>
  <c r="K15" i="73"/>
  <c r="K16" i="73"/>
  <c r="K17" i="73"/>
  <c r="K18" i="73"/>
  <c r="K19" i="73"/>
  <c r="K20" i="73"/>
  <c r="K21" i="73"/>
  <c r="K22" i="73"/>
  <c r="K23" i="73"/>
  <c r="K24" i="73"/>
  <c r="K25" i="73"/>
  <c r="K26" i="73"/>
  <c r="K27" i="73"/>
  <c r="K28" i="73"/>
  <c r="K29" i="73"/>
  <c r="K30" i="73"/>
  <c r="K31" i="73"/>
  <c r="K32" i="73"/>
  <c r="K33" i="73"/>
  <c r="K34" i="73"/>
  <c r="K35" i="73"/>
  <c r="K36" i="73"/>
  <c r="K37" i="73"/>
  <c r="K6" i="73" l="1"/>
  <c r="B5" i="76" l="1"/>
  <c r="E5" i="76"/>
  <c r="C5" i="76"/>
  <c r="D5" i="76"/>
</calcChain>
</file>

<file path=xl/sharedStrings.xml><?xml version="1.0" encoding="utf-8"?>
<sst xmlns="http://schemas.openxmlformats.org/spreadsheetml/2006/main" count="2493" uniqueCount="1320">
  <si>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</si>
  <si>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</si>
  <si>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</si>
  <si>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</si>
  <si>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</si>
  <si>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</si>
  <si>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</si>
  <si>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</si>
  <si>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</si>
  <si>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</si>
  <si>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</si>
  <si>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</si>
  <si>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</si>
  <si>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</si>
  <si>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</si>
  <si>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</si>
  <si>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</si>
  <si>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</si>
  <si>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</si>
  <si>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</si>
  <si>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</si>
  <si>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</si>
  <si>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</si>
  <si>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</si>
  <si>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</si>
  <si>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</si>
  <si>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</si>
  <si>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</si>
  <si>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</si>
  <si>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</si>
  <si>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</si>
  <si>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</si>
  <si>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</si>
  <si>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</si>
  <si>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</si>
  <si>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</si>
  <si>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</si>
  <si>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</si>
  <si>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</si>
  <si>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</si>
  <si>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</si>
  <si>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</si>
  <si>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</si>
  <si>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</si>
  <si>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</si>
  <si>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</si>
  <si>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</si>
  <si>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</si>
  <si>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</si>
  <si>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</si>
  <si>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</si>
  <si>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⑰新規実施</t>
    <phoneticPr fontId="2"/>
  </si>
  <si>
    <t>千葉</t>
    <rPh sb="0" eb="2">
      <t>チバ</t>
    </rPh>
    <phoneticPr fontId="2"/>
  </si>
  <si>
    <t>Life SS　株式会社</t>
  </si>
  <si>
    <t>ライフ</t>
  </si>
  <si>
    <t>リライフ</t>
  </si>
  <si>
    <t>ＮＰＯ法人Village</t>
  </si>
  <si>
    <t>Blue international</t>
  </si>
  <si>
    <t>アイコニック合同会社</t>
  </si>
  <si>
    <t>さくら事業所</t>
  </si>
  <si>
    <t>サンファースト福祉グループ株式会社</t>
  </si>
  <si>
    <t>aigamo松戸オフィス</t>
  </si>
  <si>
    <t>ジョブクリエイション株式会社</t>
  </si>
  <si>
    <t>マインドセット南行徳</t>
  </si>
  <si>
    <t>一般社団法人oneness</t>
  </si>
  <si>
    <t>ワンネス市川</t>
  </si>
  <si>
    <t>株式会社　あらた</t>
  </si>
  <si>
    <t>あらた京成佐倉事業所</t>
  </si>
  <si>
    <t>株式会社　一新</t>
  </si>
  <si>
    <t>harbor</t>
  </si>
  <si>
    <t>株式会社ＡＣＳ</t>
  </si>
  <si>
    <t>みらいず　馬橋</t>
  </si>
  <si>
    <t>株式会社CBS</t>
  </si>
  <si>
    <t>株式会社ＣＬＡＮＮ</t>
  </si>
  <si>
    <t>ＬＩＧ五香</t>
  </si>
  <si>
    <t>ＬＩＧ南流山</t>
  </si>
  <si>
    <t>0400-01-110576</t>
  </si>
  <si>
    <t>株式会社Ｈｉｇｈ－Ａ</t>
  </si>
  <si>
    <t>ＡＲＣＯ常盤平</t>
  </si>
  <si>
    <t>株式会社LTSホールディングス</t>
  </si>
  <si>
    <t>みらいず　北小金</t>
  </si>
  <si>
    <t>株式会社NO LIMIT</t>
  </si>
  <si>
    <t>ノーリミット</t>
  </si>
  <si>
    <t>株式会社アースプロテクト</t>
  </si>
  <si>
    <t>株式会社アースプロテクト　潤井戸支社</t>
  </si>
  <si>
    <t>株式会社あらた</t>
  </si>
  <si>
    <t>あらた</t>
  </si>
  <si>
    <t>あらた松戸事業所</t>
  </si>
  <si>
    <t>あらた八街事業所</t>
  </si>
  <si>
    <t>1040001103623</t>
  </si>
  <si>
    <t>株式会社うみぼうず</t>
  </si>
  <si>
    <t>アレッタ</t>
  </si>
  <si>
    <t>株式会社グッドライフ</t>
  </si>
  <si>
    <t>クロスブリッジ東金</t>
  </si>
  <si>
    <t>千葉</t>
  </si>
  <si>
    <t>80400-01-085302</t>
  </si>
  <si>
    <t>サニーロード八千代</t>
  </si>
  <si>
    <t>株式会社ドリーム＆ループ</t>
  </si>
  <si>
    <t>ドリカムサポート新松戸</t>
  </si>
  <si>
    <t>ドリカムサポート新松戸第二支店</t>
  </si>
  <si>
    <t>千葉</t>
    <rPh sb="0" eb="2">
      <t>チバ</t>
    </rPh>
    <phoneticPr fontId="16"/>
  </si>
  <si>
    <t>株式会社はるもけあ</t>
  </si>
  <si>
    <t>ライフスクエア五香</t>
  </si>
  <si>
    <t>株式会社ピアてらす</t>
  </si>
  <si>
    <t>ピアてらす</t>
  </si>
  <si>
    <t>株式会社ホップ</t>
  </si>
  <si>
    <t>ファーストステップ事業所</t>
  </si>
  <si>
    <t>株式会社ミナアス</t>
  </si>
  <si>
    <t>リンクアップ津田沼</t>
  </si>
  <si>
    <t>株式会社ユーズ</t>
  </si>
  <si>
    <t>ユーズ</t>
  </si>
  <si>
    <t>株式会社ラインアロー</t>
  </si>
  <si>
    <t>ハッピーアベニュー</t>
  </si>
  <si>
    <t>ハッピーストリート</t>
  </si>
  <si>
    <t>株式会社ワークステージつばさ</t>
  </si>
  <si>
    <t>ひだまり</t>
  </si>
  <si>
    <t>株式会社一休堂</t>
  </si>
  <si>
    <t>19工房/きのこ栽培農園</t>
  </si>
  <si>
    <t>株式会社三星</t>
  </si>
  <si>
    <t>ユアポート</t>
  </si>
  <si>
    <t>株式会社徳久</t>
  </si>
  <si>
    <t>パレット浦安駅前</t>
  </si>
  <si>
    <t>株式会社徳正</t>
  </si>
  <si>
    <t>パレット</t>
  </si>
  <si>
    <t>パレット行徳</t>
  </si>
  <si>
    <t>合同会社　イシイ</t>
  </si>
  <si>
    <t>アナベル</t>
  </si>
  <si>
    <t>合同会社　ツツジ</t>
  </si>
  <si>
    <t>ツツジ</t>
  </si>
  <si>
    <t>合同会社アークリンク</t>
  </si>
  <si>
    <t>ワークスタジオ　松戸</t>
  </si>
  <si>
    <t>合同会社ここから</t>
  </si>
  <si>
    <t>ふろーむひあ・ボンド</t>
  </si>
  <si>
    <t>合同会社フラワーシード</t>
  </si>
  <si>
    <t>フラワー</t>
  </si>
  <si>
    <t>自立の株式会社</t>
  </si>
  <si>
    <t>ヒカリエ</t>
  </si>
  <si>
    <t>社会福祉法人フラット</t>
  </si>
  <si>
    <t>フラットヴィレッジ</t>
  </si>
  <si>
    <t>社会福祉法人まごころ</t>
  </si>
  <si>
    <t>ビーアンビシャス</t>
  </si>
  <si>
    <t>社会福祉法人福祉楽団</t>
  </si>
  <si>
    <t>就労継続支援A型事業所栗源協働支援センター</t>
  </si>
  <si>
    <t>特定非営利活動法人しゃくやく会</t>
  </si>
  <si>
    <t>セットアップ</t>
  </si>
  <si>
    <t>特定非営利活動法人タオ</t>
  </si>
  <si>
    <t>タオ工房</t>
  </si>
  <si>
    <t>特定非営利活動法人やさしい心</t>
  </si>
  <si>
    <t>やさしい心</t>
  </si>
  <si>
    <t>特定非営利活動法人就労生活定着支援センターリーブ</t>
  </si>
  <si>
    <t>リーブカンパニー</t>
  </si>
  <si>
    <t>特定非営利活動法人松戸市身体障害者福祉会</t>
  </si>
  <si>
    <t>就労継続支援Ａ型「接続草」（スギナ）</t>
  </si>
  <si>
    <t>有限会社　文堅堂</t>
  </si>
  <si>
    <t>サンライズ</t>
  </si>
  <si>
    <t>やさしい心　さくら</t>
  </si>
  <si>
    <t>社会福祉法人よつば</t>
    <rPh sb="0" eb="6">
      <t>シャカイフクシホウジン</t>
    </rPh>
    <phoneticPr fontId="2"/>
  </si>
  <si>
    <t>かるのこ</t>
  </si>
  <si>
    <t>株式会社ラインアロー</t>
    <rPh sb="0" eb="4">
      <t>カブシキガイシャ</t>
    </rPh>
    <phoneticPr fontId="2"/>
  </si>
  <si>
    <t>ハッピーウエーイ</t>
  </si>
  <si>
    <t>株式会社LTSホールディングス</t>
    <rPh sb="0" eb="4">
      <t>カブシキガイシャ</t>
    </rPh>
    <phoneticPr fontId="2"/>
  </si>
  <si>
    <t>みらいず南柏</t>
    <rPh sb="4" eb="6">
      <t>ミナミカシワ</t>
    </rPh>
    <phoneticPr fontId="2"/>
  </si>
  <si>
    <t>株式会社レクサ</t>
    <rPh sb="0" eb="4">
      <t>カブシキガイシャ</t>
    </rPh>
    <phoneticPr fontId="2"/>
  </si>
  <si>
    <t>レクサ</t>
  </si>
  <si>
    <t>合同会社ルナ</t>
  </si>
  <si>
    <t>AILE</t>
  </si>
  <si>
    <t>合同会社SKY</t>
  </si>
  <si>
    <t>スカイ西船橋</t>
  </si>
  <si>
    <t>株式会社EOSファーム</t>
  </si>
  <si>
    <t>EOSファーム船橋</t>
  </si>
  <si>
    <t>一般社団法人honeybee</t>
  </si>
  <si>
    <t>こむはにぃ</t>
  </si>
  <si>
    <t>合同会社夢工場</t>
  </si>
  <si>
    <t>夢工場</t>
  </si>
  <si>
    <t>株式会社徳正</t>
    <rPh sb="0" eb="4">
      <t>カブシキガイシャ</t>
    </rPh>
    <rPh sb="4" eb="5">
      <t>トク</t>
    </rPh>
    <rPh sb="5" eb="6">
      <t>タダ</t>
    </rPh>
    <phoneticPr fontId="2"/>
  </si>
  <si>
    <t>パレット西船橋</t>
  </si>
  <si>
    <t>株式会社サンファーム</t>
  </si>
  <si>
    <t>サークル</t>
  </si>
  <si>
    <t>株式会社心郷舎</t>
  </si>
  <si>
    <t>心郷舎</t>
  </si>
  <si>
    <t>株式会社結ぶ</t>
  </si>
  <si>
    <t>むすぶ</t>
  </si>
  <si>
    <t>株式会社ヒューモニー</t>
  </si>
  <si>
    <t>グローアップ船橋</t>
  </si>
  <si>
    <t>グローアップ前原</t>
  </si>
  <si>
    <t>障がい者ワークスデザインラボ株式会社</t>
    <rPh sb="0" eb="1">
      <t xml:space="preserve">ショウガイシャ </t>
    </rPh>
    <rPh sb="3" eb="4">
      <t xml:space="preserve">モノ </t>
    </rPh>
    <rPh sb="14" eb="18">
      <t>カブシ</t>
    </rPh>
    <phoneticPr fontId="2"/>
  </si>
  <si>
    <t>ワークスデザインラボ薬園台</t>
    <rPh sb="10" eb="13">
      <t xml:space="preserve">ヤクエンダイ </t>
    </rPh>
    <phoneticPr fontId="2"/>
  </si>
  <si>
    <t>合同会社アークサポート</t>
  </si>
  <si>
    <t>アークサポート</t>
  </si>
  <si>
    <t>社会福祉法人パルネット</t>
  </si>
  <si>
    <t>PAL稲毛</t>
  </si>
  <si>
    <t>株式会社Ｓｔｅｐ　Ｗａｙ</t>
  </si>
  <si>
    <t>就労継続支援A型事業所スマートリンク（旧：Step Way）</t>
  </si>
  <si>
    <t xml:space="preserve">株式会社さくらホーム </t>
  </si>
  <si>
    <t>Ability Innovation Center</t>
  </si>
  <si>
    <t>ＷＩＢ　ＪＡＰＡＮ株式会社</t>
  </si>
  <si>
    <t>あらた稲毛海岸事業所</t>
  </si>
  <si>
    <t>あらたSOGABASE</t>
  </si>
  <si>
    <t>社会福祉法人オリーブの樹</t>
  </si>
  <si>
    <t>オリーブ轟</t>
  </si>
  <si>
    <t>グローアップ千葉</t>
  </si>
  <si>
    <t>株式会社千手</t>
  </si>
  <si>
    <t>ミレリア</t>
  </si>
  <si>
    <t>マリン</t>
  </si>
  <si>
    <t>トラット</t>
  </si>
  <si>
    <t>オネット</t>
  </si>
  <si>
    <t xml:space="preserve">特定非営利活動法人 はぁもにぃ </t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</si>
  <si>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</si>
  <si>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合同会社ＳＫＹ</t>
  </si>
  <si>
    <t>ひまわり（旧：スカイ　千葉駅前）</t>
    <rPh sb="5" eb="6">
      <t>キュウ</t>
    </rPh>
    <rPh sb="11" eb="13">
      <t>チバ</t>
    </rPh>
    <rPh sb="13" eb="15">
      <t>エキマエ</t>
    </rPh>
    <phoneticPr fontId="2"/>
  </si>
  <si>
    <t>スカイ　千葉</t>
    <rPh sb="4" eb="6">
      <t>チバ</t>
    </rPh>
    <phoneticPr fontId="2"/>
  </si>
  <si>
    <t>合同会社ノーマライゼーション未来</t>
    <rPh sb="0" eb="4">
      <t>ゴウドウカイシャ</t>
    </rPh>
    <rPh sb="14" eb="16">
      <t>ミライ</t>
    </rPh>
    <phoneticPr fontId="2"/>
  </si>
  <si>
    <t>ノーマライゼーション未来</t>
    <rPh sb="10" eb="12">
      <t>ミライ</t>
    </rPh>
    <phoneticPr fontId="2"/>
  </si>
  <si>
    <t>株式会社徳久</t>
    <rPh sb="0" eb="6">
      <t>カブシキガイシャトクヒサ</t>
    </rPh>
    <phoneticPr fontId="2"/>
  </si>
  <si>
    <t>パレット新検見川</t>
    <rPh sb="4" eb="8">
      <t>シンケミガワ</t>
    </rPh>
    <phoneticPr fontId="2"/>
  </si>
  <si>
    <t>特定非営利活動法人尚真会</t>
    <rPh sb="0" eb="9">
      <t>トクテイヒエイリカツドウホウジン</t>
    </rPh>
    <rPh sb="9" eb="12">
      <t>ショウシンカイ</t>
    </rPh>
    <phoneticPr fontId="2"/>
  </si>
  <si>
    <t>キラリ</t>
  </si>
  <si>
    <t>ユナイト合同会社</t>
    <rPh sb="4" eb="6">
      <t>ゴウドウ</t>
    </rPh>
    <rPh sb="6" eb="8">
      <t>ガイシャ</t>
    </rPh>
    <phoneticPr fontId="2"/>
  </si>
  <si>
    <t>ユナイト弁当</t>
    <rPh sb="4" eb="6">
      <t>ベントウ</t>
    </rPh>
    <phoneticPr fontId="2"/>
  </si>
  <si>
    <t>ＮＥＸＴａｂｓｏｌｕｔｅ合同会社</t>
  </si>
  <si>
    <t>みらいず行徳</t>
    <rPh sb="4" eb="6">
      <t>ギョウトク</t>
    </rPh>
    <phoneticPr fontId="2"/>
  </si>
  <si>
    <t>9040003017616</t>
  </si>
  <si>
    <t>合同会社なが田</t>
  </si>
  <si>
    <t>エバーユアーズ（旧：鈴屋）</t>
    <rPh sb="8" eb="9">
      <t>キュウ</t>
    </rPh>
    <phoneticPr fontId="2"/>
  </si>
  <si>
    <t>合同会社All lead 44</t>
  </si>
  <si>
    <t xml:space="preserve">All lead 44 </t>
  </si>
  <si>
    <t>合同会社縁人</t>
    <rPh sb="0" eb="6">
      <t>ゴウドウカイシャエンジン</t>
    </rPh>
    <phoneticPr fontId="2"/>
  </si>
  <si>
    <t>流山初石事業所</t>
    <rPh sb="0" eb="7">
      <t>ナガレヤマハツイシジギョウショ</t>
    </rPh>
    <phoneticPr fontId="2"/>
  </si>
  <si>
    <t>徳光ライフサポート株式会社</t>
    <rPh sb="0" eb="2">
      <t>トクミツ</t>
    </rPh>
    <rPh sb="9" eb="13">
      <t>カブシキガイシャ</t>
    </rPh>
    <phoneticPr fontId="2"/>
  </si>
  <si>
    <t>ワカバ南行徳</t>
    <rPh sb="3" eb="6">
      <t>ミナミギョウトク</t>
    </rPh>
    <phoneticPr fontId="2"/>
  </si>
  <si>
    <t>8040003010935</t>
  </si>
  <si>
    <t>合同会社CRT</t>
  </si>
  <si>
    <t>就労継続支援A型　Mstyle柏</t>
  </si>
  <si>
    <t>合同会社千喜</t>
  </si>
  <si>
    <t>館山南房総のお弁当　庄もとデリバリー</t>
  </si>
  <si>
    <t>合同会社UFA</t>
  </si>
  <si>
    <t>就労継続支援A型事業所うおへい</t>
  </si>
  <si>
    <t>一般社団法人eN-YuKaRi.</t>
    <rPh sb="0" eb="2">
      <t>イッパン</t>
    </rPh>
    <rPh sb="2" eb="4">
      <t>シャダン</t>
    </rPh>
    <rPh sb="4" eb="6">
      <t>ホウジン</t>
    </rPh>
    <phoneticPr fontId="2"/>
  </si>
  <si>
    <t>Cocco Neil.</t>
  </si>
  <si>
    <t>株式会社KANAME</t>
    <rPh sb="0" eb="4">
      <t>カブシキガイシャ</t>
    </rPh>
    <phoneticPr fontId="2"/>
  </si>
  <si>
    <t>KANAMESAKURA</t>
  </si>
  <si>
    <t>株式会社ａｚｏｏｗ</t>
  </si>
  <si>
    <t>あらた佐原事業所</t>
  </si>
  <si>
    <t>ぞうさん株式会社</t>
    <rPh sb="4" eb="6">
      <t xml:space="preserve">カブシキ </t>
    </rPh>
    <rPh sb="6" eb="8">
      <t xml:space="preserve">カイシャ </t>
    </rPh>
    <phoneticPr fontId="2"/>
  </si>
  <si>
    <t>ぞうさんワークス</t>
  </si>
  <si>
    <t>アイデン株式会社</t>
    <rPh sb="4" eb="8">
      <t>カブシキカイシャ</t>
    </rPh>
    <phoneticPr fontId="2"/>
  </si>
  <si>
    <t>ゆみの里</t>
    <rPh sb="3" eb="4">
      <t>サト</t>
    </rPh>
    <phoneticPr fontId="2"/>
  </si>
  <si>
    <t>合同会社アリアケ</t>
    <rPh sb="0" eb="4">
      <t>ゴウドウガイシャ</t>
    </rPh>
    <phoneticPr fontId="2"/>
  </si>
  <si>
    <t>弁当工房SAKURA</t>
    <rPh sb="0" eb="4">
      <t>ベントウコウボウ</t>
    </rPh>
    <phoneticPr fontId="2"/>
  </si>
  <si>
    <t>株式会社スマイルカンパニー</t>
    <rPh sb="0" eb="4">
      <t>カブシキガイシャ</t>
    </rPh>
    <phoneticPr fontId="2"/>
  </si>
  <si>
    <t>就労継続支援A型事業所スマイルカンパニー</t>
    <rPh sb="0" eb="6">
      <t>シュウロウケイゾクシエン</t>
    </rPh>
    <rPh sb="7" eb="8">
      <t>ガタ</t>
    </rPh>
    <phoneticPr fontId="2"/>
  </si>
  <si>
    <t>ナルプロ株式会社</t>
    <rPh sb="4" eb="8">
      <t>カブシキガイシャ</t>
    </rPh>
    <phoneticPr fontId="2"/>
  </si>
  <si>
    <t>ナルプロ津田沼BASE</t>
    <rPh sb="4" eb="7">
      <t>ツダヌマ</t>
    </rPh>
    <phoneticPr fontId="2"/>
  </si>
  <si>
    <t>株式会社Many</t>
    <rPh sb="0" eb="4">
      <t>カブシキガイシャ</t>
    </rPh>
    <phoneticPr fontId="2"/>
  </si>
  <si>
    <t>Many</t>
  </si>
  <si>
    <t>みらいず　松戸</t>
    <rPh sb="5" eb="7">
      <t>マツド</t>
    </rPh>
    <phoneticPr fontId="2"/>
  </si>
  <si>
    <t>NovaCreation株式会社</t>
  </si>
  <si>
    <t>みらいず　江戸川台</t>
  </si>
  <si>
    <t>株式会社ドリームブリッジ</t>
    <rPh sb="0" eb="2">
      <t>カブシキ</t>
    </rPh>
    <rPh sb="2" eb="4">
      <t>ガイシャ</t>
    </rPh>
    <phoneticPr fontId="2"/>
  </si>
  <si>
    <t>ドリームマーリン</t>
  </si>
  <si>
    <t>アレッタ富津</t>
  </si>
  <si>
    <t>株式会社アントン</t>
    <rPh sb="0" eb="4">
      <t>カブシキガイシャ</t>
    </rPh>
    <phoneticPr fontId="2"/>
  </si>
  <si>
    <t>カナナルユーカリが丘</t>
    <rPh sb="9" eb="10">
      <t>オカ</t>
    </rPh>
    <phoneticPr fontId="2"/>
  </si>
  <si>
    <t>タオ浦安</t>
    <rPh sb="2" eb="4">
      <t>ウラヤス</t>
    </rPh>
    <phoneticPr fontId="2"/>
  </si>
  <si>
    <t>合同会社ヴァンガード</t>
    <rPh sb="0" eb="4">
      <t>ゴウドウガイシャ</t>
    </rPh>
    <phoneticPr fontId="2"/>
  </si>
  <si>
    <t>flap</t>
  </si>
  <si>
    <t>アニモ</t>
  </si>
  <si>
    <t>NKCキャリアサービス株式会社</t>
    <rPh sb="0" eb="15">
      <t>ンkcキャリアサービスカブシキカイシャ</t>
    </rPh>
    <phoneticPr fontId="2"/>
  </si>
  <si>
    <t>ハートフルNKC船橋</t>
    <rPh sb="5" eb="10">
      <t>ンkcフナバシ</t>
    </rPh>
    <phoneticPr fontId="2"/>
  </si>
  <si>
    <t>合同会社吉田塾</t>
  </si>
  <si>
    <t>ドリームポスト</t>
  </si>
  <si>
    <t>合同会社たのしい会社</t>
    <rPh sb="0" eb="4">
      <t>ゴウドウガイシャ</t>
    </rPh>
    <rPh sb="8" eb="10">
      <t>カイシャ</t>
    </rPh>
    <phoneticPr fontId="2"/>
  </si>
  <si>
    <t>たのしい会社木更津</t>
    <rPh sb="4" eb="9">
      <t>カイシャキサラヅ</t>
    </rPh>
    <phoneticPr fontId="2"/>
  </si>
  <si>
    <t>株式会社A.ver</t>
    <rPh sb="0" eb="4">
      <t>カブシキガイシャ</t>
    </rPh>
    <phoneticPr fontId="2"/>
  </si>
  <si>
    <t>Tetoria本八幡</t>
    <rPh sb="7" eb="10">
      <t>モトヤワタ</t>
    </rPh>
    <phoneticPr fontId="2"/>
  </si>
  <si>
    <t>社会福祉法人千楽</t>
    <rPh sb="0" eb="6">
      <t>シャカイフクシホウジン</t>
    </rPh>
    <rPh sb="6" eb="8">
      <t>チラク</t>
    </rPh>
    <phoneticPr fontId="2"/>
  </si>
  <si>
    <t>アミスタ</t>
  </si>
  <si>
    <t>グローリーコンティニュー株式会社</t>
    <rPh sb="12" eb="16">
      <t>カブシキガイシャ</t>
    </rPh>
    <phoneticPr fontId="2"/>
  </si>
  <si>
    <t>グローリーコンティニュー</t>
  </si>
  <si>
    <t>合同会社TNN</t>
    <rPh sb="0" eb="4">
      <t>ゴウドウク</t>
    </rPh>
    <phoneticPr fontId="2"/>
  </si>
  <si>
    <t>Fellows</t>
  </si>
  <si>
    <t>株式会社ミナアス</t>
    <rPh sb="0" eb="2">
      <t>カブシキ</t>
    </rPh>
    <rPh sb="2" eb="4">
      <t>カイシャ</t>
    </rPh>
    <phoneticPr fontId="2"/>
  </si>
  <si>
    <t>リンクアップ大久保</t>
    <rPh sb="6" eb="9">
      <t>オオクボ</t>
    </rPh>
    <phoneticPr fontId="2"/>
  </si>
  <si>
    <t>株式会社High-A</t>
    <rPh sb="0" eb="4">
      <t>カブシキ</t>
    </rPh>
    <phoneticPr fontId="2"/>
  </si>
  <si>
    <t>ARCO流山</t>
    <rPh sb="4" eb="6">
      <t>ナガレヤマ</t>
    </rPh>
    <phoneticPr fontId="2"/>
  </si>
  <si>
    <t>株式会社ミライグレース</t>
    <rPh sb="0" eb="4">
      <t>カブシキガイシャ</t>
    </rPh>
    <phoneticPr fontId="2"/>
  </si>
  <si>
    <t>FORTE</t>
  </si>
  <si>
    <t>８ｐｏｄＳ株式会社</t>
    <rPh sb="5" eb="9">
      <t>カブシキカイシャ</t>
    </rPh>
    <phoneticPr fontId="2"/>
  </si>
  <si>
    <t>workpods　かやはち</t>
  </si>
  <si>
    <t>合同会社エーハウス</t>
    <rPh sb="0" eb="4">
      <t>ゴウドウガイシャ</t>
    </rPh>
    <phoneticPr fontId="2"/>
  </si>
  <si>
    <t>エーハウス</t>
  </si>
  <si>
    <t>株式会社京竹</t>
    <rPh sb="0" eb="4">
      <t>カブシキガイシャ</t>
    </rPh>
    <rPh sb="4" eb="5">
      <t>キョウ</t>
    </rPh>
    <rPh sb="5" eb="6">
      <t>タケ</t>
    </rPh>
    <phoneticPr fontId="2"/>
  </si>
  <si>
    <t>エナベル市川</t>
    <rPh sb="4" eb="6">
      <t>イチカワ</t>
    </rPh>
    <phoneticPr fontId="2"/>
  </si>
  <si>
    <t>株式会社ＴＫＧ</t>
    <rPh sb="0" eb="4">
      <t>カブシキガイシャ</t>
    </rPh>
    <phoneticPr fontId="2"/>
  </si>
  <si>
    <t>たまごのたまご浦安</t>
    <rPh sb="7" eb="9">
      <t>ウラヤス</t>
    </rPh>
    <phoneticPr fontId="2"/>
  </si>
  <si>
    <t>合同会社ハタラコ</t>
    <rPh sb="0" eb="4">
      <t>ゴウドウカイシャ</t>
    </rPh>
    <phoneticPr fontId="2"/>
  </si>
  <si>
    <t>就労継続支援A型ハタラコ</t>
    <rPh sb="0" eb="6">
      <t>シュウロウケイゾクシエン</t>
    </rPh>
    <rPh sb="7" eb="8">
      <t>ガタ</t>
    </rPh>
    <phoneticPr fontId="2"/>
  </si>
  <si>
    <t>0400-05-019190</t>
  </si>
  <si>
    <t>一般社団法人　よろこび</t>
    <rPh sb="0" eb="2">
      <t>イッパン</t>
    </rPh>
    <rPh sb="2" eb="4">
      <t>シャダン</t>
    </rPh>
    <rPh sb="4" eb="6">
      <t>ホウジン</t>
    </rPh>
    <phoneticPr fontId="2"/>
  </si>
  <si>
    <t>就労継続支援A型事業所　よろこび</t>
    <rPh sb="0" eb="11">
      <t>シュウロウケイゾクシエンエーガタジギョウショ</t>
    </rPh>
    <phoneticPr fontId="2"/>
  </si>
  <si>
    <t>トランテ・アン株式会社</t>
    <rPh sb="7" eb="11">
      <t>カブシキガイシャ</t>
    </rPh>
    <phoneticPr fontId="2"/>
  </si>
  <si>
    <t>わーくあっぷ</t>
  </si>
  <si>
    <t>株式会社プラスアップ</t>
    <rPh sb="0" eb="4">
      <t>カブシキガイシャ</t>
    </rPh>
    <phoneticPr fontId="2"/>
  </si>
  <si>
    <t>クエスト</t>
  </si>
  <si>
    <t>0100-05-034743</t>
  </si>
  <si>
    <t>一般社団法人国際障害者支援協会</t>
    <rPh sb="0" eb="13">
      <t>イッパンシャダンホウジンコクサイショウガイシャシエン</t>
    </rPh>
    <rPh sb="13" eb="15">
      <t>キョウカイ</t>
    </rPh>
    <phoneticPr fontId="2"/>
  </si>
  <si>
    <t>トレッセ鎌ヶ谷</t>
    <rPh sb="4" eb="7">
      <t>カマガヤ</t>
    </rPh>
    <phoneticPr fontId="2"/>
  </si>
  <si>
    <t>エール株式会社</t>
  </si>
  <si>
    <t>就労継続支援エール</t>
  </si>
  <si>
    <t>合同会社hau'oli</t>
    <rPh sb="0" eb="1">
      <t>カ</t>
    </rPh>
    <phoneticPr fontId="2"/>
  </si>
  <si>
    <t>ハウオリ</t>
  </si>
  <si>
    <t>6020001100683</t>
  </si>
  <si>
    <t>株式会社千手</t>
    <rPh sb="0" eb="4">
      <t>カブシキガイシャ</t>
    </rPh>
    <rPh sb="4" eb="6">
      <t>センジュ</t>
    </rPh>
    <phoneticPr fontId="2"/>
  </si>
  <si>
    <t>アトレ</t>
  </si>
  <si>
    <t>株式会社azoow</t>
    <rPh sb="0" eb="4">
      <t>カブシキガイシャ</t>
    </rPh>
    <phoneticPr fontId="2"/>
  </si>
  <si>
    <t>あらた銚子事業所</t>
    <rPh sb="3" eb="5">
      <t>チョウシ</t>
    </rPh>
    <rPh sb="5" eb="8">
      <t>ジギョウショ</t>
    </rPh>
    <phoneticPr fontId="2"/>
  </si>
  <si>
    <t>(株)HAS</t>
    <rPh sb="0" eb="3">
      <t>カブシキガイシャ</t>
    </rPh>
    <phoneticPr fontId="2"/>
  </si>
  <si>
    <t>ロングフィールド</t>
  </si>
  <si>
    <t>株式会社WelfareCoordi</t>
    <rPh sb="0" eb="4">
      <t>カブシキカイシャ</t>
    </rPh>
    <phoneticPr fontId="2"/>
  </si>
  <si>
    <t>さくらdaヴィレッジ</t>
  </si>
  <si>
    <t>Ａａａｎｄ株式会社</t>
  </si>
  <si>
    <t>就労継続支援Ａ型事業所allies蘇我</t>
  </si>
  <si>
    <t>あらた海浜幕張　WIB BASE</t>
  </si>
  <si>
    <t>株式会社メサウェル</t>
  </si>
  <si>
    <t>メサウェル市川</t>
  </si>
  <si>
    <t>合同会社1.Vars</t>
  </si>
  <si>
    <t>Tetoria白井</t>
  </si>
  <si>
    <t>合同会社福源</t>
  </si>
  <si>
    <t>四つ葉工房</t>
  </si>
  <si>
    <t>アイル株式会社</t>
  </si>
  <si>
    <t>Open</t>
  </si>
  <si>
    <t>合同会社アンサンブル</t>
  </si>
  <si>
    <t>アンサンブル</t>
  </si>
  <si>
    <t>○</t>
  </si>
  <si>
    <t>040001024688</t>
  </si>
  <si>
    <t>ＦａｎｄＳ株式会社</t>
  </si>
  <si>
    <t>羽の郷</t>
  </si>
  <si>
    <t>羽の郷野田</t>
  </si>
  <si>
    <t>ＮＰＯ法人ＡlonＡlon</t>
  </si>
  <si>
    <t>ＡlonＡlonオーキッドガーデン</t>
  </si>
  <si>
    <t>ＮＰＯ法人さんさん味工房</t>
  </si>
  <si>
    <t>さんさんBe</t>
  </si>
  <si>
    <t>6040005014291</t>
  </si>
  <si>
    <t>ＮＰＯ法人ハートネットあびこ</t>
  </si>
  <si>
    <t>ウイング</t>
  </si>
  <si>
    <t>ＮＰＯ法人ひびき</t>
  </si>
  <si>
    <t>ふれあい広場ひびき</t>
  </si>
  <si>
    <t>ＮＰＯ法人みんなの希望</t>
  </si>
  <si>
    <t>障がい者活動支援センター　通所部</t>
  </si>
  <si>
    <t>ＮＰＯ法人ライジング</t>
  </si>
  <si>
    <t>ライジング</t>
  </si>
  <si>
    <t>ＮＰＯ法人鎌ケ谷市手をつなぐ親の会</t>
  </si>
  <si>
    <t>あっぷる</t>
  </si>
  <si>
    <t>ＮＰＯ法人希望の虹</t>
  </si>
  <si>
    <t>ぽんぽこりん</t>
  </si>
  <si>
    <t>NPO法人香取の地域福祉を考える会</t>
  </si>
  <si>
    <t>就労支援事業所ワークおみがわ</t>
  </si>
  <si>
    <t>Kai</t>
  </si>
  <si>
    <t>ファミリースマイルそら合同会社</t>
  </si>
  <si>
    <t>あおぞら事業所</t>
  </si>
  <si>
    <t>3040001076677</t>
  </si>
  <si>
    <t>ゆり庵株式会社</t>
  </si>
  <si>
    <t>わたつみ</t>
  </si>
  <si>
    <t>医療法人社団透光会</t>
  </si>
  <si>
    <t>医療法人社団透光会ひだまり</t>
  </si>
  <si>
    <t>医療法人静和会</t>
  </si>
  <si>
    <t>多機能型　就労支援事業所　SUNFLOWER</t>
  </si>
  <si>
    <t>医療法人梨香会</t>
  </si>
  <si>
    <t>あきもとふぁーまーず</t>
  </si>
  <si>
    <t>一般社団法人　ＳＨＩＯＮ</t>
  </si>
  <si>
    <t>四恩の杜まつど</t>
  </si>
  <si>
    <t>一般社団法人　岬やよい会</t>
  </si>
  <si>
    <t>くつろぎ処　やよい</t>
  </si>
  <si>
    <t>一般社団法人ＢＯＮＤＳ</t>
  </si>
  <si>
    <t>就労継続支援Ｂ型事業所　ナイン</t>
  </si>
  <si>
    <t>一般社団法人happy choice</t>
  </si>
  <si>
    <t>ハッピーワーク松戸</t>
  </si>
  <si>
    <t>一般社団法人あいのて</t>
  </si>
  <si>
    <t>ONE&amp;Only Cafe ユーカリが丘</t>
  </si>
  <si>
    <t>就労センターあけぼの園</t>
  </si>
  <si>
    <t>就労定着支援あいのて</t>
  </si>
  <si>
    <t>一般社団法人シンシアティ</t>
  </si>
  <si>
    <t>シンシアティ　第一かずさ</t>
  </si>
  <si>
    <t>一般社団法人ロッタリンクス</t>
  </si>
  <si>
    <t>メロディーフラッグ</t>
  </si>
  <si>
    <t>一般社団法人紫宝会</t>
  </si>
  <si>
    <t>クロス・スピリット</t>
  </si>
  <si>
    <t>一般社団法人櫻会</t>
  </si>
  <si>
    <t>希望の橋</t>
  </si>
  <si>
    <t>浦安市</t>
  </si>
  <si>
    <t>浦安市障がい者福祉センター</t>
  </si>
  <si>
    <t>株式会社　dearmilieus</t>
  </si>
  <si>
    <t>就労継続支援Ｂ型　レリＢ</t>
  </si>
  <si>
    <t>株式会社　あんしん村</t>
  </si>
  <si>
    <t>さざなみ</t>
  </si>
  <si>
    <t>株式会社　エヌ・ケー・アド</t>
  </si>
  <si>
    <t>プライアップ</t>
  </si>
  <si>
    <t>,1040001089796</t>
  </si>
  <si>
    <t>株式会社　ジャストオンアース</t>
  </si>
  <si>
    <t>ＦＡＣＴＯＲＹ</t>
  </si>
  <si>
    <t>株式会社　テクノハウス久我</t>
  </si>
  <si>
    <t>ふれあいサロンさくら</t>
  </si>
  <si>
    <t>株式会社　プラスアップ</t>
  </si>
  <si>
    <t>ミラクル</t>
  </si>
  <si>
    <t>株式会社　楽笑会</t>
  </si>
  <si>
    <t>袖ケ浦きのこ村</t>
  </si>
  <si>
    <t>株式会社　彰栄</t>
  </si>
  <si>
    <t>ステップアップ</t>
  </si>
  <si>
    <t>0400-01-093776</t>
  </si>
  <si>
    <t>株式会社　未来夢</t>
  </si>
  <si>
    <t>ファインドリーム</t>
  </si>
  <si>
    <t>3040001110287</t>
  </si>
  <si>
    <t>株式会社Ｂ－ＡＣＴＩＶＥ</t>
  </si>
  <si>
    <t>総活躍　君津</t>
  </si>
  <si>
    <t>株式会社Ｂ－ＣＲＥＡＴＥ</t>
  </si>
  <si>
    <t>総活躍　八千代</t>
  </si>
  <si>
    <t>株式会社Ｂ－ＧＲＯＷ</t>
  </si>
  <si>
    <t>総活躍　市原</t>
  </si>
  <si>
    <t>総活躍　袖ケ浦</t>
  </si>
  <si>
    <t>株式会社Ｂ－ＳＴＥＰ</t>
  </si>
  <si>
    <t>総活躍　鎌ヶ谷</t>
  </si>
  <si>
    <t>株式会社Ｂ－ＷＩＮＧ</t>
  </si>
  <si>
    <t>総活躍　松戸</t>
  </si>
  <si>
    <t>株式会社Clover　Life</t>
  </si>
  <si>
    <t>シロツメクサ</t>
  </si>
  <si>
    <t>株式会社dear milieus</t>
  </si>
  <si>
    <t>レリゴ　京成大久保</t>
  </si>
  <si>
    <t>1040001083576</t>
  </si>
  <si>
    <t>株式会社ＨＡＬ</t>
  </si>
  <si>
    <t>はる</t>
  </si>
  <si>
    <t>株式会社MARS</t>
  </si>
  <si>
    <t>就労継続支援B型事業所　TERRA</t>
  </si>
  <si>
    <t>株式会社ＭＡＲＳ</t>
  </si>
  <si>
    <t>多機能型事業所　マーレ</t>
  </si>
  <si>
    <t>株式会社TRY</t>
  </si>
  <si>
    <t>就労継続支援B型事業所「大丈夫」</t>
  </si>
  <si>
    <t>株式会社WARP</t>
  </si>
  <si>
    <t>就労継続支援B型WARP</t>
  </si>
  <si>
    <t>株式会社アウル</t>
  </si>
  <si>
    <t>アウル</t>
  </si>
  <si>
    <t>株式会社あさひサポート</t>
  </si>
  <si>
    <t>就労継続支援B型事業所　あさひ工房</t>
  </si>
  <si>
    <t>株式会社イサカエンタープライズ</t>
  </si>
  <si>
    <t>福祉事業部「結」</t>
  </si>
  <si>
    <t>株式会社おおえどポカポカファーム</t>
  </si>
  <si>
    <t>おおえどの里</t>
  </si>
  <si>
    <t>4-0400-0105-0409</t>
  </si>
  <si>
    <t>株式会社オーノ</t>
  </si>
  <si>
    <t>メンタルステーションオーノ</t>
  </si>
  <si>
    <t>7050001022825</t>
  </si>
  <si>
    <t>グッドライフ香取（みはる園）</t>
  </si>
  <si>
    <t>0400-01-085302</t>
  </si>
  <si>
    <t>クロスロード東金</t>
  </si>
  <si>
    <t>株式会社ここ</t>
  </si>
  <si>
    <t>就労移行支援事業所 ここ</t>
  </si>
  <si>
    <t>0400-01-053334</t>
  </si>
  <si>
    <t>株式会社コッペ</t>
  </si>
  <si>
    <t>多機能型事業所コッペ</t>
  </si>
  <si>
    <t>株式会社チバマリア</t>
  </si>
  <si>
    <t>マリア就労支援事業所</t>
  </si>
  <si>
    <t>株式会社ちばらく</t>
  </si>
  <si>
    <t>カレッジ</t>
  </si>
  <si>
    <t>株式会社ひばり</t>
  </si>
  <si>
    <t>ヒバリワークショップ</t>
  </si>
  <si>
    <t>株式会社みらい</t>
  </si>
  <si>
    <t>黄色いハンカチ</t>
  </si>
  <si>
    <t>株式会社みらいホールディングス</t>
  </si>
  <si>
    <t>みらいキャリアサポート印西牧の原</t>
  </si>
  <si>
    <t>株式会社むうと</t>
  </si>
  <si>
    <t>むうと</t>
  </si>
  <si>
    <t>株式会社ライフサポートピュアジャパン</t>
  </si>
  <si>
    <t>安房かつやま弁当</t>
  </si>
  <si>
    <t>株式会社ラブレ</t>
  </si>
  <si>
    <t>クレール佐倉</t>
  </si>
  <si>
    <t>株式会社りんくあっぷ</t>
  </si>
  <si>
    <t>直売所りんくあっぷ</t>
  </si>
  <si>
    <t>ゆあぽーと</t>
  </si>
  <si>
    <t>sora-cafe</t>
  </si>
  <si>
    <t>株式会社美能</t>
  </si>
  <si>
    <t>美能</t>
  </si>
  <si>
    <t>株式会社夢のカタチ</t>
  </si>
  <si>
    <t>ブドウの実</t>
  </si>
  <si>
    <t>株式会社和光</t>
  </si>
  <si>
    <t>たま工房</t>
  </si>
  <si>
    <t>とようみ工房</t>
  </si>
  <si>
    <t>フレンズ東金</t>
  </si>
  <si>
    <t>企業組合とも</t>
  </si>
  <si>
    <t>多機能型事業所　さいわい</t>
  </si>
  <si>
    <t>企業組合ワーカーズ・コレクティブ紙ふうせん</t>
  </si>
  <si>
    <t>就労継続支援Ｂ型「紙ふうせん」</t>
  </si>
  <si>
    <t>労働者協同組合労協センター事業団</t>
    <rPh sb="0" eb="3">
      <t>ロウドウシャ</t>
    </rPh>
    <rPh sb="3" eb="5">
      <t>キョウドウ</t>
    </rPh>
    <phoneticPr fontId="2"/>
  </si>
  <si>
    <t>松戸地域福祉事業所　多機能型訓練事業所あじさい</t>
  </si>
  <si>
    <t>君津市</t>
  </si>
  <si>
    <t>君津市福祉作業所ふたば園</t>
  </si>
  <si>
    <t>君津市福祉作業所ミツバ園</t>
  </si>
  <si>
    <t>公益財団法人和泉福祉会</t>
  </si>
  <si>
    <t>多機能型事業所　いずみの家</t>
  </si>
  <si>
    <t>合資会社もてぎ</t>
  </si>
  <si>
    <t>地域作業所　和楽</t>
  </si>
  <si>
    <t>合同会社　影法師</t>
  </si>
  <si>
    <t>就労継続支援B型　BB団の箱</t>
  </si>
  <si>
    <t>合同会社　三愛</t>
  </si>
  <si>
    <t>三愛ワークス</t>
  </si>
  <si>
    <t>合同会社ＫＩＺＵＮＡ</t>
  </si>
  <si>
    <t>オフィス・キズナ</t>
  </si>
  <si>
    <t>合同会社Ｌ・Ｉ・Ｃ</t>
  </si>
  <si>
    <t>サポートセンター『ＢＩＲＤ』袖ヶ浦</t>
  </si>
  <si>
    <t>合同会社La vie</t>
  </si>
  <si>
    <t>就労継続支援Ｂ型事業所 La vie＋</t>
  </si>
  <si>
    <t>合同会社MTR</t>
  </si>
  <si>
    <t>福祉作業所ほのぼの</t>
  </si>
  <si>
    <t>合同会社ＯＮＥ　ＨＥＡＲＴ松戸</t>
  </si>
  <si>
    <t>ＯＮＥ　ＨＥＡＲＴ松戸</t>
  </si>
  <si>
    <t>合同会社アガタ</t>
  </si>
  <si>
    <t>アガタ</t>
  </si>
  <si>
    <t>合同会社ウィズ</t>
  </si>
  <si>
    <t>就労継続支援B型事業所フォロー第２事業所</t>
  </si>
  <si>
    <t>就労継続支援Ｂ型事業所フォロー第３事業所</t>
  </si>
  <si>
    <t>合同会社グランツ</t>
  </si>
  <si>
    <t>グランツ</t>
  </si>
  <si>
    <t>合同会社スリーアップ</t>
  </si>
  <si>
    <t>約束の樹</t>
  </si>
  <si>
    <t>約束の樹　久保店</t>
  </si>
  <si>
    <t>合同会社ていく</t>
  </si>
  <si>
    <t>ていくわん</t>
  </si>
  <si>
    <t>合同会社自立支援</t>
  </si>
  <si>
    <t>ジョブスクラブ・フローラ</t>
  </si>
  <si>
    <t>オンリーワン</t>
  </si>
  <si>
    <t>山武市</t>
  </si>
  <si>
    <t>山武市山武福祉作業所</t>
  </si>
  <si>
    <t>市川市</t>
  </si>
  <si>
    <t>市川市フォルテ行徳</t>
  </si>
  <si>
    <t>鹿児島総合サービス株式会社</t>
  </si>
  <si>
    <t>スマイルアップ</t>
  </si>
  <si>
    <t>社会福祉法人　ベテスダ奉仕女母の家</t>
  </si>
  <si>
    <t>かにた作業所　エマオ</t>
  </si>
  <si>
    <t>社会福祉法人　大久保学園</t>
  </si>
  <si>
    <t>大久保学園代宿地域支援センター　第二けやき</t>
  </si>
  <si>
    <t>0400-05-014485</t>
  </si>
  <si>
    <t>社会福祉法人　野田芽吹会</t>
  </si>
  <si>
    <t>指定多機能型事業所　芽ばえ</t>
  </si>
  <si>
    <t>社会福祉法人　佑啓会</t>
  </si>
  <si>
    <t>ふる里学舎浦安デイセンター</t>
  </si>
  <si>
    <t>ふる里学舎高津</t>
  </si>
  <si>
    <t>ふる里学舎蔵波デイセンター</t>
  </si>
  <si>
    <t>ふる里学舎八千代</t>
  </si>
  <si>
    <t>ふる里学舎五井</t>
    <rPh sb="2" eb="5">
      <t>サトガクシャ</t>
    </rPh>
    <rPh sb="5" eb="7">
      <t>ゴイ</t>
    </rPh>
    <phoneticPr fontId="2"/>
  </si>
  <si>
    <t>社会福祉法人あひるの会</t>
  </si>
  <si>
    <t>あかね園</t>
  </si>
  <si>
    <t>社会福祉法人アルムの森</t>
  </si>
  <si>
    <t>アトリの丘</t>
  </si>
  <si>
    <t>社会福祉法人いちばん星</t>
  </si>
  <si>
    <t>いぶき</t>
  </si>
  <si>
    <t>チャレンジ国分</t>
  </si>
  <si>
    <t>ぽらりす</t>
  </si>
  <si>
    <t>社会福祉法人ウィズ</t>
  </si>
  <si>
    <t>ARUKU</t>
  </si>
  <si>
    <t>EMU</t>
  </si>
  <si>
    <t>社会福祉法人ウィンクル</t>
  </si>
  <si>
    <t>あるば</t>
  </si>
  <si>
    <t>社会福祉法人うぐいす会</t>
  </si>
  <si>
    <t>福祉施設　風の村</t>
  </si>
  <si>
    <t>社会福祉法人ききょう会</t>
  </si>
  <si>
    <t>ジョイサポート三和</t>
  </si>
  <si>
    <t>ジョブハウス・もみの木</t>
  </si>
  <si>
    <t>社会福祉法人さざんか会</t>
  </si>
  <si>
    <t>笹川なずな工房</t>
  </si>
  <si>
    <t>社会福祉法人さつき会</t>
  </si>
  <si>
    <t>さつき台の家</t>
  </si>
  <si>
    <t>社会福祉法人サンワーク</t>
  </si>
  <si>
    <t>サンワークL事業所</t>
  </si>
  <si>
    <t>南八幡ワークス</t>
  </si>
  <si>
    <t>社会福祉法人しいの木会</t>
  </si>
  <si>
    <t>シーモック</t>
  </si>
  <si>
    <t>0400-05-005974</t>
  </si>
  <si>
    <t>社会福祉法人ジョイまつど</t>
  </si>
  <si>
    <t>ワークジョイまつどセンター</t>
  </si>
  <si>
    <t>社会福祉法人つくばね会</t>
  </si>
  <si>
    <t>おおばん</t>
  </si>
  <si>
    <t>はるか</t>
  </si>
  <si>
    <t>社会福祉法人なゆた</t>
  </si>
  <si>
    <t>多機能型事業所なゆたぐりん</t>
  </si>
  <si>
    <t>社会福祉法人のうえい舎</t>
  </si>
  <si>
    <t>就労継続支援Ｂ型事業所かりん</t>
  </si>
  <si>
    <t>社会福祉法人のゆり会</t>
  </si>
  <si>
    <t>のぞみワークショップ</t>
  </si>
  <si>
    <t>社会福祉法人パーソナル・アシスタンスとも</t>
  </si>
  <si>
    <t>就労継続支援Ｂ型事業所とも</t>
  </si>
  <si>
    <t>社会福祉法人はーとふる</t>
  </si>
  <si>
    <t>野田市関宿心身障がい者福祉作業所</t>
  </si>
  <si>
    <t>社会福祉法人まつかぜの会</t>
  </si>
  <si>
    <t>みらいず</t>
  </si>
  <si>
    <t>豆のちから</t>
  </si>
  <si>
    <t>1040005005411</t>
  </si>
  <si>
    <t>社会福祉法人まつど育成会</t>
  </si>
  <si>
    <t>キラナ</t>
  </si>
  <si>
    <t>社会福祉法人まほろばの里</t>
  </si>
  <si>
    <t>かたぐるま</t>
  </si>
  <si>
    <t>コスモス</t>
  </si>
  <si>
    <t>流山市心身障害者福祉作業所さつき園</t>
  </si>
  <si>
    <t>社会福祉法人ミッドナイト・ミッションのぞみ会</t>
  </si>
  <si>
    <t>望みの門新生舎</t>
  </si>
  <si>
    <t>0400-05-012169</t>
  </si>
  <si>
    <t>社会福祉法人ロザリオの聖母会</t>
  </si>
  <si>
    <t>ワークセンター</t>
  </si>
  <si>
    <t>障がい者の就労促進事業所みんなの家</t>
  </si>
  <si>
    <t>社会福祉法人ワーナーホーム</t>
  </si>
  <si>
    <t>ワークショップおおあみ</t>
  </si>
  <si>
    <t>ワークショップしらさと</t>
  </si>
  <si>
    <t>ワークショップ茂原</t>
  </si>
  <si>
    <t>社会福祉法人愛光</t>
  </si>
  <si>
    <t>ワークショップかぶらぎ</t>
  </si>
  <si>
    <t>佐倉市よもぎの園指定管理者社会福祉法人愛光</t>
  </si>
  <si>
    <t>社会福祉法人安房広域福祉会</t>
  </si>
  <si>
    <t>ワークス館山</t>
  </si>
  <si>
    <t>中里ワークホーム</t>
  </si>
  <si>
    <t>社会福祉法人印旛福祉会</t>
  </si>
  <si>
    <t>いんば学舎・オソロク倶楽部</t>
  </si>
  <si>
    <t>いんば学舎・花かご　オリーブ　クローバー</t>
  </si>
  <si>
    <t>社会福祉法人永春会</t>
  </si>
  <si>
    <t>プレジール秋桜</t>
  </si>
  <si>
    <t>社会福祉法人鎌ケ谷市社会福祉協議会</t>
  </si>
  <si>
    <t>鎌ケ谷市福祉作業所友和園</t>
  </si>
  <si>
    <t>社会福祉法人鴨川市社会福祉協議会</t>
  </si>
  <si>
    <t>鴨川市福祉作業所</t>
  </si>
  <si>
    <t>社会福祉法人嬉泉</t>
  </si>
  <si>
    <t>袖ヶ浦市福祉作業所　うぐいす園</t>
    <rPh sb="4" eb="6">
      <t>フクシ</t>
    </rPh>
    <phoneticPr fontId="2"/>
  </si>
  <si>
    <t>社会福祉法人九十九会</t>
  </si>
  <si>
    <t>ときわぎ工舎</t>
  </si>
  <si>
    <t>一松工房</t>
  </si>
  <si>
    <t>社会福祉法人光明会</t>
  </si>
  <si>
    <t>八街市障がい者就労支援事業所</t>
  </si>
  <si>
    <t>明朗塾</t>
  </si>
  <si>
    <t>社会福祉法人菜の花会</t>
  </si>
  <si>
    <t>アーアンドディだいえい</t>
  </si>
  <si>
    <t>社会福祉法人三芳野会</t>
  </si>
  <si>
    <t>三芳ワークセンター</t>
  </si>
  <si>
    <t>社会福祉法人市川レンコンの会</t>
  </si>
  <si>
    <t>第１レンコンの家</t>
  </si>
  <si>
    <t>第２レンコンの家</t>
  </si>
  <si>
    <t>第３レンコンの家</t>
  </si>
  <si>
    <t>社会福祉法人児童愛護会</t>
  </si>
  <si>
    <t>キッチンせいしょう</t>
  </si>
  <si>
    <t>社会福祉法人実のりの会</t>
  </si>
  <si>
    <t>ビック・ハート</t>
  </si>
  <si>
    <t>社会福祉法人習愛会</t>
  </si>
  <si>
    <t>花の実園</t>
  </si>
  <si>
    <t>社会福祉法人松里福祉会</t>
  </si>
  <si>
    <t>ここらぼ　まつさと</t>
  </si>
  <si>
    <t>ワーク・ライフまつさと</t>
  </si>
  <si>
    <t>社会福祉法人章佑会</t>
  </si>
  <si>
    <t>たびだちの村・ふれあい通り</t>
  </si>
  <si>
    <t>社会福祉法人清郷会</t>
  </si>
  <si>
    <t>ワークわく・きよさと</t>
  </si>
  <si>
    <t>7040005007253</t>
  </si>
  <si>
    <t>社会福祉法人生活クラブ</t>
  </si>
  <si>
    <t>生活クラブ風の村ぴあふぁくとり</t>
  </si>
  <si>
    <t>社会福祉法人千手会</t>
  </si>
  <si>
    <t>南部よもぎの園指定管理者社会福祉法人千手会</t>
  </si>
  <si>
    <t>社会福祉法人千葉県視覚障害者福祉協会</t>
  </si>
  <si>
    <t>ワークショップ四街道</t>
  </si>
  <si>
    <t>社会福祉法人創成会</t>
  </si>
  <si>
    <t>ワイズホーム</t>
  </si>
  <si>
    <t>社会福祉法人太陽会</t>
  </si>
  <si>
    <t>らんまん</t>
  </si>
  <si>
    <t>社会福祉法人大成会</t>
  </si>
  <si>
    <t>かしの木園</t>
  </si>
  <si>
    <t>成田市のぞみの園</t>
  </si>
  <si>
    <t>社会福祉法人知心会</t>
  </si>
  <si>
    <t>就労支援施設かけはし</t>
  </si>
  <si>
    <t>社会福祉法人鼎</t>
  </si>
  <si>
    <t>ワーク・かなえ</t>
  </si>
  <si>
    <t>社会福祉法人土穂会</t>
  </si>
  <si>
    <t>ピア宮敷第１工房</t>
  </si>
  <si>
    <t>社会福祉法人南山会</t>
  </si>
  <si>
    <t>ワークハウス　憩いの里</t>
  </si>
  <si>
    <t>社会福祉法人白井市社会福祉協議会</t>
  </si>
  <si>
    <t>就労継続支援B型事業所　みのり</t>
  </si>
  <si>
    <t>社会福祉法人八千代市身体障害者福祉会</t>
  </si>
  <si>
    <t>はばたき職業センター</t>
  </si>
  <si>
    <t>栗源第一薪炭供給所</t>
  </si>
  <si>
    <t>就労継続支援Ｂ型事業所　杜の家なりた</t>
  </si>
  <si>
    <t>社会福祉法人福葉会</t>
  </si>
  <si>
    <t>佐倉福葉苑</t>
  </si>
  <si>
    <t>6040005011231</t>
  </si>
  <si>
    <t>社会福祉法人茂原市社会福祉協議会</t>
  </si>
  <si>
    <t>茂原市心身障害者福祉作業所</t>
  </si>
  <si>
    <t>社会福祉法人野栄福祉会</t>
  </si>
  <si>
    <t>すてっぷ</t>
  </si>
  <si>
    <t>社会福祉法人野田みどり会</t>
  </si>
  <si>
    <t>野田市心身障がい者福祉作業所</t>
  </si>
  <si>
    <t>社会福祉法人佑啓会</t>
  </si>
  <si>
    <t>ふる里学舎きせつ館</t>
  </si>
  <si>
    <t>ふる里学舎木更津</t>
  </si>
  <si>
    <t>社会福祉法人流山市社会福祉協議会</t>
  </si>
  <si>
    <t>流山こまぎ園</t>
  </si>
  <si>
    <t>匝瑳市</t>
  </si>
  <si>
    <t>匝瑳市就労支援事業所ほほえみ園</t>
  </si>
  <si>
    <t>東金市</t>
  </si>
  <si>
    <t>東金市福祉作業所</t>
  </si>
  <si>
    <t>特定非営利活動法人　シェーネ・ルフト</t>
  </si>
  <si>
    <t>シェーネ・ルフト　就労支援センター　シェーネシューレ</t>
  </si>
  <si>
    <t>特定非営利活動法人　みんなの広場「風」</t>
  </si>
  <si>
    <t>就労継続支援B型事業所　みんなの広場「風」</t>
  </si>
  <si>
    <t>特定非営利活動法人　生活自立研究会</t>
  </si>
  <si>
    <t>就労継続支援B型　富浦作業所</t>
  </si>
  <si>
    <t>特定非営利活動法人1to1</t>
  </si>
  <si>
    <t>ぶろっさむ</t>
  </si>
  <si>
    <t>特定非営利活動法人ｉ＆ｉ</t>
  </si>
  <si>
    <t>多機能型事業所ｉ工房  ｉ工房ｃ・ｓ・ｄ</t>
    <rPh sb="0" eb="7">
      <t>タキノウガタジギョウショ</t>
    </rPh>
    <rPh sb="8" eb="10">
      <t>コウボウ</t>
    </rPh>
    <phoneticPr fontId="2"/>
  </si>
  <si>
    <t>特定非営利活動法人あいらんど</t>
  </si>
  <si>
    <t>あいらんど</t>
  </si>
  <si>
    <t>特定非営利活動法人あおぞら</t>
  </si>
  <si>
    <t>希望塾</t>
  </si>
  <si>
    <t>特定非営利活動法人アビシェｂ</t>
  </si>
  <si>
    <t>就労継続支援B型事業所　アビシェｂ</t>
  </si>
  <si>
    <t>特定非営利活動法人あゆみの里</t>
  </si>
  <si>
    <t>就労継続支援Ｂ型カバの家</t>
  </si>
  <si>
    <t>特定非営利活動法人いずみ</t>
  </si>
  <si>
    <t>就労継続支援Ｂ型　すまいる</t>
  </si>
  <si>
    <t>特定非営利活動法人カレンズ</t>
  </si>
  <si>
    <t>カレンズ</t>
  </si>
  <si>
    <t>特定非営利活動法人きらら</t>
  </si>
  <si>
    <t>就労継続支援B型　おんりぃ１（旧：多機能型事業所きらら）</t>
    <rPh sb="0" eb="6">
      <t>シュウロウケイゾクシエン</t>
    </rPh>
    <rPh sb="7" eb="8">
      <t>ガタ</t>
    </rPh>
    <rPh sb="15" eb="16">
      <t>キュウ</t>
    </rPh>
    <rPh sb="17" eb="24">
      <t>タキノウガタジギョウショ</t>
    </rPh>
    <phoneticPr fontId="2"/>
  </si>
  <si>
    <t>特定非営利活動法人キルト・ビー</t>
  </si>
  <si>
    <t>福祉支援の家　ビーいちかわ</t>
  </si>
  <si>
    <t>特定非営利活動法人コスモス</t>
  </si>
  <si>
    <t>ＮＰＯ法人コスモス大網ビレッジ</t>
  </si>
  <si>
    <t>特定非営利活動法人コミュニティーカフェれんげ＆ラッキーハウス</t>
  </si>
  <si>
    <t>コミュニティーカフェ　れんげ＆ラッキーハウス</t>
  </si>
  <si>
    <t>特定非営利活動法人コミュニティワークス</t>
  </si>
  <si>
    <t>hanahaco</t>
  </si>
  <si>
    <t>地域作業所hana</t>
  </si>
  <si>
    <t>特定非営利活動法人ジョブファーム</t>
  </si>
  <si>
    <t>ジョブファーム</t>
  </si>
  <si>
    <t>504000
5004839</t>
  </si>
  <si>
    <t>特定非営利活動法人スクラム</t>
  </si>
  <si>
    <t>スクラム</t>
  </si>
  <si>
    <t>特定非営利活動法人すっぱぁ</t>
  </si>
  <si>
    <t>すっぱぁふぁ～む</t>
  </si>
  <si>
    <t>特定非営利活動法人スマイル銚子</t>
  </si>
  <si>
    <t>にっこりえがお</t>
  </si>
  <si>
    <t>タオ市川</t>
  </si>
  <si>
    <t>特定非営利活動法人なの花会</t>
  </si>
  <si>
    <t>館山憩いの家共同作業所</t>
  </si>
  <si>
    <t>特定非営利活動法人ねむの里</t>
  </si>
  <si>
    <t>ねむの里</t>
  </si>
  <si>
    <t>特定非営利活動法人はなみずき</t>
  </si>
  <si>
    <t>就労支援センターはぁと流山</t>
  </si>
  <si>
    <t>特定非営利活動法人はんどいんはんど東総</t>
  </si>
  <si>
    <t>ひまわり工房</t>
  </si>
  <si>
    <t>特定非営利活動法人ふくろう</t>
  </si>
  <si>
    <t>ふくろう工房</t>
  </si>
  <si>
    <t>特定非営利活動法人フレンズ</t>
  </si>
  <si>
    <t>カフェレストランすてんぱれ</t>
  </si>
  <si>
    <t>ぽりりずむ</t>
  </si>
  <si>
    <t>特定非営利活動法人ほっとハート</t>
  </si>
  <si>
    <t>ほっとハートプラス</t>
  </si>
  <si>
    <t>特定非営利活動法人ほのか</t>
  </si>
  <si>
    <t>ラポール・ほのか</t>
  </si>
  <si>
    <t>特定非営利活動法人ぽぴあ</t>
  </si>
  <si>
    <t>ふれあ</t>
  </si>
  <si>
    <t>特定非営利活動法人ぽれぽれ・ちば</t>
  </si>
  <si>
    <t>ぽけっと</t>
  </si>
  <si>
    <t>特定非営利活動法人マーブル福祉会</t>
  </si>
  <si>
    <t>マーブルハウス</t>
  </si>
  <si>
    <t>特定非営利活動法人みのり福祉会</t>
  </si>
  <si>
    <t>障がい者就労・生活さぽーと　ピース</t>
  </si>
  <si>
    <t>青空協同組合</t>
  </si>
  <si>
    <t>特定非営利活動法人メンタルサポート野田そよかぜ</t>
  </si>
  <si>
    <t>つばさ</t>
  </si>
  <si>
    <t>特定非営利活動法人やちまた放課後クラブぶらんこ</t>
  </si>
  <si>
    <t>ぶらんpoco</t>
  </si>
  <si>
    <t>特定非営利活動法人ゆう</t>
  </si>
  <si>
    <t>就労継続支援Ｂ型事業所ふわふわ</t>
  </si>
  <si>
    <t>特定非営利活動法人よつ葉</t>
  </si>
  <si>
    <t>障害者就労支援事業所よつ葉</t>
  </si>
  <si>
    <t>3013305000743</t>
  </si>
  <si>
    <t>特定非営利活動法人ワーカーズコープ</t>
    <rPh sb="0" eb="2">
      <t>トクテイ</t>
    </rPh>
    <rPh sb="2" eb="9">
      <t>ヒエイリカツドウホウジン</t>
    </rPh>
    <phoneticPr fontId="2"/>
  </si>
  <si>
    <t>わくわくはっぴー本棚</t>
  </si>
  <si>
    <t>特定非営利活動法人郁文会</t>
  </si>
  <si>
    <t>オリーブファームかずさ</t>
  </si>
  <si>
    <t>特定非営利活動法人一粒舎</t>
  </si>
  <si>
    <t>一粒舎</t>
  </si>
  <si>
    <t>特定非営利活動法人鎌ヶ谷たんぽぽクラブ</t>
  </si>
  <si>
    <t>楓</t>
  </si>
  <si>
    <t>特定非営利活動法人空いろのたね</t>
  </si>
  <si>
    <t>多機能型事業所まめの木</t>
  </si>
  <si>
    <t>特定非営利活動法人恵み野会</t>
  </si>
  <si>
    <t>地域生活支援大地</t>
  </si>
  <si>
    <t>特定非営利活動法人鼓響</t>
  </si>
  <si>
    <t>ワークルーチェ</t>
  </si>
  <si>
    <t>特定非営利活動法人自立サポートネット流山</t>
  </si>
  <si>
    <t>初石工房</t>
  </si>
  <si>
    <t>就労サポートリーブ</t>
  </si>
  <si>
    <t>2040005016671</t>
  </si>
  <si>
    <t>特定非営利活動法人上総小農苑</t>
  </si>
  <si>
    <t>めぐり</t>
  </si>
  <si>
    <t>特定非営利活動法人上総福祉会</t>
  </si>
  <si>
    <t>輝里</t>
  </si>
  <si>
    <t>燈里</t>
  </si>
  <si>
    <t>里庵</t>
  </si>
  <si>
    <t>特定非営利活動法人成良会</t>
  </si>
  <si>
    <t>大和田工房</t>
  </si>
  <si>
    <t>特定非営利活動法人生活困窮・ホームレス自立支援ガンバの会</t>
  </si>
  <si>
    <t>がんば夢茶房</t>
  </si>
  <si>
    <t>0400-05-012672</t>
  </si>
  <si>
    <t>特定非営利活動法人精神保健福祉を支える会ＮＥＷ</t>
  </si>
  <si>
    <t>しおさい</t>
  </si>
  <si>
    <t>社会福祉法人千楽</t>
    <rPh sb="0" eb="2">
      <t>シャカイ</t>
    </rPh>
    <rPh sb="2" eb="4">
      <t>フクシ</t>
    </rPh>
    <rPh sb="4" eb="6">
      <t>ホウジン</t>
    </rPh>
    <phoneticPr fontId="2"/>
  </si>
  <si>
    <t>はーとBeat</t>
  </si>
  <si>
    <t>特定非営利活動法人千葉精神保健福祉ネット</t>
  </si>
  <si>
    <t>ハピネス行徳</t>
  </si>
  <si>
    <t>鎌ヶ谷工房</t>
  </si>
  <si>
    <t>2040005005591</t>
  </si>
  <si>
    <t>里見工房</t>
  </si>
  <si>
    <t>特定非営利活動法人銚子市手をつなぐ育成会</t>
  </si>
  <si>
    <t>のぞみ</t>
  </si>
  <si>
    <t>特定非営利活動法人南天の木</t>
  </si>
  <si>
    <t>南天の木</t>
  </si>
  <si>
    <t>特定非営利活動法人福祉アシストワーク協会</t>
  </si>
  <si>
    <t>福祉アシストワーク協会</t>
  </si>
  <si>
    <t>特定非営利活動法人實埜里</t>
  </si>
  <si>
    <t>ＴＵＢＵ　ＰＬＡＮ</t>
  </si>
  <si>
    <t>野田市立あすなろ職業指導所</t>
  </si>
  <si>
    <t>有限会社　かみきりパパ</t>
  </si>
  <si>
    <t>みつばちワーク</t>
  </si>
  <si>
    <t>有限会社　千倉化成</t>
  </si>
  <si>
    <t>就労継続支援B型事業所　つなぎ（旧：愛's）</t>
    <rPh sb="16" eb="17">
      <t>キュウ</t>
    </rPh>
    <rPh sb="18" eb="19">
      <t>アイ</t>
    </rPh>
    <phoneticPr fontId="2"/>
  </si>
  <si>
    <t>有限会社あいの手介護サービス</t>
  </si>
  <si>
    <t>Job School. Com</t>
  </si>
  <si>
    <t>有限会社はなはな</t>
  </si>
  <si>
    <t>はなはなデイ</t>
  </si>
  <si>
    <t>髙梨生業合同会社</t>
  </si>
  <si>
    <t>レーヴェン勝田台</t>
  </si>
  <si>
    <t>ハーモニー津田沼</t>
    <rPh sb="5" eb="8">
      <t>ツダヌマ</t>
    </rPh>
    <phoneticPr fontId="2"/>
  </si>
  <si>
    <t>一般社団法人タント・リーブス</t>
    <rPh sb="0" eb="6">
      <t>イッパンシャダンホウジン</t>
    </rPh>
    <phoneticPr fontId="2"/>
  </si>
  <si>
    <t>タント・リーブス</t>
  </si>
  <si>
    <t>合同会社レモン</t>
    <rPh sb="0" eb="4">
      <t>ゴウドウ</t>
    </rPh>
    <phoneticPr fontId="2"/>
  </si>
  <si>
    <t>レモン</t>
  </si>
  <si>
    <t>特定非営利活動法人ラポール・モア</t>
  </si>
  <si>
    <t>ラポルの森</t>
  </si>
  <si>
    <t>キッズ・パワー株式会社</t>
    <rPh sb="7" eb="11">
      <t>カブシキガイシャ</t>
    </rPh>
    <phoneticPr fontId="2"/>
  </si>
  <si>
    <t>就労継続支援　Olinace野田</t>
    <rPh sb="0" eb="6">
      <t>シュウロウケイゾクシエン</t>
    </rPh>
    <rPh sb="14" eb="16">
      <t>ノダ</t>
    </rPh>
    <phoneticPr fontId="2"/>
  </si>
  <si>
    <t>株式会社J　forces one HOLDINGS</t>
    <rPh sb="0" eb="4">
      <t>カブシキガイシャ</t>
    </rPh>
    <phoneticPr fontId="2"/>
  </si>
  <si>
    <t>成田デジタルキャリア</t>
    <rPh sb="0" eb="2">
      <t>ナリタ</t>
    </rPh>
    <phoneticPr fontId="2"/>
  </si>
  <si>
    <t>株式会社One All</t>
    <rPh sb="0" eb="4">
      <t>カブシキ</t>
    </rPh>
    <phoneticPr fontId="2"/>
  </si>
  <si>
    <t>One All</t>
  </si>
  <si>
    <t>アサヒロジスティクス株式会社</t>
    <rPh sb="10" eb="12">
      <t>カブシキ</t>
    </rPh>
    <rPh sb="12" eb="14">
      <t>カイシャ</t>
    </rPh>
    <phoneticPr fontId="2"/>
  </si>
  <si>
    <t>アサヒファンレイズファーム松戸</t>
    <rPh sb="13" eb="15">
      <t>マツド</t>
    </rPh>
    <phoneticPr fontId="2"/>
  </si>
  <si>
    <t>株式会社OBAMA</t>
  </si>
  <si>
    <t>ありがとうファーム</t>
  </si>
  <si>
    <t>特定非営利活動法人自立支援ネット我孫子</t>
    <rPh sb="0" eb="13">
      <t>トクテイヒエイリカツドウホウジンジリツシエン</t>
    </rPh>
    <rPh sb="16" eb="19">
      <t>アビコ</t>
    </rPh>
    <phoneticPr fontId="2"/>
  </si>
  <si>
    <t>オリーブand</t>
  </si>
  <si>
    <t>医療法人社団啓友会</t>
    <rPh sb="0" eb="6">
      <t>イリョウホウジンシャダン</t>
    </rPh>
    <rPh sb="6" eb="9">
      <t>ケイユウカイ</t>
    </rPh>
    <phoneticPr fontId="2"/>
  </si>
  <si>
    <t>ごぶごぶ</t>
  </si>
  <si>
    <t>さくら子庵株式会社</t>
    <rPh sb="3" eb="4">
      <t>コ</t>
    </rPh>
    <rPh sb="4" eb="5">
      <t>アン</t>
    </rPh>
    <rPh sb="5" eb="7">
      <t>カブシキ</t>
    </rPh>
    <rPh sb="7" eb="9">
      <t>カイシャ</t>
    </rPh>
    <phoneticPr fontId="2"/>
  </si>
  <si>
    <t>1ステップ</t>
  </si>
  <si>
    <t>株式会社涼音</t>
    <rPh sb="0" eb="4">
      <t>カブシキガイシャ</t>
    </rPh>
    <rPh sb="4" eb="6">
      <t>スズネ</t>
    </rPh>
    <phoneticPr fontId="2"/>
  </si>
  <si>
    <t>ソレイユネージュ</t>
  </si>
  <si>
    <t>トライアンフ株式会社</t>
  </si>
  <si>
    <t>トライアンフ（株）野田事業所</t>
  </si>
  <si>
    <t>有限会社ワイオハ</t>
  </si>
  <si>
    <t>多機能型事業所　ハナフイ</t>
    <rPh sb="0" eb="7">
      <t>タキノウガタジギョウショ</t>
    </rPh>
    <phoneticPr fontId="2"/>
  </si>
  <si>
    <t>株式会社ユナイテッド千葉</t>
    <rPh sb="0" eb="4">
      <t>カブシキカイシャ</t>
    </rPh>
    <rPh sb="10" eb="12">
      <t>チバ</t>
    </rPh>
    <phoneticPr fontId="2"/>
  </si>
  <si>
    <t>ブルーム</t>
  </si>
  <si>
    <t>特定非営利活動法人法人成田・地域でともに歩む会かたつむり</t>
  </si>
  <si>
    <t>ワークショップぱれっと</t>
  </si>
  <si>
    <t>株式会社B-SPARK</t>
  </si>
  <si>
    <t>総活躍 市川</t>
  </si>
  <si>
    <t>合同会社エール</t>
    <rPh sb="0" eb="4">
      <t>ゴウドウガイシャ</t>
    </rPh>
    <phoneticPr fontId="2"/>
  </si>
  <si>
    <t>多機能型事業所エール市原</t>
    <rPh sb="0" eb="7">
      <t>タキノウガタジギョウショ</t>
    </rPh>
    <rPh sb="10" eb="12">
      <t>イチハラ</t>
    </rPh>
    <phoneticPr fontId="2"/>
  </si>
  <si>
    <t>株式会社FABULOUS</t>
    <rPh sb="0" eb="4">
      <t>カブシキガイシャ</t>
    </rPh>
    <phoneticPr fontId="2"/>
  </si>
  <si>
    <t>こみちの杜</t>
    <rPh sb="4" eb="5">
      <t>モリ</t>
    </rPh>
    <phoneticPr fontId="2"/>
  </si>
  <si>
    <t>株式会社友乃家</t>
  </si>
  <si>
    <t>友乃家就労支援B型リバイバル</t>
  </si>
  <si>
    <t>木成亭合同会社</t>
  </si>
  <si>
    <t>ライラック</t>
  </si>
  <si>
    <t>社会福祉法人青葉会</t>
    <rPh sb="0" eb="6">
      <t>シャカイフクシホウジン</t>
    </rPh>
    <rPh sb="6" eb="9">
      <t>アオバカイ</t>
    </rPh>
    <phoneticPr fontId="2"/>
  </si>
  <si>
    <t>WITH　US　多機能型事業所(就労継続B型)</t>
    <rPh sb="8" eb="12">
      <t>タキノウガタ</t>
    </rPh>
    <rPh sb="12" eb="15">
      <t>ジギョウショ</t>
    </rPh>
    <rPh sb="16" eb="20">
      <t>シュウロウケイゾク</t>
    </rPh>
    <rPh sb="21" eb="22">
      <t>ガタ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</si>
  <si>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</si>
  <si>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</si>
  <si>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</si>
  <si>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10">
      <t>キリトモガクエン</t>
    </rPh>
    <phoneticPr fontId="2"/>
  </si>
  <si>
    <t>柏市立青和園</t>
    <rPh sb="0" eb="6">
      <t>カシワシリツアオワエン</t>
    </rPh>
    <phoneticPr fontId="2"/>
  </si>
  <si>
    <t>社会福祉法人かたくり会</t>
    <rPh sb="0" eb="6">
      <t>シャカイフクシホウジン</t>
    </rPh>
    <rPh sb="10" eb="11">
      <t>カイ</t>
    </rPh>
    <phoneticPr fontId="2"/>
  </si>
  <si>
    <t>柏市立朋生園</t>
    <rPh sb="0" eb="6">
      <t>カシワシリツホウセイエン</t>
    </rPh>
    <phoneticPr fontId="2"/>
  </si>
  <si>
    <t>504000 1089842</t>
  </si>
  <si>
    <t>株式会社のんびり家</t>
    <rPh sb="0" eb="4">
      <t>カブシキガイシャ</t>
    </rPh>
    <rPh sb="8" eb="9">
      <t>ヤ</t>
    </rPh>
    <phoneticPr fontId="2"/>
  </si>
  <si>
    <t>株式会社のんびり家就労継続支援Ｂ型すたぁと</t>
    <rPh sb="0" eb="4">
      <t>カブシキガイシャ</t>
    </rPh>
    <rPh sb="8" eb="15">
      <t>ヤシュウロウケイゾクシエン</t>
    </rPh>
    <rPh sb="16" eb="17">
      <t>ガタ</t>
    </rPh>
    <phoneticPr fontId="2"/>
  </si>
  <si>
    <t>0400-05-018006</t>
  </si>
  <si>
    <t>特定非営利活動法人星標</t>
    <rPh sb="0" eb="11">
      <t>トクテイヒエイリカツドウホウジンホシシルベ</t>
    </rPh>
    <phoneticPr fontId="2"/>
  </si>
  <si>
    <t>就労継続支援B型事業所ポラリス</t>
    <rPh sb="0" eb="6">
      <t>シュウロウケイゾクシエン</t>
    </rPh>
    <rPh sb="7" eb="11">
      <t>ガタジギョウショ</t>
    </rPh>
    <phoneticPr fontId="2"/>
  </si>
  <si>
    <t>沼南育成園</t>
    <rPh sb="0" eb="5">
      <t>ショウナンイクセイエン</t>
    </rPh>
    <phoneticPr fontId="2"/>
  </si>
  <si>
    <t>株式会社　日本クリード</t>
    <rPh sb="0" eb="2">
      <t>カブシキ</t>
    </rPh>
    <rPh sb="2" eb="4">
      <t>カイシャ</t>
    </rPh>
    <rPh sb="5" eb="7">
      <t>ニホン</t>
    </rPh>
    <phoneticPr fontId="2"/>
  </si>
  <si>
    <t>セルフ・ハーツ（旧クリード北柏）</t>
    <rPh sb="8" eb="9">
      <t>キュウ</t>
    </rPh>
    <rPh sb="13" eb="14">
      <t>キタ</t>
    </rPh>
    <rPh sb="14" eb="15">
      <t>カシワ</t>
    </rPh>
    <phoneticPr fontId="2"/>
  </si>
  <si>
    <t>社会福祉法人いづみ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</si>
  <si>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</si>
  <si>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第2こだま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</si>
  <si>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</si>
  <si>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4">
      <t>タキノウガタ</t>
    </rPh>
    <rPh sb="4" eb="7">
      <t>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</si>
  <si>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1">
      <t>フクシカイ</t>
    </rPh>
    <phoneticPr fontId="2"/>
  </si>
  <si>
    <t>たけのこ</t>
  </si>
  <si>
    <t>一般社団法人多夢多夢</t>
    <rPh sb="0" eb="2">
      <t>イッパン</t>
    </rPh>
    <rPh sb="2" eb="4">
      <t>シャダン</t>
    </rPh>
    <rPh sb="4" eb="6">
      <t>ホウジン</t>
    </rPh>
    <rPh sb="6" eb="7">
      <t>オオ</t>
    </rPh>
    <rPh sb="7" eb="8">
      <t>ユメ</t>
    </rPh>
    <rPh sb="8" eb="9">
      <t>オオ</t>
    </rPh>
    <rPh sb="9" eb="10">
      <t>ユメ</t>
    </rPh>
    <phoneticPr fontId="2"/>
  </si>
  <si>
    <t>タムの木</t>
    <rPh sb="3" eb="4">
      <t>キ</t>
    </rPh>
    <phoneticPr fontId="2"/>
  </si>
  <si>
    <t>特定非営利活動法人手打職人集団むげん</t>
    <rPh sb="0" eb="2">
      <t>トクテイ</t>
    </rPh>
    <rPh sb="2" eb="15">
      <t>ヒエイリカツドウホウジンテウチショクニンシュウダン</t>
    </rPh>
    <phoneticPr fontId="2"/>
  </si>
  <si>
    <t>手打職人集団むげん</t>
    <rPh sb="0" eb="2">
      <t>テウチ</t>
    </rPh>
    <rPh sb="2" eb="4">
      <t>ショクニン</t>
    </rPh>
    <rPh sb="4" eb="6">
      <t>シュウダン</t>
    </rPh>
    <phoneticPr fontId="2"/>
  </si>
  <si>
    <t>ひまわり園</t>
    <rPh sb="4" eb="5">
      <t>エン</t>
    </rPh>
    <phoneticPr fontId="2"/>
  </si>
  <si>
    <t>社会福祉法人ワーナーホーム</t>
    <rPh sb="0" eb="6">
      <t>シャカイフクシホウジン</t>
    </rPh>
    <phoneticPr fontId="2"/>
  </si>
  <si>
    <t>ペジーブル柏</t>
    <rPh sb="5" eb="6">
      <t>カシワ</t>
    </rPh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</si>
  <si>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8">
      <t>イロドリカイ</t>
    </rPh>
    <phoneticPr fontId="2"/>
  </si>
  <si>
    <t>まんてん</t>
  </si>
  <si>
    <t>美南園</t>
    <rPh sb="0" eb="1">
      <t>ミ</t>
    </rPh>
    <phoneticPr fontId="2"/>
  </si>
  <si>
    <t>NPO法人SRN</t>
  </si>
  <si>
    <t>ユニバース</t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</si>
  <si>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</si>
  <si>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</si>
  <si>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0400-05-014114</t>
  </si>
  <si>
    <t>特定非営利活動法人ホリデー</t>
    <rPh sb="0" eb="9">
      <t>トクテイヒエイリカツドウホウジン</t>
    </rPh>
    <phoneticPr fontId="2"/>
  </si>
  <si>
    <t>ラポール</t>
  </si>
  <si>
    <t>社会福祉法人　高柳福祉会</t>
    <rPh sb="0" eb="6">
      <t>シャカイフクシホウジン</t>
    </rPh>
    <rPh sb="7" eb="12">
      <t>タカヤナギフクシカイ</t>
    </rPh>
    <phoneticPr fontId="2"/>
  </si>
  <si>
    <t>わかたけ社会センター</t>
    <rPh sb="4" eb="6">
      <t>シャカイ</t>
    </rPh>
    <phoneticPr fontId="2"/>
  </si>
  <si>
    <t>わたげワークス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</si>
  <si>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</si>
  <si>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</si>
  <si>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一般社団法人かしのわ</t>
    <rPh sb="0" eb="6">
      <t>イッパンシャダンホウジン</t>
    </rPh>
    <phoneticPr fontId="2"/>
  </si>
  <si>
    <t>和の輪</t>
    <rPh sb="0" eb="1">
      <t>ワ</t>
    </rPh>
    <rPh sb="2" eb="3">
      <t>ワ</t>
    </rPh>
    <phoneticPr fontId="2"/>
  </si>
  <si>
    <t>4300-01-061920</t>
  </si>
  <si>
    <t>株式会社エフリング</t>
    <rPh sb="0" eb="4">
      <t>カブシキガイシャ</t>
    </rPh>
    <phoneticPr fontId="2"/>
  </si>
  <si>
    <t>ジョブタス豊四季事業所</t>
    <rPh sb="5" eb="11">
      <t>トヨシキジギョウショ</t>
    </rPh>
    <phoneticPr fontId="2"/>
  </si>
  <si>
    <t>株式会社WOOOLY</t>
    <rPh sb="0" eb="4">
      <t>カブシキガイシャ</t>
    </rPh>
    <phoneticPr fontId="2"/>
  </si>
  <si>
    <t>ウーリー柏</t>
    <rPh sb="4" eb="5">
      <t>カシワ</t>
    </rPh>
    <phoneticPr fontId="2"/>
  </si>
  <si>
    <t>株式会社ユニアス</t>
    <rPh sb="0" eb="4">
      <t>カブシキガイシャ</t>
    </rPh>
    <phoneticPr fontId="2"/>
  </si>
  <si>
    <t>ホーミーズ</t>
  </si>
  <si>
    <t>株式会社インファーム</t>
  </si>
  <si>
    <t>ぽこあぽこ</t>
  </si>
  <si>
    <t>特定非営利活動法人未来の木</t>
  </si>
  <si>
    <t>西船橋ワークショップ</t>
  </si>
  <si>
    <t>特定非営利活動法人　MS-link</t>
  </si>
  <si>
    <t>おひさま</t>
  </si>
  <si>
    <t>NPO法人船橋こころの福祉協会</t>
  </si>
  <si>
    <t>障がい福祉サービス事業所　こんぽーる</t>
  </si>
  <si>
    <t>共進株式会社</t>
    <rPh sb="4" eb="6">
      <t>カイシャ</t>
    </rPh>
    <phoneticPr fontId="2"/>
  </si>
  <si>
    <t>船橋事業所とまと</t>
  </si>
  <si>
    <t>特定非営利活動法人　礎</t>
  </si>
  <si>
    <t>とまりぎ</t>
  </si>
  <si>
    <t>ふくろう珈琲合同会社</t>
  </si>
  <si>
    <t>ふくろう珈琲</t>
  </si>
  <si>
    <t>合同会社オン</t>
  </si>
  <si>
    <t>ぼくらの家</t>
  </si>
  <si>
    <t>特定非営利活動法人しーど</t>
  </si>
  <si>
    <t>ろーずまりー</t>
  </si>
  <si>
    <t>社会福祉法人あかね</t>
  </si>
  <si>
    <t>ワークアイ・ジョブサポート</t>
  </si>
  <si>
    <t>一般社団法人ギフト</t>
  </si>
  <si>
    <t>ワルツ</t>
  </si>
  <si>
    <t>㈱ロイヤルクリーナース</t>
  </si>
  <si>
    <t>円</t>
  </si>
  <si>
    <t>船橋市光風みどり園</t>
  </si>
  <si>
    <t>特定非営利活動法人夢工房まごめざわ</t>
  </si>
  <si>
    <t>夢工房まごめざわ</t>
  </si>
  <si>
    <t>特定非営利活動法人茗荷舎福祉作業所</t>
  </si>
  <si>
    <t>茗荷舎福祉作業所</t>
  </si>
  <si>
    <t>ふなばし工房</t>
  </si>
  <si>
    <t>みらい工芸館</t>
  </si>
  <si>
    <t>ワークアイ・船橋</t>
  </si>
  <si>
    <t>あるま</t>
  </si>
  <si>
    <t>社会福祉法人地蔵会</t>
    <rPh sb="0" eb="6">
      <t>シャカイフクシホウジン</t>
    </rPh>
    <phoneticPr fontId="2"/>
  </si>
  <si>
    <t>第２紙好き工房空と海</t>
  </si>
  <si>
    <t>合同会社　A</t>
  </si>
  <si>
    <t>就労GISELE</t>
  </si>
  <si>
    <t>カメリアハウス</t>
  </si>
  <si>
    <t>社会福祉法人千葉県福祉援護会</t>
    <rPh sb="0" eb="6">
      <t>シャカイフクシホウジン</t>
    </rPh>
    <phoneticPr fontId="2"/>
  </si>
  <si>
    <t>障害者通所施設 オーヴェル</t>
  </si>
  <si>
    <t>かりん</t>
  </si>
  <si>
    <t>障害者の働く場もえぎ</t>
  </si>
  <si>
    <t>一般社団法人長春会</t>
    <rPh sb="0" eb="6">
      <t>イッパンシャダンホウジン</t>
    </rPh>
    <phoneticPr fontId="2"/>
  </si>
  <si>
    <t>そよ風ひろば　はぐくみ</t>
  </si>
  <si>
    <t>一般社団法人るーむ</t>
  </si>
  <si>
    <t>りすたあと</t>
  </si>
  <si>
    <t>株式会社ベルサポート</t>
  </si>
  <si>
    <t>ベルサポ</t>
  </si>
  <si>
    <t>特定非営利活動法人陽だまり市場</t>
    <rPh sb="0" eb="9">
      <t>トクテイヒエイリカツドウホウジン</t>
    </rPh>
    <phoneticPr fontId="2"/>
  </si>
  <si>
    <t>陽だまり市場</t>
  </si>
  <si>
    <t>NPO法人いちよう会</t>
  </si>
  <si>
    <t>はみんぐばあど</t>
  </si>
  <si>
    <t>特定非営利活動法人ロンの家福祉会</t>
    <rPh sb="12" eb="13">
      <t>イエ</t>
    </rPh>
    <rPh sb="13" eb="15">
      <t>フクシ</t>
    </rPh>
    <rPh sb="15" eb="16">
      <t>カイ</t>
    </rPh>
    <phoneticPr fontId="2"/>
  </si>
  <si>
    <t>就労継続支援事B型業所Ｃａｆｅすまいる</t>
  </si>
  <si>
    <t>特定非営利活動法人みなと会</t>
    <rPh sb="0" eb="9">
      <t>トクテイヒエイリカツドウホウジン</t>
    </rPh>
    <phoneticPr fontId="2"/>
  </si>
  <si>
    <t>casaみなと</t>
  </si>
  <si>
    <t>株式会社ふくしねっと工房</t>
  </si>
  <si>
    <t>ワーカーズハウスぐらす</t>
  </si>
  <si>
    <t>特定非営利活動法人カム・トゥルー</t>
    <rPh sb="0" eb="9">
      <t>トクテイヒエイリカツドウホウジン</t>
    </rPh>
    <phoneticPr fontId="2"/>
  </si>
  <si>
    <t>石陶房</t>
  </si>
  <si>
    <t>合同会社ルナ</t>
    <rPh sb="0" eb="2">
      <t>ゴウドウ</t>
    </rPh>
    <rPh sb="2" eb="4">
      <t>カイシャ</t>
    </rPh>
    <phoneticPr fontId="2"/>
  </si>
  <si>
    <t>株式会社　コンフォートケア</t>
    <rPh sb="0" eb="4">
      <t>カブシキガイシャ</t>
    </rPh>
    <phoneticPr fontId="2"/>
  </si>
  <si>
    <t>LE LiEN</t>
  </si>
  <si>
    <t>株式会社ロイヤルクリーナース</t>
    <rPh sb="0" eb="4">
      <t>カブシキガイシャ</t>
    </rPh>
    <phoneticPr fontId="2"/>
  </si>
  <si>
    <t>アーク</t>
  </si>
  <si>
    <t>ジョブソワ株式会社</t>
  </si>
  <si>
    <t>ジョブソワ船橋事業所</t>
  </si>
  <si>
    <t>一般社団法人　スターアドバンス</t>
    <rPh sb="0" eb="2">
      <t>イッパン</t>
    </rPh>
    <rPh sb="2" eb="4">
      <t>シャダン</t>
    </rPh>
    <rPh sb="4" eb="6">
      <t>ホウジン</t>
    </rPh>
    <phoneticPr fontId="2"/>
  </si>
  <si>
    <t>ラプエ</t>
  </si>
  <si>
    <t>合同会社　夢工場</t>
  </si>
  <si>
    <t>未来塾作業所</t>
    <rPh sb="0" eb="3">
      <t>ミライジュク</t>
    </rPh>
    <rPh sb="3" eb="6">
      <t>サギョウショ</t>
    </rPh>
    <phoneticPr fontId="2"/>
  </si>
  <si>
    <t>特定非営利活動法人銀河舎</t>
    <rPh sb="0" eb="2">
      <t>トクテイ</t>
    </rPh>
    <rPh sb="2" eb="9">
      <t>ヒエイリカツドウホウジン</t>
    </rPh>
    <rPh sb="9" eb="12">
      <t>ギンガシャ</t>
    </rPh>
    <phoneticPr fontId="2"/>
  </si>
  <si>
    <t>銀河舎</t>
    <rPh sb="0" eb="3">
      <t>ギンガシャ</t>
    </rPh>
    <phoneticPr fontId="2"/>
  </si>
  <si>
    <t>株式会社B-TRUST</t>
    <rPh sb="0" eb="4">
      <t>カブシキガイシャ</t>
    </rPh>
    <phoneticPr fontId="2"/>
  </si>
  <si>
    <t>総活躍イオン長沼</t>
    <rPh sb="0" eb="3">
      <t>ソウカツヤク</t>
    </rPh>
    <rPh sb="6" eb="8">
      <t>ナガヌマ</t>
    </rPh>
    <phoneticPr fontId="2"/>
  </si>
  <si>
    <t>社会福祉法人千葉勤労者福祉会</t>
    <rPh sb="0" eb="6">
      <t>シャカイフクシホウジン</t>
    </rPh>
    <rPh sb="6" eb="8">
      <t>チバ</t>
    </rPh>
    <rPh sb="8" eb="11">
      <t>キンロウシャ</t>
    </rPh>
    <rPh sb="11" eb="14">
      <t>フクシカイ</t>
    </rPh>
    <phoneticPr fontId="2"/>
  </si>
  <si>
    <t>障害福祉サービス事業所まぁぶるひろ</t>
    <rPh sb="0" eb="4">
      <t>ショウガイフクシ</t>
    </rPh>
    <rPh sb="8" eb="10">
      <t>ジギョウ</t>
    </rPh>
    <rPh sb="10" eb="11">
      <t>ショ</t>
    </rPh>
    <phoneticPr fontId="2"/>
  </si>
  <si>
    <t>社会福祉法人千葉市手をつなぐ育成会</t>
    <rPh sb="0" eb="6">
      <t>シャカイフクシホウジン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</si>
  <si>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</si>
  <si>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</si>
  <si>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</si>
  <si>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株式会社B-RISE</t>
    <rPh sb="0" eb="4">
      <t>カブシキガイシャ</t>
    </rPh>
    <phoneticPr fontId="2"/>
  </si>
  <si>
    <t>総活躍美浜</t>
    <rPh sb="0" eb="3">
      <t>ソウカツヤク</t>
    </rPh>
    <rPh sb="3" eb="5">
      <t>ミハマ</t>
    </rPh>
    <phoneticPr fontId="2"/>
  </si>
  <si>
    <t>社会福祉法人父の樹会</t>
    <rPh sb="0" eb="6">
      <t>シャカイフクシホウジン</t>
    </rPh>
    <rPh sb="6" eb="7">
      <t>チチ</t>
    </rPh>
    <rPh sb="8" eb="9">
      <t>キ</t>
    </rPh>
    <rPh sb="9" eb="10">
      <t>カイ</t>
    </rPh>
    <phoneticPr fontId="2"/>
  </si>
  <si>
    <t>おおぞら園</t>
    <rPh sb="4" eb="5">
      <t>エン</t>
    </rPh>
    <phoneticPr fontId="2"/>
  </si>
  <si>
    <t>社会福祉法人つどい</t>
    <rPh sb="0" eb="6">
      <t>シャカイフクシホウジン</t>
    </rPh>
    <phoneticPr fontId="2"/>
  </si>
  <si>
    <t>社会福祉法人ゆいまーる</t>
    <rPh sb="0" eb="6">
      <t>シャカイフクシホウジン</t>
    </rPh>
    <phoneticPr fontId="2"/>
  </si>
  <si>
    <t>大宮もくまお</t>
    <rPh sb="0" eb="2">
      <t>オオミヤ</t>
    </rPh>
    <phoneticPr fontId="2"/>
  </si>
  <si>
    <t>社会福祉法人みらい工房</t>
    <rPh sb="0" eb="6">
      <t>シャカイフクシホウジン</t>
    </rPh>
    <rPh sb="9" eb="11">
      <t>コウボウ</t>
    </rPh>
    <phoneticPr fontId="2"/>
  </si>
  <si>
    <t>はーとやのパン</t>
  </si>
  <si>
    <t xml:space="preserve">社会福祉法人首都圏光の村 </t>
  </si>
  <si>
    <t>千葉光の村授産園</t>
    <rPh sb="0" eb="2">
      <t>チバ</t>
    </rPh>
    <rPh sb="2" eb="3">
      <t>ヒカリ</t>
    </rPh>
    <rPh sb="4" eb="7">
      <t>ムラジュサン</t>
    </rPh>
    <rPh sb="7" eb="8">
      <t>エン</t>
    </rPh>
    <phoneticPr fontId="2"/>
  </si>
  <si>
    <t>社会福祉法人心友会</t>
  </si>
  <si>
    <t>しいのみ園あい</t>
  </si>
  <si>
    <t>社会福祉法人父の樹会</t>
  </si>
  <si>
    <t>父の樹園</t>
    <rPh sb="0" eb="1">
      <t>チチ</t>
    </rPh>
    <rPh sb="2" eb="3">
      <t>キ</t>
    </rPh>
    <rPh sb="3" eb="4">
      <t>エン</t>
    </rPh>
    <phoneticPr fontId="2"/>
  </si>
  <si>
    <t>社会福祉法人晴山会</t>
    <rPh sb="0" eb="2">
      <t>シャカイ</t>
    </rPh>
    <rPh sb="2" eb="9">
      <t>フクシホウジンハレヤマカイ</t>
    </rPh>
    <rPh sb="6" eb="8">
      <t>ハルヤマ</t>
    </rPh>
    <phoneticPr fontId="2"/>
  </si>
  <si>
    <t>桜が丘晴山苑</t>
  </si>
  <si>
    <t>社会福祉法人　栗の木</t>
  </si>
  <si>
    <t>ステップちば</t>
  </si>
  <si>
    <t>社会福祉法人斉信会</t>
  </si>
  <si>
    <t>花見川ワークサポート</t>
  </si>
  <si>
    <t>合同会社悠伸</t>
  </si>
  <si>
    <t>ワークセンター「明日へのかけはし」</t>
  </si>
  <si>
    <t xml:space="preserve">社会福祉法人うぐいす会 </t>
  </si>
  <si>
    <t>からは～い</t>
  </si>
  <si>
    <t>ワークショップ鎌取</t>
  </si>
  <si>
    <t>FandS株式会社</t>
  </si>
  <si>
    <t>羽の郷千葉</t>
  </si>
  <si>
    <t xml:space="preserve">ＮＰＯ法人ビバーチェ </t>
  </si>
  <si>
    <t>工房かたくり</t>
  </si>
  <si>
    <t xml:space="preserve">社会福祉法人オリーブの樹 </t>
  </si>
  <si>
    <t>オリーブハウス</t>
  </si>
  <si>
    <t>ＡＨＣグループ株式会社</t>
  </si>
  <si>
    <t>TODAY亀岡</t>
  </si>
  <si>
    <t>株式会社さくらみち</t>
  </si>
  <si>
    <t>あははのきち</t>
  </si>
  <si>
    <t>特定非営利活動法人トライアングル西千葉</t>
  </si>
  <si>
    <t>就労生活支援センタートライアングル西千葉</t>
  </si>
  <si>
    <t>株式会社Alba</t>
  </si>
  <si>
    <t>Alba千葉</t>
  </si>
  <si>
    <t>TODAY都町</t>
  </si>
  <si>
    <t xml:space="preserve">サポートトライ株式会社 </t>
  </si>
  <si>
    <t>サポートジェム</t>
  </si>
  <si>
    <t>社会福祉法人千葉県聴覚障害者協会</t>
  </si>
  <si>
    <t>らいおん工房</t>
  </si>
  <si>
    <t xml:space="preserve">株式会社風の鈴 </t>
  </si>
  <si>
    <t>ビオラのうた</t>
  </si>
  <si>
    <t>あけぼの園</t>
  </si>
  <si>
    <t>社会福祉法人樹の実会</t>
  </si>
  <si>
    <t>青い空</t>
    <rPh sb="0" eb="1">
      <t>アオ</t>
    </rPh>
    <rPh sb="2" eb="3">
      <t>ソラ</t>
    </rPh>
    <phoneticPr fontId="2"/>
  </si>
  <si>
    <t>大樹</t>
  </si>
  <si>
    <t>大宮</t>
    <rPh sb="0" eb="2">
      <t>オオミヤ</t>
    </rPh>
    <phoneticPr fontId="2"/>
  </si>
  <si>
    <t>桜木</t>
    <rPh sb="0" eb="2">
      <t>サクラギ</t>
    </rPh>
    <phoneticPr fontId="2"/>
  </si>
  <si>
    <t>社会福祉法人りべるたす</t>
  </si>
  <si>
    <t>WORK　STATION　りべるたす</t>
  </si>
  <si>
    <t>SHコーポレーション株式会社</t>
  </si>
  <si>
    <t>ジョブシティパートナーズＤｕｏ</t>
  </si>
  <si>
    <t>ＮＰＯ法人障害者の就労を支援する会</t>
  </si>
  <si>
    <t>カフェ・ハーモニー</t>
  </si>
  <si>
    <t>オリーブ鎌取福祉作業所</t>
  </si>
  <si>
    <t xml:space="preserve">社会福祉法人千葉市社会福祉協議会 </t>
  </si>
  <si>
    <t>千葉市療育センター　いずみの家</t>
    <rPh sb="14" eb="15">
      <t>イエ</t>
    </rPh>
    <phoneticPr fontId="2"/>
  </si>
  <si>
    <t>特定非営利活動法人ヘルスマネジメントあおぞら</t>
  </si>
  <si>
    <t>ファームなかた</t>
  </si>
  <si>
    <t>ＮＰＯ法人カフェ・バルコニーの家</t>
  </si>
  <si>
    <t>カフェバルコニー</t>
  </si>
  <si>
    <t xml:space="preserve">株式会社ヒューモニー </t>
  </si>
  <si>
    <t>e-Team千葉みなと</t>
    <rPh sb="6" eb="8">
      <t>チバ</t>
    </rPh>
    <phoneticPr fontId="2"/>
  </si>
  <si>
    <t>株式会社ドットライン</t>
  </si>
  <si>
    <t>ドットワーク本千葉（旧：ゆうきのまち本千葉）</t>
    <rPh sb="6" eb="9">
      <t>ホンチバ</t>
    </rPh>
    <rPh sb="10" eb="11">
      <t>キュウ</t>
    </rPh>
    <phoneticPr fontId="2"/>
  </si>
  <si>
    <t>株式会社ＯＩＢＳ</t>
  </si>
  <si>
    <t>オープンドア千葉</t>
  </si>
  <si>
    <t xml:space="preserve">特定非営利活動法人農福共生研究会 </t>
  </si>
  <si>
    <t>キャロットハウス</t>
  </si>
  <si>
    <t>AHCグループ株式会社</t>
    <rPh sb="7" eb="11">
      <t>カブシキガイシャ</t>
    </rPh>
    <phoneticPr fontId="2"/>
  </si>
  <si>
    <t>TODAY若松町</t>
    <rPh sb="5" eb="8">
      <t>ワカマツチョウ</t>
    </rPh>
    <phoneticPr fontId="2"/>
  </si>
  <si>
    <t>株式会社トミオ</t>
    <rPh sb="0" eb="4">
      <t>カブシキカイシャ</t>
    </rPh>
    <phoneticPr fontId="2"/>
  </si>
  <si>
    <t>トミオヴィレッジ</t>
  </si>
  <si>
    <t>株式会社ブリッジ</t>
    <rPh sb="0" eb="8">
      <t>ｂ</t>
    </rPh>
    <phoneticPr fontId="2"/>
  </si>
  <si>
    <t>ドットワーク園生（就労継続支援B型）（旧：ゆうきのまち園生）</t>
    <rPh sb="19" eb="20">
      <t>キュウ</t>
    </rPh>
    <rPh sb="27" eb="29">
      <t>ソンノウ</t>
    </rPh>
    <phoneticPr fontId="2"/>
  </si>
  <si>
    <t>特定非営利活動法人尚真会</t>
    <rPh sb="0" eb="12">
      <t>トクテイヒエイリカツドウホウジンショウシンカイ</t>
    </rPh>
    <phoneticPr fontId="2"/>
  </si>
  <si>
    <t>一般社団法人ぶどうの木</t>
    <rPh sb="0" eb="6">
      <t>イッパンシャダンホウジン</t>
    </rPh>
    <rPh sb="10" eb="11">
      <t>キ</t>
    </rPh>
    <phoneticPr fontId="2"/>
  </si>
  <si>
    <t>ぶどうの木</t>
    <rPh sb="4" eb="5">
      <t>キ</t>
    </rPh>
    <phoneticPr fontId="2"/>
  </si>
  <si>
    <t>特定非営利活動法人リンパカフェ</t>
    <rPh sb="0" eb="2">
      <t xml:space="preserve">トクテイ </t>
    </rPh>
    <rPh sb="2" eb="5">
      <t xml:space="preserve">ヒエイリ </t>
    </rPh>
    <rPh sb="5" eb="7">
      <t xml:space="preserve">カツドウ </t>
    </rPh>
    <rPh sb="7" eb="9">
      <t xml:space="preserve">ホウジン </t>
    </rPh>
    <phoneticPr fontId="2"/>
  </si>
  <si>
    <t>在宅就労支援事業団TOKYO-BAY</t>
    <rPh sb="0" eb="2">
      <t xml:space="preserve">ザイタク </t>
    </rPh>
    <rPh sb="2" eb="4">
      <t xml:space="preserve">シュウロウ </t>
    </rPh>
    <rPh sb="4" eb="6">
      <t xml:space="preserve">シエン </t>
    </rPh>
    <rPh sb="6" eb="9">
      <t xml:space="preserve">ジギョウダン </t>
    </rPh>
    <phoneticPr fontId="2"/>
  </si>
  <si>
    <t>株式会社WOOOLY</t>
    <rPh sb="0" eb="4">
      <t>カブシキカイシャ</t>
    </rPh>
    <phoneticPr fontId="2"/>
  </si>
  <si>
    <t>ウーリー鎌ヶ谷</t>
    <rPh sb="4" eb="7">
      <t>カマガヤ</t>
    </rPh>
    <phoneticPr fontId="2"/>
  </si>
  <si>
    <t>一般社団法人KIRIHARE</t>
    <rPh sb="0" eb="6">
      <t>イッパンシャダンホウジン</t>
    </rPh>
    <phoneticPr fontId="2"/>
  </si>
  <si>
    <t>ギャラリー霧晴</t>
    <rPh sb="5" eb="7">
      <t>キリハレ</t>
    </rPh>
    <phoneticPr fontId="2"/>
  </si>
  <si>
    <t>1-0132-02-014245</t>
  </si>
  <si>
    <t>有限会社重夢</t>
    <rPh sb="0" eb="4">
      <t>ユウゲンガイシャ</t>
    </rPh>
    <rPh sb="4" eb="6">
      <t>エム</t>
    </rPh>
    <phoneticPr fontId="2"/>
  </si>
  <si>
    <t>アイル鴨川</t>
    <rPh sb="3" eb="5">
      <t>カモガワ</t>
    </rPh>
    <phoneticPr fontId="2"/>
  </si>
  <si>
    <t>株式会社農ＴＯ福</t>
    <rPh sb="0" eb="5">
      <t>カブシキガイシャノウ</t>
    </rPh>
    <rPh sb="7" eb="8">
      <t>フク</t>
    </rPh>
    <phoneticPr fontId="2"/>
  </si>
  <si>
    <t>とばり農園</t>
    <rPh sb="3" eb="5">
      <t>ノウエン</t>
    </rPh>
    <phoneticPr fontId="2"/>
  </si>
  <si>
    <t xml:space="preserve">	8040001122633</t>
  </si>
  <si>
    <t>株式会社　トライフォース</t>
    <rPh sb="0" eb="4">
      <t>カブシキガイシャ</t>
    </rPh>
    <phoneticPr fontId="2"/>
  </si>
  <si>
    <t>就労継続支援B型事業所　和みかん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ワ</t>
    </rPh>
    <phoneticPr fontId="2"/>
  </si>
  <si>
    <t>特定非営利活動法人イチミリノコエ</t>
    <rPh sb="0" eb="9">
      <t>トクテイヒエイリカツドウホウジン</t>
    </rPh>
    <phoneticPr fontId="2"/>
  </si>
  <si>
    <t>cube-3</t>
  </si>
  <si>
    <t>株式会社JOY</t>
    <rPh sb="0" eb="4">
      <t>カブシキガイシャ</t>
    </rPh>
    <phoneticPr fontId="2"/>
  </si>
  <si>
    <t>JOYワークス</t>
  </si>
  <si>
    <t>社会福祉法人槇の実会</t>
    <rPh sb="0" eb="6">
      <t>シャカイフクシホウジン</t>
    </rPh>
    <rPh sb="6" eb="7">
      <t>マキ</t>
    </rPh>
    <rPh sb="8" eb="10">
      <t>ミカイ</t>
    </rPh>
    <phoneticPr fontId="2"/>
  </si>
  <si>
    <t>あぶらや</t>
  </si>
  <si>
    <t>株式会社ファブール</t>
    <rPh sb="0" eb="4">
      <t>カブシキカイシャ</t>
    </rPh>
    <phoneticPr fontId="2"/>
  </si>
  <si>
    <t>一般社団法人B-NEXT</t>
    <rPh sb="0" eb="6">
      <t>イッパンシャダンホウジン</t>
    </rPh>
    <phoneticPr fontId="2"/>
  </si>
  <si>
    <t>ガーデン愛宕</t>
    <rPh sb="4" eb="6">
      <t>アタゴ</t>
    </rPh>
    <phoneticPr fontId="2"/>
  </si>
  <si>
    <t>一般社団法人Ｂ－ＮＥＸＴ</t>
    <rPh sb="0" eb="6">
      <t>イッパンシャダンホウジン</t>
    </rPh>
    <phoneticPr fontId="2"/>
  </si>
  <si>
    <t>ガーデン馬橋</t>
    <rPh sb="4" eb="6">
      <t>マバシ</t>
    </rPh>
    <phoneticPr fontId="2"/>
  </si>
  <si>
    <t>合同会社CROP</t>
    <rPh sb="0" eb="4">
      <t>ゴウドウガイシャ</t>
    </rPh>
    <phoneticPr fontId="2"/>
  </si>
  <si>
    <t xml:space="preserve">クラップワークス </t>
  </si>
  <si>
    <t>株式会社ベストグロウ</t>
    <rPh sb="0" eb="2">
      <t>カブシキ</t>
    </rPh>
    <rPh sb="2" eb="4">
      <t>カイシャ</t>
    </rPh>
    <phoneticPr fontId="2"/>
  </si>
  <si>
    <t>ベストワーク</t>
  </si>
  <si>
    <t>特定非営利活動法人真ごころ</t>
    <rPh sb="0" eb="10">
      <t>トクテイヒエイリカツドウホウジンマ</t>
    </rPh>
    <phoneticPr fontId="2"/>
  </si>
  <si>
    <t>まごころデイスポーツ</t>
  </si>
  <si>
    <t>和実株式会社</t>
    <rPh sb="0" eb="1">
      <t>ナゴミ</t>
    </rPh>
    <rPh sb="1" eb="2">
      <t>ミ</t>
    </rPh>
    <rPh sb="2" eb="6">
      <t>カブシキガイシャ</t>
    </rPh>
    <phoneticPr fontId="2"/>
  </si>
  <si>
    <t>就労継続支援B型Ｎコネクト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</si>
  <si>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株式会社エール</t>
    <rPh sb="0" eb="4">
      <t>カブシキカイシャ</t>
    </rPh>
    <phoneticPr fontId="2"/>
  </si>
  <si>
    <t>就労継続支援エール</t>
    <rPh sb="0" eb="4">
      <t>シュウロウケイゾク</t>
    </rPh>
    <rPh sb="4" eb="6">
      <t>シエンイチハラ</t>
    </rPh>
    <phoneticPr fontId="2"/>
  </si>
  <si>
    <t>0117-03-003077</t>
  </si>
  <si>
    <t>Restart合同会社</t>
    <rPh sb="7" eb="11">
      <t>ゴウドウガイシャ</t>
    </rPh>
    <phoneticPr fontId="2"/>
  </si>
  <si>
    <t>リスタートいちかわ</t>
  </si>
  <si>
    <t>あっと・ふくいろ株式会社</t>
  </si>
  <si>
    <t>ぐりーんぴーす</t>
  </si>
  <si>
    <t>合同会社オマツー</t>
    <rPh sb="0" eb="1">
      <t>ゴウドウカイシャ</t>
    </rPh>
    <phoneticPr fontId="2"/>
  </si>
  <si>
    <t>団地弁当</t>
  </si>
  <si>
    <t>医療法人　静和会</t>
  </si>
  <si>
    <t>さざんかクラブ</t>
  </si>
  <si>
    <t>株式会社水平線</t>
  </si>
  <si>
    <t>ONEGAME　船橋校</t>
  </si>
  <si>
    <t>株式会社oneself</t>
  </si>
  <si>
    <t>rubato</t>
  </si>
  <si>
    <t>株式会社dearmilieus</t>
    <rPh sb="0" eb="4">
      <t>カブシキカイシャ</t>
    </rPh>
    <phoneticPr fontId="2"/>
  </si>
  <si>
    <t>多機能型事業所レリゴ北習志野</t>
    <rPh sb="0" eb="3">
      <t>タキノウ</t>
    </rPh>
    <rPh sb="3" eb="4">
      <t>ガタ</t>
    </rPh>
    <rPh sb="4" eb="7">
      <t>ジギョウショ</t>
    </rPh>
    <rPh sb="10" eb="14">
      <t>キタナラシノ</t>
    </rPh>
    <phoneticPr fontId="2"/>
  </si>
  <si>
    <t>Miacis合同会社</t>
  </si>
  <si>
    <t>和風猫本舗　就労継続支援Ｂ型</t>
    <rPh sb="0" eb="2">
      <t>ワフウ</t>
    </rPh>
    <rPh sb="2" eb="3">
      <t>ネコ</t>
    </rPh>
    <rPh sb="3" eb="5">
      <t>ホンポ</t>
    </rPh>
    <rPh sb="6" eb="12">
      <t>シュウロウケイゾクシエン</t>
    </rPh>
    <rPh sb="13" eb="14">
      <t>ガタ</t>
    </rPh>
    <phoneticPr fontId="2"/>
  </si>
  <si>
    <t>有限会社ケアファクトリー</t>
    <rPh sb="0" eb="4">
      <t>ユウゲンガイシャ</t>
    </rPh>
    <phoneticPr fontId="2"/>
  </si>
  <si>
    <t>CAREWORKS（旧：すまいる工房。）</t>
    <rPh sb="10" eb="11">
      <t>キュウ</t>
    </rPh>
    <phoneticPr fontId="2"/>
  </si>
  <si>
    <t>株式会社フリースタイル</t>
    <rPh sb="0" eb="4">
      <t>カブシキガイシャ</t>
    </rPh>
    <phoneticPr fontId="2"/>
  </si>
  <si>
    <t>サブカルビジネスセンター千葉</t>
    <rPh sb="12" eb="14">
      <t>チバ</t>
    </rPh>
    <phoneticPr fontId="2"/>
  </si>
  <si>
    <t>特定非営利活動法人とどろき</t>
    <rPh sb="0" eb="9">
      <t>トクテイヒエイリカツドウホウジン</t>
    </rPh>
    <phoneticPr fontId="2"/>
  </si>
  <si>
    <t>自然食じねん</t>
    <rPh sb="0" eb="3">
      <t>シゼンショク</t>
    </rPh>
    <phoneticPr fontId="2"/>
  </si>
  <si>
    <t>株式会社山盛</t>
    <rPh sb="0" eb="6">
      <t>カブシキカイシャヤマモリ</t>
    </rPh>
    <phoneticPr fontId="2"/>
  </si>
  <si>
    <t>やまもりワークステーション</t>
  </si>
  <si>
    <t>NPO法人タカラワークサポート</t>
    <rPh sb="3" eb="5">
      <t>ホウジン</t>
    </rPh>
    <phoneticPr fontId="2"/>
  </si>
  <si>
    <t>Workul</t>
  </si>
  <si>
    <t>ドットワーク西千葉（就労継続支援B型）（旧：ゆうきのまち西千葉）</t>
    <rPh sb="20" eb="21">
      <t>キュウ</t>
    </rPh>
    <rPh sb="28" eb="31">
      <t>ニシチバ</t>
    </rPh>
    <phoneticPr fontId="2"/>
  </si>
  <si>
    <t>ジョブタス千城台東事業所</t>
    <rPh sb="5" eb="12">
      <t>チシロダイヒガシジギョウショ</t>
    </rPh>
    <phoneticPr fontId="2"/>
  </si>
  <si>
    <t>株式会社AKY</t>
    <rPh sb="0" eb="4">
      <t>カブシキガイシャ</t>
    </rPh>
    <phoneticPr fontId="2"/>
  </si>
  <si>
    <t>イロドリ</t>
  </si>
  <si>
    <t>株式会社ブリッジ</t>
  </si>
  <si>
    <t>ドットワーク蘇我（就労継続支援B型）（旧：ゆうきのまち蘇我）</t>
    <rPh sb="19" eb="20">
      <t>キュウ</t>
    </rPh>
    <phoneticPr fontId="2"/>
  </si>
  <si>
    <t>WIBJAPAN株式会社</t>
    <rPh sb="8" eb="12">
      <t>カブシキカイシャ</t>
    </rPh>
    <phoneticPr fontId="2"/>
  </si>
  <si>
    <t>Camp稲毛海岸</t>
    <rPh sb="4" eb="8">
      <t>イナゲカイガン</t>
    </rPh>
    <phoneticPr fontId="2"/>
  </si>
  <si>
    <t>ウーリー千葉中央</t>
    <rPh sb="4" eb="8">
      <t>チバチュウオウ</t>
    </rPh>
    <phoneticPr fontId="2"/>
  </si>
  <si>
    <t>NPO法人廃電線リサイクルキャンプ</t>
    <rPh sb="0" eb="5">
      <t>トクヒ</t>
    </rPh>
    <rPh sb="5" eb="6">
      <t>ハイ</t>
    </rPh>
    <rPh sb="6" eb="8">
      <t>デンセン</t>
    </rPh>
    <phoneticPr fontId="2"/>
  </si>
  <si>
    <t>リサイクルキャンプ</t>
  </si>
  <si>
    <t>トレンディワールド株式会社</t>
    <rPh sb="9" eb="13">
      <t>カ</t>
    </rPh>
    <phoneticPr fontId="2"/>
  </si>
  <si>
    <t>チャコアカデミー</t>
  </si>
  <si>
    <t>一般社団法人笑楽</t>
  </si>
  <si>
    <t>株式会社B-SMILE</t>
    <rPh sb="0" eb="4">
      <t>カ</t>
    </rPh>
    <phoneticPr fontId="2"/>
  </si>
  <si>
    <t>リアン幕張本郷</t>
  </si>
  <si>
    <t>株式会社フロンティアユアセルフ</t>
    <rPh sb="0" eb="4">
      <t>カブシキガイシャ</t>
    </rPh>
    <phoneticPr fontId="2"/>
  </si>
  <si>
    <t>有限会社ライト・ライズ</t>
    <rPh sb="0" eb="4">
      <t>ユウゲn</t>
    </rPh>
    <phoneticPr fontId="2"/>
  </si>
  <si>
    <t>ライト</t>
  </si>
  <si>
    <t>有限会社ピュアアグリ</t>
  </si>
  <si>
    <t>就労継続支援B型事業所わかば</t>
  </si>
  <si>
    <t>合同会社スリーサポート</t>
  </si>
  <si>
    <t>ハートフル公津の杜</t>
  </si>
  <si>
    <t>株式会社スマイルキューブ</t>
    <rPh sb="0" eb="4">
      <t>カブシキガイシャ</t>
    </rPh>
    <phoneticPr fontId="2"/>
  </si>
  <si>
    <t>ぽてん松戸（旧：BELL松戸）</t>
    <rPh sb="3" eb="5">
      <t>マツド</t>
    </rPh>
    <rPh sb="6" eb="7">
      <t>キュウ</t>
    </rPh>
    <rPh sb="12" eb="14">
      <t>マツド</t>
    </rPh>
    <phoneticPr fontId="2"/>
  </si>
  <si>
    <t>株式会社コスモエイト</t>
  </si>
  <si>
    <t>ドリーム習志野</t>
    <rPh sb="4" eb="7">
      <t>ナラシノ</t>
    </rPh>
    <phoneticPr fontId="2"/>
  </si>
  <si>
    <t>株式会社クラスエイト</t>
    <rPh sb="0" eb="4">
      <t>カブシキカイシャ</t>
    </rPh>
    <phoneticPr fontId="2"/>
  </si>
  <si>
    <t>ひともち鎌ケ谷</t>
    <rPh sb="4" eb="7">
      <t>カマガヤ</t>
    </rPh>
    <phoneticPr fontId="2"/>
  </si>
  <si>
    <t>合同会社Maki　Lab</t>
    <rPh sb="0" eb="2">
      <t>ゴウドウ</t>
    </rPh>
    <rPh sb="2" eb="4">
      <t>カイシャ</t>
    </rPh>
    <phoneticPr fontId="2"/>
  </si>
  <si>
    <t>えんじゅフーズ</t>
  </si>
  <si>
    <t>株式会社クリーン介収便</t>
    <rPh sb="0" eb="4">
      <t>カブシキガイシャ</t>
    </rPh>
    <rPh sb="8" eb="9">
      <t>カイ</t>
    </rPh>
    <rPh sb="9" eb="10">
      <t>シュウ</t>
    </rPh>
    <rPh sb="10" eb="11">
      <t>ビン</t>
    </rPh>
    <phoneticPr fontId="2"/>
  </si>
  <si>
    <t>広</t>
    <rPh sb="0" eb="1">
      <t>ヒロ</t>
    </rPh>
    <phoneticPr fontId="2"/>
  </si>
  <si>
    <t>7 0400 0500 7253</t>
  </si>
  <si>
    <t>社会福祉法人生活クラブ</t>
    <rPh sb="0" eb="6">
      <t>シャカイフクシホウジン</t>
    </rPh>
    <rPh sb="6" eb="8">
      <t>セイカツ</t>
    </rPh>
    <phoneticPr fontId="2"/>
  </si>
  <si>
    <t>生活クラブ風の村　農仲舎八街</t>
    <rPh sb="9" eb="10">
      <t>ノウ</t>
    </rPh>
    <rPh sb="10" eb="11">
      <t>ナカ</t>
    </rPh>
    <rPh sb="11" eb="12">
      <t>シャ</t>
    </rPh>
    <rPh sb="12" eb="14">
      <t>ヤチマタ</t>
    </rPh>
    <phoneticPr fontId="2"/>
  </si>
  <si>
    <t>5040001127346</t>
  </si>
  <si>
    <t>株式会社バリアゼロ</t>
  </si>
  <si>
    <t>にじげん柏</t>
  </si>
  <si>
    <t>ガーデン高根台</t>
    <rPh sb="4" eb="7">
      <t>タカネダイ</t>
    </rPh>
    <phoneticPr fontId="2"/>
  </si>
  <si>
    <t>合同会社トラストサービス</t>
    <rPh sb="0" eb="4">
      <t>ゴウドウガイシャ</t>
    </rPh>
    <phoneticPr fontId="2"/>
  </si>
  <si>
    <t>トラスト</t>
  </si>
  <si>
    <t>7 0400 0112 6825</t>
  </si>
  <si>
    <t>株式会社エアリ</t>
    <rPh sb="0" eb="2">
      <t>カブシキ</t>
    </rPh>
    <rPh sb="2" eb="4">
      <t>カイシャ</t>
    </rPh>
    <phoneticPr fontId="2"/>
  </si>
  <si>
    <t>るうと</t>
  </si>
  <si>
    <t>ウーリー船橋</t>
    <rPh sb="4" eb="6">
      <t>フナバシ</t>
    </rPh>
    <phoneticPr fontId="2"/>
  </si>
  <si>
    <t>0400-01-125900</t>
  </si>
  <si>
    <t>スマイルパートナーズ株式会社</t>
    <rPh sb="10" eb="14">
      <t>カブシキガイシャ</t>
    </rPh>
    <phoneticPr fontId="2"/>
  </si>
  <si>
    <t>みらいラボ東船橋事業所</t>
    <rPh sb="5" eb="11">
      <t>ヒガシフナバシジギョウショ</t>
    </rPh>
    <phoneticPr fontId="2"/>
  </si>
  <si>
    <t>多機能型就労継続支援事業所わーくあっぷ</t>
    <rPh sb="0" eb="13">
      <t>タキノウガタシュウロウケイゾクシエンジギョウショ</t>
    </rPh>
    <phoneticPr fontId="2"/>
  </si>
  <si>
    <t>株式会社サン・ロード</t>
    <rPh sb="0" eb="4">
      <t>カブシキカイシャ</t>
    </rPh>
    <phoneticPr fontId="2"/>
  </si>
  <si>
    <t>ラフターズ</t>
  </si>
  <si>
    <t>株式会社おもつな</t>
    <rPh sb="0" eb="4">
      <t>カブシキガイシャ</t>
    </rPh>
    <phoneticPr fontId="2"/>
  </si>
  <si>
    <t>ドンと来い市川</t>
    <rPh sb="3" eb="4">
      <t>コ</t>
    </rPh>
    <rPh sb="5" eb="7">
      <t>イチカワ</t>
    </rPh>
    <phoneticPr fontId="2"/>
  </si>
  <si>
    <t>株式会社ANELA GROW</t>
    <rPh sb="0" eb="2">
      <t>カブシキ</t>
    </rPh>
    <rPh sb="2" eb="4">
      <t>カイシャ</t>
    </rPh>
    <phoneticPr fontId="2"/>
  </si>
  <si>
    <t>ANELA 我孫子</t>
    <rPh sb="6" eb="9">
      <t>アビコ</t>
    </rPh>
    <phoneticPr fontId="2"/>
  </si>
  <si>
    <t>千葉総合住宅株式会社</t>
    <rPh sb="0" eb="10">
      <t>チバソウゴウジュウタクカブシキガイシャ</t>
    </rPh>
    <phoneticPr fontId="2"/>
  </si>
  <si>
    <t>AQUAいちかわ</t>
  </si>
  <si>
    <t>C’sコミュニティ</t>
  </si>
  <si>
    <t>就労継続支援事業所C's kitchen &amp; C's factory</t>
    <rPh sb="6" eb="9">
      <t>ジギョウショ</t>
    </rPh>
    <phoneticPr fontId="2"/>
  </si>
  <si>
    <t>株式会社ミライグレース</t>
  </si>
  <si>
    <t>3010001195769</t>
  </si>
  <si>
    <t>ＷＯＯＯＬＹ株式会社</t>
  </si>
  <si>
    <t>ウーリー佐倉</t>
  </si>
  <si>
    <t>ウーリー四街道</t>
  </si>
  <si>
    <t>ウーリー八千代台</t>
  </si>
  <si>
    <t>ウエルネス倶楽部・明朗カレッジ</t>
    <rPh sb="5" eb="8">
      <t>クラブ</t>
    </rPh>
    <rPh sb="9" eb="11">
      <t>メイロウ</t>
    </rPh>
    <phoneticPr fontId="2"/>
  </si>
  <si>
    <t>株式会社アイスブレイク</t>
    <rPh sb="0" eb="4">
      <t>カブシキガイシャ</t>
    </rPh>
    <phoneticPr fontId="2"/>
  </si>
  <si>
    <t>オーダーメイド</t>
  </si>
  <si>
    <t>一般社団法人 B-NEXT</t>
  </si>
  <si>
    <t>ガーデン東習志野</t>
  </si>
  <si>
    <t>合同会社つちだ</t>
    <rPh sb="0" eb="2">
      <t>ゴウドウ</t>
    </rPh>
    <rPh sb="2" eb="4">
      <t>カイシャ</t>
    </rPh>
    <phoneticPr fontId="2"/>
  </si>
  <si>
    <t>コーヒーロースタリーＢＥ ＭＥ</t>
  </si>
  <si>
    <t>社会福祉法人こころ</t>
    <rPh sb="0" eb="4">
      <t>シャカイフクシ</t>
    </rPh>
    <rPh sb="4" eb="6">
      <t>ホウジン</t>
    </rPh>
    <phoneticPr fontId="2"/>
  </si>
  <si>
    <t>こころらいず</t>
  </si>
  <si>
    <t>株式会社ムジナ</t>
    <rPh sb="0" eb="4">
      <t>カブシキカイシャ</t>
    </rPh>
    <phoneticPr fontId="2"/>
  </si>
  <si>
    <t>ネコパス</t>
  </si>
  <si>
    <t>合同会社　富美</t>
    <rPh sb="0" eb="4">
      <t>ゴウドウガイシャ</t>
    </rPh>
    <rPh sb="5" eb="7">
      <t>トミ</t>
    </rPh>
    <phoneticPr fontId="2"/>
  </si>
  <si>
    <t>みらい⁺（プラス）</t>
  </si>
  <si>
    <t>社会福祉法人友遊会</t>
    <rPh sb="0" eb="6">
      <t>シャカイフクシホウジン</t>
    </rPh>
    <rPh sb="6" eb="9">
      <t>ユウユウカイ</t>
    </rPh>
    <phoneticPr fontId="2"/>
  </si>
  <si>
    <t>就労継続支援B型事業所　友遊</t>
    <rPh sb="0" eb="6">
      <t>シュウロウケイゾクシエン</t>
    </rPh>
    <rPh sb="7" eb="8">
      <t>ガタ</t>
    </rPh>
    <rPh sb="8" eb="11">
      <t>ジギョウショ</t>
    </rPh>
    <rPh sb="12" eb="14">
      <t>ユウユウ</t>
    </rPh>
    <phoneticPr fontId="2"/>
  </si>
  <si>
    <t>4 0400 0502 1983</t>
  </si>
  <si>
    <t>一般社団法人安房ダイバーシティ研究所</t>
    <rPh sb="0" eb="2">
      <t>イッパン</t>
    </rPh>
    <rPh sb="2" eb="8">
      <t>シャダンホウジンアワ</t>
    </rPh>
    <rPh sb="15" eb="18">
      <t>ケンキュウジョ</t>
    </rPh>
    <phoneticPr fontId="2"/>
  </si>
  <si>
    <t>就労継続支援B型事業所ららら</t>
    <rPh sb="0" eb="6">
      <t>シュウロウケイゾクシエン</t>
    </rPh>
    <rPh sb="7" eb="11">
      <t>ガタジギョウショ</t>
    </rPh>
    <phoneticPr fontId="2"/>
  </si>
  <si>
    <t>株式会社Nine</t>
    <rPh sb="0" eb="4">
      <t>カブシキガイシャ</t>
    </rPh>
    <phoneticPr fontId="2"/>
  </si>
  <si>
    <t>障がい福祉サポートネットNine 市川大野</t>
    <rPh sb="0" eb="1">
      <t>ショウ</t>
    </rPh>
    <rPh sb="3" eb="5">
      <t>フクシ</t>
    </rPh>
    <rPh sb="17" eb="21">
      <t>イチカワオオノ</t>
    </rPh>
    <phoneticPr fontId="2"/>
  </si>
  <si>
    <t>いずみサービス株式会社</t>
  </si>
  <si>
    <t>伸栄自然派おかし研究所南行徳</t>
  </si>
  <si>
    <t>株式会社　和の家</t>
    <rPh sb="0" eb="4">
      <t>カブシキカイシャ</t>
    </rPh>
    <rPh sb="5" eb="6">
      <t>ワ</t>
    </rPh>
    <rPh sb="7" eb="8">
      <t>イエ</t>
    </rPh>
    <phoneticPr fontId="2"/>
  </si>
  <si>
    <t>和の家</t>
    <rPh sb="0" eb="1">
      <t>ワ</t>
    </rPh>
    <rPh sb="2" eb="3">
      <t>イエ</t>
    </rPh>
    <phoneticPr fontId="2"/>
  </si>
  <si>
    <t>株式会社ネクストステップ</t>
    <rPh sb="0" eb="4">
      <t>カブシキカイシャ</t>
    </rPh>
    <phoneticPr fontId="2"/>
  </si>
  <si>
    <t>天風堂</t>
    <rPh sb="0" eb="3">
      <t>テンプウドウ</t>
    </rPh>
    <phoneticPr fontId="2"/>
  </si>
  <si>
    <t>社会福祉法人かずさ萬燈会</t>
  </si>
  <si>
    <t>八天堂きさらづ</t>
    <rPh sb="0" eb="3">
      <t>ハチテンドウ</t>
    </rPh>
    <phoneticPr fontId="2"/>
  </si>
  <si>
    <t>合同会社スリーアップ</t>
    <rPh sb="0" eb="4">
      <t>ゴウドウカイシャ</t>
    </rPh>
    <phoneticPr fontId="2"/>
  </si>
  <si>
    <t>約束の樹　北子安</t>
    <rPh sb="0" eb="2">
      <t>ヤクソク</t>
    </rPh>
    <rPh sb="3" eb="4">
      <t>キ</t>
    </rPh>
    <rPh sb="5" eb="8">
      <t>キタコヤス</t>
    </rPh>
    <phoneticPr fontId="2"/>
  </si>
  <si>
    <t>株式会社HalfWay</t>
    <rPh sb="0" eb="4">
      <t>カブシキガイシャ</t>
    </rPh>
    <phoneticPr fontId="2"/>
  </si>
  <si>
    <t>HalfWay House</t>
  </si>
  <si>
    <t>ペジーブル高田</t>
  </si>
  <si>
    <t>4011701017988</t>
  </si>
  <si>
    <t>株式会社Stellar education garden</t>
    <rPh sb="0" eb="4">
      <t>カブシキガイシャ</t>
    </rPh>
    <phoneticPr fontId="2"/>
  </si>
  <si>
    <t>me le'a</t>
  </si>
  <si>
    <t>株式会社ZERO</t>
    <rPh sb="0" eb="4">
      <t>カブシキカイシャ</t>
    </rPh>
    <phoneticPr fontId="2"/>
  </si>
  <si>
    <t>就労継続支援B型事業所「ありがとう」</t>
    <rPh sb="0" eb="4">
      <t>シュウロウケイゾク</t>
    </rPh>
    <rPh sb="4" eb="6">
      <t>シエン</t>
    </rPh>
    <rPh sb="7" eb="8">
      <t>ガタ</t>
    </rPh>
    <rPh sb="8" eb="11">
      <t>ジギョウショ</t>
    </rPh>
    <phoneticPr fontId="2"/>
  </si>
  <si>
    <t>まんまるファーム</t>
  </si>
  <si>
    <t>株式会社天喜</t>
    <rPh sb="0" eb="4">
      <t>カブシキガイシャ</t>
    </rPh>
    <rPh sb="4" eb="6">
      <t>テンキ</t>
    </rPh>
    <phoneticPr fontId="2"/>
  </si>
  <si>
    <t>リハスワーク八千代</t>
    <rPh sb="6" eb="9">
      <t>ヤチヨ</t>
    </rPh>
    <phoneticPr fontId="2"/>
  </si>
  <si>
    <t>TODAY弁天</t>
    <rPh sb="5" eb="7">
      <t>ベンテン</t>
    </rPh>
    <phoneticPr fontId="2"/>
  </si>
  <si>
    <t>株式会社スタンバイ</t>
    <rPh sb="0" eb="4">
      <t>カブシキガイシャ</t>
    </rPh>
    <phoneticPr fontId="2"/>
  </si>
  <si>
    <t>ITオフィス桜木</t>
    <rPh sb="6" eb="8">
      <t>サクラギ</t>
    </rPh>
    <phoneticPr fontId="2"/>
  </si>
  <si>
    <t>株式会社ブリッジ</t>
    <rPh sb="0" eb="4">
      <t>カブ</t>
    </rPh>
    <phoneticPr fontId="2"/>
  </si>
  <si>
    <t>ドットワーク千葉駅前（就労継続支援B型）</t>
    <rPh sb="6" eb="10">
      <t>チバエキマエ</t>
    </rPh>
    <phoneticPr fontId="2"/>
  </si>
  <si>
    <t>株式会社WAKUWORK</t>
    <rPh sb="0" eb="4">
      <t>カブシキガイシャ</t>
    </rPh>
    <phoneticPr fontId="2"/>
  </si>
  <si>
    <t>就労継続支援B型事業所　ワクワーク</t>
    <rPh sb="2" eb="4">
      <t>ケイゾク</t>
    </rPh>
    <rPh sb="7" eb="8">
      <t>カタ</t>
    </rPh>
    <phoneticPr fontId="2"/>
  </si>
  <si>
    <t>1020001147515</t>
  </si>
  <si>
    <t>株式会社SGT</t>
    <rPh sb="0" eb="2">
      <t>カブシキ</t>
    </rPh>
    <rPh sb="2" eb="4">
      <t>カイシャ</t>
    </rPh>
    <phoneticPr fontId="2"/>
  </si>
  <si>
    <t>Un peu（アンプ）</t>
  </si>
  <si>
    <t>一般社団法人白い月</t>
  </si>
  <si>
    <t>就労継続支援B型事業所　よろずやちば</t>
  </si>
  <si>
    <t>株式会社DT</t>
  </si>
  <si>
    <t>ANELLA CAFE 佐倉店</t>
  </si>
  <si>
    <t>ANELLA CAFE 流山店</t>
    <rPh sb="12" eb="14">
      <t>ナガレヤマ</t>
    </rPh>
    <rPh sb="14" eb="15">
      <t>テン</t>
    </rPh>
    <phoneticPr fontId="2"/>
  </si>
  <si>
    <t>BuzzCafe by ANELLA　浦安　就労継続支援B型</t>
  </si>
  <si>
    <t>株式会社JBSブレイン</t>
  </si>
  <si>
    <t>かいとクリーン</t>
  </si>
  <si>
    <t>株式会社トミオ</t>
  </si>
  <si>
    <t>トミオワーク源町</t>
  </si>
  <si>
    <t>株式会社ファームエイド</t>
  </si>
  <si>
    <t>のどかファーム</t>
  </si>
  <si>
    <t>株式会社博愛</t>
  </si>
  <si>
    <t>チューリップ</t>
  </si>
  <si>
    <t>合同会社リコネット</t>
  </si>
  <si>
    <t>monococo</t>
  </si>
  <si>
    <t>特定非営利活動法人のだ・ひと粒の種</t>
  </si>
  <si>
    <t>ひと粒の種　就労支援事業所</t>
  </si>
  <si>
    <t>株式会社小僧寿し</t>
  </si>
  <si>
    <t>ハートサポート合同会社</t>
  </si>
  <si>
    <t>ハートサポート</t>
  </si>
  <si>
    <t>一般社団法人はつね福祉会</t>
  </si>
  <si>
    <t>はっぴーくるーズ</t>
  </si>
  <si>
    <t>株式会社　Co-GII</t>
  </si>
  <si>
    <t>プライム</t>
  </si>
  <si>
    <t>株式会社シーレールサービス</t>
  </si>
  <si>
    <t>虹色</t>
  </si>
  <si>
    <t>株式会社時</t>
  </si>
  <si>
    <t>リバノス</t>
  </si>
  <si>
    <t>株式会社森脇総業</t>
  </si>
  <si>
    <t>まほろば日吉台</t>
  </si>
  <si>
    <t>合同会社エール</t>
  </si>
  <si>
    <t>多機能型事業所エール我孫子</t>
    <rPh sb="10" eb="13">
      <t>アビコ</t>
    </rPh>
    <phoneticPr fontId="2"/>
  </si>
  <si>
    <t>NPO法人さんさん味工房</t>
  </si>
  <si>
    <t>みどり工房</t>
  </si>
  <si>
    <t>休止</t>
    <rPh sb="0" eb="2">
      <t>キュウシ</t>
    </rPh>
    <phoneticPr fontId="2"/>
  </si>
  <si>
    <t>休止</t>
    <rPh sb="0" eb="2">
      <t>キュウシ</t>
    </rPh>
    <phoneticPr fontId="18"/>
  </si>
  <si>
    <t>小僧寿し　市川大野</t>
    <phoneticPr fontId="2"/>
  </si>
  <si>
    <t>就労継続支援A型事業所 allies</t>
    <phoneticPr fontId="2"/>
  </si>
  <si>
    <t>まりんわーく</t>
    <phoneticPr fontId="2"/>
  </si>
  <si>
    <t>千葉</t>
    <rPh sb="0" eb="2">
      <t>チバ</t>
    </rPh>
    <phoneticPr fontId="2"/>
  </si>
  <si>
    <t>事業所数</t>
  </si>
  <si>
    <t>就労継続支援B型事業所フォロー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</si>
</sst>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#,##0.000_);[Red]\(#,##0.000\)"/>
    <numFmt numFmtId="183" formatCode="0_ "/>
    <numFmt numFmtId="184" formatCode="0_);[Red]\(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MS PGothic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9" fontId="3" fillId="0" borderId="1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8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9" fontId="0" fillId="0" borderId="9" xfId="0" applyNumberForma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9" fontId="0" fillId="0" borderId="15" xfId="0" applyNumberFormat="1" applyBorder="1">
      <alignment vertical="center"/>
    </xf>
    <xf numFmtId="177" fontId="1" fillId="0" borderId="16" xfId="0" applyNumberFormat="1" applyFont="1" applyBorder="1" applyAlignment="1">
      <alignment horizontal="center" vertical="center" shrinkToFit="1"/>
    </xf>
    <xf numFmtId="177" fontId="1" fillId="0" borderId="17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0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 wrapText="1" shrinkToFit="1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177" fontId="0" fillId="6" borderId="5" xfId="0" applyNumberFormat="1" applyFill="1" applyBorder="1">
      <alignment vertical="center"/>
    </xf>
    <xf numFmtId="177" fontId="0" fillId="6" borderId="6" xfId="0" applyNumberFormat="1" applyFill="1" applyBorder="1">
      <alignment vertical="center"/>
    </xf>
    <xf numFmtId="0" fontId="1" fillId="6" borderId="1" xfId="0" applyFont="1" applyFill="1" applyBorder="1">
      <alignment vertical="center"/>
    </xf>
    <xf numFmtId="0" fontId="1" fillId="6" borderId="1" xfId="0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6" borderId="1" xfId="0" applyFill="1" applyBorder="1" applyAlignment="1">
      <alignment vertical="center" shrinkToFit="1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left" vertical="center" shrinkToFit="1"/>
    </xf>
    <xf numFmtId="49" fontId="0" fillId="0" borderId="1" xfId="2" applyNumberFormat="1" applyFont="1" applyBorder="1" applyAlignment="1">
      <alignment horizontal="left" vertical="center" shrinkToFit="1"/>
    </xf>
    <xf numFmtId="49" fontId="1" fillId="6" borderId="1" xfId="2" applyNumberFormat="1" applyFill="1" applyBorder="1" applyAlignment="1">
      <alignment horizontal="left" vertical="center" shrinkToFit="1"/>
    </xf>
    <xf numFmtId="0" fontId="0" fillId="6" borderId="1" xfId="0" applyFill="1" applyBorder="1" applyAlignment="1">
      <alignment horizontal="left" vertical="center" wrapText="1" shrinkToFit="1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6" borderId="8" xfId="0" applyNumberFormat="1" applyFill="1" applyBorder="1">
      <alignment vertical="center"/>
    </xf>
    <xf numFmtId="0" fontId="0" fillId="6" borderId="1" xfId="0" applyFill="1" applyBorder="1" applyAlignment="1">
      <alignment horizontal="left" vertical="center"/>
    </xf>
    <xf numFmtId="177" fontId="0" fillId="6" borderId="16" xfId="0" applyNumberFormat="1" applyFill="1" applyBorder="1" applyAlignment="1">
      <alignment horizontal="center" vertical="center" shrinkToFit="1"/>
    </xf>
    <xf numFmtId="177" fontId="1" fillId="0" borderId="21" xfId="0" applyNumberFormat="1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177" fontId="1" fillId="0" borderId="22" xfId="0" applyNumberFormat="1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177" fontId="1" fillId="0" borderId="24" xfId="0" applyNumberFormat="1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6" borderId="2" xfId="0" applyFill="1" applyBorder="1" applyAlignment="1">
      <alignment horizontal="center" vertical="center"/>
    </xf>
    <xf numFmtId="0" fontId="1" fillId="0" borderId="26" xfId="0" applyFont="1" applyBorder="1">
      <alignment vertical="center"/>
    </xf>
    <xf numFmtId="177" fontId="0" fillId="6" borderId="8" xfId="0" applyNumberFormat="1" applyFill="1" applyBorder="1" applyAlignment="1">
      <alignment vertical="center" shrinkToFit="1"/>
    </xf>
    <xf numFmtId="177" fontId="1" fillId="0" borderId="10" xfId="0" applyNumberFormat="1" applyFont="1" applyBorder="1" applyAlignment="1">
      <alignment vertical="center" shrinkToFit="1"/>
    </xf>
    <xf numFmtId="177" fontId="1" fillId="0" borderId="20" xfId="0" applyNumberFormat="1" applyFont="1" applyBorder="1" applyAlignment="1">
      <alignment vertical="center" shrinkToFit="1"/>
    </xf>
    <xf numFmtId="180" fontId="1" fillId="0" borderId="21" xfId="0" applyNumberFormat="1" applyFont="1" applyBorder="1" applyAlignment="1">
      <alignment horizontal="center" vertical="center" shrinkToFit="1"/>
    </xf>
    <xf numFmtId="180" fontId="1" fillId="0" borderId="24" xfId="0" applyNumberFormat="1" applyFont="1" applyBorder="1" applyAlignment="1">
      <alignment horizontal="center" vertical="center" shrinkToFit="1"/>
    </xf>
    <xf numFmtId="180" fontId="1" fillId="0" borderId="21" xfId="0" applyNumberFormat="1" applyFont="1" applyBorder="1">
      <alignment vertical="center"/>
    </xf>
    <xf numFmtId="180" fontId="0" fillId="0" borderId="21" xfId="0" applyNumberFormat="1" applyBorder="1">
      <alignment vertical="center"/>
    </xf>
    <xf numFmtId="180" fontId="0" fillId="0" borderId="23" xfId="0" applyNumberFormat="1" applyBorder="1">
      <alignment vertical="center"/>
    </xf>
    <xf numFmtId="180" fontId="0" fillId="0" borderId="24" xfId="0" applyNumberForma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1" fillId="0" borderId="0" xfId="0" applyNumberFormat="1" applyFont="1">
      <alignment vertical="center"/>
    </xf>
    <xf numFmtId="0" fontId="11" fillId="0" borderId="0" xfId="0" applyFont="1">
      <alignment vertical="center"/>
    </xf>
    <xf numFmtId="180" fontId="1" fillId="0" borderId="32" xfId="0" applyNumberFormat="1" applyFont="1" applyBorder="1" applyAlignment="1">
      <alignment horizontal="center" vertical="center" shrinkToFit="1"/>
    </xf>
    <xf numFmtId="177" fontId="1" fillId="0" borderId="27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9" fontId="0" fillId="0" borderId="34" xfId="0" applyNumberFormat="1" applyBorder="1">
      <alignment vertical="center"/>
    </xf>
    <xf numFmtId="177" fontId="1" fillId="0" borderId="34" xfId="0" applyNumberFormat="1" applyFont="1" applyBorder="1" applyAlignment="1">
      <alignment vertical="center" shrinkToFit="1"/>
    </xf>
    <xf numFmtId="180" fontId="1" fillId="0" borderId="32" xfId="0" applyNumberFormat="1" applyFont="1" applyBorder="1">
      <alignment vertical="center"/>
    </xf>
    <xf numFmtId="0" fontId="0" fillId="4" borderId="33" xfId="0" applyFill="1" applyBorder="1" applyAlignment="1">
      <alignment vertical="center" shrinkToFit="1"/>
    </xf>
    <xf numFmtId="177" fontId="0" fillId="4" borderId="33" xfId="0" applyNumberFormat="1" applyFill="1" applyBorder="1" applyAlignment="1">
      <alignment horizontal="center" vertical="center" shrinkToFit="1"/>
    </xf>
    <xf numFmtId="177" fontId="0" fillId="5" borderId="33" xfId="0" applyNumberFormat="1" applyFill="1" applyBorder="1" applyAlignment="1">
      <alignment horizontal="center" vertical="center" shrinkToFit="1"/>
    </xf>
    <xf numFmtId="177" fontId="5" fillId="5" borderId="33" xfId="0" applyNumberFormat="1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horizontal="center" vertical="center" shrinkToFit="1"/>
    </xf>
    <xf numFmtId="177" fontId="0" fillId="4" borderId="33" xfId="0" applyNumberFormat="1" applyFill="1" applyBorder="1" applyAlignment="1">
      <alignment horizontal="center" vertical="center"/>
    </xf>
    <xf numFmtId="177" fontId="0" fillId="4" borderId="33" xfId="0" applyNumberFormat="1" applyFill="1" applyBorder="1" applyAlignment="1">
      <alignment horizontal="center" vertical="center" wrapText="1"/>
    </xf>
    <xf numFmtId="177" fontId="0" fillId="4" borderId="33" xfId="0" applyNumberFormat="1" applyFill="1" applyBorder="1">
      <alignment vertical="center"/>
    </xf>
    <xf numFmtId="177" fontId="0" fillId="7" borderId="33" xfId="0" applyNumberFormat="1" applyFill="1" applyBorder="1">
      <alignment vertical="center"/>
    </xf>
    <xf numFmtId="177" fontId="1" fillId="0" borderId="35" xfId="0" applyNumberFormat="1" applyFont="1" applyBorder="1" applyAlignment="1">
      <alignment horizontal="center" vertical="center" shrinkToFit="1"/>
    </xf>
    <xf numFmtId="177" fontId="5" fillId="5" borderId="33" xfId="0" applyNumberFormat="1" applyFont="1" applyFill="1" applyBorder="1" applyAlignment="1">
      <alignment horizontal="center" vertical="center" wrapText="1" shrinkToFit="1"/>
    </xf>
    <xf numFmtId="177" fontId="1" fillId="0" borderId="29" xfId="0" applyNumberFormat="1" applyFont="1" applyBorder="1">
      <alignment vertical="center"/>
    </xf>
    <xf numFmtId="179" fontId="0" fillId="0" borderId="0" xfId="0" applyNumberFormat="1">
      <alignment vertical="center"/>
    </xf>
    <xf numFmtId="177" fontId="0" fillId="8" borderId="33" xfId="0" applyNumberFormat="1" applyFill="1" applyBorder="1" applyAlignment="1">
      <alignment horizontal="center" vertical="center" shrinkToFit="1"/>
    </xf>
    <xf numFmtId="177" fontId="5" fillId="8" borderId="33" xfId="0" applyNumberFormat="1" applyFont="1" applyFill="1" applyBorder="1" applyAlignment="1">
      <alignment horizontal="center" vertical="center" shrinkToFit="1"/>
    </xf>
    <xf numFmtId="0" fontId="5" fillId="8" borderId="33" xfId="0" applyFont="1" applyFill="1" applyBorder="1" applyAlignment="1">
      <alignment horizontal="center" vertical="center" shrinkToFit="1"/>
    </xf>
    <xf numFmtId="177" fontId="0" fillId="0" borderId="18" xfId="0" applyNumberFormat="1" applyBorder="1">
      <alignment vertical="center"/>
    </xf>
    <xf numFmtId="177" fontId="14" fillId="0" borderId="0" xfId="0" applyNumberFormat="1" applyFont="1">
      <alignment vertical="center"/>
    </xf>
    <xf numFmtId="0" fontId="1" fillId="0" borderId="20" xfId="0" applyFont="1" applyBorder="1">
      <alignment vertical="center"/>
    </xf>
    <xf numFmtId="181" fontId="1" fillId="0" borderId="20" xfId="0" applyNumberFormat="1" applyFont="1" applyBorder="1">
      <alignment vertical="center"/>
    </xf>
    <xf numFmtId="0" fontId="1" fillId="0" borderId="14" xfId="0" applyFont="1" applyBorder="1">
      <alignment vertical="center"/>
    </xf>
    <xf numFmtId="0" fontId="0" fillId="0" borderId="3" xfId="0" applyBorder="1">
      <alignment vertical="center"/>
    </xf>
    <xf numFmtId="177" fontId="6" fillId="0" borderId="0" xfId="0" applyNumberFormat="1" applyFont="1">
      <alignment vertical="center"/>
    </xf>
    <xf numFmtId="182" fontId="14" fillId="6" borderId="0" xfId="0" applyNumberFormat="1" applyFont="1" applyFill="1">
      <alignment vertical="center"/>
    </xf>
    <xf numFmtId="179" fontId="15" fillId="5" borderId="33" xfId="0" applyNumberFormat="1" applyFont="1" applyFill="1" applyBorder="1">
      <alignment vertical="center"/>
    </xf>
    <xf numFmtId="182" fontId="6" fillId="0" borderId="0" xfId="0" applyNumberFormat="1" applyFont="1" applyAlignment="1">
      <alignment horizontal="right" vertical="center"/>
    </xf>
    <xf numFmtId="181" fontId="14" fillId="0" borderId="0" xfId="0" applyNumberFormat="1" applyFont="1">
      <alignment vertical="center"/>
    </xf>
    <xf numFmtId="181" fontId="6" fillId="0" borderId="0" xfId="0" applyNumberFormat="1" applyFont="1" applyAlignment="1">
      <alignment horizontal="right" vertical="center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>
      <alignment vertical="center"/>
    </xf>
    <xf numFmtId="0" fontId="0" fillId="6" borderId="3" xfId="0" applyFill="1" applyBorder="1" applyAlignment="1">
      <alignment horizontal="left" vertical="center" wrapText="1" shrinkToFit="1"/>
    </xf>
    <xf numFmtId="183" fontId="0" fillId="6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177" fontId="1" fillId="0" borderId="19" xfId="0" applyNumberFormat="1" applyFont="1" applyBorder="1" applyAlignment="1" applyProtection="1">
      <alignment horizontal="right" vertical="center" shrinkToFit="1"/>
      <protection locked="0"/>
    </xf>
    <xf numFmtId="183" fontId="0" fillId="6" borderId="2" xfId="0" applyNumberFormat="1" applyFill="1" applyBorder="1" applyAlignment="1">
      <alignment horizontal="center" vertical="center"/>
    </xf>
    <xf numFmtId="183" fontId="1" fillId="0" borderId="0" xfId="0" applyNumberFormat="1" applyFont="1">
      <alignment vertical="center"/>
    </xf>
    <xf numFmtId="18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6" borderId="0" xfId="2" applyFont="1" applyFill="1" applyAlignment="1">
      <alignment horizontal="left" vertical="center" shrinkToFit="1"/>
    </xf>
    <xf numFmtId="0" fontId="0" fillId="6" borderId="12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77" fontId="5" fillId="0" borderId="16" xfId="0" applyNumberFormat="1" applyFont="1" applyBorder="1" applyAlignment="1" applyProtection="1">
      <alignment horizontal="center" vertical="center" shrinkToFit="1"/>
      <protection locked="0"/>
    </xf>
    <xf numFmtId="177" fontId="5" fillId="0" borderId="8" xfId="0" applyNumberFormat="1" applyFont="1" applyBorder="1" applyAlignment="1" applyProtection="1">
      <alignment vertical="center" shrinkToFit="1"/>
      <protection locked="0"/>
    </xf>
    <xf numFmtId="177" fontId="5" fillId="0" borderId="22" xfId="0" applyNumberFormat="1" applyFont="1" applyBorder="1" applyAlignment="1" applyProtection="1">
      <alignment horizontal="center" vertical="center" shrinkToFit="1"/>
      <protection locked="0"/>
    </xf>
    <xf numFmtId="180" fontId="5" fillId="0" borderId="21" xfId="0" applyNumberFormat="1" applyFont="1" applyBorder="1" applyAlignment="1" applyProtection="1">
      <alignment horizontal="center" vertical="center" shrinkToFit="1"/>
      <protection locked="0"/>
    </xf>
    <xf numFmtId="180" fontId="5" fillId="0" borderId="23" xfId="0" applyNumberFormat="1" applyFont="1" applyBorder="1" applyAlignment="1" applyProtection="1">
      <alignment vertical="center" shrinkToFit="1"/>
      <protection locked="0"/>
    </xf>
    <xf numFmtId="177" fontId="5" fillId="0" borderId="21" xfId="0" applyNumberFormat="1" applyFont="1" applyBorder="1" applyAlignment="1" applyProtection="1">
      <alignment horizontal="center" vertical="center" shrinkToFit="1"/>
      <protection locked="0"/>
    </xf>
    <xf numFmtId="180" fontId="5" fillId="0" borderId="21" xfId="0" applyNumberFormat="1" applyFont="1" applyBorder="1" applyAlignment="1" applyProtection="1">
      <alignment vertical="center" shrinkToFit="1"/>
      <protection locked="0"/>
    </xf>
    <xf numFmtId="177" fontId="5" fillId="0" borderId="16" xfId="3" applyNumberFormat="1" applyFont="1" applyBorder="1" applyAlignment="1" applyProtection="1">
      <alignment horizontal="center" vertical="center" shrinkToFit="1"/>
      <protection locked="0"/>
    </xf>
    <xf numFmtId="177" fontId="5" fillId="0" borderId="8" xfId="3" applyNumberFormat="1" applyFont="1" applyBorder="1" applyAlignment="1" applyProtection="1">
      <alignment vertical="center" shrinkToFit="1"/>
      <protection locked="0"/>
    </xf>
    <xf numFmtId="177" fontId="5" fillId="0" borderId="21" xfId="3" applyNumberFormat="1" applyFont="1" applyBorder="1" applyAlignment="1" applyProtection="1">
      <alignment horizontal="center" vertical="center" shrinkToFit="1"/>
      <protection locked="0"/>
    </xf>
    <xf numFmtId="180" fontId="5" fillId="0" borderId="21" xfId="3" applyNumberFormat="1" applyFont="1" applyBorder="1" applyAlignment="1" applyProtection="1">
      <alignment horizontal="center" vertical="center" shrinkToFit="1"/>
      <protection locked="0"/>
    </xf>
    <xf numFmtId="180" fontId="5" fillId="0" borderId="21" xfId="3" applyNumberFormat="1" applyFont="1" applyBorder="1" applyAlignment="1" applyProtection="1">
      <alignment vertical="center" shrinkToFit="1"/>
      <protection locked="0"/>
    </xf>
    <xf numFmtId="177" fontId="17" fillId="0" borderId="40" xfId="0" applyNumberFormat="1" applyFont="1" applyBorder="1" applyAlignment="1">
      <alignment horizontal="center" vertical="center" shrinkToFit="1"/>
    </xf>
    <xf numFmtId="177" fontId="17" fillId="0" borderId="41" xfId="0" applyNumberFormat="1" applyFont="1" applyBorder="1" applyAlignment="1">
      <alignment vertical="center" shrinkToFit="1"/>
    </xf>
    <xf numFmtId="177" fontId="17" fillId="0" borderId="42" xfId="0" applyNumberFormat="1" applyFont="1" applyBorder="1" applyAlignment="1">
      <alignment horizontal="center" vertical="center" shrinkToFit="1"/>
    </xf>
    <xf numFmtId="180" fontId="17" fillId="0" borderId="42" xfId="0" applyNumberFormat="1" applyFont="1" applyBorder="1" applyAlignment="1">
      <alignment horizontal="center" vertical="center" shrinkToFit="1"/>
    </xf>
    <xf numFmtId="180" fontId="17" fillId="0" borderId="42" xfId="0" applyNumberFormat="1" applyFont="1" applyBorder="1" applyAlignment="1">
      <alignment vertical="center" shrinkToFit="1"/>
    </xf>
    <xf numFmtId="177" fontId="5" fillId="0" borderId="43" xfId="0" applyNumberFormat="1" applyFont="1" applyBorder="1" applyAlignment="1" applyProtection="1">
      <alignment horizontal="center" vertical="center" shrinkToFit="1"/>
      <protection locked="0"/>
    </xf>
    <xf numFmtId="177" fontId="5" fillId="0" borderId="44" xfId="0" applyNumberFormat="1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38" fontId="5" fillId="0" borderId="43" xfId="0" applyNumberFormat="1" applyFont="1" applyBorder="1" applyAlignment="1" applyProtection="1">
      <alignment horizontal="center" vertical="center" shrinkToFit="1"/>
      <protection locked="0"/>
    </xf>
    <xf numFmtId="38" fontId="5" fillId="0" borderId="44" xfId="0" applyNumberFormat="1" applyFont="1" applyBorder="1" applyAlignment="1" applyProtection="1">
      <alignment vertical="center" shrinkToFit="1"/>
      <protection locked="0"/>
    </xf>
    <xf numFmtId="38" fontId="5" fillId="0" borderId="21" xfId="0" applyNumberFormat="1" applyFont="1" applyBorder="1" applyAlignment="1" applyProtection="1">
      <alignment horizontal="center" vertical="center" shrinkToFit="1"/>
      <protection locked="0"/>
    </xf>
    <xf numFmtId="177" fontId="5" fillId="0" borderId="9" xfId="0" applyNumberFormat="1" applyFont="1" applyBorder="1" applyAlignment="1" applyProtection="1">
      <alignment vertical="center" shrinkToFit="1"/>
      <protection locked="0"/>
    </xf>
    <xf numFmtId="177" fontId="5" fillId="0" borderId="35" xfId="0" applyNumberFormat="1" applyFont="1" applyBorder="1" applyAlignment="1" applyProtection="1">
      <alignment horizontal="center" vertical="center" shrinkToFit="1"/>
      <protection locked="0"/>
    </xf>
    <xf numFmtId="177" fontId="5" fillId="0" borderId="34" xfId="0" applyNumberFormat="1" applyFont="1" applyBorder="1" applyAlignment="1" applyProtection="1">
      <alignment vertical="center" shrinkToFit="1"/>
      <protection locked="0"/>
    </xf>
    <xf numFmtId="177" fontId="5" fillId="0" borderId="45" xfId="0" applyNumberFormat="1" applyFont="1" applyBorder="1" applyAlignment="1" applyProtection="1">
      <alignment horizontal="center" vertical="center" shrinkToFit="1"/>
      <protection locked="0"/>
    </xf>
    <xf numFmtId="180" fontId="5" fillId="0" borderId="21" xfId="0" applyNumberFormat="1" applyFont="1" applyBorder="1" applyAlignment="1" applyProtection="1">
      <alignment horizontal="right" vertical="center" shrinkToFit="1"/>
      <protection locked="0"/>
    </xf>
    <xf numFmtId="10" fontId="5" fillId="0" borderId="21" xfId="0" applyNumberFormat="1" applyFont="1" applyBorder="1" applyAlignment="1" applyProtection="1">
      <alignment vertical="center" shrinkToFit="1"/>
      <protection locked="0"/>
    </xf>
    <xf numFmtId="177" fontId="5" fillId="0" borderId="45" xfId="0" applyNumberFormat="1" applyFont="1" applyBorder="1" applyAlignment="1" applyProtection="1">
      <alignment horizontal="right" vertical="center" shrinkToFit="1"/>
      <protection locked="0"/>
    </xf>
    <xf numFmtId="177" fontId="19" fillId="0" borderId="8" xfId="0" applyNumberFormat="1" applyFont="1" applyBorder="1" applyAlignment="1" applyProtection="1">
      <alignment vertical="center" shrinkToFit="1"/>
      <protection locked="0"/>
    </xf>
    <xf numFmtId="180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180" fontId="5" fillId="0" borderId="22" xfId="0" applyNumberFormat="1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locked="0"/>
    </xf>
    <xf numFmtId="177" fontId="5" fillId="0" borderId="27" xfId="0" applyNumberFormat="1" applyFont="1" applyBorder="1" applyAlignment="1" applyProtection="1">
      <alignment horizontal="center" vertical="center" shrinkToFit="1"/>
      <protection locked="0"/>
    </xf>
    <xf numFmtId="180" fontId="5" fillId="0" borderId="32" xfId="0" applyNumberFormat="1" applyFont="1" applyBorder="1" applyAlignment="1" applyProtection="1">
      <alignment horizontal="center" vertical="center" shrinkToFit="1"/>
      <protection locked="0"/>
    </xf>
    <xf numFmtId="177" fontId="0" fillId="0" borderId="43" xfId="0" applyNumberFormat="1" applyBorder="1" applyAlignment="1" applyProtection="1">
      <alignment horizontal="center" vertical="center" shrinkToFit="1"/>
      <protection locked="0"/>
    </xf>
    <xf numFmtId="177" fontId="0" fillId="0" borderId="44" xfId="0" applyNumberFormat="1" applyBorder="1" applyAlignment="1" applyProtection="1">
      <alignment vertical="center" shrinkToFit="1"/>
      <protection locked="0"/>
    </xf>
    <xf numFmtId="177" fontId="0" fillId="0" borderId="22" xfId="0" applyNumberFormat="1" applyBorder="1" applyAlignment="1" applyProtection="1">
      <alignment horizontal="center" vertical="center" shrinkToFit="1"/>
      <protection locked="0"/>
    </xf>
    <xf numFmtId="180" fontId="0" fillId="0" borderId="22" xfId="0" applyNumberFormat="1" applyBorder="1" applyAlignment="1" applyProtection="1">
      <alignment horizontal="center" vertical="center" shrinkToFit="1"/>
      <protection locked="0"/>
    </xf>
    <xf numFmtId="180" fontId="0" fillId="0" borderId="22" xfId="0" applyNumberFormat="1" applyBorder="1" applyAlignment="1" applyProtection="1">
      <alignment vertical="center" shrinkToFit="1"/>
      <protection locked="0"/>
    </xf>
    <xf numFmtId="177" fontId="5" fillId="0" borderId="20" xfId="0" applyNumberFormat="1" applyFont="1" applyBorder="1">
      <alignment vertical="center"/>
    </xf>
    <xf numFmtId="177" fontId="1" fillId="0" borderId="18" xfId="0" applyNumberFormat="1" applyFont="1" applyBorder="1" applyAlignment="1" applyProtection="1">
      <alignment vertical="center" shrinkToFit="1"/>
      <protection locked="0"/>
    </xf>
    <xf numFmtId="177" fontId="1" fillId="0" borderId="19" xfId="0" applyNumberFormat="1" applyFont="1" applyBorder="1" applyAlignment="1" applyProtection="1">
      <alignment vertical="center" shrinkToFit="1"/>
      <protection locked="0"/>
    </xf>
    <xf numFmtId="184" fontId="1" fillId="0" borderId="6" xfId="0" applyNumberFormat="1" applyFont="1" applyBorder="1">
      <alignment vertical="center"/>
    </xf>
    <xf numFmtId="177" fontId="5" fillId="6" borderId="43" xfId="0" applyNumberFormat="1" applyFont="1" applyFill="1" applyBorder="1" applyAlignment="1" applyProtection="1">
      <alignment horizontal="center" vertical="center" shrinkToFit="1"/>
      <protection locked="0"/>
    </xf>
    <xf numFmtId="177" fontId="5" fillId="6" borderId="21" xfId="0" applyNumberFormat="1" applyFont="1" applyFill="1" applyBorder="1" applyAlignment="1" applyProtection="1">
      <alignment horizontal="center" vertical="center" shrinkToFit="1"/>
      <protection locked="0"/>
    </xf>
    <xf numFmtId="180" fontId="5" fillId="6" borderId="21" xfId="0" applyNumberFormat="1" applyFont="1" applyFill="1" applyBorder="1" applyAlignment="1" applyProtection="1">
      <alignment horizontal="center" vertical="center" shrinkToFit="1"/>
      <protection locked="0"/>
    </xf>
    <xf numFmtId="180" fontId="5" fillId="6" borderId="21" xfId="0" applyNumberFormat="1" applyFont="1" applyFill="1" applyBorder="1" applyAlignment="1" applyProtection="1">
      <alignment vertical="center" shrinkToFit="1"/>
      <protection locked="0"/>
    </xf>
    <xf numFmtId="177" fontId="5" fillId="6" borderId="35" xfId="0" applyNumberFormat="1" applyFont="1" applyFill="1" applyBorder="1" applyAlignment="1" applyProtection="1">
      <alignment horizontal="center" vertical="center" shrinkToFit="1"/>
      <protection locked="0"/>
    </xf>
    <xf numFmtId="177" fontId="5" fillId="6" borderId="34" xfId="0" applyNumberFormat="1" applyFont="1" applyFill="1" applyBorder="1" applyAlignment="1" applyProtection="1">
      <alignment vertical="center" shrinkToFit="1"/>
      <protection locked="0"/>
    </xf>
    <xf numFmtId="177" fontId="5" fillId="6" borderId="27" xfId="0" applyNumberFormat="1" applyFont="1" applyFill="1" applyBorder="1" applyAlignment="1" applyProtection="1">
      <alignment horizontal="center" vertical="center" shrinkToFit="1"/>
      <protection locked="0"/>
    </xf>
    <xf numFmtId="180" fontId="5" fillId="6" borderId="32" xfId="0" applyNumberFormat="1" applyFont="1" applyFill="1" applyBorder="1" applyAlignment="1" applyProtection="1">
      <alignment horizontal="center" vertical="center" shrinkToFit="1"/>
      <protection locked="0"/>
    </xf>
    <xf numFmtId="180" fontId="5" fillId="6" borderId="23" xfId="0" applyNumberFormat="1" applyFont="1" applyFill="1" applyBorder="1" applyAlignment="1" applyProtection="1">
      <alignment vertical="center" shrinkToFit="1"/>
      <protection locked="0"/>
    </xf>
    <xf numFmtId="177" fontId="5" fillId="6" borderId="16" xfId="0" applyNumberFormat="1" applyFont="1" applyFill="1" applyBorder="1" applyAlignment="1" applyProtection="1">
      <alignment horizontal="center" vertical="center" shrinkToFit="1"/>
      <protection locked="0"/>
    </xf>
    <xf numFmtId="177" fontId="5" fillId="6" borderId="8" xfId="0" applyNumberFormat="1" applyFont="1" applyFill="1" applyBorder="1" applyAlignment="1" applyProtection="1">
      <alignment vertical="center" shrinkToFit="1"/>
      <protection locked="0"/>
    </xf>
    <xf numFmtId="177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 applyProtection="1">
      <alignment horizontal="center" vertical="center" shrinkToFit="1"/>
      <protection locked="0"/>
    </xf>
    <xf numFmtId="177" fontId="5" fillId="6" borderId="44" xfId="0" applyNumberFormat="1" applyFont="1" applyFill="1" applyBorder="1" applyAlignment="1" applyProtection="1">
      <alignment horizontal="center" vertical="center" shrinkToFit="1"/>
      <protection locked="0"/>
    </xf>
    <xf numFmtId="177" fontId="10" fillId="6" borderId="44" xfId="0" applyNumberFormat="1" applyFont="1" applyFill="1" applyBorder="1" applyAlignment="1" applyProtection="1">
      <alignment vertical="center" shrinkToFit="1"/>
      <protection locked="0"/>
    </xf>
    <xf numFmtId="177" fontId="5" fillId="6" borderId="45" xfId="0" applyNumberFormat="1" applyFont="1" applyFill="1" applyBorder="1" applyAlignment="1" applyProtection="1">
      <alignment horizontal="center" vertical="center" shrinkToFit="1"/>
      <protection locked="0"/>
    </xf>
    <xf numFmtId="177" fontId="5" fillId="6" borderId="3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0" xfId="0" applyNumberFormat="1" applyFont="1" applyAlignment="1" applyProtection="1">
      <alignment horizontal="center" vertical="center" shrinkToFit="1"/>
      <protection locked="0"/>
    </xf>
    <xf numFmtId="0" fontId="5" fillId="6" borderId="23" xfId="0" applyFont="1" applyFill="1" applyBorder="1" applyAlignment="1" applyProtection="1">
      <alignment horizontal="center" vertical="center" shrinkToFit="1"/>
      <protection locked="0"/>
    </xf>
    <xf numFmtId="0" fontId="5" fillId="6" borderId="21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1" xfId="3" applyFont="1" applyBorder="1" applyAlignment="1" applyProtection="1">
      <alignment horizontal="center" vertical="center" shrinkToFit="1"/>
      <protection locked="0"/>
    </xf>
    <xf numFmtId="0" fontId="17" fillId="0" borderId="42" xfId="0" applyFont="1" applyBorder="1" applyAlignment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177" fontId="1" fillId="0" borderId="4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9" fontId="0" fillId="0" borderId="49" xfId="0" applyNumberFormat="1" applyBorder="1">
      <alignment vertical="center"/>
    </xf>
    <xf numFmtId="177" fontId="0" fillId="0" borderId="48" xfId="0" applyNumberFormat="1" applyBorder="1">
      <alignment vertical="center"/>
    </xf>
    <xf numFmtId="177" fontId="1" fillId="0" borderId="48" xfId="0" applyNumberFormat="1" applyFont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vertical="center" shrinkToFit="1"/>
    </xf>
    <xf numFmtId="177" fontId="0" fillId="0" borderId="0" xfId="0" applyNumberFormat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176" fontId="10" fillId="2" borderId="1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7" fontId="0" fillId="4" borderId="33" xfId="0" applyNumberFormat="1" applyFill="1" applyBorder="1" applyAlignment="1">
      <alignment horizontal="center" vertical="center"/>
    </xf>
    <xf numFmtId="177" fontId="0" fillId="4" borderId="33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3" xfId="0" applyFill="1" applyBorder="1" applyAlignment="1">
      <alignment horizontal="center" vertical="center" shrinkToFit="1"/>
    </xf>
    <xf numFmtId="177" fontId="0" fillId="4" borderId="36" xfId="0" applyNumberFormat="1" applyFill="1" applyBorder="1" applyAlignment="1">
      <alignment horizontal="center" vertical="center"/>
    </xf>
    <xf numFmtId="177" fontId="0" fillId="4" borderId="23" xfId="0" applyNumberFormat="1" applyFill="1" applyBorder="1" applyAlignment="1">
      <alignment horizontal="center" vertical="center"/>
    </xf>
    <xf numFmtId="177" fontId="0" fillId="4" borderId="37" xfId="0" applyNumberForma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 shrinkToFit="1"/>
    </xf>
    <xf numFmtId="183" fontId="0" fillId="7" borderId="33" xfId="0" applyNumberFormat="1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13" fillId="4" borderId="25" xfId="0" applyFont="1" applyFill="1" applyBorder="1" applyAlignment="1">
      <alignment horizontal="center" vertical="center" shrinkToFit="1"/>
    </xf>
    <xf numFmtId="0" fontId="13" fillId="4" borderId="39" xfId="0" applyFont="1" applyFill="1" applyBorder="1" applyAlignment="1">
      <alignment horizontal="center" vertical="center" shrinkToFit="1"/>
    </xf>
    <xf numFmtId="0" fontId="0" fillId="8" borderId="33" xfId="0" applyFill="1" applyBorder="1" applyAlignment="1">
      <alignment horizontal="center" vertical="center" shrinkToFit="1"/>
    </xf>
    <xf numFmtId="0" fontId="13" fillId="4" borderId="33" xfId="0" applyFont="1" applyFill="1" applyBorder="1" applyAlignment="1">
      <alignment horizontal="center" vertical="center" shrinkToFit="1"/>
    </xf>
    <xf numFmtId="177" fontId="1" fillId="4" borderId="33" xfId="0" applyNumberFormat="1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3000000}"/>
    <cellStyle name="標準 2 2 2" xfId="3" xr:uid="{87E5B9C8-32CA-4B9D-B820-10CD16F6E47A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2"/>
  <cols>
    <col min="1" max="4" width="10.6640625" customWidth="1"/>
    <col min="5" max="5" width="11.33203125" customWidth="1"/>
  </cols>
  <sheetData>
    <row r="1" spans="1:5" ht="21">
      <c r="A1" s="87" t="s">
        <v>38</v>
      </c>
    </row>
    <row r="3" spans="1:5" ht="15" customHeight="1">
      <c r="A3" s="227" t="s">
        <v>27</v>
      </c>
      <c r="B3" s="229" t="s">
        <v>28</v>
      </c>
      <c r="C3" s="229" t="s">
        <v>29</v>
      </c>
      <c r="D3" s="229" t="s">
        <v>30</v>
      </c>
      <c r="E3" s="231" t="s">
        <v>31</v>
      </c>
    </row>
    <row r="4" spans="1:5" ht="36.75" customHeight="1">
      <c r="A4" s="228"/>
      <c r="B4" s="230"/>
      <c r="C4" s="230"/>
      <c r="D4" s="230"/>
      <c r="E4" s="232"/>
    </row>
    <row r="5" spans="1:5" ht="15.9" customHeight="1">
      <c r="A5" s="5" t="e">
        <f>#REF!</f>
        <v>#REF!</v>
      </c>
      <c r="B5" s="6" t="e">
        <f>'就労Ａ型（雇用型）'!#REF!</f>
        <v>#REF!</v>
      </c>
      <c r="C5" s="6" t="e">
        <f>#REF!</f>
        <v>#REF!</v>
      </c>
      <c r="D5" s="6" t="e">
        <f>就労B型!#REF!</f>
        <v>#REF!</v>
      </c>
      <c r="E5" s="7" t="e">
        <f>('就労Ａ型（雇用型）'!#REF!+#REF!+就労B型!#REF!)/('就労Ａ型（雇用型）'!#REF!+#REF!+就労B型!#REF!)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815"/>
  <sheetViews>
    <sheetView tabSelected="1" view="pageBreakPreview" topLeftCell="B1" zoomScale="85" zoomScaleNormal="100" zoomScaleSheetLayoutView="85" workbookViewId="0">
      <selection activeCell="B2" sqref="B2:B4"/>
    </sheetView>
  </sheetViews>
  <sheetFormatPr defaultColWidth="9" defaultRowHeight="13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18" style="131" bestFit="1" customWidth="1"/>
    <col min="6" max="6" width="54.109375" style="133" bestFit="1" customWidth="1"/>
    <col min="7" max="7" width="38.6640625" style="2" customWidth="1"/>
    <col min="8" max="8" width="6.77734375" style="8" customWidth="1"/>
    <col min="9" max="10" width="13.33203125" style="8" customWidth="1"/>
    <col min="11" max="11" width="13" style="3" bestFit="1" customWidth="1"/>
    <col min="12" max="14" width="13" style="3" customWidth="1"/>
    <col min="15" max="15" width="7.109375" style="1" bestFit="1" customWidth="1"/>
    <col min="16" max="18" width="11.6640625" style="1" customWidth="1"/>
    <col min="19" max="19" width="18.6640625" style="1" customWidth="1"/>
    <col min="20" max="20" width="11.6640625" style="214" customWidth="1"/>
    <col min="21" max="21" width="18.6640625" style="1" customWidth="1"/>
    <col min="22" max="16384" width="9" style="1"/>
  </cols>
  <sheetData>
    <row r="1" spans="1:23" ht="30" customHeight="1" thickBot="1">
      <c r="B1" s="88" t="s">
        <v>22</v>
      </c>
    </row>
    <row r="2" spans="1:23" ht="16.5" customHeight="1" thickBot="1">
      <c r="A2" s="235"/>
      <c r="B2" s="238" t="s">
        <v>10</v>
      </c>
      <c r="C2" s="238" t="s">
        <v>11</v>
      </c>
      <c r="D2" s="244" t="s">
        <v>12</v>
      </c>
      <c r="E2" s="243" t="s">
        <v>13</v>
      </c>
      <c r="F2" s="244" t="s">
        <v>14</v>
      </c>
      <c r="G2" s="238" t="s">
        <v>15</v>
      </c>
      <c r="H2" s="245" t="s">
        <v>39</v>
      </c>
      <c r="I2" s="246"/>
      <c r="J2" s="246"/>
      <c r="K2" s="246"/>
      <c r="L2" s="246"/>
      <c r="M2" s="246"/>
      <c r="N2" s="247"/>
      <c r="O2" s="239" t="s">
        <v>18</v>
      </c>
      <c r="P2" s="239" t="s">
        <v>32</v>
      </c>
      <c r="Q2" s="233" t="s">
        <v>2</v>
      </c>
      <c r="R2" s="233"/>
      <c r="S2" s="233"/>
      <c r="T2" s="233"/>
      <c r="U2" s="233"/>
      <c r="V2" s="74"/>
    </row>
    <row r="3" spans="1:23" ht="33.75" customHeight="1" thickBot="1">
      <c r="A3" s="236"/>
      <c r="B3" s="238"/>
      <c r="C3" s="238"/>
      <c r="D3" s="244"/>
      <c r="E3" s="243"/>
      <c r="F3" s="244"/>
      <c r="G3" s="238"/>
      <c r="H3" s="96"/>
      <c r="I3" s="242" t="s">
        <v>0</v>
      </c>
      <c r="J3" s="242"/>
      <c r="K3" s="242"/>
      <c r="L3" s="248" t="s">
        <v>45</v>
      </c>
      <c r="M3" s="248"/>
      <c r="N3" s="248"/>
      <c r="O3" s="240"/>
      <c r="P3" s="240"/>
      <c r="Q3" s="233" t="s">
        <v>3</v>
      </c>
      <c r="R3" s="233"/>
      <c r="S3" s="233"/>
      <c r="T3" s="234" t="s">
        <v>4</v>
      </c>
      <c r="U3" s="234"/>
    </row>
    <row r="4" spans="1:23" s="4" customFormat="1" ht="38.25" customHeight="1" thickBot="1">
      <c r="A4" s="237"/>
      <c r="B4" s="238"/>
      <c r="C4" s="238"/>
      <c r="D4" s="244"/>
      <c r="E4" s="243"/>
      <c r="F4" s="244"/>
      <c r="G4" s="238"/>
      <c r="H4" s="97" t="s">
        <v>16</v>
      </c>
      <c r="I4" s="98" t="s">
        <v>17</v>
      </c>
      <c r="J4" s="99" t="s">
        <v>25</v>
      </c>
      <c r="K4" s="100" t="s">
        <v>26</v>
      </c>
      <c r="L4" s="109" t="s">
        <v>42</v>
      </c>
      <c r="M4" s="110" t="s">
        <v>43</v>
      </c>
      <c r="N4" s="111" t="s">
        <v>44</v>
      </c>
      <c r="O4" s="241"/>
      <c r="P4" s="241"/>
      <c r="Q4" s="101" t="s">
        <v>33</v>
      </c>
      <c r="R4" s="102" t="s">
        <v>37</v>
      </c>
      <c r="S4" s="102" t="s">
        <v>34</v>
      </c>
      <c r="T4" s="101" t="s">
        <v>36</v>
      </c>
      <c r="U4" s="104" t="s">
        <v>35</v>
      </c>
    </row>
    <row r="5" spans="1:23" ht="27" customHeight="1">
      <c r="A5" s="9"/>
      <c r="B5" s="73" t="s">
        <v>52</v>
      </c>
      <c r="C5" s="91">
        <v>1</v>
      </c>
      <c r="D5" s="73">
        <v>4</v>
      </c>
      <c r="E5" s="130">
        <v>4040001090891</v>
      </c>
      <c r="F5" s="128" t="s">
        <v>53</v>
      </c>
      <c r="G5" s="92" t="s">
        <v>54</v>
      </c>
      <c r="H5" s="23">
        <v>20</v>
      </c>
      <c r="I5" s="24">
        <v>392</v>
      </c>
      <c r="J5" s="25">
        <v>24688180</v>
      </c>
      <c r="K5" s="93">
        <f>IF(AND(I5&gt;0,J5&gt;0),J5/I5,0)</f>
        <v>62980.051020408166</v>
      </c>
      <c r="L5" s="112">
        <v>24577</v>
      </c>
      <c r="M5" s="25">
        <v>24688180</v>
      </c>
      <c r="N5" s="93">
        <f t="shared" ref="N5:N154" si="0">IF(AND(L5&gt;0,M5&gt;0),M5/L5,0)</f>
        <v>1004.5237417097286</v>
      </c>
      <c r="O5" s="26"/>
      <c r="P5" s="94"/>
      <c r="Q5" s="90" t="s">
        <v>333</v>
      </c>
      <c r="R5" s="90"/>
      <c r="S5" s="89">
        <v>5.8000000000000003E-2</v>
      </c>
      <c r="T5" s="215"/>
      <c r="U5" s="95"/>
      <c r="V5" s="71">
        <v>1</v>
      </c>
      <c r="W5" s="71" t="s">
        <v>5</v>
      </c>
    </row>
    <row r="6" spans="1:23" ht="27" customHeight="1">
      <c r="A6" s="9"/>
      <c r="B6" s="36" t="s">
        <v>52</v>
      </c>
      <c r="C6" s="37">
        <v>2</v>
      </c>
      <c r="D6" s="36">
        <v>4</v>
      </c>
      <c r="E6" s="127">
        <v>4040001090891</v>
      </c>
      <c r="F6" s="64" t="s">
        <v>53</v>
      </c>
      <c r="G6" s="38" t="s">
        <v>55</v>
      </c>
      <c r="H6" s="23">
        <v>20</v>
      </c>
      <c r="I6" s="24">
        <v>375</v>
      </c>
      <c r="J6" s="25">
        <v>17843492</v>
      </c>
      <c r="K6" s="14">
        <f t="shared" ref="K6" si="1">IF(AND(I6&gt;0,J6&gt;0),J6/I6,0)</f>
        <v>47582.645333333334</v>
      </c>
      <c r="L6" s="112">
        <v>17813</v>
      </c>
      <c r="M6" s="25">
        <v>17843492</v>
      </c>
      <c r="N6" s="14">
        <f t="shared" si="0"/>
        <v>1001.7117835288834</v>
      </c>
      <c r="O6" s="26"/>
      <c r="P6" s="77"/>
      <c r="Q6" s="66" t="s">
        <v>333</v>
      </c>
      <c r="R6" s="66"/>
      <c r="S6" s="78">
        <v>9.4E-2</v>
      </c>
      <c r="T6" s="211"/>
      <c r="U6" s="80"/>
      <c r="V6" s="71">
        <v>2</v>
      </c>
      <c r="W6" s="72" t="s">
        <v>6</v>
      </c>
    </row>
    <row r="7" spans="1:23" ht="27" customHeight="1">
      <c r="A7" s="9"/>
      <c r="B7" s="36" t="s">
        <v>52</v>
      </c>
      <c r="C7" s="37">
        <v>3</v>
      </c>
      <c r="D7" s="36">
        <v>5</v>
      </c>
      <c r="E7" s="127"/>
      <c r="F7" s="64" t="s">
        <v>56</v>
      </c>
      <c r="G7" s="38" t="s">
        <v>57</v>
      </c>
      <c r="H7" s="23"/>
      <c r="I7" s="24">
        <v>283</v>
      </c>
      <c r="J7" s="25">
        <v>26533555</v>
      </c>
      <c r="K7" s="14">
        <f>IF(AND(I7&gt;0,J7&gt;0),J7/I7,0)</f>
        <v>93758.144876325096</v>
      </c>
      <c r="L7" s="112">
        <v>26403</v>
      </c>
      <c r="M7" s="25">
        <v>26533555</v>
      </c>
      <c r="N7" s="14">
        <f t="shared" si="0"/>
        <v>1004.9447032534182</v>
      </c>
      <c r="O7" s="26"/>
      <c r="P7" s="77"/>
      <c r="Q7" s="68"/>
      <c r="R7" s="68"/>
      <c r="S7" s="78"/>
      <c r="T7" s="211"/>
      <c r="U7" s="80"/>
      <c r="V7" s="71">
        <v>3</v>
      </c>
      <c r="W7" s="72" t="s">
        <v>7</v>
      </c>
    </row>
    <row r="8" spans="1:23" ht="27" customHeight="1">
      <c r="A8" s="9"/>
      <c r="B8" s="36" t="s">
        <v>52</v>
      </c>
      <c r="C8" s="37">
        <v>4</v>
      </c>
      <c r="D8" s="36">
        <v>4</v>
      </c>
      <c r="E8" s="127">
        <v>7040003008261</v>
      </c>
      <c r="F8" s="64" t="s">
        <v>58</v>
      </c>
      <c r="G8" s="38" t="s">
        <v>59</v>
      </c>
      <c r="H8" s="23">
        <v>20</v>
      </c>
      <c r="I8" s="24">
        <v>209</v>
      </c>
      <c r="J8" s="25">
        <v>17302753</v>
      </c>
      <c r="K8" s="14">
        <f t="shared" ref="K8:K153" si="2">IF(AND(I8&gt;0,J8&gt;0),J8/I8,0)</f>
        <v>82788.291866028711</v>
      </c>
      <c r="L8" s="112">
        <v>18392</v>
      </c>
      <c r="M8" s="25">
        <v>17302753</v>
      </c>
      <c r="N8" s="14">
        <f t="shared" si="0"/>
        <v>940.77604393214438</v>
      </c>
      <c r="O8" s="26"/>
      <c r="P8" s="77"/>
      <c r="Q8" s="66"/>
      <c r="R8" s="66"/>
      <c r="S8" s="78"/>
      <c r="T8" s="211"/>
      <c r="U8" s="80"/>
      <c r="V8" s="71">
        <v>4</v>
      </c>
      <c r="W8" s="72" t="s">
        <v>19</v>
      </c>
    </row>
    <row r="9" spans="1:23" ht="27" customHeight="1">
      <c r="A9" s="9"/>
      <c r="B9" s="36" t="s">
        <v>52</v>
      </c>
      <c r="C9" s="37">
        <v>5</v>
      </c>
      <c r="D9" s="36">
        <v>4</v>
      </c>
      <c r="E9" s="127">
        <v>6021001046818</v>
      </c>
      <c r="F9" s="64" t="s">
        <v>60</v>
      </c>
      <c r="G9" s="38" t="s">
        <v>61</v>
      </c>
      <c r="H9" s="23">
        <v>20</v>
      </c>
      <c r="I9" s="24">
        <v>253</v>
      </c>
      <c r="J9" s="25">
        <v>18179694</v>
      </c>
      <c r="K9" s="14">
        <f t="shared" si="2"/>
        <v>71856.498023715409</v>
      </c>
      <c r="L9" s="112">
        <v>17719</v>
      </c>
      <c r="M9" s="25">
        <v>18179694</v>
      </c>
      <c r="N9" s="14">
        <f t="shared" si="0"/>
        <v>1026</v>
      </c>
      <c r="O9" s="26"/>
      <c r="P9" s="77"/>
      <c r="Q9" s="68"/>
      <c r="R9" s="68"/>
      <c r="S9" s="78"/>
      <c r="T9" s="211"/>
      <c r="U9" s="80"/>
      <c r="V9" s="71">
        <v>5</v>
      </c>
      <c r="W9" s="72" t="s">
        <v>9</v>
      </c>
    </row>
    <row r="10" spans="1:23" ht="27" customHeight="1">
      <c r="A10" s="9"/>
      <c r="B10" s="36" t="s">
        <v>52</v>
      </c>
      <c r="C10" s="37">
        <v>6</v>
      </c>
      <c r="D10" s="36">
        <v>4</v>
      </c>
      <c r="E10" s="127">
        <v>6011801030749</v>
      </c>
      <c r="F10" s="64" t="s">
        <v>62</v>
      </c>
      <c r="G10" s="38" t="s">
        <v>63</v>
      </c>
      <c r="H10" s="23">
        <v>20</v>
      </c>
      <c r="I10" s="24">
        <v>357</v>
      </c>
      <c r="J10" s="25">
        <v>30952621</v>
      </c>
      <c r="K10" s="14">
        <f t="shared" si="2"/>
        <v>86702.019607843133</v>
      </c>
      <c r="L10" s="112">
        <v>29329</v>
      </c>
      <c r="M10" s="25">
        <v>30952621</v>
      </c>
      <c r="N10" s="14">
        <f t="shared" si="0"/>
        <v>1055.3588939275121</v>
      </c>
      <c r="O10" s="26"/>
      <c r="P10" s="77"/>
      <c r="Q10" s="66"/>
      <c r="R10" s="66"/>
      <c r="S10" s="78"/>
      <c r="T10" s="211" t="s">
        <v>333</v>
      </c>
      <c r="U10" s="80">
        <v>0.03</v>
      </c>
      <c r="V10" s="71">
        <v>6</v>
      </c>
      <c r="W10" s="72" t="s">
        <v>8</v>
      </c>
    </row>
    <row r="11" spans="1:23" ht="27" customHeight="1">
      <c r="A11" s="9"/>
      <c r="B11" s="36" t="s">
        <v>52</v>
      </c>
      <c r="C11" s="37">
        <v>7</v>
      </c>
      <c r="D11" s="36">
        <v>6</v>
      </c>
      <c r="E11" s="127"/>
      <c r="F11" s="64" t="s">
        <v>64</v>
      </c>
      <c r="G11" s="39" t="s">
        <v>65</v>
      </c>
      <c r="H11" s="23">
        <v>20</v>
      </c>
      <c r="I11" s="24">
        <v>161</v>
      </c>
      <c r="J11" s="25">
        <v>16177572</v>
      </c>
      <c r="K11" s="14">
        <f t="shared" si="2"/>
        <v>100481.81366459628</v>
      </c>
      <c r="L11" s="112">
        <v>15496</v>
      </c>
      <c r="M11" s="25">
        <v>16177572</v>
      </c>
      <c r="N11" s="14">
        <f t="shared" si="0"/>
        <v>1043.9837377387712</v>
      </c>
      <c r="O11" s="26"/>
      <c r="P11" s="77"/>
      <c r="Q11" s="68"/>
      <c r="R11" s="68"/>
      <c r="S11" s="78"/>
      <c r="T11" s="211"/>
      <c r="U11" s="80"/>
      <c r="V11" s="71"/>
      <c r="W11" s="72"/>
    </row>
    <row r="12" spans="1:23" ht="27" customHeight="1">
      <c r="A12" s="9"/>
      <c r="B12" s="36" t="s">
        <v>52</v>
      </c>
      <c r="C12" s="37">
        <v>8</v>
      </c>
      <c r="D12" s="36">
        <v>4</v>
      </c>
      <c r="E12" s="127">
        <v>5040001085296</v>
      </c>
      <c r="F12" s="64" t="s">
        <v>66</v>
      </c>
      <c r="G12" s="39" t="s">
        <v>67</v>
      </c>
      <c r="H12" s="23">
        <v>20</v>
      </c>
      <c r="I12" s="24">
        <v>415</v>
      </c>
      <c r="J12" s="25">
        <v>33113493</v>
      </c>
      <c r="K12" s="14">
        <f t="shared" si="2"/>
        <v>79791.549397590366</v>
      </c>
      <c r="L12" s="112">
        <v>30433</v>
      </c>
      <c r="M12" s="25">
        <v>33113493</v>
      </c>
      <c r="N12" s="14">
        <f t="shared" si="0"/>
        <v>1088.0785003121612</v>
      </c>
      <c r="O12" s="26"/>
      <c r="P12" s="77"/>
      <c r="Q12" s="66"/>
      <c r="R12" s="66"/>
      <c r="S12" s="78"/>
      <c r="T12" s="211"/>
      <c r="U12" s="80"/>
      <c r="V12" s="71"/>
      <c r="W12" s="72"/>
    </row>
    <row r="13" spans="1:23" ht="27" customHeight="1">
      <c r="A13" s="9"/>
      <c r="B13" s="36" t="s">
        <v>52</v>
      </c>
      <c r="C13" s="37">
        <v>9</v>
      </c>
      <c r="D13" s="36">
        <v>4</v>
      </c>
      <c r="E13" s="127">
        <v>2040001094837</v>
      </c>
      <c r="F13" s="64" t="s">
        <v>68</v>
      </c>
      <c r="G13" s="39" t="s">
        <v>69</v>
      </c>
      <c r="H13" s="23">
        <v>20</v>
      </c>
      <c r="I13" s="24">
        <v>417</v>
      </c>
      <c r="J13" s="25">
        <v>36283927</v>
      </c>
      <c r="K13" s="14">
        <f t="shared" si="2"/>
        <v>87011.815347721829</v>
      </c>
      <c r="L13" s="112">
        <v>34152</v>
      </c>
      <c r="M13" s="25">
        <v>36283927</v>
      </c>
      <c r="N13" s="14">
        <f t="shared" si="0"/>
        <v>1062.4246603420004</v>
      </c>
      <c r="O13" s="26"/>
      <c r="P13" s="77"/>
      <c r="Q13" s="68"/>
      <c r="R13" s="68"/>
      <c r="S13" s="78"/>
      <c r="T13" s="211"/>
      <c r="U13" s="80"/>
      <c r="V13" s="71"/>
      <c r="W13" s="72"/>
    </row>
    <row r="14" spans="1:23" ht="27" customHeight="1">
      <c r="A14" s="9"/>
      <c r="B14" s="36" t="s">
        <v>52</v>
      </c>
      <c r="C14" s="37">
        <v>10</v>
      </c>
      <c r="D14" s="36">
        <v>4</v>
      </c>
      <c r="E14" s="127">
        <v>1212402232</v>
      </c>
      <c r="F14" s="64" t="s">
        <v>70</v>
      </c>
      <c r="G14" s="39" t="s">
        <v>71</v>
      </c>
      <c r="H14" s="23">
        <v>17</v>
      </c>
      <c r="I14" s="24">
        <v>369</v>
      </c>
      <c r="J14" s="25">
        <v>28614038</v>
      </c>
      <c r="K14" s="14">
        <f t="shared" si="2"/>
        <v>77544.818428184284</v>
      </c>
      <c r="L14" s="112">
        <v>26642.5</v>
      </c>
      <c r="M14" s="25">
        <v>28614038</v>
      </c>
      <c r="N14" s="14">
        <f t="shared" si="0"/>
        <v>1073.9997372618936</v>
      </c>
      <c r="O14" s="26"/>
      <c r="P14" s="77"/>
      <c r="Q14" s="66"/>
      <c r="R14" s="66"/>
      <c r="S14" s="78"/>
      <c r="T14" s="211"/>
      <c r="U14" s="80"/>
    </row>
    <row r="15" spans="1:23" ht="27" customHeight="1">
      <c r="A15" s="9"/>
      <c r="B15" s="36" t="s">
        <v>52</v>
      </c>
      <c r="C15" s="37">
        <v>11</v>
      </c>
      <c r="D15" s="36">
        <v>4</v>
      </c>
      <c r="E15" s="127">
        <v>4040001076742</v>
      </c>
      <c r="F15" s="64" t="s">
        <v>72</v>
      </c>
      <c r="G15" s="39" t="s">
        <v>72</v>
      </c>
      <c r="H15" s="23">
        <v>20</v>
      </c>
      <c r="I15" s="24">
        <v>531</v>
      </c>
      <c r="J15" s="25">
        <v>43646128</v>
      </c>
      <c r="K15" s="14">
        <f t="shared" si="2"/>
        <v>82196.09792843691</v>
      </c>
      <c r="L15" s="112">
        <v>41631</v>
      </c>
      <c r="M15" s="25">
        <v>43646128</v>
      </c>
      <c r="N15" s="14">
        <f t="shared" si="0"/>
        <v>1048.4045062573564</v>
      </c>
      <c r="O15" s="26"/>
      <c r="P15" s="77"/>
      <c r="Q15" s="68" t="s">
        <v>333</v>
      </c>
      <c r="R15" s="68" t="s">
        <v>333</v>
      </c>
      <c r="S15" s="78">
        <v>0.28100000000000003</v>
      </c>
      <c r="T15" s="211" t="s">
        <v>333</v>
      </c>
      <c r="U15" s="80">
        <v>0.15</v>
      </c>
    </row>
    <row r="16" spans="1:23" ht="27" customHeight="1">
      <c r="A16" s="9"/>
      <c r="B16" s="36" t="s">
        <v>52</v>
      </c>
      <c r="C16" s="37">
        <v>12</v>
      </c>
      <c r="D16" s="36">
        <v>4</v>
      </c>
      <c r="E16" s="127">
        <v>6040001101151</v>
      </c>
      <c r="F16" s="64" t="s">
        <v>73</v>
      </c>
      <c r="G16" s="39" t="s">
        <v>74</v>
      </c>
      <c r="H16" s="23">
        <v>20</v>
      </c>
      <c r="I16" s="24">
        <v>455</v>
      </c>
      <c r="J16" s="25">
        <v>29889000</v>
      </c>
      <c r="K16" s="14">
        <f t="shared" si="2"/>
        <v>65690.109890109889</v>
      </c>
      <c r="L16" s="112">
        <v>30000</v>
      </c>
      <c r="M16" s="25">
        <v>29889000</v>
      </c>
      <c r="N16" s="14">
        <f t="shared" si="0"/>
        <v>996.3</v>
      </c>
      <c r="O16" s="26"/>
      <c r="P16" s="77"/>
      <c r="Q16" s="66"/>
      <c r="R16" s="66"/>
      <c r="S16" s="78"/>
      <c r="T16" s="211"/>
      <c r="U16" s="80"/>
    </row>
    <row r="17" spans="1:21" ht="27" customHeight="1">
      <c r="A17" s="9"/>
      <c r="B17" s="36" t="s">
        <v>52</v>
      </c>
      <c r="C17" s="37">
        <v>13</v>
      </c>
      <c r="D17" s="36">
        <v>4</v>
      </c>
      <c r="E17" s="127">
        <v>6040001101151</v>
      </c>
      <c r="F17" s="64" t="s">
        <v>73</v>
      </c>
      <c r="G17" s="40" t="s">
        <v>75</v>
      </c>
      <c r="H17" s="23">
        <v>20</v>
      </c>
      <c r="I17" s="24">
        <v>208</v>
      </c>
      <c r="J17" s="25">
        <v>13968000</v>
      </c>
      <c r="K17" s="14">
        <f t="shared" si="2"/>
        <v>67153.846153846156</v>
      </c>
      <c r="L17" s="112">
        <v>13600</v>
      </c>
      <c r="M17" s="25">
        <v>13968000</v>
      </c>
      <c r="N17" s="14">
        <f t="shared" si="0"/>
        <v>1027.0588235294117</v>
      </c>
      <c r="O17" s="26"/>
      <c r="P17" s="77"/>
      <c r="Q17" s="68"/>
      <c r="R17" s="68"/>
      <c r="S17" s="78"/>
      <c r="T17" s="211"/>
      <c r="U17" s="80"/>
    </row>
    <row r="18" spans="1:21" ht="27" customHeight="1">
      <c r="A18" s="9"/>
      <c r="B18" s="36" t="s">
        <v>52</v>
      </c>
      <c r="C18" s="37">
        <v>14</v>
      </c>
      <c r="D18" s="36">
        <v>4</v>
      </c>
      <c r="E18" s="127" t="s">
        <v>76</v>
      </c>
      <c r="F18" s="64" t="s">
        <v>77</v>
      </c>
      <c r="G18" s="40" t="s">
        <v>78</v>
      </c>
      <c r="H18" s="23">
        <v>15</v>
      </c>
      <c r="I18" s="24">
        <v>297</v>
      </c>
      <c r="J18" s="25">
        <v>18738965</v>
      </c>
      <c r="K18" s="14">
        <f t="shared" si="2"/>
        <v>63094.158249158252</v>
      </c>
      <c r="L18" s="112">
        <v>18018</v>
      </c>
      <c r="M18" s="25">
        <v>18738965</v>
      </c>
      <c r="N18" s="14">
        <f t="shared" si="0"/>
        <v>1040.0135975135975</v>
      </c>
      <c r="O18" s="26"/>
      <c r="P18" s="77"/>
      <c r="Q18" s="66"/>
      <c r="R18" s="66"/>
      <c r="S18" s="78"/>
      <c r="T18" s="211" t="s">
        <v>333</v>
      </c>
      <c r="U18" s="80">
        <v>0.25</v>
      </c>
    </row>
    <row r="19" spans="1:21" ht="27" customHeight="1">
      <c r="A19" s="9"/>
      <c r="B19" s="36" t="s">
        <v>52</v>
      </c>
      <c r="C19" s="37">
        <v>15</v>
      </c>
      <c r="D19" s="36">
        <v>4</v>
      </c>
      <c r="E19" s="127">
        <v>5040001110574</v>
      </c>
      <c r="F19" s="64" t="s">
        <v>79</v>
      </c>
      <c r="G19" s="40" t="s">
        <v>80</v>
      </c>
      <c r="H19" s="23">
        <v>20</v>
      </c>
      <c r="I19" s="24">
        <v>527</v>
      </c>
      <c r="J19" s="25">
        <v>32488047</v>
      </c>
      <c r="K19" s="14">
        <f t="shared" si="2"/>
        <v>61647.148007590135</v>
      </c>
      <c r="L19" s="112">
        <v>31012</v>
      </c>
      <c r="M19" s="25">
        <v>32488047</v>
      </c>
      <c r="N19" s="14">
        <f t="shared" si="0"/>
        <v>1047.5959950986714</v>
      </c>
      <c r="O19" s="26"/>
      <c r="P19" s="77"/>
      <c r="Q19" s="68"/>
      <c r="R19" s="68"/>
      <c r="S19" s="78"/>
      <c r="T19" s="211" t="s">
        <v>333</v>
      </c>
      <c r="U19" s="80">
        <v>0.2</v>
      </c>
    </row>
    <row r="20" spans="1:21" ht="27" customHeight="1">
      <c r="A20" s="9"/>
      <c r="B20" s="36" t="s">
        <v>52</v>
      </c>
      <c r="C20" s="37">
        <v>16</v>
      </c>
      <c r="D20" s="36">
        <v>4</v>
      </c>
      <c r="E20" s="127">
        <v>3040001095818</v>
      </c>
      <c r="F20" s="64" t="s">
        <v>81</v>
      </c>
      <c r="G20" s="40" t="s">
        <v>82</v>
      </c>
      <c r="H20" s="23">
        <v>20</v>
      </c>
      <c r="I20" s="24">
        <v>164</v>
      </c>
      <c r="J20" s="25">
        <v>12467251</v>
      </c>
      <c r="K20" s="14">
        <f t="shared" si="2"/>
        <v>76019.823170731703</v>
      </c>
      <c r="L20" s="112">
        <v>11519</v>
      </c>
      <c r="M20" s="25">
        <v>12467251</v>
      </c>
      <c r="N20" s="14">
        <f t="shared" si="0"/>
        <v>1082.3206007465926</v>
      </c>
      <c r="O20" s="26"/>
      <c r="P20" s="77"/>
      <c r="Q20" s="66"/>
      <c r="R20" s="66"/>
      <c r="S20" s="78"/>
      <c r="T20" s="211"/>
      <c r="U20" s="80"/>
    </row>
    <row r="21" spans="1:21" ht="27" customHeight="1">
      <c r="A21" s="9"/>
      <c r="B21" s="36" t="s">
        <v>52</v>
      </c>
      <c r="C21" s="37">
        <v>17</v>
      </c>
      <c r="D21" s="36">
        <v>4</v>
      </c>
      <c r="E21" s="127">
        <v>3011801025405</v>
      </c>
      <c r="F21" s="64" t="s">
        <v>83</v>
      </c>
      <c r="G21" s="41" t="s">
        <v>83</v>
      </c>
      <c r="H21" s="23">
        <v>20</v>
      </c>
      <c r="I21" s="24">
        <v>426</v>
      </c>
      <c r="J21" s="25">
        <v>37586114</v>
      </c>
      <c r="K21" s="14">
        <f t="shared" si="2"/>
        <v>88230.314553990611</v>
      </c>
      <c r="L21" s="112">
        <v>36500</v>
      </c>
      <c r="M21" s="25">
        <v>37586114</v>
      </c>
      <c r="N21" s="14">
        <f t="shared" si="0"/>
        <v>1029.7565479452055</v>
      </c>
      <c r="O21" s="26"/>
      <c r="P21" s="77"/>
      <c r="Q21" s="68"/>
      <c r="R21" s="68"/>
      <c r="S21" s="78"/>
      <c r="T21" s="211" t="s">
        <v>333</v>
      </c>
      <c r="U21" s="80">
        <v>0.05</v>
      </c>
    </row>
    <row r="22" spans="1:21" ht="27" customHeight="1">
      <c r="A22" s="9"/>
      <c r="B22" s="36" t="s">
        <v>52</v>
      </c>
      <c r="C22" s="37">
        <v>18</v>
      </c>
      <c r="D22" s="36">
        <v>4</v>
      </c>
      <c r="E22" s="127">
        <v>3011801025405</v>
      </c>
      <c r="F22" s="64" t="s">
        <v>83</v>
      </c>
      <c r="G22" s="41" t="s">
        <v>84</v>
      </c>
      <c r="H22" s="23">
        <v>15</v>
      </c>
      <c r="I22" s="24">
        <v>203</v>
      </c>
      <c r="J22" s="25">
        <v>18455364</v>
      </c>
      <c r="K22" s="14">
        <f t="shared" si="2"/>
        <v>90913.123152709362</v>
      </c>
      <c r="L22" s="112">
        <v>18300</v>
      </c>
      <c r="M22" s="25">
        <v>18455364</v>
      </c>
      <c r="N22" s="14">
        <f t="shared" si="0"/>
        <v>1008.4898360655737</v>
      </c>
      <c r="O22" s="26"/>
      <c r="P22" s="77"/>
      <c r="Q22" s="66"/>
      <c r="R22" s="66"/>
      <c r="S22" s="78"/>
      <c r="T22" s="211" t="s">
        <v>333</v>
      </c>
      <c r="U22" s="80">
        <v>0.02</v>
      </c>
    </row>
    <row r="23" spans="1:21" ht="27" customHeight="1">
      <c r="A23" s="9"/>
      <c r="B23" s="36" t="s">
        <v>52</v>
      </c>
      <c r="C23" s="37">
        <v>19</v>
      </c>
      <c r="D23" s="36">
        <v>4</v>
      </c>
      <c r="E23" s="127">
        <v>5040001085296</v>
      </c>
      <c r="F23" s="64" t="s">
        <v>85</v>
      </c>
      <c r="G23" s="41" t="s">
        <v>86</v>
      </c>
      <c r="H23" s="23">
        <v>20</v>
      </c>
      <c r="I23" s="24">
        <v>419</v>
      </c>
      <c r="J23" s="25">
        <v>35404013</v>
      </c>
      <c r="K23" s="14">
        <f t="shared" si="2"/>
        <v>84496.451073985678</v>
      </c>
      <c r="L23" s="112">
        <v>32180</v>
      </c>
      <c r="M23" s="25">
        <v>35404013</v>
      </c>
      <c r="N23" s="14">
        <f t="shared" si="0"/>
        <v>1100.1868551895586</v>
      </c>
      <c r="O23" s="26"/>
      <c r="P23" s="77"/>
      <c r="Q23" s="68"/>
      <c r="R23" s="68"/>
      <c r="S23" s="78"/>
      <c r="T23" s="211"/>
      <c r="U23" s="80"/>
    </row>
    <row r="24" spans="1:21" ht="27" customHeight="1">
      <c r="A24" s="9"/>
      <c r="B24" s="36" t="s">
        <v>52</v>
      </c>
      <c r="C24" s="37">
        <v>20</v>
      </c>
      <c r="D24" s="36">
        <v>4</v>
      </c>
      <c r="E24" s="127">
        <v>5040001085296</v>
      </c>
      <c r="F24" s="64" t="s">
        <v>85</v>
      </c>
      <c r="G24" s="41" t="s">
        <v>87</v>
      </c>
      <c r="H24" s="23">
        <v>20</v>
      </c>
      <c r="I24" s="24">
        <v>536</v>
      </c>
      <c r="J24" s="25">
        <v>41125358</v>
      </c>
      <c r="K24" s="14">
        <f t="shared" si="2"/>
        <v>76726.414179104482</v>
      </c>
      <c r="L24" s="112">
        <v>38170</v>
      </c>
      <c r="M24" s="25">
        <v>41125358</v>
      </c>
      <c r="N24" s="14">
        <f t="shared" si="0"/>
        <v>1077.4261985852763</v>
      </c>
      <c r="O24" s="26"/>
      <c r="P24" s="77"/>
      <c r="Q24" s="66"/>
      <c r="R24" s="66"/>
      <c r="S24" s="78"/>
      <c r="T24" s="211"/>
      <c r="U24" s="80"/>
    </row>
    <row r="25" spans="1:21" ht="27" customHeight="1">
      <c r="A25" s="9"/>
      <c r="B25" s="36" t="s">
        <v>52</v>
      </c>
      <c r="C25" s="37">
        <v>21</v>
      </c>
      <c r="D25" s="36">
        <v>4</v>
      </c>
      <c r="E25" s="127">
        <v>5040001085296</v>
      </c>
      <c r="F25" s="64" t="s">
        <v>85</v>
      </c>
      <c r="G25" s="41" t="s">
        <v>88</v>
      </c>
      <c r="H25" s="23">
        <v>20</v>
      </c>
      <c r="I25" s="24">
        <v>354</v>
      </c>
      <c r="J25" s="25">
        <v>30087860</v>
      </c>
      <c r="K25" s="14">
        <f t="shared" si="2"/>
        <v>84993.95480225989</v>
      </c>
      <c r="L25" s="112">
        <v>27487</v>
      </c>
      <c r="M25" s="25">
        <v>30087860</v>
      </c>
      <c r="N25" s="14">
        <f t="shared" si="0"/>
        <v>1094.6214574162332</v>
      </c>
      <c r="O25" s="26"/>
      <c r="P25" s="77"/>
      <c r="Q25" s="68"/>
      <c r="R25" s="68"/>
      <c r="S25" s="78"/>
      <c r="T25" s="211"/>
      <c r="U25" s="80"/>
    </row>
    <row r="26" spans="1:21" ht="27" customHeight="1">
      <c r="A26" s="9"/>
      <c r="B26" s="36" t="s">
        <v>52</v>
      </c>
      <c r="C26" s="37">
        <v>22</v>
      </c>
      <c r="D26" s="36">
        <v>4</v>
      </c>
      <c r="E26" s="127" t="s">
        <v>89</v>
      </c>
      <c r="F26" s="64" t="s">
        <v>90</v>
      </c>
      <c r="G26" s="41" t="s">
        <v>91</v>
      </c>
      <c r="H26" s="23">
        <v>19</v>
      </c>
      <c r="I26" s="24">
        <v>404</v>
      </c>
      <c r="J26" s="25">
        <v>31239730</v>
      </c>
      <c r="K26" s="14">
        <f t="shared" si="2"/>
        <v>77326.064356435643</v>
      </c>
      <c r="L26" s="112">
        <v>29467</v>
      </c>
      <c r="M26" s="25">
        <v>31239730</v>
      </c>
      <c r="N26" s="14">
        <f t="shared" si="0"/>
        <v>1060.1598398208166</v>
      </c>
      <c r="O26" s="26"/>
      <c r="P26" s="77"/>
      <c r="Q26" s="66"/>
      <c r="R26" s="66"/>
      <c r="S26" s="78"/>
      <c r="T26" s="211"/>
      <c r="U26" s="80"/>
    </row>
    <row r="27" spans="1:21" ht="27" customHeight="1">
      <c r="A27" s="9"/>
      <c r="B27" s="36" t="s">
        <v>52</v>
      </c>
      <c r="C27" s="37">
        <v>23</v>
      </c>
      <c r="D27" s="36">
        <v>4</v>
      </c>
      <c r="E27" s="127">
        <v>1210800361</v>
      </c>
      <c r="F27" s="64" t="s">
        <v>92</v>
      </c>
      <c r="G27" s="41" t="s">
        <v>93</v>
      </c>
      <c r="H27" s="23">
        <v>20</v>
      </c>
      <c r="I27" s="24">
        <v>428</v>
      </c>
      <c r="J27" s="25">
        <v>37715681</v>
      </c>
      <c r="K27" s="14">
        <f t="shared" si="2"/>
        <v>88120.75</v>
      </c>
      <c r="L27" s="112">
        <v>37379</v>
      </c>
      <c r="M27" s="25">
        <v>37715681</v>
      </c>
      <c r="N27" s="14">
        <f t="shared" si="0"/>
        <v>1009.0072233072045</v>
      </c>
      <c r="O27" s="26"/>
      <c r="P27" s="77"/>
      <c r="Q27" s="68"/>
      <c r="R27" s="68"/>
      <c r="S27" s="78"/>
      <c r="T27" s="211"/>
      <c r="U27" s="80"/>
    </row>
    <row r="28" spans="1:21" ht="27" customHeight="1">
      <c r="A28" s="9"/>
      <c r="B28" s="36" t="s">
        <v>94</v>
      </c>
      <c r="C28" s="37">
        <v>24</v>
      </c>
      <c r="D28" s="36">
        <v>4</v>
      </c>
      <c r="E28" s="127" t="s">
        <v>95</v>
      </c>
      <c r="F28" s="64" t="s">
        <v>92</v>
      </c>
      <c r="G28" s="41" t="s">
        <v>96</v>
      </c>
      <c r="H28" s="23">
        <v>20</v>
      </c>
      <c r="I28" s="24">
        <v>494</v>
      </c>
      <c r="J28" s="25">
        <v>38788784</v>
      </c>
      <c r="K28" s="14">
        <f t="shared" si="2"/>
        <v>78519.805668016197</v>
      </c>
      <c r="L28" s="112">
        <v>38450</v>
      </c>
      <c r="M28" s="25">
        <v>38788784</v>
      </c>
      <c r="N28" s="14">
        <f t="shared" si="0"/>
        <v>1008.8110273081925</v>
      </c>
      <c r="O28" s="26"/>
      <c r="P28" s="77"/>
      <c r="Q28" s="66"/>
      <c r="R28" s="66"/>
      <c r="S28" s="78"/>
      <c r="T28" s="211" t="s">
        <v>333</v>
      </c>
      <c r="U28" s="80">
        <v>0.02</v>
      </c>
    </row>
    <row r="29" spans="1:21" ht="27" customHeight="1">
      <c r="A29" s="9"/>
      <c r="B29" s="36" t="s">
        <v>52</v>
      </c>
      <c r="C29" s="37">
        <v>25</v>
      </c>
      <c r="D29" s="36">
        <v>4</v>
      </c>
      <c r="E29" s="127">
        <v>9040001098039</v>
      </c>
      <c r="F29" s="64" t="s">
        <v>97</v>
      </c>
      <c r="G29" s="41" t="s">
        <v>98</v>
      </c>
      <c r="H29" s="23">
        <v>20</v>
      </c>
      <c r="I29" s="24">
        <v>510</v>
      </c>
      <c r="J29" s="25">
        <v>29133527</v>
      </c>
      <c r="K29" s="14">
        <f t="shared" si="2"/>
        <v>57124.562745098039</v>
      </c>
      <c r="L29" s="112">
        <v>27521</v>
      </c>
      <c r="M29" s="25">
        <v>29133527</v>
      </c>
      <c r="N29" s="14">
        <f t="shared" si="0"/>
        <v>1058.5926020130082</v>
      </c>
      <c r="O29" s="26"/>
      <c r="P29" s="77"/>
      <c r="Q29" s="68"/>
      <c r="R29" s="68"/>
      <c r="S29" s="78"/>
      <c r="T29" s="211" t="s">
        <v>333</v>
      </c>
      <c r="U29" s="80">
        <v>0.1</v>
      </c>
    </row>
    <row r="30" spans="1:21" ht="27" customHeight="1">
      <c r="A30" s="9"/>
      <c r="B30" s="36" t="s">
        <v>52</v>
      </c>
      <c r="C30" s="37">
        <v>26</v>
      </c>
      <c r="D30" s="36">
        <v>4</v>
      </c>
      <c r="E30" s="127">
        <v>9040001098039</v>
      </c>
      <c r="F30" s="64" t="s">
        <v>97</v>
      </c>
      <c r="G30" s="42" t="s">
        <v>99</v>
      </c>
      <c r="H30" s="23">
        <v>19</v>
      </c>
      <c r="I30" s="24">
        <v>384</v>
      </c>
      <c r="J30" s="25">
        <v>24796668</v>
      </c>
      <c r="K30" s="14">
        <f t="shared" si="2"/>
        <v>64574.65625</v>
      </c>
      <c r="L30" s="112">
        <v>24072</v>
      </c>
      <c r="M30" s="25">
        <v>24796668</v>
      </c>
      <c r="N30" s="14">
        <f t="shared" si="0"/>
        <v>1030.104187437687</v>
      </c>
      <c r="O30" s="26"/>
      <c r="P30" s="77"/>
      <c r="Q30" s="66"/>
      <c r="R30" s="66"/>
      <c r="S30" s="78"/>
      <c r="T30" s="211" t="s">
        <v>333</v>
      </c>
      <c r="U30" s="80">
        <v>0.06</v>
      </c>
    </row>
    <row r="31" spans="1:21" ht="27" customHeight="1">
      <c r="A31" s="9"/>
      <c r="B31" s="36" t="s">
        <v>100</v>
      </c>
      <c r="C31" s="37">
        <v>27</v>
      </c>
      <c r="D31" s="36">
        <v>4</v>
      </c>
      <c r="E31" s="127">
        <v>4120101055316</v>
      </c>
      <c r="F31" s="64" t="s">
        <v>101</v>
      </c>
      <c r="G31" s="42" t="s">
        <v>102</v>
      </c>
      <c r="H31" s="23">
        <v>10</v>
      </c>
      <c r="I31" s="24">
        <v>134</v>
      </c>
      <c r="J31" s="25">
        <v>12740671</v>
      </c>
      <c r="K31" s="14">
        <f t="shared" si="2"/>
        <v>95079.63432835821</v>
      </c>
      <c r="L31" s="112">
        <v>12605</v>
      </c>
      <c r="M31" s="25">
        <v>12740671</v>
      </c>
      <c r="N31" s="14">
        <f t="shared" si="0"/>
        <v>1010.7632685442285</v>
      </c>
      <c r="O31" s="26"/>
      <c r="P31" s="77"/>
      <c r="Q31" s="68"/>
      <c r="R31" s="68"/>
      <c r="S31" s="78"/>
      <c r="T31" s="211" t="s">
        <v>333</v>
      </c>
      <c r="U31" s="80">
        <v>0.09</v>
      </c>
    </row>
    <row r="32" spans="1:21" ht="27" customHeight="1">
      <c r="A32" s="9"/>
      <c r="B32" s="36" t="s">
        <v>100</v>
      </c>
      <c r="C32" s="37">
        <v>28</v>
      </c>
      <c r="D32" s="36">
        <v>4</v>
      </c>
      <c r="E32" s="127">
        <v>1212701849</v>
      </c>
      <c r="F32" s="64" t="s">
        <v>103</v>
      </c>
      <c r="G32" s="42" t="s">
        <v>104</v>
      </c>
      <c r="H32" s="23">
        <v>20</v>
      </c>
      <c r="I32" s="24">
        <v>236</v>
      </c>
      <c r="J32" s="25">
        <v>18155017</v>
      </c>
      <c r="K32" s="14">
        <f t="shared" si="2"/>
        <v>76928.038135593219</v>
      </c>
      <c r="L32" s="112">
        <v>16687</v>
      </c>
      <c r="M32" s="25">
        <v>18155017</v>
      </c>
      <c r="N32" s="14">
        <f t="shared" si="0"/>
        <v>1087.9736920956434</v>
      </c>
      <c r="O32" s="26"/>
      <c r="P32" s="77"/>
      <c r="Q32" s="66"/>
      <c r="R32" s="66"/>
      <c r="S32" s="78"/>
      <c r="T32" s="211"/>
      <c r="U32" s="80"/>
    </row>
    <row r="33" spans="1:21" ht="27" customHeight="1">
      <c r="A33" s="9"/>
      <c r="B33" s="36" t="s">
        <v>52</v>
      </c>
      <c r="C33" s="37">
        <v>29</v>
      </c>
      <c r="D33" s="36">
        <v>4</v>
      </c>
      <c r="E33" s="127"/>
      <c r="F33" s="64" t="s">
        <v>105</v>
      </c>
      <c r="G33" s="42" t="s">
        <v>106</v>
      </c>
      <c r="H33" s="23">
        <v>20</v>
      </c>
      <c r="I33" s="24">
        <v>385</v>
      </c>
      <c r="J33" s="25">
        <v>32821320</v>
      </c>
      <c r="K33" s="14">
        <f t="shared" si="2"/>
        <v>85250.181818181823</v>
      </c>
      <c r="L33" s="112">
        <v>31522</v>
      </c>
      <c r="M33" s="25">
        <v>32821320</v>
      </c>
      <c r="N33" s="14">
        <f t="shared" si="0"/>
        <v>1041.2194657699386</v>
      </c>
      <c r="O33" s="26"/>
      <c r="P33" s="77"/>
      <c r="Q33" s="68"/>
      <c r="R33" s="68"/>
      <c r="S33" s="78"/>
      <c r="T33" s="211" t="s">
        <v>333</v>
      </c>
      <c r="U33" s="80">
        <v>0.17</v>
      </c>
    </row>
    <row r="34" spans="1:21" ht="27" customHeight="1">
      <c r="A34" s="9"/>
      <c r="B34" s="36" t="s">
        <v>52</v>
      </c>
      <c r="C34" s="37">
        <v>30</v>
      </c>
      <c r="D34" s="36">
        <v>4</v>
      </c>
      <c r="E34" s="127"/>
      <c r="F34" s="64" t="s">
        <v>105</v>
      </c>
      <c r="G34" s="42" t="s">
        <v>105</v>
      </c>
      <c r="H34" s="23">
        <v>20</v>
      </c>
      <c r="I34" s="24">
        <v>371</v>
      </c>
      <c r="J34" s="25">
        <v>28480130</v>
      </c>
      <c r="K34" s="14">
        <f t="shared" si="2"/>
        <v>76765.84905660378</v>
      </c>
      <c r="L34" s="112">
        <v>27861</v>
      </c>
      <c r="M34" s="25">
        <v>28480130</v>
      </c>
      <c r="N34" s="14">
        <f t="shared" si="0"/>
        <v>1022.2221025806683</v>
      </c>
      <c r="O34" s="26"/>
      <c r="P34" s="77"/>
      <c r="Q34" s="66"/>
      <c r="R34" s="66"/>
      <c r="S34" s="78"/>
      <c r="T34" s="211" t="s">
        <v>333</v>
      </c>
      <c r="U34" s="80">
        <v>0.15</v>
      </c>
    </row>
    <row r="35" spans="1:21" ht="27" customHeight="1">
      <c r="A35" s="9"/>
      <c r="B35" s="36" t="s">
        <v>52</v>
      </c>
      <c r="C35" s="37">
        <v>31</v>
      </c>
      <c r="D35" s="36">
        <v>4</v>
      </c>
      <c r="E35" s="127"/>
      <c r="F35" s="64" t="s">
        <v>107</v>
      </c>
      <c r="G35" s="42" t="s">
        <v>108</v>
      </c>
      <c r="H35" s="23">
        <v>11</v>
      </c>
      <c r="I35" s="24">
        <v>218</v>
      </c>
      <c r="J35" s="25">
        <v>19127695</v>
      </c>
      <c r="K35" s="14">
        <f t="shared" si="2"/>
        <v>87741.720183486235</v>
      </c>
      <c r="L35" s="112">
        <v>19638</v>
      </c>
      <c r="M35" s="25">
        <v>19127695</v>
      </c>
      <c r="N35" s="14">
        <f t="shared" si="0"/>
        <v>974.01441083613406</v>
      </c>
      <c r="O35" s="26"/>
      <c r="P35" s="77"/>
      <c r="Q35" s="68"/>
      <c r="R35" s="68"/>
      <c r="S35" s="78"/>
      <c r="T35" s="211"/>
      <c r="U35" s="80"/>
    </row>
    <row r="36" spans="1:21" ht="27" customHeight="1">
      <c r="A36" s="9"/>
      <c r="B36" s="36" t="s">
        <v>52</v>
      </c>
      <c r="C36" s="37">
        <v>32</v>
      </c>
      <c r="D36" s="36">
        <v>4</v>
      </c>
      <c r="E36" s="127">
        <v>1040001112962</v>
      </c>
      <c r="F36" s="64" t="s">
        <v>109</v>
      </c>
      <c r="G36" s="42" t="s">
        <v>110</v>
      </c>
      <c r="H36" s="23">
        <v>20</v>
      </c>
      <c r="I36" s="24">
        <v>338</v>
      </c>
      <c r="J36" s="25">
        <v>26215279</v>
      </c>
      <c r="K36" s="14">
        <f t="shared" si="2"/>
        <v>77559.997041420123</v>
      </c>
      <c r="L36" s="112">
        <v>24696</v>
      </c>
      <c r="M36" s="25">
        <v>26215279</v>
      </c>
      <c r="N36" s="14">
        <f t="shared" si="0"/>
        <v>1061.5192338840297</v>
      </c>
      <c r="O36" s="26"/>
      <c r="P36" s="77"/>
      <c r="Q36" s="66"/>
      <c r="R36" s="66"/>
      <c r="S36" s="78"/>
      <c r="T36" s="211" t="s">
        <v>333</v>
      </c>
      <c r="U36" s="80">
        <v>7.0000000000000007E-2</v>
      </c>
    </row>
    <row r="37" spans="1:21" ht="27" customHeight="1">
      <c r="A37" s="9"/>
      <c r="B37" s="36" t="s">
        <v>52</v>
      </c>
      <c r="C37" s="37">
        <v>33</v>
      </c>
      <c r="D37" s="36">
        <v>4</v>
      </c>
      <c r="E37" s="127"/>
      <c r="F37" s="64" t="s">
        <v>111</v>
      </c>
      <c r="G37" s="42" t="s">
        <v>112</v>
      </c>
      <c r="H37" s="23">
        <v>20</v>
      </c>
      <c r="I37" s="24">
        <v>402</v>
      </c>
      <c r="J37" s="25">
        <v>32259386</v>
      </c>
      <c r="K37" s="14">
        <f t="shared" si="2"/>
        <v>80247.228855721391</v>
      </c>
      <c r="L37" s="112">
        <v>32555</v>
      </c>
      <c r="M37" s="25">
        <v>32259386</v>
      </c>
      <c r="N37" s="14">
        <f t="shared" si="0"/>
        <v>990.91955152818309</v>
      </c>
      <c r="O37" s="26"/>
      <c r="P37" s="77"/>
      <c r="Q37" s="68"/>
      <c r="R37" s="68"/>
      <c r="S37" s="78"/>
      <c r="T37" s="211"/>
      <c r="U37" s="80"/>
    </row>
    <row r="38" spans="1:21" ht="27" customHeight="1">
      <c r="A38" s="9"/>
      <c r="B38" s="36" t="s">
        <v>52</v>
      </c>
      <c r="C38" s="37">
        <v>34</v>
      </c>
      <c r="D38" s="36">
        <v>4</v>
      </c>
      <c r="E38" s="127"/>
      <c r="F38" s="64" t="s">
        <v>111</v>
      </c>
      <c r="G38" s="42" t="s">
        <v>113</v>
      </c>
      <c r="H38" s="23">
        <v>20</v>
      </c>
      <c r="I38" s="24">
        <v>426</v>
      </c>
      <c r="J38" s="25">
        <v>33892696</v>
      </c>
      <c r="K38" s="14">
        <f t="shared" si="2"/>
        <v>79560.319248826287</v>
      </c>
      <c r="L38" s="112">
        <v>34100</v>
      </c>
      <c r="M38" s="25">
        <v>33892696</v>
      </c>
      <c r="N38" s="14">
        <f t="shared" si="0"/>
        <v>993.92070381231667</v>
      </c>
      <c r="O38" s="26"/>
      <c r="P38" s="77"/>
      <c r="Q38" s="68"/>
      <c r="R38" s="68"/>
      <c r="S38" s="78"/>
      <c r="T38" s="211"/>
      <c r="U38" s="80"/>
    </row>
    <row r="39" spans="1:21" ht="27" customHeight="1">
      <c r="A39" s="9"/>
      <c r="B39" s="36" t="s">
        <v>52</v>
      </c>
      <c r="C39" s="37">
        <v>35</v>
      </c>
      <c r="D39" s="36">
        <v>4</v>
      </c>
      <c r="E39" s="127">
        <v>4340001006818</v>
      </c>
      <c r="F39" s="64" t="s">
        <v>114</v>
      </c>
      <c r="G39" s="42" t="s">
        <v>115</v>
      </c>
      <c r="H39" s="23">
        <v>10</v>
      </c>
      <c r="I39" s="24">
        <v>48</v>
      </c>
      <c r="J39" s="25">
        <v>6273672</v>
      </c>
      <c r="K39" s="14">
        <f t="shared" si="2"/>
        <v>130701.5</v>
      </c>
      <c r="L39" s="112">
        <v>5837</v>
      </c>
      <c r="M39" s="25">
        <v>6273672</v>
      </c>
      <c r="N39" s="14">
        <f t="shared" si="0"/>
        <v>1074.8110330649306</v>
      </c>
      <c r="O39" s="26"/>
      <c r="P39" s="77"/>
      <c r="Q39" s="68"/>
      <c r="R39" s="68"/>
      <c r="S39" s="78"/>
      <c r="T39" s="211"/>
      <c r="U39" s="80"/>
    </row>
    <row r="40" spans="1:21" ht="27" customHeight="1">
      <c r="A40" s="9"/>
      <c r="B40" s="36" t="s">
        <v>52</v>
      </c>
      <c r="C40" s="37">
        <v>36</v>
      </c>
      <c r="D40" s="36">
        <v>4</v>
      </c>
      <c r="E40" s="127"/>
      <c r="F40" s="64" t="s">
        <v>116</v>
      </c>
      <c r="G40" s="42" t="s">
        <v>117</v>
      </c>
      <c r="H40" s="23"/>
      <c r="I40" s="24">
        <v>472</v>
      </c>
      <c r="J40" s="25">
        <v>40637884</v>
      </c>
      <c r="K40" s="14">
        <f t="shared" si="2"/>
        <v>86097.211864406781</v>
      </c>
      <c r="L40" s="112">
        <v>40432</v>
      </c>
      <c r="M40" s="25">
        <v>40637884</v>
      </c>
      <c r="N40" s="14">
        <f t="shared" si="0"/>
        <v>1005.0921052631579</v>
      </c>
      <c r="O40" s="26"/>
      <c r="P40" s="77"/>
      <c r="Q40" s="68"/>
      <c r="R40" s="68"/>
      <c r="S40" s="78"/>
      <c r="T40" s="211"/>
      <c r="U40" s="80"/>
    </row>
    <row r="41" spans="1:21" ht="27" customHeight="1">
      <c r="A41" s="9"/>
      <c r="B41" s="36" t="s">
        <v>52</v>
      </c>
      <c r="C41" s="37">
        <v>37</v>
      </c>
      <c r="D41" s="36">
        <v>4</v>
      </c>
      <c r="E41" s="127">
        <v>1212600264</v>
      </c>
      <c r="F41" s="64" t="s">
        <v>118</v>
      </c>
      <c r="G41" s="42" t="s">
        <v>119</v>
      </c>
      <c r="H41" s="23">
        <v>20</v>
      </c>
      <c r="I41" s="24">
        <v>319</v>
      </c>
      <c r="J41" s="25">
        <v>25727588</v>
      </c>
      <c r="K41" s="14">
        <f t="shared" si="2"/>
        <v>80650.746081504709</v>
      </c>
      <c r="L41" s="112">
        <v>24978</v>
      </c>
      <c r="M41" s="25">
        <v>25727588</v>
      </c>
      <c r="N41" s="14">
        <f t="shared" si="0"/>
        <v>1030.0099287372889</v>
      </c>
      <c r="O41" s="26"/>
      <c r="P41" s="77"/>
      <c r="Q41" s="68"/>
      <c r="R41" s="68"/>
      <c r="S41" s="78"/>
      <c r="T41" s="211"/>
      <c r="U41" s="80"/>
    </row>
    <row r="42" spans="1:21" ht="27" customHeight="1">
      <c r="A42" s="9"/>
      <c r="B42" s="36" t="s">
        <v>52</v>
      </c>
      <c r="C42" s="37">
        <v>38</v>
      </c>
      <c r="D42" s="36">
        <v>4</v>
      </c>
      <c r="E42" s="127">
        <v>7040001098767</v>
      </c>
      <c r="F42" s="64" t="s">
        <v>120</v>
      </c>
      <c r="G42" s="42" t="s">
        <v>121</v>
      </c>
      <c r="H42" s="23">
        <v>20</v>
      </c>
      <c r="I42" s="24">
        <v>205</v>
      </c>
      <c r="J42" s="25">
        <v>17280239</v>
      </c>
      <c r="K42" s="14">
        <f t="shared" si="2"/>
        <v>84293.84878048781</v>
      </c>
      <c r="L42" s="112">
        <v>16497</v>
      </c>
      <c r="M42" s="25">
        <v>17280239</v>
      </c>
      <c r="N42" s="14">
        <f t="shared" si="0"/>
        <v>1047.4776626053222</v>
      </c>
      <c r="O42" s="26"/>
      <c r="P42" s="77"/>
      <c r="Q42" s="68"/>
      <c r="R42" s="68"/>
      <c r="S42" s="78"/>
      <c r="T42" s="211"/>
      <c r="U42" s="80"/>
    </row>
    <row r="43" spans="1:21" ht="27" customHeight="1">
      <c r="A43" s="9"/>
      <c r="B43" s="36" t="s">
        <v>52</v>
      </c>
      <c r="C43" s="37">
        <v>39</v>
      </c>
      <c r="D43" s="36">
        <v>4</v>
      </c>
      <c r="E43" s="127">
        <v>6040001083514</v>
      </c>
      <c r="F43" s="64" t="s">
        <v>122</v>
      </c>
      <c r="G43" s="42" t="s">
        <v>123</v>
      </c>
      <c r="H43" s="23">
        <v>20</v>
      </c>
      <c r="I43" s="24">
        <v>336</v>
      </c>
      <c r="J43" s="25">
        <v>26322044</v>
      </c>
      <c r="K43" s="14">
        <f t="shared" si="2"/>
        <v>78339.416666666672</v>
      </c>
      <c r="L43" s="112">
        <v>25663</v>
      </c>
      <c r="M43" s="25">
        <v>26322044</v>
      </c>
      <c r="N43" s="14">
        <f t="shared" si="0"/>
        <v>1025.6807076335581</v>
      </c>
      <c r="O43" s="26"/>
      <c r="P43" s="77"/>
      <c r="Q43" s="68"/>
      <c r="R43" s="68"/>
      <c r="S43" s="78"/>
      <c r="T43" s="211"/>
      <c r="U43" s="80"/>
    </row>
    <row r="44" spans="1:21" ht="27" customHeight="1">
      <c r="A44" s="9"/>
      <c r="B44" s="36" t="s">
        <v>52</v>
      </c>
      <c r="C44" s="37">
        <v>40</v>
      </c>
      <c r="D44" s="36">
        <v>4</v>
      </c>
      <c r="E44" s="127">
        <v>6040001083514</v>
      </c>
      <c r="F44" s="64" t="s">
        <v>122</v>
      </c>
      <c r="G44" s="42" t="s">
        <v>124</v>
      </c>
      <c r="H44" s="23">
        <v>20</v>
      </c>
      <c r="I44" s="24">
        <v>252</v>
      </c>
      <c r="J44" s="25">
        <v>21302516</v>
      </c>
      <c r="K44" s="14">
        <f t="shared" si="2"/>
        <v>84533.793650793654</v>
      </c>
      <c r="L44" s="112">
        <v>20783</v>
      </c>
      <c r="M44" s="25">
        <v>21302516</v>
      </c>
      <c r="N44" s="14">
        <f t="shared" si="0"/>
        <v>1024.9971611413175</v>
      </c>
      <c r="O44" s="26"/>
      <c r="P44" s="77"/>
      <c r="Q44" s="68"/>
      <c r="R44" s="68"/>
      <c r="S44" s="78"/>
      <c r="T44" s="211" t="s">
        <v>333</v>
      </c>
      <c r="U44" s="80">
        <v>0.05</v>
      </c>
    </row>
    <row r="45" spans="1:21" ht="27" customHeight="1">
      <c r="A45" s="9"/>
      <c r="B45" s="36" t="s">
        <v>52</v>
      </c>
      <c r="C45" s="37">
        <v>41</v>
      </c>
      <c r="D45" s="36">
        <v>4</v>
      </c>
      <c r="E45" s="127">
        <v>1212401549</v>
      </c>
      <c r="F45" s="64" t="s">
        <v>125</v>
      </c>
      <c r="G45" s="42" t="s">
        <v>126</v>
      </c>
      <c r="H45" s="23">
        <v>20</v>
      </c>
      <c r="I45" s="24">
        <v>332</v>
      </c>
      <c r="J45" s="25">
        <v>22817338</v>
      </c>
      <c r="K45" s="14">
        <f t="shared" si="2"/>
        <v>68726.921686746995</v>
      </c>
      <c r="L45" s="112">
        <v>22153</v>
      </c>
      <c r="M45" s="25">
        <v>22817338</v>
      </c>
      <c r="N45" s="14">
        <f t="shared" si="0"/>
        <v>1029.9886245655216</v>
      </c>
      <c r="O45" s="26"/>
      <c r="P45" s="77"/>
      <c r="Q45" s="68"/>
      <c r="R45" s="68"/>
      <c r="S45" s="78"/>
      <c r="T45" s="211"/>
      <c r="U45" s="80"/>
    </row>
    <row r="46" spans="1:21" ht="27" customHeight="1">
      <c r="A46" s="9"/>
      <c r="B46" s="36" t="s">
        <v>52</v>
      </c>
      <c r="C46" s="37">
        <v>42</v>
      </c>
      <c r="D46" s="36">
        <v>4</v>
      </c>
      <c r="E46" s="127">
        <v>1212300444</v>
      </c>
      <c r="F46" s="64" t="s">
        <v>127</v>
      </c>
      <c r="G46" s="42" t="s">
        <v>128</v>
      </c>
      <c r="H46" s="23">
        <v>20</v>
      </c>
      <c r="I46" s="24">
        <v>396</v>
      </c>
      <c r="J46" s="25">
        <v>27392838</v>
      </c>
      <c r="K46" s="14">
        <f t="shared" si="2"/>
        <v>69173.833333333328</v>
      </c>
      <c r="L46" s="112">
        <v>26056</v>
      </c>
      <c r="M46" s="25">
        <v>27392838</v>
      </c>
      <c r="N46" s="14">
        <f t="shared" si="0"/>
        <v>1051.3063401903592</v>
      </c>
      <c r="O46" s="26"/>
      <c r="P46" s="77"/>
      <c r="Q46" s="68"/>
      <c r="R46" s="68"/>
      <c r="S46" s="78"/>
      <c r="T46" s="211"/>
      <c r="U46" s="80"/>
    </row>
    <row r="47" spans="1:21" ht="27" customHeight="1">
      <c r="A47" s="9"/>
      <c r="B47" s="36" t="s">
        <v>52</v>
      </c>
      <c r="C47" s="37">
        <v>43</v>
      </c>
      <c r="D47" s="36">
        <v>4</v>
      </c>
      <c r="E47" s="127">
        <v>8040003009440</v>
      </c>
      <c r="F47" s="64" t="s">
        <v>129</v>
      </c>
      <c r="G47" s="42" t="s">
        <v>130</v>
      </c>
      <c r="H47" s="23">
        <v>20</v>
      </c>
      <c r="I47" s="24">
        <v>324</v>
      </c>
      <c r="J47" s="25">
        <v>27948557</v>
      </c>
      <c r="K47" s="14">
        <f t="shared" si="2"/>
        <v>86260.978395061727</v>
      </c>
      <c r="L47" s="112">
        <v>26641</v>
      </c>
      <c r="M47" s="25">
        <v>27948557</v>
      </c>
      <c r="N47" s="14">
        <f t="shared" si="0"/>
        <v>1049.0806276040689</v>
      </c>
      <c r="O47" s="26"/>
      <c r="P47" s="77"/>
      <c r="Q47" s="68"/>
      <c r="R47" s="68"/>
      <c r="S47" s="78"/>
      <c r="T47" s="211" t="s">
        <v>333</v>
      </c>
      <c r="U47" s="80">
        <v>0.01</v>
      </c>
    </row>
    <row r="48" spans="1:21" ht="27" customHeight="1">
      <c r="A48" s="9"/>
      <c r="B48" s="36" t="s">
        <v>52</v>
      </c>
      <c r="C48" s="37">
        <v>44</v>
      </c>
      <c r="D48" s="36">
        <v>4</v>
      </c>
      <c r="E48" s="127">
        <v>4040003013116</v>
      </c>
      <c r="F48" s="64" t="s">
        <v>131</v>
      </c>
      <c r="G48" s="42" t="s">
        <v>132</v>
      </c>
      <c r="H48" s="23">
        <v>20</v>
      </c>
      <c r="I48" s="24">
        <v>185</v>
      </c>
      <c r="J48" s="25">
        <v>17247164</v>
      </c>
      <c r="K48" s="14">
        <f t="shared" si="2"/>
        <v>93227.913513513515</v>
      </c>
      <c r="L48" s="112">
        <v>17105</v>
      </c>
      <c r="M48" s="25">
        <v>17247164</v>
      </c>
      <c r="N48" s="14">
        <f t="shared" si="0"/>
        <v>1008.3112540192926</v>
      </c>
      <c r="O48" s="26"/>
      <c r="P48" s="77"/>
      <c r="Q48" s="68"/>
      <c r="R48" s="68"/>
      <c r="S48" s="78"/>
      <c r="T48" s="211"/>
      <c r="U48" s="80"/>
    </row>
    <row r="49" spans="1:21" ht="27" customHeight="1">
      <c r="A49" s="9"/>
      <c r="B49" s="36" t="s">
        <v>52</v>
      </c>
      <c r="C49" s="37">
        <v>45</v>
      </c>
      <c r="D49" s="36">
        <v>4</v>
      </c>
      <c r="E49" s="127">
        <v>4030003008686</v>
      </c>
      <c r="F49" s="64" t="s">
        <v>133</v>
      </c>
      <c r="G49" s="42" t="s">
        <v>134</v>
      </c>
      <c r="H49" s="23">
        <v>20</v>
      </c>
      <c r="I49" s="24">
        <v>362</v>
      </c>
      <c r="J49" s="25">
        <v>29000946</v>
      </c>
      <c r="K49" s="14">
        <f t="shared" si="2"/>
        <v>80113.110497237576</v>
      </c>
      <c r="L49" s="112">
        <v>28290</v>
      </c>
      <c r="M49" s="25">
        <v>29000946</v>
      </c>
      <c r="N49" s="14">
        <f t="shared" si="0"/>
        <v>1025.1306468716862</v>
      </c>
      <c r="O49" s="26"/>
      <c r="P49" s="77"/>
      <c r="Q49" s="66"/>
      <c r="R49" s="66"/>
      <c r="S49" s="78"/>
      <c r="T49" s="211"/>
      <c r="U49" s="80"/>
    </row>
    <row r="50" spans="1:21" ht="27" customHeight="1">
      <c r="A50" s="9"/>
      <c r="B50" s="43" t="s">
        <v>52</v>
      </c>
      <c r="C50" s="37">
        <v>46</v>
      </c>
      <c r="D50" s="36">
        <v>4</v>
      </c>
      <c r="E50" s="127"/>
      <c r="F50" s="64" t="s">
        <v>135</v>
      </c>
      <c r="G50" s="42" t="s">
        <v>136</v>
      </c>
      <c r="H50" s="23"/>
      <c r="I50" s="24">
        <v>425</v>
      </c>
      <c r="J50" s="25">
        <v>56092329</v>
      </c>
      <c r="K50" s="14">
        <f t="shared" si="2"/>
        <v>131981.95058823528</v>
      </c>
      <c r="L50" s="112">
        <v>30450</v>
      </c>
      <c r="M50" s="25">
        <v>56092329</v>
      </c>
      <c r="N50" s="14">
        <f t="shared" si="0"/>
        <v>1842.1126108374385</v>
      </c>
      <c r="O50" s="26"/>
      <c r="P50" s="77"/>
      <c r="Q50" s="68"/>
      <c r="R50" s="68"/>
      <c r="S50" s="78"/>
      <c r="T50" s="211"/>
      <c r="U50" s="80"/>
    </row>
    <row r="51" spans="1:21" ht="27" customHeight="1">
      <c r="A51" s="9"/>
      <c r="B51" s="36" t="s">
        <v>52</v>
      </c>
      <c r="C51" s="37">
        <v>47</v>
      </c>
      <c r="D51" s="36">
        <v>2</v>
      </c>
      <c r="E51" s="127">
        <v>2040005018973</v>
      </c>
      <c r="F51" s="64" t="s">
        <v>137</v>
      </c>
      <c r="G51" s="44" t="s">
        <v>138</v>
      </c>
      <c r="H51" s="23">
        <v>10</v>
      </c>
      <c r="I51" s="24">
        <v>100</v>
      </c>
      <c r="J51" s="25">
        <v>8873849</v>
      </c>
      <c r="K51" s="14">
        <f t="shared" si="2"/>
        <v>88738.49</v>
      </c>
      <c r="L51" s="112">
        <v>8560</v>
      </c>
      <c r="M51" s="25">
        <v>8873849</v>
      </c>
      <c r="N51" s="14">
        <f t="shared" si="0"/>
        <v>1036.6646028037383</v>
      </c>
      <c r="O51" s="26"/>
      <c r="P51" s="77"/>
      <c r="Q51" s="66"/>
      <c r="R51" s="66"/>
      <c r="S51" s="78"/>
      <c r="T51" s="211"/>
      <c r="U51" s="80"/>
    </row>
    <row r="52" spans="1:21" ht="27" customHeight="1">
      <c r="A52" s="9"/>
      <c r="B52" s="36" t="s">
        <v>52</v>
      </c>
      <c r="C52" s="37">
        <v>48</v>
      </c>
      <c r="D52" s="36">
        <v>2</v>
      </c>
      <c r="E52" s="127">
        <v>1214300160</v>
      </c>
      <c r="F52" s="64" t="s">
        <v>139</v>
      </c>
      <c r="G52" s="42" t="s">
        <v>140</v>
      </c>
      <c r="H52" s="23">
        <v>10</v>
      </c>
      <c r="I52" s="24">
        <v>36</v>
      </c>
      <c r="J52" s="25">
        <v>4892254</v>
      </c>
      <c r="K52" s="14">
        <f t="shared" si="2"/>
        <v>135895.94444444444</v>
      </c>
      <c r="L52" s="112">
        <v>4860</v>
      </c>
      <c r="M52" s="25">
        <v>4892254</v>
      </c>
      <c r="N52" s="14">
        <f t="shared" si="0"/>
        <v>1006.6366255144032</v>
      </c>
      <c r="O52" s="26"/>
      <c r="P52" s="77"/>
      <c r="Q52" s="68"/>
      <c r="R52" s="68"/>
      <c r="S52" s="78"/>
      <c r="T52" s="211"/>
      <c r="U52" s="80"/>
    </row>
    <row r="53" spans="1:21" ht="27" customHeight="1">
      <c r="A53" s="9"/>
      <c r="B53" s="45" t="s">
        <v>52</v>
      </c>
      <c r="C53" s="37">
        <v>49</v>
      </c>
      <c r="D53" s="36">
        <v>2</v>
      </c>
      <c r="E53" s="127">
        <v>1040005013430</v>
      </c>
      <c r="F53" s="64" t="s">
        <v>141</v>
      </c>
      <c r="G53" s="46" t="s">
        <v>142</v>
      </c>
      <c r="H53" s="23"/>
      <c r="I53" s="24">
        <v>358</v>
      </c>
      <c r="J53" s="25">
        <v>27176664</v>
      </c>
      <c r="K53" s="14">
        <f t="shared" si="2"/>
        <v>75912.469273743016</v>
      </c>
      <c r="L53" s="112">
        <v>25650</v>
      </c>
      <c r="M53" s="25">
        <v>27176664</v>
      </c>
      <c r="N53" s="14">
        <f t="shared" si="0"/>
        <v>1059.5190643274855</v>
      </c>
      <c r="O53" s="26"/>
      <c r="P53" s="77"/>
      <c r="Q53" s="66"/>
      <c r="R53" s="66"/>
      <c r="S53" s="78"/>
      <c r="T53" s="211"/>
      <c r="U53" s="80"/>
    </row>
    <row r="54" spans="1:21" ht="27" customHeight="1">
      <c r="A54" s="9"/>
      <c r="B54" s="45" t="s">
        <v>52</v>
      </c>
      <c r="C54" s="49">
        <v>50</v>
      </c>
      <c r="D54" s="36">
        <v>5</v>
      </c>
      <c r="E54" s="127">
        <v>1040005015963</v>
      </c>
      <c r="F54" s="64" t="s">
        <v>143</v>
      </c>
      <c r="G54" s="50" t="s">
        <v>144</v>
      </c>
      <c r="H54" s="23">
        <v>20</v>
      </c>
      <c r="I54" s="24">
        <v>187</v>
      </c>
      <c r="J54" s="25">
        <v>16839876</v>
      </c>
      <c r="K54" s="14">
        <f t="shared" si="2"/>
        <v>90052.812834224605</v>
      </c>
      <c r="L54" s="112">
        <v>15805</v>
      </c>
      <c r="M54" s="25">
        <v>16839876</v>
      </c>
      <c r="N54" s="14">
        <f t="shared" si="0"/>
        <v>1065.4777602024676</v>
      </c>
      <c r="O54" s="26"/>
      <c r="P54" s="77"/>
      <c r="Q54" s="68"/>
      <c r="R54" s="68"/>
      <c r="S54" s="78"/>
      <c r="T54" s="211"/>
      <c r="U54" s="80"/>
    </row>
    <row r="55" spans="1:21" ht="27" customHeight="1">
      <c r="A55" s="9"/>
      <c r="B55" s="45" t="s">
        <v>52</v>
      </c>
      <c r="C55" s="37">
        <v>51</v>
      </c>
      <c r="D55" s="36">
        <v>5</v>
      </c>
      <c r="E55" s="127"/>
      <c r="F55" s="64" t="s">
        <v>145</v>
      </c>
      <c r="G55" s="46" t="s">
        <v>146</v>
      </c>
      <c r="H55" s="23"/>
      <c r="I55" s="24"/>
      <c r="J55" s="25"/>
      <c r="K55" s="14">
        <f t="shared" si="2"/>
        <v>0</v>
      </c>
      <c r="L55" s="112"/>
      <c r="M55" s="25"/>
      <c r="N55" s="14">
        <f t="shared" si="0"/>
        <v>0</v>
      </c>
      <c r="O55" s="26"/>
      <c r="P55" s="213" t="s">
        <v>1312</v>
      </c>
      <c r="Q55" s="66"/>
      <c r="R55" s="66"/>
      <c r="S55" s="78"/>
      <c r="T55" s="211"/>
      <c r="U55" s="80"/>
    </row>
    <row r="56" spans="1:21" ht="27" customHeight="1">
      <c r="A56" s="9"/>
      <c r="B56" s="9" t="s">
        <v>52</v>
      </c>
      <c r="C56" s="37">
        <v>52</v>
      </c>
      <c r="D56" s="36">
        <v>5</v>
      </c>
      <c r="E56" s="127"/>
      <c r="F56" s="64" t="s">
        <v>147</v>
      </c>
      <c r="G56" s="42" t="s">
        <v>148</v>
      </c>
      <c r="H56" s="23">
        <v>20</v>
      </c>
      <c r="I56" s="24">
        <v>405</v>
      </c>
      <c r="J56" s="25">
        <v>30887772</v>
      </c>
      <c r="K56" s="14">
        <f t="shared" si="2"/>
        <v>76266.103703703702</v>
      </c>
      <c r="L56" s="112">
        <v>28397</v>
      </c>
      <c r="M56" s="25">
        <v>30887772</v>
      </c>
      <c r="N56" s="14">
        <f t="shared" si="0"/>
        <v>1087.7125048420608</v>
      </c>
      <c r="O56" s="26"/>
      <c r="P56" s="77"/>
      <c r="Q56" s="68"/>
      <c r="R56" s="68"/>
      <c r="S56" s="78"/>
      <c r="T56" s="211" t="s">
        <v>333</v>
      </c>
      <c r="U56" s="80">
        <v>0.02</v>
      </c>
    </row>
    <row r="57" spans="1:21" ht="27" customHeight="1">
      <c r="A57" s="9"/>
      <c r="B57" s="45" t="s">
        <v>52</v>
      </c>
      <c r="C57" s="37">
        <v>53</v>
      </c>
      <c r="D57" s="36">
        <v>5</v>
      </c>
      <c r="E57" s="127">
        <v>8040005008358</v>
      </c>
      <c r="F57" s="64" t="s">
        <v>149</v>
      </c>
      <c r="G57" s="46" t="s">
        <v>150</v>
      </c>
      <c r="H57" s="23">
        <v>15</v>
      </c>
      <c r="I57" s="24">
        <v>179</v>
      </c>
      <c r="J57" s="25">
        <v>18141562</v>
      </c>
      <c r="K57" s="14">
        <f t="shared" si="2"/>
        <v>101349.50837988827</v>
      </c>
      <c r="L57" s="112">
        <v>18094</v>
      </c>
      <c r="M57" s="25">
        <v>18141562</v>
      </c>
      <c r="N57" s="14">
        <f t="shared" si="0"/>
        <v>1002.6286061677904</v>
      </c>
      <c r="O57" s="26"/>
      <c r="P57" s="77"/>
      <c r="Q57" s="66"/>
      <c r="R57" s="66"/>
      <c r="S57" s="78"/>
      <c r="T57" s="211"/>
      <c r="U57" s="80"/>
    </row>
    <row r="58" spans="1:21" ht="27" customHeight="1">
      <c r="A58" s="9"/>
      <c r="B58" s="45" t="s">
        <v>52</v>
      </c>
      <c r="C58" s="37">
        <v>54</v>
      </c>
      <c r="D58" s="36">
        <v>5</v>
      </c>
      <c r="E58" s="127"/>
      <c r="F58" s="64" t="s">
        <v>151</v>
      </c>
      <c r="G58" s="46" t="s">
        <v>152</v>
      </c>
      <c r="H58" s="23"/>
      <c r="I58" s="24">
        <v>132</v>
      </c>
      <c r="J58" s="25">
        <v>17013257</v>
      </c>
      <c r="K58" s="14">
        <f t="shared" si="2"/>
        <v>128888.31060606061</v>
      </c>
      <c r="L58" s="112">
        <v>14723</v>
      </c>
      <c r="M58" s="25">
        <v>17013257</v>
      </c>
      <c r="N58" s="14">
        <f t="shared" si="0"/>
        <v>1155.5564083406914</v>
      </c>
      <c r="O58" s="26"/>
      <c r="P58" s="77"/>
      <c r="Q58" s="68"/>
      <c r="R58" s="68"/>
      <c r="S58" s="78"/>
      <c r="T58" s="211"/>
      <c r="U58" s="80"/>
    </row>
    <row r="59" spans="1:21" ht="27" customHeight="1">
      <c r="A59" s="9"/>
      <c r="B59" s="45" t="s">
        <v>52</v>
      </c>
      <c r="C59" s="37">
        <v>55</v>
      </c>
      <c r="D59" s="36">
        <v>4</v>
      </c>
      <c r="E59" s="127">
        <v>5040002098248</v>
      </c>
      <c r="F59" s="64" t="s">
        <v>153</v>
      </c>
      <c r="G59" s="46" t="s">
        <v>154</v>
      </c>
      <c r="H59" s="23">
        <v>20</v>
      </c>
      <c r="I59" s="24">
        <v>184</v>
      </c>
      <c r="J59" s="25">
        <v>15482000</v>
      </c>
      <c r="K59" s="14">
        <f t="shared" si="2"/>
        <v>84141.304347826081</v>
      </c>
      <c r="L59" s="112">
        <v>14932</v>
      </c>
      <c r="M59" s="25">
        <v>15482000</v>
      </c>
      <c r="N59" s="14">
        <f t="shared" si="0"/>
        <v>1036.8336458612375</v>
      </c>
      <c r="O59" s="26"/>
      <c r="P59" s="77"/>
      <c r="Q59" s="68"/>
      <c r="R59" s="68"/>
      <c r="S59" s="78"/>
      <c r="T59" s="211"/>
      <c r="U59" s="80"/>
    </row>
    <row r="60" spans="1:21" ht="27" customHeight="1">
      <c r="A60" s="9"/>
      <c r="B60" s="45" t="s">
        <v>52</v>
      </c>
      <c r="C60" s="37">
        <v>56</v>
      </c>
      <c r="D60" s="36">
        <v>5</v>
      </c>
      <c r="E60" s="127">
        <v>904000520080</v>
      </c>
      <c r="F60" s="64" t="s">
        <v>147</v>
      </c>
      <c r="G60" s="46" t="s">
        <v>155</v>
      </c>
      <c r="H60" s="23">
        <v>20</v>
      </c>
      <c r="I60" s="24">
        <v>382</v>
      </c>
      <c r="J60" s="25">
        <v>28595128</v>
      </c>
      <c r="K60" s="14">
        <f t="shared" si="2"/>
        <v>74856.356020942403</v>
      </c>
      <c r="L60" s="112">
        <v>26290</v>
      </c>
      <c r="M60" s="25">
        <v>28595128</v>
      </c>
      <c r="N60" s="14">
        <f t="shared" si="0"/>
        <v>1087.6807911753519</v>
      </c>
      <c r="O60" s="26"/>
      <c r="P60" s="77"/>
      <c r="Q60" s="68"/>
      <c r="R60" s="68"/>
      <c r="S60" s="78"/>
      <c r="T60" s="211" t="s">
        <v>333</v>
      </c>
      <c r="U60" s="80">
        <v>0.03</v>
      </c>
    </row>
    <row r="61" spans="1:21" ht="27" customHeight="1">
      <c r="A61" s="9"/>
      <c r="B61" s="45" t="s">
        <v>52</v>
      </c>
      <c r="C61" s="37">
        <v>57</v>
      </c>
      <c r="D61" s="36">
        <v>2</v>
      </c>
      <c r="E61" s="127">
        <v>204000501401</v>
      </c>
      <c r="F61" s="64" t="s">
        <v>156</v>
      </c>
      <c r="G61" s="46" t="s">
        <v>157</v>
      </c>
      <c r="H61" s="23">
        <v>20</v>
      </c>
      <c r="I61" s="24">
        <v>232</v>
      </c>
      <c r="J61" s="25">
        <v>16114312</v>
      </c>
      <c r="K61" s="14">
        <f t="shared" si="2"/>
        <v>69458.241379310348</v>
      </c>
      <c r="L61" s="112">
        <v>15322</v>
      </c>
      <c r="M61" s="25">
        <v>16114312</v>
      </c>
      <c r="N61" s="14">
        <f t="shared" si="0"/>
        <v>1051.7107427228821</v>
      </c>
      <c r="O61" s="26"/>
      <c r="P61" s="77"/>
      <c r="Q61" s="68"/>
      <c r="R61" s="68"/>
      <c r="S61" s="78"/>
      <c r="T61" s="211"/>
      <c r="U61" s="80"/>
    </row>
    <row r="62" spans="1:21" ht="27" customHeight="1">
      <c r="A62" s="9"/>
      <c r="B62" s="45" t="s">
        <v>52</v>
      </c>
      <c r="C62" s="37">
        <v>58</v>
      </c>
      <c r="D62" s="36">
        <v>4</v>
      </c>
      <c r="E62" s="127">
        <v>1040001070608</v>
      </c>
      <c r="F62" s="64" t="s">
        <v>158</v>
      </c>
      <c r="G62" s="46" t="s">
        <v>159</v>
      </c>
      <c r="H62" s="23">
        <v>20</v>
      </c>
      <c r="I62" s="24">
        <v>424</v>
      </c>
      <c r="J62" s="25">
        <v>37030785</v>
      </c>
      <c r="K62" s="14">
        <f t="shared" si="2"/>
        <v>87336.757075471702</v>
      </c>
      <c r="L62" s="112">
        <v>34785</v>
      </c>
      <c r="M62" s="25">
        <v>37030785</v>
      </c>
      <c r="N62" s="14">
        <f t="shared" si="0"/>
        <v>1064.5618801207418</v>
      </c>
      <c r="O62" s="26"/>
      <c r="P62" s="77"/>
      <c r="Q62" s="68"/>
      <c r="R62" s="68"/>
      <c r="S62" s="78"/>
      <c r="T62" s="211" t="s">
        <v>333</v>
      </c>
      <c r="U62" s="80">
        <v>0.01</v>
      </c>
    </row>
    <row r="63" spans="1:21" ht="27" customHeight="1">
      <c r="A63" s="9"/>
      <c r="B63" s="45" t="s">
        <v>52</v>
      </c>
      <c r="C63" s="37">
        <v>59</v>
      </c>
      <c r="D63" s="36">
        <v>4</v>
      </c>
      <c r="E63" s="127">
        <v>5040001110574</v>
      </c>
      <c r="F63" s="64" t="s">
        <v>160</v>
      </c>
      <c r="G63" s="46" t="s">
        <v>161</v>
      </c>
      <c r="H63" s="23">
        <v>18</v>
      </c>
      <c r="I63" s="24">
        <v>439</v>
      </c>
      <c r="J63" s="25">
        <v>22511847</v>
      </c>
      <c r="K63" s="14">
        <f t="shared" si="2"/>
        <v>51279.833712984051</v>
      </c>
      <c r="L63" s="112">
        <v>21851</v>
      </c>
      <c r="M63" s="25">
        <v>22511847</v>
      </c>
      <c r="N63" s="14">
        <f t="shared" si="0"/>
        <v>1030.243329824722</v>
      </c>
      <c r="O63" s="26"/>
      <c r="P63" s="77"/>
      <c r="Q63" s="68"/>
      <c r="R63" s="68"/>
      <c r="S63" s="78"/>
      <c r="T63" s="211" t="s">
        <v>333</v>
      </c>
      <c r="U63" s="80">
        <v>0.02</v>
      </c>
    </row>
    <row r="64" spans="1:21" ht="27" customHeight="1">
      <c r="A64" s="9"/>
      <c r="B64" s="45" t="s">
        <v>52</v>
      </c>
      <c r="C64" s="37">
        <v>60</v>
      </c>
      <c r="D64" s="36">
        <v>4</v>
      </c>
      <c r="E64" s="127">
        <v>10901023154</v>
      </c>
      <c r="F64" s="64" t="s">
        <v>162</v>
      </c>
      <c r="G64" s="46" t="s">
        <v>163</v>
      </c>
      <c r="H64" s="23">
        <v>20</v>
      </c>
      <c r="I64" s="24">
        <v>317</v>
      </c>
      <c r="J64" s="25">
        <v>25242821</v>
      </c>
      <c r="K64" s="14">
        <f t="shared" si="2"/>
        <v>79630.35015772871</v>
      </c>
      <c r="L64" s="112">
        <v>25137</v>
      </c>
      <c r="M64" s="25">
        <v>25242821</v>
      </c>
      <c r="N64" s="14">
        <f t="shared" si="0"/>
        <v>1004.2097704578907</v>
      </c>
      <c r="O64" s="26"/>
      <c r="P64" s="77"/>
      <c r="Q64" s="68"/>
      <c r="R64" s="68"/>
      <c r="S64" s="78"/>
      <c r="T64" s="211"/>
      <c r="U64" s="80"/>
    </row>
    <row r="65" spans="1:21" ht="27" customHeight="1">
      <c r="A65" s="9"/>
      <c r="B65" s="45" t="s">
        <v>52</v>
      </c>
      <c r="C65" s="37">
        <v>61</v>
      </c>
      <c r="D65" s="36">
        <v>4</v>
      </c>
      <c r="E65" s="127">
        <v>6040003014525</v>
      </c>
      <c r="F65" s="64" t="s">
        <v>164</v>
      </c>
      <c r="G65" s="46" t="s">
        <v>165</v>
      </c>
      <c r="H65" s="23">
        <v>10</v>
      </c>
      <c r="I65" s="24">
        <v>230</v>
      </c>
      <c r="J65" s="25">
        <v>17175196</v>
      </c>
      <c r="K65" s="14">
        <f t="shared" si="2"/>
        <v>74674.765217391308</v>
      </c>
      <c r="L65" s="112">
        <v>15503</v>
      </c>
      <c r="M65" s="25">
        <v>17175196</v>
      </c>
      <c r="N65" s="14">
        <f t="shared" si="0"/>
        <v>1107.8627362445977</v>
      </c>
      <c r="O65" s="26"/>
      <c r="P65" s="77"/>
      <c r="Q65" s="68" t="s">
        <v>333</v>
      </c>
      <c r="R65" s="68" t="s">
        <v>333</v>
      </c>
      <c r="S65" s="78">
        <v>8.0000000000000002E-3</v>
      </c>
      <c r="T65" s="211" t="s">
        <v>333</v>
      </c>
      <c r="U65" s="80">
        <v>0.1</v>
      </c>
    </row>
    <row r="66" spans="1:21" ht="27" customHeight="1">
      <c r="A66" s="9"/>
      <c r="B66" s="45" t="s">
        <v>52</v>
      </c>
      <c r="C66" s="37">
        <v>62</v>
      </c>
      <c r="D66" s="36">
        <v>4</v>
      </c>
      <c r="E66" s="127">
        <v>2040003002087</v>
      </c>
      <c r="F66" s="64" t="s">
        <v>166</v>
      </c>
      <c r="G66" s="46" t="s">
        <v>167</v>
      </c>
      <c r="H66" s="23">
        <v>20</v>
      </c>
      <c r="I66" s="24">
        <v>362</v>
      </c>
      <c r="J66" s="25">
        <v>29018158</v>
      </c>
      <c r="K66" s="14">
        <f t="shared" si="2"/>
        <v>80160.657458563539</v>
      </c>
      <c r="L66" s="112">
        <v>28834</v>
      </c>
      <c r="M66" s="25">
        <v>29018158</v>
      </c>
      <c r="N66" s="14">
        <f t="shared" si="0"/>
        <v>1006.3868349864744</v>
      </c>
      <c r="O66" s="26"/>
      <c r="P66" s="77"/>
      <c r="Q66" s="68"/>
      <c r="R66" s="68"/>
      <c r="S66" s="78"/>
      <c r="T66" s="211"/>
      <c r="U66" s="80"/>
    </row>
    <row r="67" spans="1:21" ht="27" customHeight="1">
      <c r="A67" s="9"/>
      <c r="B67" s="45" t="s">
        <v>52</v>
      </c>
      <c r="C67" s="37">
        <v>63</v>
      </c>
      <c r="D67" s="36">
        <v>4</v>
      </c>
      <c r="E67" s="127">
        <v>2040001060574</v>
      </c>
      <c r="F67" s="64" t="s">
        <v>168</v>
      </c>
      <c r="G67" s="46" t="s">
        <v>169</v>
      </c>
      <c r="H67" s="23">
        <v>20</v>
      </c>
      <c r="I67" s="24">
        <v>338</v>
      </c>
      <c r="J67" s="25">
        <v>34453125</v>
      </c>
      <c r="K67" s="14">
        <f t="shared" si="2"/>
        <v>101932.3224852071</v>
      </c>
      <c r="L67" s="112">
        <v>33543</v>
      </c>
      <c r="M67" s="25">
        <v>34453125</v>
      </c>
      <c r="N67" s="14">
        <f t="shared" si="0"/>
        <v>1027.1330829085055</v>
      </c>
      <c r="O67" s="26"/>
      <c r="P67" s="77"/>
      <c r="Q67" s="68"/>
      <c r="R67" s="68"/>
      <c r="S67" s="78"/>
      <c r="T67" s="211" t="s">
        <v>333</v>
      </c>
      <c r="U67" s="80">
        <v>0.01</v>
      </c>
    </row>
    <row r="68" spans="1:21" ht="27" customHeight="1">
      <c r="A68" s="9"/>
      <c r="B68" s="45" t="s">
        <v>52</v>
      </c>
      <c r="C68" s="37">
        <v>64</v>
      </c>
      <c r="D68" s="36">
        <v>6</v>
      </c>
      <c r="E68" s="127">
        <v>8040005018258</v>
      </c>
      <c r="F68" s="64" t="s">
        <v>170</v>
      </c>
      <c r="G68" s="46" t="s">
        <v>171</v>
      </c>
      <c r="H68" s="23">
        <v>10</v>
      </c>
      <c r="I68" s="24">
        <v>126</v>
      </c>
      <c r="J68" s="25">
        <v>13398233</v>
      </c>
      <c r="K68" s="14">
        <f t="shared" si="2"/>
        <v>106335.18253968254</v>
      </c>
      <c r="L68" s="112">
        <v>12933</v>
      </c>
      <c r="M68" s="25">
        <v>13398233</v>
      </c>
      <c r="N68" s="14">
        <f t="shared" si="0"/>
        <v>1035.9725508389392</v>
      </c>
      <c r="O68" s="26"/>
      <c r="P68" s="77"/>
      <c r="Q68" s="68"/>
      <c r="R68" s="68"/>
      <c r="S68" s="78"/>
      <c r="T68" s="211"/>
      <c r="U68" s="80"/>
    </row>
    <row r="69" spans="1:21" ht="27" customHeight="1">
      <c r="A69" s="9"/>
      <c r="B69" s="45" t="s">
        <v>52</v>
      </c>
      <c r="C69" s="37">
        <v>65</v>
      </c>
      <c r="D69" s="36">
        <v>4</v>
      </c>
      <c r="E69" s="127">
        <v>1040003009265</v>
      </c>
      <c r="F69" s="64" t="s">
        <v>172</v>
      </c>
      <c r="G69" s="46" t="s">
        <v>173</v>
      </c>
      <c r="H69" s="23">
        <v>20</v>
      </c>
      <c r="I69" s="24">
        <v>505</v>
      </c>
      <c r="J69" s="25">
        <v>37216206</v>
      </c>
      <c r="K69" s="14">
        <f t="shared" si="2"/>
        <v>73695.45742574257</v>
      </c>
      <c r="L69" s="112">
        <v>34904</v>
      </c>
      <c r="M69" s="25">
        <v>37216206</v>
      </c>
      <c r="N69" s="14">
        <f t="shared" si="0"/>
        <v>1066.2447283978913</v>
      </c>
      <c r="O69" s="26"/>
      <c r="P69" s="77"/>
      <c r="Q69" s="68"/>
      <c r="R69" s="68"/>
      <c r="S69" s="78"/>
      <c r="T69" s="211" t="s">
        <v>333</v>
      </c>
      <c r="U69" s="80">
        <v>0.04</v>
      </c>
    </row>
    <row r="70" spans="1:21" ht="27" customHeight="1">
      <c r="A70" s="9"/>
      <c r="B70" s="45" t="s">
        <v>52</v>
      </c>
      <c r="C70" s="37">
        <v>66</v>
      </c>
      <c r="D70" s="36">
        <v>4</v>
      </c>
      <c r="E70" s="127">
        <v>6040001083514</v>
      </c>
      <c r="F70" s="64" t="s">
        <v>174</v>
      </c>
      <c r="G70" s="46" t="s">
        <v>175</v>
      </c>
      <c r="H70" s="23">
        <v>20</v>
      </c>
      <c r="I70" s="24">
        <v>370</v>
      </c>
      <c r="J70" s="25">
        <v>30553622</v>
      </c>
      <c r="K70" s="14">
        <f t="shared" si="2"/>
        <v>82577.356756756752</v>
      </c>
      <c r="L70" s="112">
        <v>29798</v>
      </c>
      <c r="M70" s="25">
        <v>30553622</v>
      </c>
      <c r="N70" s="14">
        <f t="shared" si="0"/>
        <v>1025.3581448419357</v>
      </c>
      <c r="O70" s="26"/>
      <c r="P70" s="77"/>
      <c r="Q70" s="68"/>
      <c r="R70" s="68"/>
      <c r="S70" s="78"/>
      <c r="T70" s="211"/>
      <c r="U70" s="80"/>
    </row>
    <row r="71" spans="1:21" ht="27" customHeight="1">
      <c r="A71" s="9"/>
      <c r="B71" s="45" t="s">
        <v>52</v>
      </c>
      <c r="C71" s="37">
        <v>67</v>
      </c>
      <c r="D71" s="36">
        <v>4</v>
      </c>
      <c r="E71" s="127">
        <v>8040001073372</v>
      </c>
      <c r="F71" s="64" t="s">
        <v>176</v>
      </c>
      <c r="G71" s="46" t="s">
        <v>177</v>
      </c>
      <c r="H71" s="23">
        <v>20</v>
      </c>
      <c r="I71" s="24">
        <v>172</v>
      </c>
      <c r="J71" s="25">
        <v>16904736</v>
      </c>
      <c r="K71" s="14">
        <f t="shared" si="2"/>
        <v>98283.348837209298</v>
      </c>
      <c r="L71" s="112">
        <v>15416</v>
      </c>
      <c r="M71" s="25">
        <v>16904736</v>
      </c>
      <c r="N71" s="14">
        <f t="shared" si="0"/>
        <v>1096.5708354955891</v>
      </c>
      <c r="O71" s="26"/>
      <c r="P71" s="77"/>
      <c r="Q71" s="68"/>
      <c r="R71" s="68"/>
      <c r="S71" s="78"/>
      <c r="T71" s="211"/>
      <c r="U71" s="80"/>
    </row>
    <row r="72" spans="1:21" ht="27" customHeight="1">
      <c r="A72" s="9"/>
      <c r="B72" s="45" t="s">
        <v>52</v>
      </c>
      <c r="C72" s="37">
        <v>68</v>
      </c>
      <c r="D72" s="36">
        <v>4</v>
      </c>
      <c r="E72" s="127">
        <v>1040001095786</v>
      </c>
      <c r="F72" s="64" t="s">
        <v>178</v>
      </c>
      <c r="G72" s="46" t="s">
        <v>179</v>
      </c>
      <c r="H72" s="23">
        <v>10</v>
      </c>
      <c r="I72" s="24">
        <v>174</v>
      </c>
      <c r="J72" s="25">
        <v>13744165</v>
      </c>
      <c r="K72" s="14">
        <f t="shared" si="2"/>
        <v>78989.454022988502</v>
      </c>
      <c r="L72" s="112">
        <v>13825</v>
      </c>
      <c r="M72" s="25">
        <v>13744165</v>
      </c>
      <c r="N72" s="14">
        <f t="shared" si="0"/>
        <v>994.15298372513564</v>
      </c>
      <c r="O72" s="26"/>
      <c r="P72" s="77"/>
      <c r="Q72" s="68"/>
      <c r="R72" s="68"/>
      <c r="S72" s="78"/>
      <c r="T72" s="211"/>
      <c r="U72" s="80"/>
    </row>
    <row r="73" spans="1:21" ht="27" customHeight="1">
      <c r="A73" s="9"/>
      <c r="B73" s="45" t="s">
        <v>52</v>
      </c>
      <c r="C73" s="37">
        <v>69</v>
      </c>
      <c r="D73" s="36">
        <v>4</v>
      </c>
      <c r="E73" s="127">
        <v>7040001117543</v>
      </c>
      <c r="F73" s="64" t="s">
        <v>180</v>
      </c>
      <c r="G73" s="46" t="s">
        <v>181</v>
      </c>
      <c r="H73" s="23">
        <v>20</v>
      </c>
      <c r="I73" s="24">
        <v>215</v>
      </c>
      <c r="J73" s="25">
        <v>17978468</v>
      </c>
      <c r="K73" s="14">
        <f t="shared" si="2"/>
        <v>83620.781395348837</v>
      </c>
      <c r="L73" s="112">
        <v>16476</v>
      </c>
      <c r="M73" s="25">
        <v>17978468</v>
      </c>
      <c r="N73" s="14">
        <f t="shared" si="0"/>
        <v>1091.1913085700412</v>
      </c>
      <c r="O73" s="26"/>
      <c r="P73" s="77"/>
      <c r="Q73" s="68"/>
      <c r="R73" s="68"/>
      <c r="S73" s="78"/>
      <c r="T73" s="211" t="s">
        <v>333</v>
      </c>
      <c r="U73" s="80">
        <v>0.5</v>
      </c>
    </row>
    <row r="74" spans="1:21" ht="27" customHeight="1">
      <c r="A74" s="9"/>
      <c r="B74" s="45" t="s">
        <v>52</v>
      </c>
      <c r="C74" s="37">
        <v>70</v>
      </c>
      <c r="D74" s="36">
        <v>4</v>
      </c>
      <c r="E74" s="127">
        <v>7040001084239</v>
      </c>
      <c r="F74" s="64" t="s">
        <v>182</v>
      </c>
      <c r="G74" s="46" t="s">
        <v>183</v>
      </c>
      <c r="H74" s="23">
        <v>20</v>
      </c>
      <c r="I74" s="24">
        <v>481</v>
      </c>
      <c r="J74" s="25">
        <v>37537619</v>
      </c>
      <c r="K74" s="14">
        <f t="shared" si="2"/>
        <v>78040.787941787945</v>
      </c>
      <c r="L74" s="112">
        <v>35750</v>
      </c>
      <c r="M74" s="25">
        <v>37537619</v>
      </c>
      <c r="N74" s="14">
        <f t="shared" si="0"/>
        <v>1050.0033286713287</v>
      </c>
      <c r="O74" s="26"/>
      <c r="P74" s="77"/>
      <c r="Q74" s="68"/>
      <c r="R74" s="68"/>
      <c r="S74" s="78"/>
      <c r="T74" s="211" t="s">
        <v>333</v>
      </c>
      <c r="U74" s="80">
        <v>0.05</v>
      </c>
    </row>
    <row r="75" spans="1:21" ht="27" customHeight="1">
      <c r="A75" s="9"/>
      <c r="B75" s="45" t="s">
        <v>52</v>
      </c>
      <c r="C75" s="37">
        <v>71</v>
      </c>
      <c r="D75" s="36">
        <v>4</v>
      </c>
      <c r="E75" s="127">
        <v>7040001084239</v>
      </c>
      <c r="F75" s="64" t="s">
        <v>182</v>
      </c>
      <c r="G75" s="46" t="s">
        <v>184</v>
      </c>
      <c r="H75" s="23">
        <v>20</v>
      </c>
      <c r="I75" s="24">
        <v>463</v>
      </c>
      <c r="J75" s="25">
        <v>38500032</v>
      </c>
      <c r="K75" s="14">
        <f t="shared" si="2"/>
        <v>83153.416846652268</v>
      </c>
      <c r="L75" s="112">
        <v>36666</v>
      </c>
      <c r="M75" s="25">
        <v>38500032</v>
      </c>
      <c r="N75" s="14">
        <f t="shared" si="0"/>
        <v>1050.0199639993455</v>
      </c>
      <c r="O75" s="26"/>
      <c r="P75" s="77"/>
      <c r="Q75" s="68"/>
      <c r="R75" s="68"/>
      <c r="S75" s="78"/>
      <c r="T75" s="211"/>
      <c r="U75" s="80"/>
    </row>
    <row r="76" spans="1:21" ht="27" customHeight="1">
      <c r="A76" s="9"/>
      <c r="B76" s="45" t="s">
        <v>52</v>
      </c>
      <c r="C76" s="37">
        <v>72</v>
      </c>
      <c r="D76" s="36">
        <v>4</v>
      </c>
      <c r="E76" s="127">
        <v>6040001117759</v>
      </c>
      <c r="F76" s="64" t="s">
        <v>185</v>
      </c>
      <c r="G76" s="46" t="s">
        <v>186</v>
      </c>
      <c r="H76" s="23">
        <v>20</v>
      </c>
      <c r="I76" s="24">
        <v>266</v>
      </c>
      <c r="J76" s="25">
        <v>24329796</v>
      </c>
      <c r="K76" s="14">
        <f t="shared" si="2"/>
        <v>91465.398496240596</v>
      </c>
      <c r="L76" s="112">
        <v>21062</v>
      </c>
      <c r="M76" s="25">
        <v>24329796</v>
      </c>
      <c r="N76" s="14">
        <f t="shared" si="0"/>
        <v>1155.1512676858797</v>
      </c>
      <c r="O76" s="26"/>
      <c r="P76" s="77"/>
      <c r="Q76" s="68"/>
      <c r="R76" s="68"/>
      <c r="S76" s="78"/>
      <c r="T76" s="211" t="s">
        <v>333</v>
      </c>
      <c r="U76" s="80">
        <v>0.57999999999999996</v>
      </c>
    </row>
    <row r="77" spans="1:21" ht="27" customHeight="1">
      <c r="A77" s="9"/>
      <c r="B77" s="45" t="s">
        <v>52</v>
      </c>
      <c r="C77" s="37">
        <v>73</v>
      </c>
      <c r="D77" s="36">
        <v>4</v>
      </c>
      <c r="E77" s="127">
        <v>7040003011579</v>
      </c>
      <c r="F77" s="64" t="s">
        <v>187</v>
      </c>
      <c r="G77" s="46" t="s">
        <v>188</v>
      </c>
      <c r="H77" s="23">
        <v>20</v>
      </c>
      <c r="I77" s="24">
        <v>531</v>
      </c>
      <c r="J77" s="25">
        <v>48899012</v>
      </c>
      <c r="K77" s="14">
        <f t="shared" si="2"/>
        <v>92088.534839924672</v>
      </c>
      <c r="L77" s="112">
        <v>47421</v>
      </c>
      <c r="M77" s="25">
        <v>48899012</v>
      </c>
      <c r="N77" s="14">
        <f t="shared" si="0"/>
        <v>1031.1678792096329</v>
      </c>
      <c r="O77" s="26"/>
      <c r="P77" s="77"/>
      <c r="Q77" s="68"/>
      <c r="R77" s="68"/>
      <c r="S77" s="78"/>
      <c r="T77" s="211"/>
      <c r="U77" s="80"/>
    </row>
    <row r="78" spans="1:21" ht="27" customHeight="1">
      <c r="A78" s="9"/>
      <c r="B78" s="45" t="s">
        <v>52</v>
      </c>
      <c r="C78" s="37">
        <v>74</v>
      </c>
      <c r="D78" s="36">
        <v>2</v>
      </c>
      <c r="E78" s="127">
        <v>5040005001976</v>
      </c>
      <c r="F78" s="64" t="s">
        <v>189</v>
      </c>
      <c r="G78" s="46" t="s">
        <v>190</v>
      </c>
      <c r="H78" s="23">
        <v>10</v>
      </c>
      <c r="I78" s="24">
        <v>112</v>
      </c>
      <c r="J78" s="25">
        <v>5086908</v>
      </c>
      <c r="K78" s="14">
        <f t="shared" si="2"/>
        <v>45418.821428571428</v>
      </c>
      <c r="L78" s="112">
        <v>9676</v>
      </c>
      <c r="M78" s="25">
        <v>5086908</v>
      </c>
      <c r="N78" s="14">
        <f t="shared" si="0"/>
        <v>525.72426622571311</v>
      </c>
      <c r="O78" s="26"/>
      <c r="P78" s="77"/>
      <c r="Q78" s="68"/>
      <c r="R78" s="68"/>
      <c r="S78" s="78"/>
      <c r="T78" s="211"/>
      <c r="U78" s="80"/>
    </row>
    <row r="79" spans="1:21" ht="27" customHeight="1">
      <c r="A79" s="9"/>
      <c r="B79" s="45" t="s">
        <v>52</v>
      </c>
      <c r="C79" s="37">
        <v>75</v>
      </c>
      <c r="D79" s="36">
        <v>4</v>
      </c>
      <c r="E79" s="127">
        <v>6040001114748</v>
      </c>
      <c r="F79" s="64" t="s">
        <v>191</v>
      </c>
      <c r="G79" s="46" t="s">
        <v>192</v>
      </c>
      <c r="H79" s="23">
        <v>20</v>
      </c>
      <c r="I79" s="24">
        <v>536</v>
      </c>
      <c r="J79" s="25">
        <v>44787254</v>
      </c>
      <c r="K79" s="14">
        <f t="shared" si="2"/>
        <v>83558.309701492544</v>
      </c>
      <c r="L79" s="112">
        <v>44383</v>
      </c>
      <c r="M79" s="25">
        <v>44787254</v>
      </c>
      <c r="N79" s="14">
        <f t="shared" si="0"/>
        <v>1009.108307234752</v>
      </c>
      <c r="O79" s="26"/>
      <c r="P79" s="77"/>
      <c r="Q79" s="68"/>
      <c r="R79" s="68"/>
      <c r="S79" s="78"/>
      <c r="T79" s="211"/>
      <c r="U79" s="80"/>
    </row>
    <row r="80" spans="1:21" ht="27" customHeight="1">
      <c r="A80" s="9"/>
      <c r="B80" s="45" t="s">
        <v>52</v>
      </c>
      <c r="C80" s="37">
        <v>76</v>
      </c>
      <c r="D80" s="36">
        <v>4</v>
      </c>
      <c r="E80" s="127">
        <v>6040001090254</v>
      </c>
      <c r="F80" s="64" t="s">
        <v>193</v>
      </c>
      <c r="G80" s="46" t="s">
        <v>194</v>
      </c>
      <c r="H80" s="23">
        <v>20</v>
      </c>
      <c r="I80" s="24">
        <v>207</v>
      </c>
      <c r="J80" s="25">
        <v>16515082</v>
      </c>
      <c r="K80" s="14">
        <f t="shared" si="2"/>
        <v>79783.004830917867</v>
      </c>
      <c r="L80" s="112">
        <v>15562</v>
      </c>
      <c r="M80" s="25">
        <v>16515082</v>
      </c>
      <c r="N80" s="14">
        <f t="shared" si="0"/>
        <v>1061.2441845521141</v>
      </c>
      <c r="O80" s="26"/>
      <c r="P80" s="77"/>
      <c r="Q80" s="68"/>
      <c r="R80" s="68"/>
      <c r="S80" s="78"/>
      <c r="T80" s="211"/>
      <c r="U80" s="80"/>
    </row>
    <row r="81" spans="1:21" ht="27" customHeight="1">
      <c r="A81" s="9"/>
      <c r="B81" s="45" t="s">
        <v>52</v>
      </c>
      <c r="C81" s="37">
        <v>77</v>
      </c>
      <c r="D81" s="36">
        <v>4</v>
      </c>
      <c r="E81" s="127">
        <v>9040001107699</v>
      </c>
      <c r="F81" s="64" t="s">
        <v>195</v>
      </c>
      <c r="G81" s="46" t="s">
        <v>196</v>
      </c>
      <c r="H81" s="23">
        <v>20</v>
      </c>
      <c r="I81" s="24">
        <v>504</v>
      </c>
      <c r="J81" s="25">
        <v>42550031</v>
      </c>
      <c r="K81" s="14">
        <f t="shared" si="2"/>
        <v>84424.664682539689</v>
      </c>
      <c r="L81" s="112">
        <v>40189</v>
      </c>
      <c r="M81" s="25">
        <v>42550031</v>
      </c>
      <c r="N81" s="14">
        <f t="shared" si="0"/>
        <v>1058.7481898031799</v>
      </c>
      <c r="O81" s="26"/>
      <c r="P81" s="77"/>
      <c r="Q81" s="68"/>
      <c r="R81" s="68"/>
      <c r="S81" s="78"/>
      <c r="T81" s="211"/>
      <c r="U81" s="80"/>
    </row>
    <row r="82" spans="1:21" ht="27" customHeight="1">
      <c r="A82" s="9"/>
      <c r="B82" s="45" t="s">
        <v>52</v>
      </c>
      <c r="C82" s="37">
        <v>78</v>
      </c>
      <c r="D82" s="36">
        <v>4</v>
      </c>
      <c r="E82" s="127">
        <v>9040001107699</v>
      </c>
      <c r="F82" s="64" t="s">
        <v>195</v>
      </c>
      <c r="G82" s="46" t="s">
        <v>197</v>
      </c>
      <c r="H82" s="23">
        <v>20</v>
      </c>
      <c r="I82" s="24">
        <v>443</v>
      </c>
      <c r="J82" s="25">
        <v>35814584</v>
      </c>
      <c r="K82" s="14">
        <f t="shared" si="2"/>
        <v>80845.56207674944</v>
      </c>
      <c r="L82" s="112">
        <v>33761</v>
      </c>
      <c r="M82" s="25">
        <v>35814584</v>
      </c>
      <c r="N82" s="14">
        <f t="shared" si="0"/>
        <v>1060.8271082017714</v>
      </c>
      <c r="O82" s="26"/>
      <c r="P82" s="77"/>
      <c r="Q82" s="68"/>
      <c r="R82" s="68"/>
      <c r="S82" s="78"/>
      <c r="T82" s="211"/>
      <c r="U82" s="80"/>
    </row>
    <row r="83" spans="1:21" ht="27" customHeight="1">
      <c r="A83" s="9"/>
      <c r="B83" s="45" t="s">
        <v>52</v>
      </c>
      <c r="C83" s="37">
        <v>79</v>
      </c>
      <c r="D83" s="36">
        <v>2</v>
      </c>
      <c r="E83" s="127">
        <v>4040005001564</v>
      </c>
      <c r="F83" s="64" t="s">
        <v>198</v>
      </c>
      <c r="G83" s="46" t="s">
        <v>199</v>
      </c>
      <c r="H83" s="23">
        <v>20</v>
      </c>
      <c r="I83" s="24">
        <v>228</v>
      </c>
      <c r="J83" s="25">
        <v>24890228</v>
      </c>
      <c r="K83" s="14">
        <f t="shared" si="2"/>
        <v>109167.66666666667</v>
      </c>
      <c r="L83" s="112">
        <v>25159</v>
      </c>
      <c r="M83" s="25">
        <v>24890228</v>
      </c>
      <c r="N83" s="14">
        <f t="shared" si="0"/>
        <v>989.31706347629074</v>
      </c>
      <c r="O83" s="26"/>
      <c r="P83" s="77"/>
      <c r="Q83" s="68"/>
      <c r="R83" s="68"/>
      <c r="S83" s="78"/>
      <c r="T83" s="211"/>
      <c r="U83" s="80"/>
    </row>
    <row r="84" spans="1:21" ht="27" customHeight="1">
      <c r="A84" s="9"/>
      <c r="B84" s="45" t="s">
        <v>52</v>
      </c>
      <c r="C84" s="37">
        <v>80</v>
      </c>
      <c r="D84" s="36">
        <v>4</v>
      </c>
      <c r="E84" s="127">
        <v>7040001084239</v>
      </c>
      <c r="F84" s="64" t="s">
        <v>182</v>
      </c>
      <c r="G84" s="46" t="s">
        <v>200</v>
      </c>
      <c r="H84" s="23">
        <v>20</v>
      </c>
      <c r="I84" s="24">
        <v>389</v>
      </c>
      <c r="J84" s="25">
        <v>34298380</v>
      </c>
      <c r="K84" s="14">
        <f t="shared" si="2"/>
        <v>88170.642673521856</v>
      </c>
      <c r="L84" s="112">
        <v>31180</v>
      </c>
      <c r="M84" s="25">
        <v>34298380</v>
      </c>
      <c r="N84" s="14">
        <f t="shared" si="0"/>
        <v>1100.012187299551</v>
      </c>
      <c r="O84" s="26"/>
      <c r="P84" s="77"/>
      <c r="Q84" s="68"/>
      <c r="R84" s="68"/>
      <c r="S84" s="78"/>
      <c r="T84" s="211" t="s">
        <v>333</v>
      </c>
      <c r="U84" s="80">
        <v>0.03</v>
      </c>
    </row>
    <row r="85" spans="1:21" ht="27" customHeight="1">
      <c r="A85" s="9"/>
      <c r="B85" s="45" t="s">
        <v>52</v>
      </c>
      <c r="C85" s="37">
        <v>81</v>
      </c>
      <c r="D85" s="36">
        <v>4</v>
      </c>
      <c r="E85" s="127">
        <v>6020001100683</v>
      </c>
      <c r="F85" s="64" t="s">
        <v>201</v>
      </c>
      <c r="G85" s="46" t="s">
        <v>202</v>
      </c>
      <c r="H85" s="23">
        <v>20</v>
      </c>
      <c r="I85" s="24">
        <v>436</v>
      </c>
      <c r="J85" s="25">
        <v>42100604</v>
      </c>
      <c r="K85" s="14">
        <f t="shared" si="2"/>
        <v>96561.018348623853</v>
      </c>
      <c r="L85" s="112">
        <v>33661.75</v>
      </c>
      <c r="M85" s="25">
        <v>42100604</v>
      </c>
      <c r="N85" s="14">
        <f t="shared" si="0"/>
        <v>1250.6956411951251</v>
      </c>
      <c r="O85" s="26"/>
      <c r="P85" s="77"/>
      <c r="Q85" s="68"/>
      <c r="R85" s="68"/>
      <c r="S85" s="78"/>
      <c r="T85" s="211" t="s">
        <v>333</v>
      </c>
      <c r="U85" s="80">
        <v>0</v>
      </c>
    </row>
    <row r="86" spans="1:21" ht="27" customHeight="1">
      <c r="A86" s="9"/>
      <c r="B86" s="45" t="s">
        <v>52</v>
      </c>
      <c r="C86" s="37">
        <v>82</v>
      </c>
      <c r="D86" s="36">
        <v>4</v>
      </c>
      <c r="E86" s="127">
        <v>6020001100683</v>
      </c>
      <c r="F86" s="64" t="s">
        <v>201</v>
      </c>
      <c r="G86" s="46" t="s">
        <v>203</v>
      </c>
      <c r="H86" s="23">
        <v>20</v>
      </c>
      <c r="I86" s="24">
        <v>399</v>
      </c>
      <c r="J86" s="25">
        <v>37988415</v>
      </c>
      <c r="K86" s="14">
        <f t="shared" si="2"/>
        <v>95209.060150375939</v>
      </c>
      <c r="L86" s="112">
        <v>31760.25</v>
      </c>
      <c r="M86" s="25">
        <v>37988415</v>
      </c>
      <c r="N86" s="14">
        <f t="shared" si="0"/>
        <v>1196.0993694948875</v>
      </c>
      <c r="O86" s="26"/>
      <c r="P86" s="77"/>
      <c r="Q86" s="68"/>
      <c r="R86" s="68"/>
      <c r="S86" s="78"/>
      <c r="T86" s="211" t="s">
        <v>333</v>
      </c>
      <c r="U86" s="80">
        <v>0</v>
      </c>
    </row>
    <row r="87" spans="1:21" ht="27" customHeight="1">
      <c r="A87" s="9"/>
      <c r="B87" s="45" t="s">
        <v>52</v>
      </c>
      <c r="C87" s="37">
        <v>83</v>
      </c>
      <c r="D87" s="36">
        <v>4</v>
      </c>
      <c r="E87" s="127">
        <v>6020001100683</v>
      </c>
      <c r="F87" s="64" t="s">
        <v>201</v>
      </c>
      <c r="G87" s="46" t="s">
        <v>204</v>
      </c>
      <c r="H87" s="23">
        <v>20</v>
      </c>
      <c r="I87" s="24">
        <v>662</v>
      </c>
      <c r="J87" s="25">
        <v>71777649</v>
      </c>
      <c r="K87" s="14">
        <f t="shared" si="2"/>
        <v>108425.45166163142</v>
      </c>
      <c r="L87" s="112">
        <v>57363</v>
      </c>
      <c r="M87" s="25">
        <v>71777649</v>
      </c>
      <c r="N87" s="14">
        <f t="shared" si="0"/>
        <v>1251.2882694419748</v>
      </c>
      <c r="O87" s="26"/>
      <c r="P87" s="77"/>
      <c r="Q87" s="68"/>
      <c r="R87" s="68"/>
      <c r="S87" s="78"/>
      <c r="T87" s="211" t="s">
        <v>333</v>
      </c>
      <c r="U87" s="80">
        <v>0</v>
      </c>
    </row>
    <row r="88" spans="1:21" ht="27" customHeight="1">
      <c r="A88" s="9"/>
      <c r="B88" s="45" t="s">
        <v>52</v>
      </c>
      <c r="C88" s="37">
        <v>84</v>
      </c>
      <c r="D88" s="36">
        <v>4</v>
      </c>
      <c r="E88" s="127">
        <v>6020001100683</v>
      </c>
      <c r="F88" s="64" t="s">
        <v>201</v>
      </c>
      <c r="G88" s="46" t="s">
        <v>205</v>
      </c>
      <c r="H88" s="23">
        <v>20</v>
      </c>
      <c r="I88" s="24">
        <v>711</v>
      </c>
      <c r="J88" s="25">
        <v>72537504</v>
      </c>
      <c r="K88" s="14">
        <f t="shared" si="2"/>
        <v>102021.80590717299</v>
      </c>
      <c r="L88" s="112">
        <v>59446.75</v>
      </c>
      <c r="M88" s="25">
        <v>72537504</v>
      </c>
      <c r="N88" s="14">
        <f t="shared" si="0"/>
        <v>1220.2097507433123</v>
      </c>
      <c r="O88" s="26"/>
      <c r="P88" s="77"/>
      <c r="Q88" s="68"/>
      <c r="R88" s="68"/>
      <c r="S88" s="78"/>
      <c r="T88" s="211" t="s">
        <v>333</v>
      </c>
      <c r="U88" s="80">
        <v>0</v>
      </c>
    </row>
    <row r="89" spans="1:21" ht="27" customHeight="1">
      <c r="A89" s="9"/>
      <c r="B89" s="45" t="s">
        <v>52</v>
      </c>
      <c r="C89" s="37">
        <v>85</v>
      </c>
      <c r="D89" s="36">
        <v>5</v>
      </c>
      <c r="E89" s="127">
        <v>2040005002250</v>
      </c>
      <c r="F89" s="64" t="s">
        <v>206</v>
      </c>
      <c r="G89" s="46" t="s">
        <v>207</v>
      </c>
      <c r="H89" s="23">
        <v>10</v>
      </c>
      <c r="I89" s="24">
        <v>140</v>
      </c>
      <c r="J89" s="25">
        <v>12893909</v>
      </c>
      <c r="K89" s="14">
        <f t="shared" si="2"/>
        <v>92099.35</v>
      </c>
      <c r="L89" s="112">
        <v>12398</v>
      </c>
      <c r="M89" s="25">
        <v>12893909</v>
      </c>
      <c r="N89" s="14">
        <f t="shared" si="0"/>
        <v>1039.9991127601227</v>
      </c>
      <c r="O89" s="26"/>
      <c r="P89" s="77"/>
      <c r="Q89" s="68" t="s">
        <v>333</v>
      </c>
      <c r="R89" s="68"/>
      <c r="S89" s="78">
        <v>0.2</v>
      </c>
      <c r="T89" s="211" t="s">
        <v>333</v>
      </c>
      <c r="U89" s="80">
        <v>8.5000000000000006E-2</v>
      </c>
    </row>
    <row r="90" spans="1:21" ht="27" customHeight="1">
      <c r="A90" s="9"/>
      <c r="B90" s="45" t="s">
        <v>52</v>
      </c>
      <c r="C90" s="37">
        <v>86</v>
      </c>
      <c r="D90" s="36">
        <v>4</v>
      </c>
      <c r="E90" s="127">
        <v>8040003009787</v>
      </c>
      <c r="F90" s="64" t="s">
        <v>208</v>
      </c>
      <c r="G90" s="46" t="s">
        <v>209</v>
      </c>
      <c r="H90" s="23">
        <v>20</v>
      </c>
      <c r="I90" s="24">
        <v>187</v>
      </c>
      <c r="J90" s="25">
        <v>13241950</v>
      </c>
      <c r="K90" s="14">
        <f t="shared" si="2"/>
        <v>70812.566844919784</v>
      </c>
      <c r="L90" s="112">
        <v>13271</v>
      </c>
      <c r="M90" s="25">
        <v>13241950</v>
      </c>
      <c r="N90" s="14">
        <f t="shared" si="0"/>
        <v>997.8110165021476</v>
      </c>
      <c r="O90" s="26"/>
      <c r="P90" s="77"/>
      <c r="Q90" s="68"/>
      <c r="R90" s="68"/>
      <c r="S90" s="78"/>
      <c r="T90" s="211"/>
      <c r="U90" s="80"/>
    </row>
    <row r="91" spans="1:21" ht="27" customHeight="1">
      <c r="A91" s="9"/>
      <c r="B91" s="45" t="s">
        <v>52</v>
      </c>
      <c r="C91" s="37">
        <v>87</v>
      </c>
      <c r="D91" s="36">
        <v>4</v>
      </c>
      <c r="E91" s="127">
        <v>8040003009787</v>
      </c>
      <c r="F91" s="64" t="s">
        <v>208</v>
      </c>
      <c r="G91" s="46" t="s">
        <v>210</v>
      </c>
      <c r="H91" s="23">
        <v>20</v>
      </c>
      <c r="I91" s="24">
        <v>342</v>
      </c>
      <c r="J91" s="25">
        <v>26282082</v>
      </c>
      <c r="K91" s="14">
        <f t="shared" si="2"/>
        <v>76848.192982456138</v>
      </c>
      <c r="L91" s="112">
        <v>26102</v>
      </c>
      <c r="M91" s="25">
        <v>26282082</v>
      </c>
      <c r="N91" s="14">
        <f t="shared" si="0"/>
        <v>1006.8991648149567</v>
      </c>
      <c r="O91" s="26"/>
      <c r="P91" s="77"/>
      <c r="Q91" s="68"/>
      <c r="R91" s="68"/>
      <c r="S91" s="78"/>
      <c r="T91" s="211"/>
      <c r="U91" s="80"/>
    </row>
    <row r="92" spans="1:21" ht="27" customHeight="1">
      <c r="A92" s="9"/>
      <c r="B92" s="45" t="s">
        <v>52</v>
      </c>
      <c r="C92" s="37">
        <v>88</v>
      </c>
      <c r="D92" s="36">
        <v>4</v>
      </c>
      <c r="E92" s="127">
        <v>5040003017289</v>
      </c>
      <c r="F92" s="64" t="s">
        <v>211</v>
      </c>
      <c r="G92" s="46" t="s">
        <v>212</v>
      </c>
      <c r="H92" s="23">
        <v>20</v>
      </c>
      <c r="I92" s="24">
        <v>561</v>
      </c>
      <c r="J92" s="25">
        <v>44943276</v>
      </c>
      <c r="K92" s="14">
        <f t="shared" si="2"/>
        <v>80112.791443850263</v>
      </c>
      <c r="L92" s="112">
        <v>43477</v>
      </c>
      <c r="M92" s="25">
        <v>44943276</v>
      </c>
      <c r="N92" s="14">
        <f t="shared" si="0"/>
        <v>1033.7253260344551</v>
      </c>
      <c r="O92" s="26"/>
      <c r="P92" s="77"/>
      <c r="Q92" s="68"/>
      <c r="R92" s="68"/>
      <c r="S92" s="78"/>
      <c r="T92" s="211"/>
      <c r="U92" s="80"/>
    </row>
    <row r="93" spans="1:21" ht="27" customHeight="1">
      <c r="A93" s="9"/>
      <c r="B93" s="45" t="s">
        <v>52</v>
      </c>
      <c r="C93" s="37">
        <v>89</v>
      </c>
      <c r="D93" s="36">
        <v>4</v>
      </c>
      <c r="E93" s="127">
        <v>7040001098767</v>
      </c>
      <c r="F93" s="64" t="s">
        <v>213</v>
      </c>
      <c r="G93" s="46" t="s">
        <v>214</v>
      </c>
      <c r="H93" s="23">
        <v>20</v>
      </c>
      <c r="I93" s="24">
        <v>192</v>
      </c>
      <c r="J93" s="25">
        <v>16338021</v>
      </c>
      <c r="K93" s="14">
        <f t="shared" si="2"/>
        <v>85093.859375</v>
      </c>
      <c r="L93" s="112">
        <v>15560</v>
      </c>
      <c r="M93" s="25">
        <v>16338021</v>
      </c>
      <c r="N93" s="14">
        <f t="shared" si="0"/>
        <v>1050.0013496143958</v>
      </c>
      <c r="O93" s="26"/>
      <c r="P93" s="77"/>
      <c r="Q93" s="68"/>
      <c r="R93" s="68"/>
      <c r="S93" s="78"/>
      <c r="T93" s="211"/>
      <c r="U93" s="80"/>
    </row>
    <row r="94" spans="1:21" ht="27" customHeight="1">
      <c r="A94" s="9"/>
      <c r="B94" s="45" t="s">
        <v>52</v>
      </c>
      <c r="C94" s="37">
        <v>90</v>
      </c>
      <c r="D94" s="36">
        <v>5</v>
      </c>
      <c r="E94" s="127">
        <v>9040005021087</v>
      </c>
      <c r="F94" s="64" t="s">
        <v>215</v>
      </c>
      <c r="G94" s="46" t="s">
        <v>216</v>
      </c>
      <c r="H94" s="23">
        <v>10</v>
      </c>
      <c r="I94" s="24">
        <v>108</v>
      </c>
      <c r="J94" s="25">
        <v>8527113</v>
      </c>
      <c r="K94" s="14">
        <f t="shared" si="2"/>
        <v>78954.75</v>
      </c>
      <c r="L94" s="112">
        <v>8356</v>
      </c>
      <c r="M94" s="25">
        <v>8527113</v>
      </c>
      <c r="N94" s="14">
        <f t="shared" si="0"/>
        <v>1020.477860220201</v>
      </c>
      <c r="O94" s="26"/>
      <c r="P94" s="77"/>
      <c r="Q94" s="68"/>
      <c r="R94" s="68"/>
      <c r="S94" s="78"/>
      <c r="T94" s="211"/>
      <c r="U94" s="80"/>
    </row>
    <row r="95" spans="1:21" ht="27" customHeight="1">
      <c r="A95" s="9"/>
      <c r="B95" s="45" t="s">
        <v>52</v>
      </c>
      <c r="C95" s="37">
        <v>91</v>
      </c>
      <c r="D95" s="36">
        <v>4</v>
      </c>
      <c r="E95" s="127">
        <v>1214700260</v>
      </c>
      <c r="F95" s="64" t="s">
        <v>217</v>
      </c>
      <c r="G95" s="46" t="s">
        <v>218</v>
      </c>
      <c r="H95" s="23">
        <v>20</v>
      </c>
      <c r="I95" s="24">
        <v>36</v>
      </c>
      <c r="J95" s="25">
        <v>6337105</v>
      </c>
      <c r="K95" s="14">
        <f t="shared" si="2"/>
        <v>176030.69444444444</v>
      </c>
      <c r="L95" s="112">
        <v>5979</v>
      </c>
      <c r="M95" s="25">
        <v>6337105</v>
      </c>
      <c r="N95" s="14">
        <f t="shared" si="0"/>
        <v>1059.8937949489882</v>
      </c>
      <c r="O95" s="26"/>
      <c r="P95" s="77"/>
      <c r="Q95" s="68"/>
      <c r="R95" s="68"/>
      <c r="S95" s="78"/>
      <c r="T95" s="211" t="s">
        <v>333</v>
      </c>
      <c r="U95" s="80">
        <v>0.04</v>
      </c>
    </row>
    <row r="96" spans="1:21" ht="27" customHeight="1">
      <c r="A96" s="9"/>
      <c r="B96" s="45" t="s">
        <v>52</v>
      </c>
      <c r="C96" s="37">
        <v>92</v>
      </c>
      <c r="D96" s="36">
        <v>4</v>
      </c>
      <c r="E96" s="127">
        <v>6030003011572</v>
      </c>
      <c r="F96" s="64" t="s">
        <v>219</v>
      </c>
      <c r="G96" s="46" t="s">
        <v>220</v>
      </c>
      <c r="H96" s="23">
        <v>18</v>
      </c>
      <c r="I96" s="24">
        <v>190</v>
      </c>
      <c r="J96" s="25">
        <v>10198245</v>
      </c>
      <c r="K96" s="14">
        <f t="shared" si="2"/>
        <v>53674.973684210527</v>
      </c>
      <c r="L96" s="112">
        <v>10099</v>
      </c>
      <c r="M96" s="25">
        <v>10198245</v>
      </c>
      <c r="N96" s="14">
        <f t="shared" si="0"/>
        <v>1009.8272106149124</v>
      </c>
      <c r="O96" s="26"/>
      <c r="P96" s="77"/>
      <c r="Q96" s="68"/>
      <c r="R96" s="68"/>
      <c r="S96" s="78"/>
      <c r="T96" s="211"/>
      <c r="U96" s="80"/>
    </row>
    <row r="97" spans="1:21" ht="27" customHeight="1">
      <c r="A97" s="9"/>
      <c r="B97" s="45" t="s">
        <v>52</v>
      </c>
      <c r="C97" s="37">
        <v>93</v>
      </c>
      <c r="D97" s="36">
        <v>4</v>
      </c>
      <c r="E97" s="127" t="s">
        <v>221</v>
      </c>
      <c r="F97" s="64" t="s">
        <v>222</v>
      </c>
      <c r="G97" s="46" t="s">
        <v>223</v>
      </c>
      <c r="H97" s="23">
        <v>20</v>
      </c>
      <c r="I97" s="24">
        <v>375</v>
      </c>
      <c r="J97" s="25">
        <v>17525927</v>
      </c>
      <c r="K97" s="14">
        <f t="shared" si="2"/>
        <v>46735.80533333333</v>
      </c>
      <c r="L97" s="112">
        <v>24203</v>
      </c>
      <c r="M97" s="25">
        <v>17525927</v>
      </c>
      <c r="N97" s="14">
        <f t="shared" si="0"/>
        <v>724.12209230260714</v>
      </c>
      <c r="O97" s="26"/>
      <c r="P97" s="77"/>
      <c r="Q97" s="68"/>
      <c r="R97" s="68"/>
      <c r="S97" s="78"/>
      <c r="T97" s="211"/>
      <c r="U97" s="80"/>
    </row>
    <row r="98" spans="1:21" ht="27" customHeight="1">
      <c r="A98" s="9"/>
      <c r="B98" s="45" t="s">
        <v>52</v>
      </c>
      <c r="C98" s="37">
        <v>94</v>
      </c>
      <c r="D98" s="36">
        <v>4</v>
      </c>
      <c r="E98" s="127">
        <v>400003015197</v>
      </c>
      <c r="F98" s="64" t="s">
        <v>224</v>
      </c>
      <c r="G98" s="46" t="s">
        <v>225</v>
      </c>
      <c r="H98" s="23">
        <v>20</v>
      </c>
      <c r="I98" s="24">
        <v>260</v>
      </c>
      <c r="J98" s="25">
        <v>19256427</v>
      </c>
      <c r="K98" s="14">
        <f t="shared" si="2"/>
        <v>74063.180769230763</v>
      </c>
      <c r="L98" s="112">
        <v>17145</v>
      </c>
      <c r="M98" s="25">
        <v>19256427</v>
      </c>
      <c r="N98" s="14">
        <f t="shared" si="0"/>
        <v>1123.1511811023622</v>
      </c>
      <c r="O98" s="26"/>
      <c r="P98" s="77"/>
      <c r="Q98" s="68"/>
      <c r="R98" s="68"/>
      <c r="S98" s="78"/>
      <c r="T98" s="211"/>
      <c r="U98" s="80"/>
    </row>
    <row r="99" spans="1:21" ht="27" customHeight="1">
      <c r="A99" s="9"/>
      <c r="B99" s="45" t="s">
        <v>52</v>
      </c>
      <c r="C99" s="37">
        <v>95</v>
      </c>
      <c r="D99" s="36">
        <v>4</v>
      </c>
      <c r="E99" s="127">
        <v>6040003019210</v>
      </c>
      <c r="F99" s="64" t="s">
        <v>226</v>
      </c>
      <c r="G99" s="46" t="s">
        <v>227</v>
      </c>
      <c r="H99" s="23">
        <v>20</v>
      </c>
      <c r="I99" s="24">
        <v>542</v>
      </c>
      <c r="J99" s="25">
        <v>40163264</v>
      </c>
      <c r="K99" s="14">
        <f t="shared" si="2"/>
        <v>74101.963099631001</v>
      </c>
      <c r="L99" s="112">
        <v>37076</v>
      </c>
      <c r="M99" s="25">
        <v>40163264</v>
      </c>
      <c r="N99" s="14">
        <f t="shared" si="0"/>
        <v>1083.2685295069587</v>
      </c>
      <c r="O99" s="26"/>
      <c r="P99" s="77"/>
      <c r="Q99" s="68"/>
      <c r="R99" s="68"/>
      <c r="S99" s="78"/>
      <c r="T99" s="211"/>
      <c r="U99" s="80"/>
    </row>
    <row r="100" spans="1:21" ht="27" customHeight="1">
      <c r="A100" s="9"/>
      <c r="B100" s="45" t="s">
        <v>52</v>
      </c>
      <c r="C100" s="37">
        <v>96</v>
      </c>
      <c r="D100" s="36">
        <v>4</v>
      </c>
      <c r="E100" s="127">
        <v>2040001121921</v>
      </c>
      <c r="F100" s="64" t="s">
        <v>228</v>
      </c>
      <c r="G100" s="46" t="s">
        <v>229</v>
      </c>
      <c r="H100" s="23">
        <v>20</v>
      </c>
      <c r="I100" s="24">
        <v>365</v>
      </c>
      <c r="J100" s="25">
        <v>25532798</v>
      </c>
      <c r="K100" s="14">
        <f t="shared" si="2"/>
        <v>69952.871232876714</v>
      </c>
      <c r="L100" s="112">
        <v>24775</v>
      </c>
      <c r="M100" s="25">
        <v>25532798</v>
      </c>
      <c r="N100" s="14">
        <f t="shared" si="0"/>
        <v>1030.5872048435924</v>
      </c>
      <c r="O100" s="26"/>
      <c r="P100" s="77"/>
      <c r="Q100" s="68"/>
      <c r="R100" s="68"/>
      <c r="S100" s="78"/>
      <c r="T100" s="211"/>
      <c r="U100" s="80"/>
    </row>
    <row r="101" spans="1:21" ht="27" customHeight="1">
      <c r="A101" s="9"/>
      <c r="B101" s="45" t="s">
        <v>52</v>
      </c>
      <c r="C101" s="37">
        <v>97</v>
      </c>
      <c r="D101" s="36">
        <v>4</v>
      </c>
      <c r="E101" s="127" t="s">
        <v>230</v>
      </c>
      <c r="F101" s="64" t="s">
        <v>231</v>
      </c>
      <c r="G101" s="46" t="s">
        <v>232</v>
      </c>
      <c r="H101" s="23">
        <v>20</v>
      </c>
      <c r="I101" s="24">
        <v>246</v>
      </c>
      <c r="J101" s="25">
        <v>21347155</v>
      </c>
      <c r="K101" s="14">
        <f t="shared" si="2"/>
        <v>86777.052845528451</v>
      </c>
      <c r="L101" s="112">
        <v>19926</v>
      </c>
      <c r="M101" s="25">
        <v>21347155</v>
      </c>
      <c r="N101" s="14">
        <f t="shared" si="0"/>
        <v>1071.3216400682525</v>
      </c>
      <c r="O101" s="26"/>
      <c r="P101" s="77"/>
      <c r="Q101" s="68"/>
      <c r="R101" s="68"/>
      <c r="S101" s="78"/>
      <c r="T101" s="211" t="s">
        <v>333</v>
      </c>
      <c r="U101" s="80">
        <v>0.38</v>
      </c>
    </row>
    <row r="102" spans="1:21" ht="27" customHeight="1">
      <c r="A102" s="9"/>
      <c r="B102" s="45" t="s">
        <v>52</v>
      </c>
      <c r="C102" s="37">
        <v>98</v>
      </c>
      <c r="D102" s="36">
        <v>4</v>
      </c>
      <c r="E102" s="127"/>
      <c r="F102" s="64" t="s">
        <v>233</v>
      </c>
      <c r="G102" s="46" t="s">
        <v>234</v>
      </c>
      <c r="H102" s="23">
        <v>20</v>
      </c>
      <c r="I102" s="24">
        <v>117</v>
      </c>
      <c r="J102" s="25">
        <v>10884124</v>
      </c>
      <c r="K102" s="14">
        <f t="shared" si="2"/>
        <v>93026.700854700859</v>
      </c>
      <c r="L102" s="112">
        <v>10174</v>
      </c>
      <c r="M102" s="25">
        <v>10884124</v>
      </c>
      <c r="N102" s="14">
        <f t="shared" si="0"/>
        <v>1069.797916257126</v>
      </c>
      <c r="O102" s="26"/>
      <c r="P102" s="77"/>
      <c r="Q102" s="68"/>
      <c r="R102" s="68"/>
      <c r="S102" s="78"/>
      <c r="T102" s="211"/>
      <c r="U102" s="80"/>
    </row>
    <row r="103" spans="1:21" ht="27" customHeight="1">
      <c r="A103" s="9"/>
      <c r="B103" s="45" t="s">
        <v>52</v>
      </c>
      <c r="C103" s="37">
        <v>99</v>
      </c>
      <c r="D103" s="36">
        <v>4</v>
      </c>
      <c r="E103" s="127">
        <v>2040003017218</v>
      </c>
      <c r="F103" s="64" t="s">
        <v>235</v>
      </c>
      <c r="G103" s="46" t="s">
        <v>236</v>
      </c>
      <c r="H103" s="23"/>
      <c r="I103" s="24">
        <v>264</v>
      </c>
      <c r="J103" s="25">
        <v>21783900</v>
      </c>
      <c r="K103" s="14">
        <f t="shared" si="2"/>
        <v>82514.772727272721</v>
      </c>
      <c r="L103" s="112">
        <v>20328</v>
      </c>
      <c r="M103" s="25">
        <v>21783900</v>
      </c>
      <c r="N103" s="14">
        <f t="shared" si="0"/>
        <v>1071.6204250295159</v>
      </c>
      <c r="O103" s="26"/>
      <c r="P103" s="77"/>
      <c r="Q103" s="68"/>
      <c r="R103" s="68"/>
      <c r="S103" s="78"/>
      <c r="T103" s="211"/>
      <c r="U103" s="80"/>
    </row>
    <row r="104" spans="1:21" ht="27" customHeight="1">
      <c r="A104" s="9"/>
      <c r="B104" s="45" t="s">
        <v>52</v>
      </c>
      <c r="C104" s="37">
        <v>100</v>
      </c>
      <c r="D104" s="36">
        <v>6</v>
      </c>
      <c r="E104" s="127">
        <v>1040005021425</v>
      </c>
      <c r="F104" s="64" t="s">
        <v>237</v>
      </c>
      <c r="G104" s="46" t="s">
        <v>238</v>
      </c>
      <c r="H104" s="23">
        <v>19</v>
      </c>
      <c r="I104" s="24">
        <v>268</v>
      </c>
      <c r="J104" s="25">
        <v>15336464</v>
      </c>
      <c r="K104" s="14">
        <f t="shared" si="2"/>
        <v>57225.611940298506</v>
      </c>
      <c r="L104" s="112">
        <v>14871</v>
      </c>
      <c r="M104" s="25">
        <v>15336464</v>
      </c>
      <c r="N104" s="14">
        <f t="shared" si="0"/>
        <v>1031.3001143164549</v>
      </c>
      <c r="O104" s="26"/>
      <c r="P104" s="77"/>
      <c r="Q104" s="68"/>
      <c r="R104" s="68"/>
      <c r="S104" s="78"/>
      <c r="T104" s="211" t="s">
        <v>333</v>
      </c>
      <c r="U104" s="80">
        <v>3.0000000000000001E-3</v>
      </c>
    </row>
    <row r="105" spans="1:21" ht="27" customHeight="1">
      <c r="A105" s="9"/>
      <c r="B105" s="45" t="s">
        <v>52</v>
      </c>
      <c r="C105" s="37">
        <v>101</v>
      </c>
      <c r="D105" s="36">
        <v>4</v>
      </c>
      <c r="E105" s="127">
        <v>2040001116145</v>
      </c>
      <c r="F105" s="64" t="s">
        <v>239</v>
      </c>
      <c r="G105" s="46" t="s">
        <v>240</v>
      </c>
      <c r="H105" s="23">
        <v>20</v>
      </c>
      <c r="I105" s="24">
        <v>305</v>
      </c>
      <c r="J105" s="25">
        <v>23200466</v>
      </c>
      <c r="K105" s="14">
        <f t="shared" si="2"/>
        <v>76067.101639344255</v>
      </c>
      <c r="L105" s="112">
        <v>21298</v>
      </c>
      <c r="M105" s="25">
        <v>23200466</v>
      </c>
      <c r="N105" s="14">
        <f t="shared" si="0"/>
        <v>1089.3260400037561</v>
      </c>
      <c r="O105" s="26"/>
      <c r="P105" s="77"/>
      <c r="Q105" s="68"/>
      <c r="R105" s="68"/>
      <c r="S105" s="78"/>
      <c r="T105" s="211"/>
      <c r="U105" s="80"/>
    </row>
    <row r="106" spans="1:21" ht="27" customHeight="1">
      <c r="A106" s="9"/>
      <c r="B106" s="45" t="s">
        <v>52</v>
      </c>
      <c r="C106" s="37">
        <v>102</v>
      </c>
      <c r="D106" s="36">
        <v>4</v>
      </c>
      <c r="E106" s="127">
        <v>8040001126460</v>
      </c>
      <c r="F106" s="64" t="s">
        <v>241</v>
      </c>
      <c r="G106" s="46" t="s">
        <v>242</v>
      </c>
      <c r="H106" s="23"/>
      <c r="I106" s="24">
        <v>218</v>
      </c>
      <c r="J106" s="25">
        <v>20208117</v>
      </c>
      <c r="K106" s="14">
        <f t="shared" si="2"/>
        <v>92697.784403669721</v>
      </c>
      <c r="L106" s="112">
        <v>19333</v>
      </c>
      <c r="M106" s="25">
        <v>20208117</v>
      </c>
      <c r="N106" s="14">
        <f t="shared" si="0"/>
        <v>1045.2654528526355</v>
      </c>
      <c r="O106" s="26"/>
      <c r="P106" s="77"/>
      <c r="Q106" s="68"/>
      <c r="R106" s="68"/>
      <c r="S106" s="78"/>
      <c r="T106" s="211"/>
      <c r="U106" s="80"/>
    </row>
    <row r="107" spans="1:21" ht="27" customHeight="1">
      <c r="A107" s="9"/>
      <c r="B107" s="45" t="s">
        <v>52</v>
      </c>
      <c r="C107" s="37">
        <v>103</v>
      </c>
      <c r="D107" s="36">
        <v>4</v>
      </c>
      <c r="E107" s="127">
        <v>2040001125154</v>
      </c>
      <c r="F107" s="64" t="s">
        <v>243</v>
      </c>
      <c r="G107" s="46" t="s">
        <v>244</v>
      </c>
      <c r="H107" s="23">
        <v>12</v>
      </c>
      <c r="I107" s="24">
        <v>76</v>
      </c>
      <c r="J107" s="25">
        <v>1850000</v>
      </c>
      <c r="K107" s="14">
        <f t="shared" si="2"/>
        <v>24342.105263157893</v>
      </c>
      <c r="L107" s="112">
        <v>1800</v>
      </c>
      <c r="M107" s="25">
        <v>1850000</v>
      </c>
      <c r="N107" s="14">
        <f t="shared" si="0"/>
        <v>1027.7777777777778</v>
      </c>
      <c r="O107" s="26"/>
      <c r="P107" s="77"/>
      <c r="Q107" s="68"/>
      <c r="R107" s="68"/>
      <c r="S107" s="78"/>
      <c r="T107" s="211"/>
      <c r="U107" s="80"/>
    </row>
    <row r="108" spans="1:21" ht="27" customHeight="1">
      <c r="A108" s="9"/>
      <c r="B108" s="45" t="s">
        <v>52</v>
      </c>
      <c r="C108" s="37">
        <v>104</v>
      </c>
      <c r="D108" s="36">
        <v>4</v>
      </c>
      <c r="E108" s="127">
        <v>1213600487</v>
      </c>
      <c r="F108" s="64" t="s">
        <v>245</v>
      </c>
      <c r="G108" s="46" t="s">
        <v>246</v>
      </c>
      <c r="H108" s="23">
        <v>10</v>
      </c>
      <c r="I108" s="24">
        <v>147</v>
      </c>
      <c r="J108" s="25">
        <v>10069398</v>
      </c>
      <c r="K108" s="14">
        <f t="shared" si="2"/>
        <v>68499.306122448979</v>
      </c>
      <c r="L108" s="112">
        <v>9519</v>
      </c>
      <c r="M108" s="25">
        <v>10069398</v>
      </c>
      <c r="N108" s="14">
        <f t="shared" si="0"/>
        <v>1057.8209895997479</v>
      </c>
      <c r="O108" s="26"/>
      <c r="P108" s="77"/>
      <c r="Q108" s="68" t="s">
        <v>333</v>
      </c>
      <c r="R108" s="68"/>
      <c r="S108" s="78">
        <v>1</v>
      </c>
      <c r="T108" s="211" t="s">
        <v>333</v>
      </c>
      <c r="U108" s="80">
        <v>8.0000000000000004E-4</v>
      </c>
    </row>
    <row r="109" spans="1:21" ht="27" customHeight="1">
      <c r="A109" s="9"/>
      <c r="B109" s="45" t="s">
        <v>52</v>
      </c>
      <c r="C109" s="37">
        <v>105</v>
      </c>
      <c r="D109" s="36">
        <v>4</v>
      </c>
      <c r="E109" s="127">
        <v>7010603007161</v>
      </c>
      <c r="F109" s="64" t="s">
        <v>247</v>
      </c>
      <c r="G109" s="46" t="s">
        <v>248</v>
      </c>
      <c r="H109" s="23">
        <v>20</v>
      </c>
      <c r="I109" s="24">
        <v>240</v>
      </c>
      <c r="J109" s="25">
        <v>19363547</v>
      </c>
      <c r="K109" s="14">
        <f t="shared" si="2"/>
        <v>80681.445833333331</v>
      </c>
      <c r="L109" s="112">
        <v>19044</v>
      </c>
      <c r="M109" s="25">
        <v>19363547</v>
      </c>
      <c r="N109" s="14">
        <f t="shared" si="0"/>
        <v>1016.7794055870615</v>
      </c>
      <c r="O109" s="26"/>
      <c r="P109" s="77"/>
      <c r="Q109" s="68"/>
      <c r="R109" s="68"/>
      <c r="S109" s="78"/>
      <c r="T109" s="211"/>
      <c r="U109" s="80"/>
    </row>
    <row r="110" spans="1:21" ht="27" customHeight="1">
      <c r="A110" s="9"/>
      <c r="B110" s="45" t="s">
        <v>52</v>
      </c>
      <c r="C110" s="37">
        <v>106</v>
      </c>
      <c r="D110" s="36">
        <v>4</v>
      </c>
      <c r="E110" s="127">
        <v>6040001121843</v>
      </c>
      <c r="F110" s="64" t="s">
        <v>249</v>
      </c>
      <c r="G110" s="46" t="s">
        <v>250</v>
      </c>
      <c r="H110" s="23">
        <v>20</v>
      </c>
      <c r="I110" s="24">
        <v>200</v>
      </c>
      <c r="J110" s="25">
        <v>12452359</v>
      </c>
      <c r="K110" s="14">
        <f t="shared" si="2"/>
        <v>62261.794999999998</v>
      </c>
      <c r="L110" s="112">
        <v>13988</v>
      </c>
      <c r="M110" s="25">
        <v>12452359</v>
      </c>
      <c r="N110" s="14">
        <f t="shared" si="0"/>
        <v>890.2172576494138</v>
      </c>
      <c r="O110" s="26"/>
      <c r="P110" s="77"/>
      <c r="Q110" s="68"/>
      <c r="R110" s="68"/>
      <c r="S110" s="78"/>
      <c r="T110" s="211"/>
      <c r="U110" s="80"/>
    </row>
    <row r="111" spans="1:21" ht="27" customHeight="1">
      <c r="A111" s="9"/>
      <c r="B111" s="45" t="s">
        <v>52</v>
      </c>
      <c r="C111" s="37">
        <v>107</v>
      </c>
      <c r="D111" s="36">
        <v>4</v>
      </c>
      <c r="E111" s="127">
        <v>2010601061925</v>
      </c>
      <c r="F111" s="64" t="s">
        <v>251</v>
      </c>
      <c r="G111" s="46" t="s">
        <v>252</v>
      </c>
      <c r="H111" s="23">
        <v>20</v>
      </c>
      <c r="I111" s="24">
        <v>273</v>
      </c>
      <c r="J111" s="25">
        <v>13693365</v>
      </c>
      <c r="K111" s="14">
        <f t="shared" si="2"/>
        <v>50158.846153846156</v>
      </c>
      <c r="L111" s="112">
        <v>13239</v>
      </c>
      <c r="M111" s="25">
        <v>13693365</v>
      </c>
      <c r="N111" s="14">
        <f t="shared" si="0"/>
        <v>1034.3201903467029</v>
      </c>
      <c r="O111" s="26"/>
      <c r="P111" s="77"/>
      <c r="Q111" s="68"/>
      <c r="R111" s="68"/>
      <c r="S111" s="78"/>
      <c r="T111" s="211"/>
      <c r="U111" s="80"/>
    </row>
    <row r="112" spans="1:21" ht="27" customHeight="1">
      <c r="A112" s="9"/>
      <c r="B112" s="45" t="s">
        <v>52</v>
      </c>
      <c r="C112" s="37">
        <v>108</v>
      </c>
      <c r="D112" s="36">
        <v>4</v>
      </c>
      <c r="E112" s="127">
        <v>1040001122086</v>
      </c>
      <c r="F112" s="64" t="s">
        <v>253</v>
      </c>
      <c r="G112" s="46" t="s">
        <v>254</v>
      </c>
      <c r="H112" s="23">
        <v>20</v>
      </c>
      <c r="I112" s="24">
        <v>247</v>
      </c>
      <c r="J112" s="25">
        <v>23048277</v>
      </c>
      <c r="K112" s="14">
        <f t="shared" si="2"/>
        <v>93312.86234817814</v>
      </c>
      <c r="L112" s="112">
        <v>22234</v>
      </c>
      <c r="M112" s="25">
        <v>23048277</v>
      </c>
      <c r="N112" s="14">
        <f t="shared" si="0"/>
        <v>1036.6230547809662</v>
      </c>
      <c r="O112" s="26"/>
      <c r="P112" s="77"/>
      <c r="Q112" s="68"/>
      <c r="R112" s="68"/>
      <c r="S112" s="78"/>
      <c r="T112" s="211" t="s">
        <v>333</v>
      </c>
      <c r="U112" s="80">
        <v>0.7</v>
      </c>
    </row>
    <row r="113" spans="1:21" ht="27" customHeight="1">
      <c r="A113" s="9"/>
      <c r="B113" s="45" t="s">
        <v>52</v>
      </c>
      <c r="C113" s="37">
        <v>109</v>
      </c>
      <c r="D113" s="36">
        <v>4</v>
      </c>
      <c r="E113" s="127">
        <v>1212402653</v>
      </c>
      <c r="F113" s="64" t="s">
        <v>70</v>
      </c>
      <c r="G113" s="46" t="s">
        <v>255</v>
      </c>
      <c r="H113" s="23">
        <v>20</v>
      </c>
      <c r="I113" s="24">
        <v>166</v>
      </c>
      <c r="J113" s="25">
        <v>13628191</v>
      </c>
      <c r="K113" s="14">
        <f t="shared" si="2"/>
        <v>82097.53614457832</v>
      </c>
      <c r="L113" s="112">
        <v>12056.25</v>
      </c>
      <c r="M113" s="25">
        <v>13628191</v>
      </c>
      <c r="N113" s="14">
        <f t="shared" si="0"/>
        <v>1130.3839087610161</v>
      </c>
      <c r="O113" s="26"/>
      <c r="P113" s="77"/>
      <c r="Q113" s="68"/>
      <c r="R113" s="68"/>
      <c r="S113" s="78"/>
      <c r="T113" s="211"/>
      <c r="U113" s="80"/>
    </row>
    <row r="114" spans="1:21" ht="27" customHeight="1">
      <c r="A114" s="9"/>
      <c r="B114" s="45" t="s">
        <v>52</v>
      </c>
      <c r="C114" s="37">
        <v>110</v>
      </c>
      <c r="D114" s="36">
        <v>4</v>
      </c>
      <c r="E114" s="127"/>
      <c r="F114" s="64" t="s">
        <v>256</v>
      </c>
      <c r="G114" s="46" t="s">
        <v>257</v>
      </c>
      <c r="H114" s="23"/>
      <c r="I114" s="24">
        <v>267</v>
      </c>
      <c r="J114" s="25">
        <v>9923482</v>
      </c>
      <c r="K114" s="14">
        <f t="shared" si="2"/>
        <v>37166.599250936328</v>
      </c>
      <c r="L114" s="112">
        <v>9612</v>
      </c>
      <c r="M114" s="25">
        <v>9923482</v>
      </c>
      <c r="N114" s="14">
        <f t="shared" si="0"/>
        <v>1032.4055347482313</v>
      </c>
      <c r="O114" s="26"/>
      <c r="P114" s="77"/>
      <c r="Q114" s="68"/>
      <c r="R114" s="68"/>
      <c r="S114" s="78"/>
      <c r="T114" s="211" t="s">
        <v>333</v>
      </c>
      <c r="U114" s="80">
        <v>0.375</v>
      </c>
    </row>
    <row r="115" spans="1:21" ht="27" customHeight="1">
      <c r="A115" s="9"/>
      <c r="B115" s="45" t="s">
        <v>52</v>
      </c>
      <c r="C115" s="37">
        <v>111</v>
      </c>
      <c r="D115" s="36">
        <v>4</v>
      </c>
      <c r="E115" s="127">
        <v>8011101100705</v>
      </c>
      <c r="F115" s="64" t="s">
        <v>258</v>
      </c>
      <c r="G115" s="46" t="s">
        <v>259</v>
      </c>
      <c r="H115" s="23">
        <v>10</v>
      </c>
      <c r="I115" s="24">
        <v>6</v>
      </c>
      <c r="J115" s="25">
        <v>461628</v>
      </c>
      <c r="K115" s="14">
        <f t="shared" si="2"/>
        <v>76938</v>
      </c>
      <c r="L115" s="112">
        <v>484</v>
      </c>
      <c r="M115" s="25">
        <v>461628</v>
      </c>
      <c r="N115" s="14">
        <f t="shared" si="0"/>
        <v>953.77685950413218</v>
      </c>
      <c r="O115" s="26"/>
      <c r="P115" s="77"/>
      <c r="Q115" s="68"/>
      <c r="R115" s="68"/>
      <c r="S115" s="78"/>
      <c r="T115" s="211"/>
      <c r="U115" s="80"/>
    </row>
    <row r="116" spans="1:21" ht="27" customHeight="1">
      <c r="A116" s="9"/>
      <c r="B116" s="45" t="s">
        <v>52</v>
      </c>
      <c r="C116" s="37">
        <v>112</v>
      </c>
      <c r="D116" s="36">
        <v>4</v>
      </c>
      <c r="E116" s="127" t="s">
        <v>89</v>
      </c>
      <c r="F116" s="64" t="s">
        <v>90</v>
      </c>
      <c r="G116" s="46" t="s">
        <v>260</v>
      </c>
      <c r="H116" s="23">
        <v>10</v>
      </c>
      <c r="I116" s="24">
        <v>62</v>
      </c>
      <c r="J116" s="25">
        <v>6010157</v>
      </c>
      <c r="K116" s="14">
        <f t="shared" si="2"/>
        <v>96938.016129032258</v>
      </c>
      <c r="L116" s="112">
        <v>5955</v>
      </c>
      <c r="M116" s="25">
        <v>6010157</v>
      </c>
      <c r="N116" s="14">
        <f t="shared" si="0"/>
        <v>1009.2623005877414</v>
      </c>
      <c r="O116" s="26"/>
      <c r="P116" s="77"/>
      <c r="Q116" s="68"/>
      <c r="R116" s="68"/>
      <c r="S116" s="78"/>
      <c r="T116" s="211"/>
      <c r="U116" s="80"/>
    </row>
    <row r="117" spans="1:21" ht="27" customHeight="1">
      <c r="A117" s="9"/>
      <c r="B117" s="45" t="s">
        <v>52</v>
      </c>
      <c r="C117" s="37">
        <v>113</v>
      </c>
      <c r="D117" s="36">
        <v>4</v>
      </c>
      <c r="E117" s="127">
        <v>1040001126500</v>
      </c>
      <c r="F117" s="64" t="s">
        <v>261</v>
      </c>
      <c r="G117" s="46" t="s">
        <v>262</v>
      </c>
      <c r="H117" s="23">
        <v>20</v>
      </c>
      <c r="I117" s="24">
        <v>199</v>
      </c>
      <c r="J117" s="25">
        <v>16153088</v>
      </c>
      <c r="K117" s="14">
        <f t="shared" si="2"/>
        <v>81171.296482412057</v>
      </c>
      <c r="L117" s="112">
        <v>14556</v>
      </c>
      <c r="M117" s="25">
        <v>16153088</v>
      </c>
      <c r="N117" s="14">
        <f t="shared" si="0"/>
        <v>1109.7202528167079</v>
      </c>
      <c r="O117" s="26"/>
      <c r="P117" s="77"/>
      <c r="Q117" s="68"/>
      <c r="R117" s="68"/>
      <c r="S117" s="78"/>
      <c r="T117" s="211" t="s">
        <v>333</v>
      </c>
      <c r="U117" s="80">
        <v>0.1</v>
      </c>
    </row>
    <row r="118" spans="1:21" ht="27" customHeight="1">
      <c r="A118" s="9"/>
      <c r="B118" s="45" t="s">
        <v>52</v>
      </c>
      <c r="C118" s="37">
        <v>114</v>
      </c>
      <c r="D118" s="36">
        <v>5</v>
      </c>
      <c r="E118" s="127">
        <v>40005004601</v>
      </c>
      <c r="F118" s="64" t="s">
        <v>145</v>
      </c>
      <c r="G118" s="46" t="s">
        <v>263</v>
      </c>
      <c r="H118" s="23">
        <v>10</v>
      </c>
      <c r="I118" s="24">
        <v>121</v>
      </c>
      <c r="J118" s="25">
        <v>12572719</v>
      </c>
      <c r="K118" s="14">
        <f t="shared" si="2"/>
        <v>103906.76859504133</v>
      </c>
      <c r="L118" s="112">
        <v>11890</v>
      </c>
      <c r="M118" s="25">
        <v>12572719</v>
      </c>
      <c r="N118" s="14">
        <f t="shared" si="0"/>
        <v>1057.4195962994113</v>
      </c>
      <c r="O118" s="26"/>
      <c r="P118" s="77"/>
      <c r="Q118" s="68"/>
      <c r="R118" s="68"/>
      <c r="S118" s="78"/>
      <c r="T118" s="211"/>
      <c r="U118" s="80"/>
    </row>
    <row r="119" spans="1:21" ht="27" customHeight="1">
      <c r="A119" s="9"/>
      <c r="B119" s="45" t="s">
        <v>52</v>
      </c>
      <c r="C119" s="37">
        <v>115</v>
      </c>
      <c r="D119" s="36">
        <v>4</v>
      </c>
      <c r="E119" s="127">
        <v>7040003017700</v>
      </c>
      <c r="F119" s="64" t="s">
        <v>264</v>
      </c>
      <c r="G119" s="46" t="s">
        <v>265</v>
      </c>
      <c r="H119" s="23">
        <v>20</v>
      </c>
      <c r="I119" s="24">
        <v>195</v>
      </c>
      <c r="J119" s="25">
        <v>15139438</v>
      </c>
      <c r="K119" s="14">
        <f t="shared" si="2"/>
        <v>77638.143589743588</v>
      </c>
      <c r="L119" s="112">
        <v>14687.42</v>
      </c>
      <c r="M119" s="25">
        <v>15139438</v>
      </c>
      <c r="N119" s="14">
        <f t="shared" si="0"/>
        <v>1030.7758612472442</v>
      </c>
      <c r="O119" s="26"/>
      <c r="P119" s="77"/>
      <c r="Q119" s="68"/>
      <c r="R119" s="68"/>
      <c r="S119" s="78"/>
      <c r="T119" s="211"/>
      <c r="U119" s="80"/>
    </row>
    <row r="120" spans="1:21" ht="27" customHeight="1">
      <c r="A120" s="9"/>
      <c r="B120" s="45" t="s">
        <v>52</v>
      </c>
      <c r="C120" s="37">
        <v>116</v>
      </c>
      <c r="D120" s="36">
        <v>4</v>
      </c>
      <c r="E120" s="127"/>
      <c r="F120" s="64" t="s">
        <v>201</v>
      </c>
      <c r="G120" s="46" t="s">
        <v>266</v>
      </c>
      <c r="H120" s="23">
        <v>20</v>
      </c>
      <c r="I120" s="24">
        <v>27</v>
      </c>
      <c r="J120" s="25">
        <v>131308</v>
      </c>
      <c r="K120" s="14">
        <f t="shared" si="2"/>
        <v>4863.2592592592591</v>
      </c>
      <c r="L120" s="112">
        <v>108</v>
      </c>
      <c r="M120" s="25">
        <v>131308</v>
      </c>
      <c r="N120" s="14">
        <f t="shared" si="0"/>
        <v>1215.8148148148148</v>
      </c>
      <c r="O120" s="26"/>
      <c r="P120" s="77"/>
      <c r="Q120" s="68"/>
      <c r="R120" s="68"/>
      <c r="S120" s="78"/>
      <c r="T120" s="211"/>
      <c r="U120" s="80"/>
    </row>
    <row r="121" spans="1:21" ht="27" customHeight="1">
      <c r="A121" s="9"/>
      <c r="B121" s="45" t="s">
        <v>52</v>
      </c>
      <c r="C121" s="37">
        <v>117</v>
      </c>
      <c r="D121" s="36">
        <v>4</v>
      </c>
      <c r="E121" s="127"/>
      <c r="F121" s="64" t="s">
        <v>267</v>
      </c>
      <c r="G121" s="46" t="s">
        <v>268</v>
      </c>
      <c r="H121" s="23">
        <v>10</v>
      </c>
      <c r="I121" s="24">
        <v>1</v>
      </c>
      <c r="J121" s="25">
        <v>12312</v>
      </c>
      <c r="K121" s="14">
        <f t="shared" si="2"/>
        <v>12312</v>
      </c>
      <c r="L121" s="112">
        <v>12</v>
      </c>
      <c r="M121" s="25">
        <v>12312</v>
      </c>
      <c r="N121" s="14">
        <f t="shared" si="0"/>
        <v>1026</v>
      </c>
      <c r="O121" s="26" t="s">
        <v>333</v>
      </c>
      <c r="P121" s="77"/>
      <c r="Q121" s="68"/>
      <c r="R121" s="68"/>
      <c r="S121" s="78"/>
      <c r="T121" s="211"/>
      <c r="U121" s="80"/>
    </row>
    <row r="122" spans="1:21" ht="27" customHeight="1">
      <c r="A122" s="9"/>
      <c r="B122" s="45" t="s">
        <v>52</v>
      </c>
      <c r="C122" s="37">
        <v>118</v>
      </c>
      <c r="D122" s="36">
        <v>4</v>
      </c>
      <c r="E122" s="127"/>
      <c r="F122" s="64" t="s">
        <v>269</v>
      </c>
      <c r="G122" s="46" t="s">
        <v>270</v>
      </c>
      <c r="H122" s="23">
        <v>20</v>
      </c>
      <c r="I122" s="24">
        <v>4</v>
      </c>
      <c r="J122" s="25">
        <v>249068</v>
      </c>
      <c r="K122" s="14">
        <f t="shared" si="2"/>
        <v>62267</v>
      </c>
      <c r="L122" s="112">
        <v>240</v>
      </c>
      <c r="M122" s="25">
        <v>249068</v>
      </c>
      <c r="N122" s="14">
        <f t="shared" si="0"/>
        <v>1037.7833333333333</v>
      </c>
      <c r="O122" s="26" t="s">
        <v>333</v>
      </c>
      <c r="P122" s="77"/>
      <c r="Q122" s="68"/>
      <c r="R122" s="68"/>
      <c r="S122" s="78"/>
      <c r="T122" s="211"/>
      <c r="U122" s="80"/>
    </row>
    <row r="123" spans="1:21" ht="27" customHeight="1">
      <c r="A123" s="9"/>
      <c r="B123" s="45" t="s">
        <v>52</v>
      </c>
      <c r="C123" s="37">
        <v>119</v>
      </c>
      <c r="D123" s="36">
        <v>4</v>
      </c>
      <c r="E123" s="127">
        <v>2040003022721</v>
      </c>
      <c r="F123" s="64" t="s">
        <v>271</v>
      </c>
      <c r="G123" s="46" t="s">
        <v>272</v>
      </c>
      <c r="H123" s="23"/>
      <c r="I123" s="24">
        <v>207</v>
      </c>
      <c r="J123" s="25">
        <v>13756307</v>
      </c>
      <c r="K123" s="14">
        <f t="shared" si="2"/>
        <v>66455.589371980677</v>
      </c>
      <c r="L123" s="112">
        <v>13627</v>
      </c>
      <c r="M123" s="25">
        <v>13756307</v>
      </c>
      <c r="N123" s="14">
        <f t="shared" si="0"/>
        <v>1009.4890291333382</v>
      </c>
      <c r="O123" s="26" t="s">
        <v>333</v>
      </c>
      <c r="P123" s="77"/>
      <c r="Q123" s="68"/>
      <c r="R123" s="68"/>
      <c r="S123" s="78"/>
      <c r="T123" s="211"/>
      <c r="U123" s="80"/>
    </row>
    <row r="124" spans="1:21" ht="27" customHeight="1">
      <c r="A124" s="9"/>
      <c r="B124" s="45" t="s">
        <v>52</v>
      </c>
      <c r="C124" s="37">
        <v>120</v>
      </c>
      <c r="D124" s="36">
        <v>4</v>
      </c>
      <c r="E124" s="127">
        <v>1212702177</v>
      </c>
      <c r="F124" s="64" t="s">
        <v>273</v>
      </c>
      <c r="G124" s="46" t="s">
        <v>274</v>
      </c>
      <c r="H124" s="23">
        <v>20</v>
      </c>
      <c r="I124" s="24">
        <v>57</v>
      </c>
      <c r="J124" s="25">
        <v>3493478</v>
      </c>
      <c r="K124" s="14">
        <f t="shared" si="2"/>
        <v>61289.087719298244</v>
      </c>
      <c r="L124" s="112">
        <v>3310</v>
      </c>
      <c r="M124" s="25">
        <v>3493478</v>
      </c>
      <c r="N124" s="14">
        <f t="shared" si="0"/>
        <v>1055.4314199395769</v>
      </c>
      <c r="O124" s="26" t="s">
        <v>333</v>
      </c>
      <c r="P124" s="77"/>
      <c r="Q124" s="68"/>
      <c r="R124" s="68"/>
      <c r="S124" s="78"/>
      <c r="T124" s="211"/>
      <c r="U124" s="80"/>
    </row>
    <row r="125" spans="1:21" ht="27" customHeight="1">
      <c r="A125" s="9"/>
      <c r="B125" s="45" t="s">
        <v>52</v>
      </c>
      <c r="C125" s="37">
        <v>121</v>
      </c>
      <c r="D125" s="36">
        <v>2</v>
      </c>
      <c r="E125" s="127">
        <v>1211900699</v>
      </c>
      <c r="F125" s="64" t="s">
        <v>275</v>
      </c>
      <c r="G125" s="46" t="s">
        <v>276</v>
      </c>
      <c r="H125" s="23">
        <v>10</v>
      </c>
      <c r="I125" s="24">
        <v>19</v>
      </c>
      <c r="J125" s="25">
        <v>506454</v>
      </c>
      <c r="K125" s="14">
        <f t="shared" si="2"/>
        <v>26655.473684210527</v>
      </c>
      <c r="L125" s="112">
        <v>570</v>
      </c>
      <c r="M125" s="25">
        <v>506454</v>
      </c>
      <c r="N125" s="14">
        <f t="shared" si="0"/>
        <v>888.51578947368421</v>
      </c>
      <c r="O125" s="26" t="s">
        <v>333</v>
      </c>
      <c r="P125" s="77"/>
      <c r="Q125" s="68"/>
      <c r="R125" s="68"/>
      <c r="S125" s="78"/>
      <c r="T125" s="211"/>
      <c r="U125" s="80"/>
    </row>
    <row r="126" spans="1:21" ht="27" customHeight="1">
      <c r="A126" s="9"/>
      <c r="B126" s="45" t="s">
        <v>52</v>
      </c>
      <c r="C126" s="37">
        <v>122</v>
      </c>
      <c r="D126" s="36">
        <v>4</v>
      </c>
      <c r="E126" s="127">
        <v>5040001130052</v>
      </c>
      <c r="F126" s="64" t="s">
        <v>277</v>
      </c>
      <c r="G126" s="46" t="s">
        <v>278</v>
      </c>
      <c r="H126" s="23">
        <v>20</v>
      </c>
      <c r="I126" s="24">
        <v>1</v>
      </c>
      <c r="J126" s="25">
        <v>23175</v>
      </c>
      <c r="K126" s="14">
        <f t="shared" si="2"/>
        <v>23175</v>
      </c>
      <c r="L126" s="112">
        <v>22.5</v>
      </c>
      <c r="M126" s="25">
        <v>23175</v>
      </c>
      <c r="N126" s="14">
        <f t="shared" si="0"/>
        <v>1030</v>
      </c>
      <c r="O126" s="26" t="s">
        <v>333</v>
      </c>
      <c r="P126" s="77"/>
      <c r="Q126" s="68"/>
      <c r="R126" s="68"/>
      <c r="S126" s="78"/>
      <c r="T126" s="211"/>
      <c r="U126" s="80"/>
    </row>
    <row r="127" spans="1:21" ht="27" customHeight="1">
      <c r="A127" s="9"/>
      <c r="B127" s="45" t="s">
        <v>52</v>
      </c>
      <c r="C127" s="37">
        <v>123</v>
      </c>
      <c r="D127" s="36">
        <v>4</v>
      </c>
      <c r="E127" s="127">
        <v>4040003023156</v>
      </c>
      <c r="F127" s="64" t="s">
        <v>279</v>
      </c>
      <c r="G127" s="46" t="s">
        <v>280</v>
      </c>
      <c r="H127" s="23">
        <v>17</v>
      </c>
      <c r="I127" s="24">
        <v>0</v>
      </c>
      <c r="J127" s="25">
        <v>0</v>
      </c>
      <c r="K127" s="14">
        <f t="shared" si="2"/>
        <v>0</v>
      </c>
      <c r="L127" s="112">
        <v>0</v>
      </c>
      <c r="M127" s="25">
        <v>0</v>
      </c>
      <c r="N127" s="14">
        <f t="shared" si="0"/>
        <v>0</v>
      </c>
      <c r="O127" s="26" t="s">
        <v>333</v>
      </c>
      <c r="P127" s="77"/>
      <c r="Q127" s="68"/>
      <c r="R127" s="68"/>
      <c r="S127" s="78"/>
      <c r="T127" s="211"/>
      <c r="U127" s="80"/>
    </row>
    <row r="128" spans="1:21" ht="27" customHeight="1">
      <c r="A128" s="9"/>
      <c r="B128" s="45" t="s">
        <v>52</v>
      </c>
      <c r="C128" s="37">
        <v>124</v>
      </c>
      <c r="D128" s="36">
        <v>4</v>
      </c>
      <c r="E128" s="127">
        <v>1040001103268</v>
      </c>
      <c r="F128" s="64" t="s">
        <v>281</v>
      </c>
      <c r="G128" s="46" t="s">
        <v>282</v>
      </c>
      <c r="H128" s="23">
        <v>20</v>
      </c>
      <c r="I128" s="24">
        <v>32</v>
      </c>
      <c r="J128" s="25">
        <v>2301072</v>
      </c>
      <c r="K128" s="14">
        <f t="shared" si="2"/>
        <v>71908.5</v>
      </c>
      <c r="L128" s="112">
        <v>2179</v>
      </c>
      <c r="M128" s="25">
        <v>2301072</v>
      </c>
      <c r="N128" s="14">
        <f t="shared" si="0"/>
        <v>1056.0220284534189</v>
      </c>
      <c r="O128" s="26"/>
      <c r="P128" s="77"/>
      <c r="Q128" s="68"/>
      <c r="R128" s="68"/>
      <c r="S128" s="78"/>
      <c r="T128" s="211"/>
      <c r="U128" s="80"/>
    </row>
    <row r="129" spans="1:21" ht="27" customHeight="1">
      <c r="A129" s="9"/>
      <c r="B129" s="45" t="s">
        <v>52</v>
      </c>
      <c r="C129" s="37">
        <v>125</v>
      </c>
      <c r="D129" s="36"/>
      <c r="E129" s="127" t="s">
        <v>76</v>
      </c>
      <c r="F129" s="64" t="s">
        <v>283</v>
      </c>
      <c r="G129" s="46" t="s">
        <v>284</v>
      </c>
      <c r="H129" s="23">
        <v>15</v>
      </c>
      <c r="I129" s="24">
        <v>267</v>
      </c>
      <c r="J129" s="25">
        <v>1078114</v>
      </c>
      <c r="K129" s="14">
        <f t="shared" si="2"/>
        <v>4037.8801498127341</v>
      </c>
      <c r="L129" s="112">
        <v>807</v>
      </c>
      <c r="M129" s="25">
        <v>1078114</v>
      </c>
      <c r="N129" s="14">
        <f t="shared" si="0"/>
        <v>1335.9529120198265</v>
      </c>
      <c r="O129" s="26" t="s">
        <v>333</v>
      </c>
      <c r="P129" s="77"/>
      <c r="Q129" s="68"/>
      <c r="R129" s="68"/>
      <c r="S129" s="78"/>
      <c r="T129" s="211" t="s">
        <v>333</v>
      </c>
      <c r="U129" s="80">
        <v>0.33</v>
      </c>
    </row>
    <row r="130" spans="1:21" ht="27" customHeight="1">
      <c r="A130" s="9"/>
      <c r="B130" s="45" t="s">
        <v>52</v>
      </c>
      <c r="C130" s="37">
        <v>126</v>
      </c>
      <c r="D130" s="36">
        <v>4</v>
      </c>
      <c r="E130" s="127">
        <v>7040001131271</v>
      </c>
      <c r="F130" s="64" t="s">
        <v>285</v>
      </c>
      <c r="G130" s="46" t="s">
        <v>286</v>
      </c>
      <c r="H130" s="23">
        <v>10</v>
      </c>
      <c r="I130" s="24">
        <v>1</v>
      </c>
      <c r="J130" s="25">
        <v>82080</v>
      </c>
      <c r="K130" s="14">
        <f t="shared" si="2"/>
        <v>82080</v>
      </c>
      <c r="L130" s="112">
        <v>80</v>
      </c>
      <c r="M130" s="25">
        <v>82080</v>
      </c>
      <c r="N130" s="14">
        <f t="shared" si="0"/>
        <v>1026</v>
      </c>
      <c r="O130" s="26" t="s">
        <v>333</v>
      </c>
      <c r="P130" s="77"/>
      <c r="Q130" s="68"/>
      <c r="R130" s="68"/>
      <c r="S130" s="78"/>
      <c r="T130" s="211"/>
      <c r="U130" s="80"/>
    </row>
    <row r="131" spans="1:21" ht="27" customHeight="1">
      <c r="A131" s="9"/>
      <c r="B131" s="45" t="s">
        <v>52</v>
      </c>
      <c r="C131" s="37">
        <v>127</v>
      </c>
      <c r="D131" s="36">
        <v>4</v>
      </c>
      <c r="E131" s="127">
        <v>2040001129980</v>
      </c>
      <c r="F131" s="64" t="s">
        <v>287</v>
      </c>
      <c r="G131" s="46" t="s">
        <v>288</v>
      </c>
      <c r="H131" s="23">
        <v>15</v>
      </c>
      <c r="I131" s="24">
        <v>0</v>
      </c>
      <c r="J131" s="25">
        <v>0</v>
      </c>
      <c r="K131" s="14">
        <f t="shared" si="2"/>
        <v>0</v>
      </c>
      <c r="L131" s="112">
        <v>0</v>
      </c>
      <c r="M131" s="25">
        <v>0</v>
      </c>
      <c r="N131" s="14">
        <f t="shared" si="0"/>
        <v>0</v>
      </c>
      <c r="O131" s="26" t="s">
        <v>333</v>
      </c>
      <c r="P131" s="77"/>
      <c r="Q131" s="68"/>
      <c r="R131" s="68"/>
      <c r="S131" s="78"/>
      <c r="T131" s="211"/>
      <c r="U131" s="80"/>
    </row>
    <row r="132" spans="1:21" ht="27" customHeight="1">
      <c r="A132" s="9"/>
      <c r="B132" s="45" t="s">
        <v>52</v>
      </c>
      <c r="C132" s="37">
        <v>128</v>
      </c>
      <c r="D132" s="36"/>
      <c r="E132" s="127"/>
      <c r="F132" s="64" t="s">
        <v>289</v>
      </c>
      <c r="G132" s="46" t="s">
        <v>290</v>
      </c>
      <c r="H132" s="23">
        <v>20</v>
      </c>
      <c r="I132" s="24">
        <v>1</v>
      </c>
      <c r="J132" s="25">
        <v>23085</v>
      </c>
      <c r="K132" s="14">
        <f t="shared" si="2"/>
        <v>23085</v>
      </c>
      <c r="L132" s="112">
        <v>22.5</v>
      </c>
      <c r="M132" s="25">
        <v>23085</v>
      </c>
      <c r="N132" s="14">
        <f t="shared" si="0"/>
        <v>1026</v>
      </c>
      <c r="O132" s="26" t="s">
        <v>333</v>
      </c>
      <c r="P132" s="77"/>
      <c r="Q132" s="68"/>
      <c r="R132" s="68"/>
      <c r="S132" s="78"/>
      <c r="T132" s="211" t="s">
        <v>333</v>
      </c>
      <c r="U132" s="80">
        <v>0.02</v>
      </c>
    </row>
    <row r="133" spans="1:21" ht="27" customHeight="1">
      <c r="A133" s="9"/>
      <c r="B133" s="45" t="s">
        <v>52</v>
      </c>
      <c r="C133" s="37">
        <v>129</v>
      </c>
      <c r="D133" s="36">
        <v>4</v>
      </c>
      <c r="E133" s="127">
        <v>5040001127271</v>
      </c>
      <c r="F133" s="64" t="s">
        <v>291</v>
      </c>
      <c r="G133" s="46" t="s">
        <v>292</v>
      </c>
      <c r="H133" s="23">
        <v>10</v>
      </c>
      <c r="I133" s="24">
        <v>10</v>
      </c>
      <c r="J133" s="25">
        <v>882987</v>
      </c>
      <c r="K133" s="14">
        <f t="shared" si="2"/>
        <v>88298.7</v>
      </c>
      <c r="L133" s="112">
        <v>760</v>
      </c>
      <c r="M133" s="25">
        <v>882987</v>
      </c>
      <c r="N133" s="14">
        <f t="shared" si="0"/>
        <v>1161.825</v>
      </c>
      <c r="O133" s="26" t="s">
        <v>333</v>
      </c>
      <c r="P133" s="77"/>
      <c r="Q133" s="68"/>
      <c r="R133" s="68"/>
      <c r="S133" s="78"/>
      <c r="T133" s="211"/>
      <c r="U133" s="80"/>
    </row>
    <row r="134" spans="1:21" ht="27" customHeight="1">
      <c r="A134" s="9"/>
      <c r="B134" s="45" t="s">
        <v>52</v>
      </c>
      <c r="C134" s="37">
        <v>130</v>
      </c>
      <c r="D134" s="36">
        <v>4</v>
      </c>
      <c r="E134" s="127">
        <v>6011701022953</v>
      </c>
      <c r="F134" s="64" t="s">
        <v>293</v>
      </c>
      <c r="G134" s="46" t="s">
        <v>294</v>
      </c>
      <c r="H134" s="23">
        <v>15</v>
      </c>
      <c r="I134" s="24">
        <v>1</v>
      </c>
      <c r="J134" s="25">
        <v>44637</v>
      </c>
      <c r="K134" s="14">
        <f t="shared" si="2"/>
        <v>44637</v>
      </c>
      <c r="L134" s="112">
        <v>43.5</v>
      </c>
      <c r="M134" s="25">
        <v>44637</v>
      </c>
      <c r="N134" s="14">
        <f t="shared" si="0"/>
        <v>1026.1379310344828</v>
      </c>
      <c r="O134" s="26" t="s">
        <v>333</v>
      </c>
      <c r="P134" s="77"/>
      <c r="Q134" s="68"/>
      <c r="R134" s="68"/>
      <c r="S134" s="78"/>
      <c r="T134" s="211"/>
      <c r="U134" s="80"/>
    </row>
    <row r="135" spans="1:21" ht="27" customHeight="1">
      <c r="A135" s="9"/>
      <c r="B135" s="45" t="s">
        <v>52</v>
      </c>
      <c r="C135" s="37">
        <v>131</v>
      </c>
      <c r="D135" s="36">
        <v>4</v>
      </c>
      <c r="E135" s="127">
        <v>1212500688</v>
      </c>
      <c r="F135" s="64" t="s">
        <v>295</v>
      </c>
      <c r="G135" s="46" t="s">
        <v>296</v>
      </c>
      <c r="H135" s="23">
        <v>20</v>
      </c>
      <c r="I135" s="24">
        <v>19</v>
      </c>
      <c r="J135" s="25">
        <v>1067383</v>
      </c>
      <c r="K135" s="14">
        <f t="shared" si="2"/>
        <v>56178.052631578947</v>
      </c>
      <c r="L135" s="112">
        <v>1040</v>
      </c>
      <c r="M135" s="25">
        <v>1067383</v>
      </c>
      <c r="N135" s="14">
        <f t="shared" si="0"/>
        <v>1026.3298076923077</v>
      </c>
      <c r="O135" s="26"/>
      <c r="P135" s="77"/>
      <c r="Q135" s="68"/>
      <c r="R135" s="68"/>
      <c r="S135" s="78"/>
      <c r="T135" s="211"/>
      <c r="U135" s="80"/>
    </row>
    <row r="136" spans="1:21" ht="27" customHeight="1">
      <c r="A136" s="9"/>
      <c r="B136" s="45" t="s">
        <v>52</v>
      </c>
      <c r="C136" s="37">
        <v>132</v>
      </c>
      <c r="D136" s="36">
        <v>6</v>
      </c>
      <c r="E136" s="127" t="s">
        <v>297</v>
      </c>
      <c r="F136" s="64" t="s">
        <v>298</v>
      </c>
      <c r="G136" s="46" t="s">
        <v>299</v>
      </c>
      <c r="H136" s="23">
        <v>20</v>
      </c>
      <c r="I136" s="24">
        <v>58</v>
      </c>
      <c r="J136" s="25">
        <v>3382455</v>
      </c>
      <c r="K136" s="14">
        <f t="shared" si="2"/>
        <v>58318.189655172413</v>
      </c>
      <c r="L136" s="112">
        <v>3194</v>
      </c>
      <c r="M136" s="25">
        <v>3382455</v>
      </c>
      <c r="N136" s="14">
        <f t="shared" si="0"/>
        <v>1059.0028177833437</v>
      </c>
      <c r="O136" s="26" t="s">
        <v>333</v>
      </c>
      <c r="P136" s="77"/>
      <c r="Q136" s="68"/>
      <c r="R136" s="68"/>
      <c r="S136" s="78"/>
      <c r="T136" s="211"/>
      <c r="U136" s="80"/>
    </row>
    <row r="137" spans="1:21" ht="27" customHeight="1">
      <c r="A137" s="9"/>
      <c r="B137" s="45" t="s">
        <v>52</v>
      </c>
      <c r="C137" s="37">
        <v>133</v>
      </c>
      <c r="D137" s="36">
        <v>4</v>
      </c>
      <c r="E137" s="127">
        <v>8011003010259</v>
      </c>
      <c r="F137" s="64" t="s">
        <v>300</v>
      </c>
      <c r="G137" s="46" t="s">
        <v>301</v>
      </c>
      <c r="H137" s="23">
        <v>10</v>
      </c>
      <c r="I137" s="24">
        <v>85</v>
      </c>
      <c r="J137" s="25">
        <v>9849300</v>
      </c>
      <c r="K137" s="14">
        <f t="shared" si="2"/>
        <v>115874.11764705883</v>
      </c>
      <c r="L137" s="112">
        <v>9016</v>
      </c>
      <c r="M137" s="25">
        <v>9849300</v>
      </c>
      <c r="N137" s="14">
        <f t="shared" si="0"/>
        <v>1092.424578527063</v>
      </c>
      <c r="O137" s="26" t="s">
        <v>333</v>
      </c>
      <c r="P137" s="77"/>
      <c r="Q137" s="68"/>
      <c r="R137" s="68"/>
      <c r="S137" s="78"/>
      <c r="T137" s="211"/>
      <c r="U137" s="80"/>
    </row>
    <row r="138" spans="1:21" ht="27" customHeight="1">
      <c r="A138" s="9"/>
      <c r="B138" s="45" t="s">
        <v>52</v>
      </c>
      <c r="C138" s="37">
        <v>134</v>
      </c>
      <c r="D138" s="36">
        <v>4</v>
      </c>
      <c r="E138" s="127">
        <v>9040001090169</v>
      </c>
      <c r="F138" s="64" t="s">
        <v>302</v>
      </c>
      <c r="G138" s="46" t="s">
        <v>303</v>
      </c>
      <c r="H138" s="23">
        <v>10</v>
      </c>
      <c r="I138" s="24">
        <v>605</v>
      </c>
      <c r="J138" s="25">
        <v>2569103</v>
      </c>
      <c r="K138" s="14">
        <f t="shared" si="2"/>
        <v>4246.4512396694217</v>
      </c>
      <c r="L138" s="112">
        <v>2608</v>
      </c>
      <c r="M138" s="25">
        <v>2569103</v>
      </c>
      <c r="N138" s="14">
        <f t="shared" si="0"/>
        <v>985.08550613496936</v>
      </c>
      <c r="O138" s="26" t="s">
        <v>333</v>
      </c>
      <c r="P138" s="77"/>
      <c r="Q138" s="68"/>
      <c r="R138" s="68"/>
      <c r="S138" s="78"/>
      <c r="T138" s="211"/>
      <c r="U138" s="80"/>
    </row>
    <row r="139" spans="1:21" ht="27" customHeight="1">
      <c r="A139" s="9"/>
      <c r="B139" s="45" t="s">
        <v>52</v>
      </c>
      <c r="C139" s="37">
        <v>135</v>
      </c>
      <c r="D139" s="36">
        <v>6</v>
      </c>
      <c r="E139" s="127" t="s">
        <v>304</v>
      </c>
      <c r="F139" s="64" t="s">
        <v>305</v>
      </c>
      <c r="G139" s="46" t="s">
        <v>306</v>
      </c>
      <c r="H139" s="23">
        <v>10</v>
      </c>
      <c r="I139" s="24">
        <v>83</v>
      </c>
      <c r="J139" s="25">
        <v>6023716</v>
      </c>
      <c r="K139" s="14">
        <f t="shared" si="2"/>
        <v>72574.891566265054</v>
      </c>
      <c r="L139" s="112">
        <v>6039</v>
      </c>
      <c r="M139" s="25">
        <v>6023716</v>
      </c>
      <c r="N139" s="14">
        <f t="shared" si="0"/>
        <v>997.46911740354358</v>
      </c>
      <c r="O139" s="26" t="s">
        <v>333</v>
      </c>
      <c r="P139" s="77"/>
      <c r="Q139" s="68"/>
      <c r="R139" s="68"/>
      <c r="S139" s="78"/>
      <c r="T139" s="211" t="s">
        <v>333</v>
      </c>
      <c r="U139" s="80">
        <v>0.2</v>
      </c>
    </row>
    <row r="140" spans="1:21" ht="27" customHeight="1">
      <c r="A140" s="9"/>
      <c r="B140" s="45" t="s">
        <v>52</v>
      </c>
      <c r="C140" s="37">
        <v>136</v>
      </c>
      <c r="D140" s="36">
        <v>4</v>
      </c>
      <c r="E140" s="127"/>
      <c r="F140" s="64" t="s">
        <v>307</v>
      </c>
      <c r="G140" s="46" t="s">
        <v>308</v>
      </c>
      <c r="H140" s="23"/>
      <c r="I140" s="24">
        <v>0</v>
      </c>
      <c r="J140" s="25">
        <v>0</v>
      </c>
      <c r="K140" s="14">
        <f t="shared" si="2"/>
        <v>0</v>
      </c>
      <c r="L140" s="112">
        <v>0</v>
      </c>
      <c r="M140" s="25">
        <v>0</v>
      </c>
      <c r="N140" s="14">
        <f t="shared" si="0"/>
        <v>0</v>
      </c>
      <c r="O140" s="26"/>
      <c r="P140" s="77"/>
      <c r="Q140" s="68"/>
      <c r="R140" s="68"/>
      <c r="S140" s="78"/>
      <c r="T140" s="211"/>
      <c r="U140" s="80"/>
    </row>
    <row r="141" spans="1:21" ht="27" customHeight="1">
      <c r="A141" s="9"/>
      <c r="B141" s="45" t="s">
        <v>52</v>
      </c>
      <c r="C141" s="37">
        <v>137</v>
      </c>
      <c r="D141" s="36">
        <v>4</v>
      </c>
      <c r="E141" s="127">
        <v>1040003020123</v>
      </c>
      <c r="F141" s="64" t="s">
        <v>309</v>
      </c>
      <c r="G141" s="46" t="s">
        <v>310</v>
      </c>
      <c r="H141" s="23">
        <v>20</v>
      </c>
      <c r="I141" s="24">
        <v>169</v>
      </c>
      <c r="J141" s="25">
        <v>3823375</v>
      </c>
      <c r="K141" s="14">
        <f t="shared" si="2"/>
        <v>22623.520710059172</v>
      </c>
      <c r="L141" s="112">
        <v>9411</v>
      </c>
      <c r="M141" s="25">
        <v>3823375</v>
      </c>
      <c r="N141" s="14">
        <f t="shared" si="0"/>
        <v>406.26660291148659</v>
      </c>
      <c r="O141" s="26"/>
      <c r="P141" s="77"/>
      <c r="Q141" s="68"/>
      <c r="R141" s="68"/>
      <c r="S141" s="78"/>
      <c r="T141" s="211"/>
      <c r="U141" s="80"/>
    </row>
    <row r="142" spans="1:21" ht="27" customHeight="1">
      <c r="A142" s="9"/>
      <c r="B142" s="45" t="s">
        <v>52</v>
      </c>
      <c r="C142" s="37">
        <v>138</v>
      </c>
      <c r="D142" s="36">
        <v>4</v>
      </c>
      <c r="E142" s="127" t="s">
        <v>311</v>
      </c>
      <c r="F142" s="64" t="s">
        <v>312</v>
      </c>
      <c r="G142" s="46" t="s">
        <v>313</v>
      </c>
      <c r="H142" s="23">
        <v>20</v>
      </c>
      <c r="I142" s="24">
        <v>66</v>
      </c>
      <c r="J142" s="25">
        <v>4213448</v>
      </c>
      <c r="K142" s="14">
        <f t="shared" si="2"/>
        <v>63840.121212121216</v>
      </c>
      <c r="L142" s="112">
        <v>3961</v>
      </c>
      <c r="M142" s="25">
        <v>4213448</v>
      </c>
      <c r="N142" s="14">
        <f t="shared" si="0"/>
        <v>1063.7334006563999</v>
      </c>
      <c r="O142" s="26" t="s">
        <v>333</v>
      </c>
      <c r="P142" s="77"/>
      <c r="Q142" s="68"/>
      <c r="R142" s="68"/>
      <c r="S142" s="78"/>
      <c r="T142" s="211" t="s">
        <v>333</v>
      </c>
      <c r="U142" s="80">
        <v>0</v>
      </c>
    </row>
    <row r="143" spans="1:21" ht="27" customHeight="1">
      <c r="A143" s="9"/>
      <c r="B143" s="45" t="s">
        <v>52</v>
      </c>
      <c r="C143" s="37">
        <v>139</v>
      </c>
      <c r="D143" s="36">
        <v>4</v>
      </c>
      <c r="E143" s="127">
        <v>8040001126460</v>
      </c>
      <c r="F143" s="64" t="s">
        <v>314</v>
      </c>
      <c r="G143" s="46" t="s">
        <v>315</v>
      </c>
      <c r="H143" s="23"/>
      <c r="I143" s="24">
        <v>13</v>
      </c>
      <c r="J143" s="25">
        <v>1150433</v>
      </c>
      <c r="K143" s="14">
        <f t="shared" si="2"/>
        <v>88494.846153846156</v>
      </c>
      <c r="L143" s="112">
        <v>1095</v>
      </c>
      <c r="M143" s="25">
        <v>1150433</v>
      </c>
      <c r="N143" s="14">
        <f t="shared" si="0"/>
        <v>1050.6237442922375</v>
      </c>
      <c r="O143" s="26"/>
      <c r="P143" s="77"/>
      <c r="Q143" s="68"/>
      <c r="R143" s="68"/>
      <c r="S143" s="78"/>
      <c r="T143" s="211"/>
      <c r="U143" s="80"/>
    </row>
    <row r="144" spans="1:21" ht="27" customHeight="1">
      <c r="A144" s="9"/>
      <c r="B144" s="45" t="s">
        <v>52</v>
      </c>
      <c r="C144" s="37">
        <v>140</v>
      </c>
      <c r="D144" s="36">
        <v>4</v>
      </c>
      <c r="E144" s="127">
        <v>1040001123836</v>
      </c>
      <c r="F144" s="64" t="s">
        <v>316</v>
      </c>
      <c r="G144" s="46" t="s">
        <v>317</v>
      </c>
      <c r="H144" s="23">
        <v>20</v>
      </c>
      <c r="I144" s="24">
        <v>87</v>
      </c>
      <c r="J144" s="25">
        <v>2991543</v>
      </c>
      <c r="K144" s="14">
        <f t="shared" si="2"/>
        <v>34385.551724137928</v>
      </c>
      <c r="L144" s="112">
        <v>1330</v>
      </c>
      <c r="M144" s="25">
        <v>2991543</v>
      </c>
      <c r="N144" s="14">
        <f t="shared" si="0"/>
        <v>2249.2804511278196</v>
      </c>
      <c r="O144" s="26"/>
      <c r="P144" s="77"/>
      <c r="Q144" s="68"/>
      <c r="R144" s="68"/>
      <c r="S144" s="78"/>
      <c r="T144" s="211"/>
      <c r="U144" s="80"/>
    </row>
    <row r="145" spans="1:21" ht="27" customHeight="1">
      <c r="A145" s="9"/>
      <c r="B145" s="45" t="s">
        <v>52</v>
      </c>
      <c r="C145" s="37">
        <v>141</v>
      </c>
      <c r="D145" s="36">
        <v>4</v>
      </c>
      <c r="E145" s="127">
        <v>1214200857</v>
      </c>
      <c r="F145" s="64" t="s">
        <v>318</v>
      </c>
      <c r="G145" s="46" t="s">
        <v>319</v>
      </c>
      <c r="H145" s="23">
        <v>10</v>
      </c>
      <c r="I145" s="24">
        <v>19</v>
      </c>
      <c r="J145" s="25">
        <v>1475000</v>
      </c>
      <c r="K145" s="14">
        <f t="shared" si="2"/>
        <v>77631.578947368427</v>
      </c>
      <c r="L145" s="112">
        <v>1438</v>
      </c>
      <c r="M145" s="25">
        <v>1475000</v>
      </c>
      <c r="N145" s="14">
        <f t="shared" si="0"/>
        <v>1025.7301808066759</v>
      </c>
      <c r="O145" s="26" t="s">
        <v>333</v>
      </c>
      <c r="P145" s="77"/>
      <c r="Q145" s="68"/>
      <c r="R145" s="68"/>
      <c r="S145" s="78"/>
      <c r="T145" s="211"/>
      <c r="U145" s="80"/>
    </row>
    <row r="146" spans="1:21" ht="27" customHeight="1">
      <c r="A146" s="9"/>
      <c r="B146" s="45" t="s">
        <v>52</v>
      </c>
      <c r="C146" s="37">
        <v>142</v>
      </c>
      <c r="D146" s="36">
        <v>4</v>
      </c>
      <c r="E146" s="127">
        <v>1210105910</v>
      </c>
      <c r="F146" s="64" t="s">
        <v>320</v>
      </c>
      <c r="G146" s="42" t="s">
        <v>1315</v>
      </c>
      <c r="H146" s="23"/>
      <c r="I146" s="24"/>
      <c r="J146" s="25"/>
      <c r="K146" s="14">
        <f t="shared" si="2"/>
        <v>0</v>
      </c>
      <c r="L146" s="112"/>
      <c r="M146" s="25"/>
      <c r="N146" s="14">
        <f t="shared" si="0"/>
        <v>0</v>
      </c>
      <c r="O146" s="26"/>
      <c r="P146" s="77"/>
      <c r="Q146" s="68"/>
      <c r="R146" s="68"/>
      <c r="S146" s="78"/>
      <c r="T146" s="211"/>
      <c r="U146" s="80"/>
    </row>
    <row r="147" spans="1:21" ht="27" customHeight="1">
      <c r="A147" s="9"/>
      <c r="B147" s="45" t="s">
        <v>94</v>
      </c>
      <c r="C147" s="37">
        <v>143</v>
      </c>
      <c r="D147" s="36">
        <v>4</v>
      </c>
      <c r="E147" s="127">
        <v>1210106280</v>
      </c>
      <c r="F147" s="64" t="s">
        <v>320</v>
      </c>
      <c r="G147" s="46" t="s">
        <v>321</v>
      </c>
      <c r="H147" s="23">
        <v>20</v>
      </c>
      <c r="I147" s="24">
        <v>13</v>
      </c>
      <c r="J147" s="25">
        <v>1019172</v>
      </c>
      <c r="K147" s="14">
        <v>78397.846153846156</v>
      </c>
      <c r="L147" s="112">
        <v>975</v>
      </c>
      <c r="M147" s="25">
        <v>1019172</v>
      </c>
      <c r="N147" s="14">
        <v>1045.3046153846153</v>
      </c>
      <c r="O147" s="26" t="s">
        <v>333</v>
      </c>
      <c r="P147" s="77"/>
      <c r="Q147" s="68"/>
      <c r="R147" s="68"/>
      <c r="S147" s="78"/>
      <c r="T147" s="211" t="s">
        <v>333</v>
      </c>
      <c r="U147" s="80">
        <v>0.7</v>
      </c>
    </row>
    <row r="148" spans="1:21" ht="27" customHeight="1">
      <c r="A148" s="9"/>
      <c r="B148" s="45" t="s">
        <v>52</v>
      </c>
      <c r="C148" s="37">
        <v>144</v>
      </c>
      <c r="D148" s="36">
        <v>4</v>
      </c>
      <c r="E148" s="127">
        <v>1210106314</v>
      </c>
      <c r="F148" s="64" t="s">
        <v>195</v>
      </c>
      <c r="G148" s="46" t="s">
        <v>322</v>
      </c>
      <c r="H148" s="23">
        <v>20</v>
      </c>
      <c r="I148" s="24">
        <v>0</v>
      </c>
      <c r="J148" s="25">
        <v>0</v>
      </c>
      <c r="K148" s="14">
        <f t="shared" si="2"/>
        <v>0</v>
      </c>
      <c r="L148" s="112">
        <v>0</v>
      </c>
      <c r="M148" s="25">
        <v>0</v>
      </c>
      <c r="N148" s="14">
        <f t="shared" si="0"/>
        <v>0</v>
      </c>
      <c r="O148" s="26" t="s">
        <v>333</v>
      </c>
      <c r="P148" s="77"/>
      <c r="Q148" s="68"/>
      <c r="R148" s="68"/>
      <c r="S148" s="78"/>
      <c r="T148" s="211"/>
      <c r="U148" s="80"/>
    </row>
    <row r="149" spans="1:21" ht="27" customHeight="1">
      <c r="A149" s="9"/>
      <c r="B149" s="45" t="s">
        <v>52</v>
      </c>
      <c r="C149" s="37">
        <v>145</v>
      </c>
      <c r="D149" s="36">
        <v>4</v>
      </c>
      <c r="E149" s="127">
        <v>1212702151</v>
      </c>
      <c r="F149" s="64" t="s">
        <v>323</v>
      </c>
      <c r="G149" s="46" t="s">
        <v>324</v>
      </c>
      <c r="H149" s="23"/>
      <c r="I149" s="24"/>
      <c r="J149" s="25"/>
      <c r="K149" s="14">
        <f t="shared" si="2"/>
        <v>0</v>
      </c>
      <c r="L149" s="112"/>
      <c r="M149" s="25">
        <v>0</v>
      </c>
      <c r="N149" s="14">
        <f t="shared" si="0"/>
        <v>0</v>
      </c>
      <c r="O149" s="26"/>
      <c r="P149" s="77"/>
      <c r="Q149" s="68"/>
      <c r="R149" s="68"/>
      <c r="S149" s="78"/>
      <c r="T149" s="211"/>
      <c r="U149" s="80"/>
    </row>
    <row r="150" spans="1:21" ht="27" customHeight="1">
      <c r="A150" s="9"/>
      <c r="B150" s="45" t="s">
        <v>94</v>
      </c>
      <c r="C150" s="37">
        <v>146</v>
      </c>
      <c r="D150" s="36">
        <v>4</v>
      </c>
      <c r="E150" s="127">
        <v>1214700278</v>
      </c>
      <c r="F150" s="64" t="s">
        <v>325</v>
      </c>
      <c r="G150" s="46" t="s">
        <v>326</v>
      </c>
      <c r="H150" s="23"/>
      <c r="I150" s="24"/>
      <c r="J150" s="25"/>
      <c r="K150" s="14">
        <f t="shared" si="2"/>
        <v>0</v>
      </c>
      <c r="L150" s="112"/>
      <c r="M150" s="25">
        <v>0</v>
      </c>
      <c r="N150" s="14">
        <f t="shared" si="0"/>
        <v>0</v>
      </c>
      <c r="O150" s="26"/>
      <c r="P150" s="213" t="s">
        <v>1312</v>
      </c>
      <c r="Q150" s="68"/>
      <c r="R150" s="68"/>
      <c r="S150" s="78"/>
      <c r="T150" s="211"/>
      <c r="U150" s="80"/>
    </row>
    <row r="151" spans="1:21" ht="27" customHeight="1">
      <c r="A151" s="9"/>
      <c r="B151" s="45" t="s">
        <v>52</v>
      </c>
      <c r="C151" s="37">
        <v>147</v>
      </c>
      <c r="D151" s="36">
        <v>4</v>
      </c>
      <c r="E151" s="127">
        <v>1210106082</v>
      </c>
      <c r="F151" s="64" t="s">
        <v>327</v>
      </c>
      <c r="G151" s="46" t="s">
        <v>328</v>
      </c>
      <c r="H151" s="23"/>
      <c r="I151" s="24"/>
      <c r="J151" s="25"/>
      <c r="K151" s="14">
        <f t="shared" si="2"/>
        <v>0</v>
      </c>
      <c r="L151" s="112"/>
      <c r="M151" s="25">
        <v>0</v>
      </c>
      <c r="N151" s="14">
        <f t="shared" si="0"/>
        <v>0</v>
      </c>
      <c r="O151" s="26"/>
      <c r="P151" s="77"/>
      <c r="Q151" s="68"/>
      <c r="R151" s="68"/>
      <c r="S151" s="78"/>
      <c r="T151" s="211"/>
      <c r="U151" s="80"/>
    </row>
    <row r="152" spans="1:21" ht="27" customHeight="1">
      <c r="A152" s="9"/>
      <c r="B152" s="45" t="s">
        <v>52</v>
      </c>
      <c r="C152" s="37">
        <v>148</v>
      </c>
      <c r="D152" s="36">
        <v>4</v>
      </c>
      <c r="E152" s="127">
        <v>1213600313</v>
      </c>
      <c r="F152" s="64" t="s">
        <v>329</v>
      </c>
      <c r="G152" s="46" t="s">
        <v>330</v>
      </c>
      <c r="H152" s="23"/>
      <c r="I152" s="24"/>
      <c r="J152" s="25"/>
      <c r="K152" s="14">
        <f t="shared" si="2"/>
        <v>0</v>
      </c>
      <c r="L152" s="112"/>
      <c r="M152" s="25">
        <v>0</v>
      </c>
      <c r="N152" s="14">
        <f t="shared" si="0"/>
        <v>0</v>
      </c>
      <c r="O152" s="26"/>
      <c r="P152" s="77"/>
      <c r="Q152" s="68"/>
      <c r="R152" s="68"/>
      <c r="S152" s="78"/>
      <c r="T152" s="211"/>
      <c r="U152" s="80"/>
    </row>
    <row r="153" spans="1:21" ht="27" customHeight="1">
      <c r="A153" s="9"/>
      <c r="B153" s="45" t="s">
        <v>52</v>
      </c>
      <c r="C153" s="37">
        <v>149</v>
      </c>
      <c r="D153" s="36">
        <v>4</v>
      </c>
      <c r="E153" s="127">
        <v>1211300296</v>
      </c>
      <c r="F153" s="64" t="s">
        <v>331</v>
      </c>
      <c r="G153" s="46" t="s">
        <v>332</v>
      </c>
      <c r="H153" s="219"/>
      <c r="I153" s="220"/>
      <c r="J153" s="221"/>
      <c r="K153" s="222">
        <f t="shared" si="2"/>
        <v>0</v>
      </c>
      <c r="L153" s="223"/>
      <c r="M153" s="221">
        <v>0</v>
      </c>
      <c r="N153" s="222">
        <f t="shared" si="0"/>
        <v>0</v>
      </c>
      <c r="O153" s="224"/>
      <c r="P153" s="225"/>
      <c r="Q153" s="66"/>
      <c r="R153" s="66"/>
      <c r="S153" s="78"/>
      <c r="T153" s="211"/>
      <c r="U153" s="80"/>
    </row>
    <row r="154" spans="1:21" ht="15" customHeight="1">
      <c r="B154" t="s">
        <v>1318</v>
      </c>
      <c r="C154" s="2"/>
      <c r="D154" s="21">
        <f>COUNTIF(D5:D153,1)</f>
        <v>0</v>
      </c>
      <c r="E154" s="132"/>
      <c r="F154" s="134"/>
      <c r="G154" s="2">
        <f>COUNTA(G5:G153)</f>
        <v>149</v>
      </c>
      <c r="H154" s="8">
        <f>SUM(H5:H153)</f>
        <v>2340</v>
      </c>
      <c r="I154" s="8">
        <f>SUM(I5:I153)</f>
        <v>36732</v>
      </c>
      <c r="J154" s="8">
        <f>SUM(J5:J153)</f>
        <v>2872327255</v>
      </c>
      <c r="K154" s="10">
        <f>IF(AND(I154&gt;0,J154&gt;0),J154/I154,0)</f>
        <v>78196.865267341826</v>
      </c>
      <c r="L154" s="8">
        <f>SUM(L5:L153)</f>
        <v>2714814.42</v>
      </c>
      <c r="M154" s="8">
        <f>SUM(M5:M153)</f>
        <v>2872327255</v>
      </c>
      <c r="N154" s="10">
        <f t="shared" si="0"/>
        <v>1058.0197430216979</v>
      </c>
      <c r="T154" s="216"/>
    </row>
    <row r="155" spans="1:21" ht="15" customHeight="1">
      <c r="D155" s="21">
        <f>COUNTIF(D5:D153,2)</f>
        <v>7</v>
      </c>
      <c r="E155" s="132"/>
      <c r="G155" s="22"/>
    </row>
    <row r="156" spans="1:21" ht="15" customHeight="1">
      <c r="D156" s="21">
        <f>COUNTIF(D5:D153,3)</f>
        <v>0</v>
      </c>
      <c r="E156" s="132"/>
      <c r="G156" s="22"/>
      <c r="H156" s="8">
        <f>COUNTA(H5:H153)</f>
        <v>131</v>
      </c>
    </row>
    <row r="157" spans="1:21" ht="15" customHeight="1">
      <c r="D157" s="21">
        <f>COUNTIF(D5:D153,4)</f>
        <v>125</v>
      </c>
      <c r="E157" s="132"/>
      <c r="G157" s="22"/>
    </row>
    <row r="158" spans="1:21" ht="15" customHeight="1">
      <c r="D158" s="21">
        <f>COUNTIF(D5:D153,5)</f>
        <v>10</v>
      </c>
      <c r="E158" s="132"/>
      <c r="G158" s="22"/>
    </row>
    <row r="159" spans="1:21" ht="15" customHeight="1">
      <c r="D159" s="21">
        <f>COUNTIF(D5:D153,6)</f>
        <v>5</v>
      </c>
      <c r="E159" s="132"/>
      <c r="G159" s="22"/>
    </row>
    <row r="160" spans="1:21" ht="15" customHeight="1">
      <c r="D160" s="21"/>
      <c r="E160" s="132"/>
    </row>
    <row r="161" spans="4:5" ht="15" customHeight="1">
      <c r="D161" s="21"/>
      <c r="E161" s="132"/>
    </row>
    <row r="162" spans="4:5" ht="15" customHeight="1">
      <c r="D162" s="21"/>
      <c r="E162" s="132"/>
    </row>
    <row r="163" spans="4:5" ht="15" customHeight="1"/>
    <row r="164" spans="4:5" ht="15" customHeight="1"/>
    <row r="165" spans="4:5" ht="15" customHeight="1"/>
    <row r="166" spans="4:5" ht="15" customHeight="1"/>
    <row r="167" spans="4:5" ht="15" customHeight="1"/>
    <row r="168" spans="4:5" ht="15" customHeight="1"/>
    <row r="169" spans="4:5" ht="15" customHeight="1"/>
    <row r="170" spans="4:5" ht="15" customHeight="1"/>
    <row r="171" spans="4:5" ht="15" customHeight="1"/>
    <row r="172" spans="4:5" ht="15" customHeight="1"/>
    <row r="173" spans="4:5" ht="15" customHeight="1"/>
    <row r="174" spans="4:5" ht="15" customHeight="1"/>
    <row r="175" spans="4:5" ht="15" customHeight="1"/>
    <row r="176" spans="4: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</sheetData>
  <autoFilter ref="A4:W159" xr:uid="{00000000-0001-0000-0300-000000000000}"/>
  <mergeCells count="15">
    <mergeCell ref="Q3:S3"/>
    <mergeCell ref="Q2:U2"/>
    <mergeCell ref="T3:U3"/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</mergeCells>
  <phoneticPr fontId="2"/>
  <dataValidations count="4">
    <dataValidation imeMode="on" allowBlank="1" showInputMessage="1" showErrorMessage="1" sqref="G5:G13 G17:G20" xr:uid="{00000000-0002-0000-0300-000000000000}"/>
    <dataValidation type="custom" errorStyle="warning" allowBlank="1" showInputMessage="1" showErrorMessage="1" sqref="M5" xr:uid="{F87D70C1-89E8-485E-8A7F-FF368CAA8ACB}">
      <formula1>J5=M5</formula1>
    </dataValidation>
    <dataValidation type="list" allowBlank="1" showInputMessage="1" showErrorMessage="1" sqref="Q5:R153 O5:O153 T5:T153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53" xr:uid="{00000000-0002-0000-03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rowBreaks count="2" manualBreakCount="2">
    <brk id="102" min="1" max="20" man="1"/>
    <brk id="151" min="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948-5DD2-4FCC-84C1-F8106B92974B}">
  <sheetPr>
    <tabColor theme="3" tint="0.79998168889431442"/>
  </sheetPr>
  <dimension ref="A1:Z671"/>
  <sheetViews>
    <sheetView view="pageBreakPreview" topLeftCell="B1" zoomScaleNormal="100" zoomScaleSheetLayoutView="100" workbookViewId="0">
      <selection activeCell="D16" sqref="D16"/>
    </sheetView>
  </sheetViews>
  <sheetFormatPr defaultColWidth="9" defaultRowHeight="13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15" style="1" customWidth="1"/>
    <col min="6" max="6" width="31" style="1" bestFit="1" customWidth="1"/>
    <col min="7" max="7" width="38.6640625" style="2" customWidth="1"/>
    <col min="8" max="8" width="6.77734375" style="8" customWidth="1"/>
    <col min="9" max="9" width="13.33203125" style="8" customWidth="1"/>
    <col min="10" max="10" width="15.109375" style="8" bestFit="1" customWidth="1"/>
    <col min="11" max="13" width="15.109375" style="8" customWidth="1"/>
    <col min="14" max="14" width="13" style="3" bestFit="1" customWidth="1"/>
    <col min="15" max="15" width="7.109375" style="1" bestFit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6" ht="30" customHeight="1" thickBot="1">
      <c r="B1" s="88" t="s">
        <v>23</v>
      </c>
    </row>
    <row r="2" spans="1:26" ht="16.5" customHeight="1" thickBot="1">
      <c r="A2" s="235"/>
      <c r="B2" s="238" t="s">
        <v>10</v>
      </c>
      <c r="C2" s="238" t="s">
        <v>11</v>
      </c>
      <c r="D2" s="244" t="s">
        <v>12</v>
      </c>
      <c r="E2" s="244" t="s">
        <v>13</v>
      </c>
      <c r="F2" s="244" t="s">
        <v>14</v>
      </c>
      <c r="G2" s="238" t="s">
        <v>15</v>
      </c>
      <c r="H2" s="249" t="s">
        <v>39</v>
      </c>
      <c r="I2" s="249"/>
      <c r="J2" s="249"/>
      <c r="K2" s="249"/>
      <c r="L2" s="249"/>
      <c r="M2" s="249"/>
      <c r="N2" s="249"/>
      <c r="O2" s="233" t="s">
        <v>18</v>
      </c>
      <c r="P2" s="233" t="s">
        <v>32</v>
      </c>
      <c r="Q2" s="233" t="s">
        <v>2</v>
      </c>
      <c r="R2" s="233"/>
      <c r="S2" s="233"/>
      <c r="T2" s="233"/>
      <c r="U2" s="233"/>
    </row>
    <row r="3" spans="1:26" ht="33" customHeight="1" thickBot="1">
      <c r="A3" s="236"/>
      <c r="B3" s="238"/>
      <c r="C3" s="238"/>
      <c r="D3" s="244"/>
      <c r="E3" s="244"/>
      <c r="F3" s="244"/>
      <c r="G3" s="238"/>
      <c r="H3" s="96"/>
      <c r="I3" s="242" t="s">
        <v>0</v>
      </c>
      <c r="J3" s="242"/>
      <c r="K3" s="242"/>
      <c r="L3" s="242"/>
      <c r="M3" s="242"/>
      <c r="N3" s="242"/>
      <c r="O3" s="250"/>
      <c r="P3" s="250"/>
      <c r="Q3" s="233" t="s">
        <v>3</v>
      </c>
      <c r="R3" s="233"/>
      <c r="S3" s="233"/>
      <c r="T3" s="234" t="s">
        <v>4</v>
      </c>
      <c r="U3" s="234"/>
      <c r="V3" s="86"/>
    </row>
    <row r="4" spans="1:26" s="4" customFormat="1" ht="38.25" customHeight="1" thickBot="1">
      <c r="A4" s="237"/>
      <c r="B4" s="238"/>
      <c r="C4" s="238"/>
      <c r="D4" s="244"/>
      <c r="E4" s="244"/>
      <c r="F4" s="244"/>
      <c r="G4" s="238"/>
      <c r="H4" s="97" t="s">
        <v>16</v>
      </c>
      <c r="I4" s="99" t="s">
        <v>40</v>
      </c>
      <c r="J4" s="106" t="s">
        <v>46</v>
      </c>
      <c r="K4" s="106" t="s">
        <v>41</v>
      </c>
      <c r="L4" s="106" t="s">
        <v>48</v>
      </c>
      <c r="M4" s="106" t="s">
        <v>49</v>
      </c>
      <c r="N4" s="100" t="s">
        <v>50</v>
      </c>
      <c r="O4" s="251"/>
      <c r="P4" s="251"/>
      <c r="Q4" s="101" t="s">
        <v>33</v>
      </c>
      <c r="R4" s="102" t="s">
        <v>51</v>
      </c>
      <c r="S4" s="102" t="s">
        <v>34</v>
      </c>
      <c r="T4" s="103" t="s">
        <v>36</v>
      </c>
      <c r="U4" s="104" t="s">
        <v>35</v>
      </c>
    </row>
    <row r="5" spans="1:26" ht="27" customHeight="1">
      <c r="A5" s="9"/>
      <c r="B5" s="59" t="s">
        <v>52</v>
      </c>
      <c r="C5" s="91">
        <v>1</v>
      </c>
      <c r="D5" s="73">
        <v>4</v>
      </c>
      <c r="E5" s="130">
        <v>4040001090891</v>
      </c>
      <c r="F5" s="128" t="s">
        <v>53</v>
      </c>
      <c r="G5" s="92" t="s">
        <v>54</v>
      </c>
      <c r="H5" s="23">
        <v>20</v>
      </c>
      <c r="I5" s="24">
        <v>366496</v>
      </c>
      <c r="J5" s="25">
        <v>242</v>
      </c>
      <c r="K5" s="23">
        <v>249</v>
      </c>
      <c r="L5" s="114">
        <f>ROUNDUP(J5/K5,1)</f>
        <v>1</v>
      </c>
      <c r="M5" s="23">
        <v>12</v>
      </c>
      <c r="N5" s="93">
        <f>IF(AND(I5&gt;0,L5&gt;0,M5&gt;0),I5/L5/M5,0)</f>
        <v>30541.333333333332</v>
      </c>
      <c r="O5" s="105"/>
      <c r="P5" s="94"/>
      <c r="Q5" s="90"/>
      <c r="R5" s="90"/>
      <c r="S5" s="89"/>
      <c r="T5" s="69"/>
      <c r="U5" s="82"/>
      <c r="V5" s="71">
        <v>1</v>
      </c>
      <c r="W5" s="71" t="s">
        <v>5</v>
      </c>
      <c r="Y5" s="71">
        <v>1</v>
      </c>
      <c r="Z5" s="71" t="s">
        <v>20</v>
      </c>
    </row>
    <row r="6" spans="1:26" ht="27" customHeight="1">
      <c r="A6" s="9"/>
      <c r="B6" s="51" t="s">
        <v>52</v>
      </c>
      <c r="C6" s="91">
        <v>2</v>
      </c>
      <c r="D6" s="36">
        <v>4</v>
      </c>
      <c r="E6" s="127">
        <v>4040001090891</v>
      </c>
      <c r="F6" s="61" t="s">
        <v>53</v>
      </c>
      <c r="G6" s="38" t="s">
        <v>55</v>
      </c>
      <c r="H6" s="11">
        <v>20</v>
      </c>
      <c r="I6" s="183">
        <v>2940668</v>
      </c>
      <c r="J6" s="184">
        <v>1180</v>
      </c>
      <c r="K6" s="185">
        <v>249</v>
      </c>
      <c r="L6" s="85">
        <f t="shared" ref="L6:L8" si="0">ROUNDUP(J6/K6,1)</f>
        <v>4.8</v>
      </c>
      <c r="M6" s="23">
        <v>12</v>
      </c>
      <c r="N6" s="93">
        <f t="shared" ref="N6:N8" si="1">IF(AND(I6&gt;0,L6&gt;0,M6&gt;0),I6/L6/M6,0)</f>
        <v>51053.263888888898</v>
      </c>
      <c r="O6" s="19"/>
      <c r="P6" s="33"/>
      <c r="Q6" s="66"/>
      <c r="R6" s="66"/>
      <c r="S6" s="78"/>
      <c r="T6" s="67"/>
      <c r="U6" s="81"/>
      <c r="V6" s="71">
        <v>2</v>
      </c>
      <c r="W6" s="72" t="s">
        <v>6</v>
      </c>
      <c r="Y6" s="71">
        <v>2</v>
      </c>
      <c r="Z6" s="71" t="s">
        <v>21</v>
      </c>
    </row>
    <row r="7" spans="1:26" ht="27" customHeight="1">
      <c r="A7" s="9"/>
      <c r="B7" s="51" t="s">
        <v>52</v>
      </c>
      <c r="C7" s="91">
        <v>3</v>
      </c>
      <c r="D7" s="36">
        <v>2</v>
      </c>
      <c r="E7" s="127">
        <v>5040005001976</v>
      </c>
      <c r="F7" s="61" t="s">
        <v>189</v>
      </c>
      <c r="G7" s="52" t="s">
        <v>190</v>
      </c>
      <c r="H7" s="11">
        <v>10</v>
      </c>
      <c r="I7" s="24">
        <v>272958</v>
      </c>
      <c r="J7" s="25">
        <v>1225</v>
      </c>
      <c r="K7" s="23">
        <v>245</v>
      </c>
      <c r="L7" s="114">
        <f t="shared" si="0"/>
        <v>5</v>
      </c>
      <c r="M7" s="129">
        <v>12</v>
      </c>
      <c r="N7" s="93">
        <f t="shared" si="1"/>
        <v>4549.3</v>
      </c>
      <c r="O7" s="19"/>
      <c r="P7" s="33"/>
      <c r="Q7" s="68"/>
      <c r="R7" s="68"/>
      <c r="S7" s="78"/>
      <c r="T7" s="69"/>
      <c r="U7" s="82"/>
      <c r="V7" s="71">
        <v>3</v>
      </c>
      <c r="W7" s="72" t="s">
        <v>7</v>
      </c>
    </row>
    <row r="8" spans="1:26" ht="27" customHeight="1">
      <c r="A8" s="9"/>
      <c r="B8" s="51" t="s">
        <v>52</v>
      </c>
      <c r="C8" s="91">
        <v>4</v>
      </c>
      <c r="D8" s="36">
        <v>5</v>
      </c>
      <c r="E8" s="127">
        <v>2040005002250</v>
      </c>
      <c r="F8" s="61" t="s">
        <v>206</v>
      </c>
      <c r="G8" s="38" t="s">
        <v>207</v>
      </c>
      <c r="H8" s="11">
        <v>5</v>
      </c>
      <c r="I8" s="24">
        <v>3079210</v>
      </c>
      <c r="J8" s="25">
        <v>1750</v>
      </c>
      <c r="K8" s="23">
        <v>250</v>
      </c>
      <c r="L8" s="114">
        <f t="shared" si="0"/>
        <v>7</v>
      </c>
      <c r="M8" s="129">
        <v>12</v>
      </c>
      <c r="N8" s="93">
        <f t="shared" si="1"/>
        <v>36657.261904761901</v>
      </c>
      <c r="O8" s="19"/>
      <c r="P8" s="33"/>
      <c r="Q8" s="66" t="s">
        <v>333</v>
      </c>
      <c r="R8" s="66"/>
      <c r="S8" s="78">
        <v>0.92700000000000005</v>
      </c>
      <c r="T8" s="67"/>
      <c r="U8" s="81"/>
      <c r="V8" s="71">
        <v>4</v>
      </c>
      <c r="W8" s="72" t="s">
        <v>19</v>
      </c>
    </row>
    <row r="9" spans="1:26" ht="27" customHeight="1">
      <c r="A9" s="9"/>
      <c r="B9" s="51"/>
      <c r="C9" s="59"/>
      <c r="D9" s="36"/>
      <c r="E9" s="36"/>
      <c r="F9" s="51"/>
      <c r="G9" s="42"/>
      <c r="H9" s="11"/>
      <c r="I9" s="12"/>
      <c r="J9" s="13"/>
      <c r="K9" s="11"/>
      <c r="L9" s="114"/>
      <c r="M9" s="11"/>
      <c r="N9" s="93"/>
      <c r="O9" s="19"/>
      <c r="P9" s="33"/>
      <c r="Q9" s="68"/>
      <c r="R9" s="68"/>
      <c r="S9" s="78"/>
      <c r="T9" s="69"/>
      <c r="U9" s="82"/>
    </row>
    <row r="10" spans="1:26" ht="15" customHeight="1">
      <c r="B10" t="s">
        <v>1</v>
      </c>
      <c r="C10" s="2"/>
      <c r="D10" s="21">
        <f>COUNTIF(D5:D9,1)</f>
        <v>0</v>
      </c>
      <c r="E10" s="21"/>
      <c r="G10" s="2">
        <f>COUNTA(G5:G9)</f>
        <v>4</v>
      </c>
      <c r="H10" s="8">
        <f>SUM(H5:H9)</f>
        <v>55</v>
      </c>
      <c r="I10" s="8">
        <f>SUM(I5:I9)</f>
        <v>6659332</v>
      </c>
      <c r="J10" s="8">
        <f>SUM(J5:J9)</f>
        <v>4397</v>
      </c>
      <c r="K10" s="8">
        <f>SUM(K5:K9)</f>
        <v>993</v>
      </c>
      <c r="L10" s="117">
        <f>SUM(L5:L9)</f>
        <v>17.8</v>
      </c>
      <c r="M10" s="113"/>
      <c r="N10" s="108">
        <f>AVERAGEIF(N4:N8,"&gt;0")</f>
        <v>30700.289781746033</v>
      </c>
    </row>
    <row r="11" spans="1:26" ht="15" customHeight="1">
      <c r="D11" s="21">
        <f>COUNTIF(D5:D9,2)</f>
        <v>1</v>
      </c>
      <c r="E11" s="21"/>
      <c r="F11" s="21"/>
      <c r="L11" s="114"/>
      <c r="M11" s="226">
        <f>ROUND(M10,1)</f>
        <v>0</v>
      </c>
      <c r="N11" s="3">
        <f>AVERAGEIF(N5:N9,"&gt;0")</f>
        <v>30700.289781746033</v>
      </c>
    </row>
    <row r="12" spans="1:26" ht="15" customHeight="1">
      <c r="D12" s="21">
        <f>COUNTIF(D5:D9,3)</f>
        <v>0</v>
      </c>
      <c r="E12" s="21"/>
      <c r="F12" s="22"/>
      <c r="G12" s="22"/>
      <c r="H12" s="8">
        <f>COUNTA(H5:H9)</f>
        <v>4</v>
      </c>
    </row>
    <row r="13" spans="1:26" ht="15" customHeight="1">
      <c r="D13" s="21">
        <f>COUNTIF(D5:D9,4)</f>
        <v>2</v>
      </c>
      <c r="E13" s="21"/>
      <c r="F13" s="22"/>
      <c r="G13" s="22"/>
    </row>
    <row r="14" spans="1:26" ht="15" customHeight="1">
      <c r="D14" s="21">
        <f>COUNTIF(D5:D9,5)</f>
        <v>1</v>
      </c>
      <c r="E14" s="21"/>
      <c r="F14" s="22"/>
      <c r="G14" s="22"/>
    </row>
    <row r="15" spans="1:26" ht="15" customHeight="1">
      <c r="D15" s="21">
        <f>COUNTIF(D5:D9,6)</f>
        <v>0</v>
      </c>
      <c r="E15" s="21"/>
      <c r="F15" s="22"/>
      <c r="G15" s="22"/>
    </row>
    <row r="16" spans="1:26" ht="15" customHeight="1">
      <c r="B16" t="s">
        <v>47</v>
      </c>
      <c r="D16" s="21">
        <f>SUM(D10:D15)</f>
        <v>4</v>
      </c>
      <c r="E16" s="21"/>
      <c r="F16" s="21"/>
    </row>
    <row r="17" spans="4:22" ht="15" customHeight="1">
      <c r="D17" s="21"/>
      <c r="E17" s="21"/>
      <c r="F17" s="22"/>
    </row>
    <row r="18" spans="4:22" ht="15" customHeight="1">
      <c r="D18" s="21"/>
      <c r="E18" s="21"/>
      <c r="F18" s="22"/>
    </row>
    <row r="19" spans="4:22" ht="15" customHeight="1"/>
    <row r="20" spans="4:22" ht="15" customHeight="1"/>
    <row r="21" spans="4:22" ht="15" customHeight="1">
      <c r="V21" s="84"/>
    </row>
    <row r="22" spans="4:22" ht="15" customHeight="1"/>
    <row r="23" spans="4:22" ht="15" customHeight="1"/>
    <row r="24" spans="4:22" ht="15" customHeight="1"/>
    <row r="25" spans="4:22" ht="15" customHeight="1"/>
    <row r="26" spans="4:22" ht="15" customHeight="1"/>
    <row r="27" spans="4:22" ht="15" customHeight="1"/>
    <row r="28" spans="4:22" ht="15" customHeight="1"/>
    <row r="29" spans="4:22" ht="15" customHeight="1"/>
    <row r="30" spans="4:22" ht="15" customHeight="1"/>
    <row r="31" spans="4:22" ht="15" customHeight="1"/>
    <row r="32" spans="4:2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pans="22:22" ht="15" customHeight="1"/>
    <row r="50" spans="22:22" ht="15" customHeight="1"/>
    <row r="51" spans="22:22" ht="15" customHeight="1"/>
    <row r="52" spans="22:22" ht="15" customHeight="1"/>
    <row r="53" spans="22:22" ht="15" customHeight="1"/>
    <row r="54" spans="22:22" ht="15" customHeight="1"/>
    <row r="55" spans="22:22" ht="15" customHeight="1">
      <c r="V55" s="85"/>
    </row>
    <row r="56" spans="22:22" ht="15" customHeight="1"/>
    <row r="57" spans="22:22" ht="15" customHeight="1"/>
    <row r="58" spans="22:22" ht="15" customHeight="1"/>
    <row r="59" spans="22:22" ht="15" customHeight="1"/>
    <row r="60" spans="22:22" ht="15" customHeight="1"/>
    <row r="61" spans="22:22" ht="15" customHeight="1"/>
    <row r="62" spans="22:22" ht="15" customHeight="1"/>
    <row r="63" spans="22:22" ht="15" customHeight="1"/>
    <row r="64" spans="22:2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</sheetData>
  <mergeCells count="14">
    <mergeCell ref="F2:F4"/>
    <mergeCell ref="A2:A4"/>
    <mergeCell ref="B2:B4"/>
    <mergeCell ref="C2:C4"/>
    <mergeCell ref="D2:D4"/>
    <mergeCell ref="E2:E4"/>
    <mergeCell ref="G2:G4"/>
    <mergeCell ref="H2:N2"/>
    <mergeCell ref="O2:O4"/>
    <mergeCell ref="P2:P4"/>
    <mergeCell ref="Q2:U2"/>
    <mergeCell ref="I3:N3"/>
    <mergeCell ref="Q3:S3"/>
    <mergeCell ref="T3:U3"/>
  </mergeCells>
  <phoneticPr fontId="2"/>
  <dataValidations count="3">
    <dataValidation imeMode="on" allowBlank="1" showInputMessage="1" showErrorMessage="1" sqref="G5:G8" xr:uid="{253419A8-13AF-4D4D-BF67-911E39151E5D}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9" xr:uid="{962C3993-9FF4-4CCC-9F29-D3EC75B11252}">
      <formula1>$V$5:$V$8</formula1>
    </dataValidation>
    <dataValidation type="list" allowBlank="1" showInputMessage="1" showErrorMessage="1" sqref="T5:T9 O5:O9 Q5:R9" xr:uid="{06CBDDF8-A1FD-4B12-94FF-9BE1C2A3B477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Z1201"/>
  <sheetViews>
    <sheetView view="pageBreakPreview" topLeftCell="B1" zoomScale="85" zoomScaleNormal="100" zoomScaleSheetLayoutView="85" workbookViewId="0">
      <selection activeCell="P464" sqref="P464:U464"/>
    </sheetView>
  </sheetViews>
  <sheetFormatPr defaultColWidth="9" defaultRowHeight="13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19.21875" style="133" bestFit="1" customWidth="1"/>
    <col min="6" max="6" width="30.33203125" style="133" customWidth="1"/>
    <col min="7" max="7" width="38.6640625" style="2" customWidth="1"/>
    <col min="8" max="8" width="7.6640625" style="8" customWidth="1"/>
    <col min="9" max="9" width="13.33203125" style="8" customWidth="1"/>
    <col min="10" max="10" width="15.109375" style="8" bestFit="1" customWidth="1"/>
    <col min="11" max="13" width="15.109375" style="8" customWidth="1"/>
    <col min="14" max="14" width="13" style="3" bestFit="1" customWidth="1"/>
    <col min="15" max="15" width="7.109375" style="1" bestFit="1" customWidth="1"/>
    <col min="16" max="18" width="11.6640625" style="1" customWidth="1"/>
    <col min="19" max="19" width="18.6640625" style="1" customWidth="1"/>
    <col min="20" max="20" width="11.6640625" style="4" customWidth="1"/>
    <col min="21" max="21" width="18.6640625" style="1" customWidth="1"/>
    <col min="22" max="16384" width="9" style="1"/>
  </cols>
  <sheetData>
    <row r="1" spans="1:26" ht="30" customHeight="1" thickBot="1">
      <c r="B1" s="88" t="s">
        <v>24</v>
      </c>
    </row>
    <row r="2" spans="1:26" ht="16.5" customHeight="1" thickBot="1">
      <c r="A2" s="235"/>
      <c r="B2" s="238" t="s">
        <v>10</v>
      </c>
      <c r="C2" s="238" t="s">
        <v>11</v>
      </c>
      <c r="D2" s="244" t="s">
        <v>12</v>
      </c>
      <c r="E2" s="244" t="s">
        <v>13</v>
      </c>
      <c r="F2" s="244" t="s">
        <v>14</v>
      </c>
      <c r="G2" s="238" t="s">
        <v>15</v>
      </c>
      <c r="H2" s="249" t="s">
        <v>39</v>
      </c>
      <c r="I2" s="249"/>
      <c r="J2" s="249"/>
      <c r="K2" s="249"/>
      <c r="L2" s="249"/>
      <c r="M2" s="249"/>
      <c r="N2" s="249"/>
      <c r="O2" s="233" t="s">
        <v>18</v>
      </c>
      <c r="P2" s="233" t="s">
        <v>32</v>
      </c>
      <c r="Q2" s="233" t="s">
        <v>2</v>
      </c>
      <c r="R2" s="233"/>
      <c r="S2" s="233"/>
      <c r="T2" s="233"/>
      <c r="U2" s="233"/>
    </row>
    <row r="3" spans="1:26" ht="33" customHeight="1" thickBot="1">
      <c r="A3" s="236"/>
      <c r="B3" s="238"/>
      <c r="C3" s="238"/>
      <c r="D3" s="244"/>
      <c r="E3" s="244"/>
      <c r="F3" s="244"/>
      <c r="G3" s="238"/>
      <c r="H3" s="96"/>
      <c r="I3" s="242" t="s">
        <v>0</v>
      </c>
      <c r="J3" s="242"/>
      <c r="K3" s="242"/>
      <c r="L3" s="242"/>
      <c r="M3" s="242"/>
      <c r="N3" s="242"/>
      <c r="O3" s="250"/>
      <c r="P3" s="250"/>
      <c r="Q3" s="233" t="s">
        <v>3</v>
      </c>
      <c r="R3" s="233"/>
      <c r="S3" s="233"/>
      <c r="T3" s="234" t="s">
        <v>4</v>
      </c>
      <c r="U3" s="234"/>
      <c r="V3" s="86"/>
    </row>
    <row r="4" spans="1:26" s="4" customFormat="1" ht="38.25" customHeight="1" thickBot="1">
      <c r="A4" s="237"/>
      <c r="B4" s="238"/>
      <c r="C4" s="238"/>
      <c r="D4" s="244"/>
      <c r="E4" s="244"/>
      <c r="F4" s="244"/>
      <c r="G4" s="238"/>
      <c r="H4" s="97" t="s">
        <v>16</v>
      </c>
      <c r="I4" s="99" t="s">
        <v>40</v>
      </c>
      <c r="J4" s="106" t="s">
        <v>46</v>
      </c>
      <c r="K4" s="106" t="s">
        <v>41</v>
      </c>
      <c r="L4" s="106" t="s">
        <v>48</v>
      </c>
      <c r="M4" s="106" t="s">
        <v>49</v>
      </c>
      <c r="N4" s="100" t="s">
        <v>50</v>
      </c>
      <c r="O4" s="251"/>
      <c r="P4" s="251"/>
      <c r="Q4" s="101" t="s">
        <v>33</v>
      </c>
      <c r="R4" s="102" t="s">
        <v>51</v>
      </c>
      <c r="S4" s="102" t="s">
        <v>34</v>
      </c>
      <c r="T4" s="101" t="s">
        <v>36</v>
      </c>
      <c r="U4" s="104" t="s">
        <v>35</v>
      </c>
    </row>
    <row r="5" spans="1:26" ht="27" customHeight="1">
      <c r="A5" s="9"/>
      <c r="B5" s="59" t="s">
        <v>52</v>
      </c>
      <c r="C5" s="91">
        <v>1</v>
      </c>
      <c r="D5" s="73">
        <v>4</v>
      </c>
      <c r="E5" s="128" t="s">
        <v>334</v>
      </c>
      <c r="F5" s="128" t="s">
        <v>335</v>
      </c>
      <c r="G5" s="92" t="s">
        <v>336</v>
      </c>
      <c r="H5" s="23">
        <v>20</v>
      </c>
      <c r="I5" s="24">
        <v>366496</v>
      </c>
      <c r="J5" s="25">
        <v>242</v>
      </c>
      <c r="K5" s="23">
        <v>249</v>
      </c>
      <c r="L5" s="115">
        <f>ROUNDUP(J5/K5,1)</f>
        <v>1</v>
      </c>
      <c r="M5" s="23">
        <v>12</v>
      </c>
      <c r="N5" s="93">
        <f>IF(AND(I5&gt;0,L5&gt;0,M5&gt;0),I5/L5/M5,0)</f>
        <v>30541.333333333332</v>
      </c>
      <c r="O5" s="190"/>
      <c r="P5" s="191"/>
      <c r="Q5" s="192" t="s">
        <v>333</v>
      </c>
      <c r="R5" s="192"/>
      <c r="S5" s="193">
        <v>0.64800000000000002</v>
      </c>
      <c r="T5" s="204"/>
      <c r="U5" s="194"/>
      <c r="V5" s="71">
        <v>1</v>
      </c>
      <c r="W5" s="71" t="s">
        <v>5</v>
      </c>
      <c r="Y5" s="71">
        <v>1</v>
      </c>
      <c r="Z5" s="71" t="s">
        <v>20</v>
      </c>
    </row>
    <row r="6" spans="1:26" ht="27" customHeight="1">
      <c r="A6" s="9"/>
      <c r="B6" s="51" t="s">
        <v>52</v>
      </c>
      <c r="C6" s="91">
        <v>2</v>
      </c>
      <c r="D6" s="36">
        <v>4</v>
      </c>
      <c r="E6" s="64">
        <v>40001024688</v>
      </c>
      <c r="F6" s="61" t="s">
        <v>335</v>
      </c>
      <c r="G6" s="38" t="s">
        <v>337</v>
      </c>
      <c r="H6" s="11">
        <v>20</v>
      </c>
      <c r="I6" s="24">
        <v>2940668</v>
      </c>
      <c r="J6" s="25">
        <v>1180</v>
      </c>
      <c r="K6" s="185">
        <v>249</v>
      </c>
      <c r="L6" s="85">
        <f t="shared" ref="L6:L69" si="0">ROUNDUP(J6/K6,1)</f>
        <v>4.8</v>
      </c>
      <c r="M6" s="11">
        <v>12</v>
      </c>
      <c r="N6" s="93">
        <f t="shared" ref="N6:N69" si="1">IF(AND(I6&gt;0,L6&gt;0,M6&gt;0),I6/L6/M6,0)</f>
        <v>51053.263888888898</v>
      </c>
      <c r="O6" s="195"/>
      <c r="P6" s="196"/>
      <c r="Q6" s="187"/>
      <c r="R6" s="187"/>
      <c r="S6" s="188"/>
      <c r="T6" s="205"/>
      <c r="U6" s="189"/>
      <c r="V6" s="71">
        <v>2</v>
      </c>
      <c r="W6" s="72" t="s">
        <v>6</v>
      </c>
      <c r="Y6" s="71">
        <v>2</v>
      </c>
      <c r="Z6" s="71" t="s">
        <v>21</v>
      </c>
    </row>
    <row r="7" spans="1:26" ht="27" customHeight="1">
      <c r="A7" s="9"/>
      <c r="B7" s="51" t="s">
        <v>52</v>
      </c>
      <c r="C7" s="91">
        <v>3</v>
      </c>
      <c r="D7" s="36">
        <v>5</v>
      </c>
      <c r="E7" s="64">
        <v>1211200264</v>
      </c>
      <c r="F7" s="61" t="s">
        <v>338</v>
      </c>
      <c r="G7" s="52" t="s">
        <v>339</v>
      </c>
      <c r="H7" s="11">
        <v>20</v>
      </c>
      <c r="I7" s="24">
        <v>8178244</v>
      </c>
      <c r="J7" s="25">
        <v>2754</v>
      </c>
      <c r="K7" s="23">
        <v>239</v>
      </c>
      <c r="L7" s="114">
        <f t="shared" si="0"/>
        <v>11.6</v>
      </c>
      <c r="M7" s="11">
        <v>12</v>
      </c>
      <c r="N7" s="93">
        <f t="shared" si="1"/>
        <v>58751.752873563215</v>
      </c>
      <c r="O7" s="139"/>
      <c r="P7" s="140"/>
      <c r="Q7" s="141" t="s">
        <v>333</v>
      </c>
      <c r="R7" s="141"/>
      <c r="S7" s="142">
        <v>0.35399999999999998</v>
      </c>
      <c r="T7" s="206"/>
      <c r="U7" s="143"/>
      <c r="V7" s="71">
        <v>3</v>
      </c>
      <c r="W7" s="72" t="s">
        <v>7</v>
      </c>
    </row>
    <row r="8" spans="1:26" ht="27" customHeight="1">
      <c r="A8" s="9"/>
      <c r="B8" s="51" t="s">
        <v>52</v>
      </c>
      <c r="C8" s="91">
        <v>4</v>
      </c>
      <c r="D8" s="36">
        <v>5</v>
      </c>
      <c r="E8" s="64">
        <v>215300169</v>
      </c>
      <c r="F8" s="61" t="s">
        <v>340</v>
      </c>
      <c r="G8" s="38" t="s">
        <v>341</v>
      </c>
      <c r="H8" s="11">
        <v>20</v>
      </c>
      <c r="I8" s="24">
        <v>1471598</v>
      </c>
      <c r="J8" s="25">
        <v>3600</v>
      </c>
      <c r="K8" s="23">
        <v>265</v>
      </c>
      <c r="L8" s="114">
        <f t="shared" si="0"/>
        <v>13.6</v>
      </c>
      <c r="M8" s="11">
        <v>12</v>
      </c>
      <c r="N8" s="93">
        <f t="shared" si="1"/>
        <v>9017.1446078431381</v>
      </c>
      <c r="O8" s="139"/>
      <c r="P8" s="140"/>
      <c r="Q8" s="144"/>
      <c r="R8" s="144"/>
      <c r="S8" s="142"/>
      <c r="T8" s="158"/>
      <c r="U8" s="145"/>
      <c r="V8" s="71">
        <v>4</v>
      </c>
      <c r="W8" s="72" t="s">
        <v>19</v>
      </c>
    </row>
    <row r="9" spans="1:26" ht="27" customHeight="1">
      <c r="A9" s="9"/>
      <c r="B9" s="51" t="s">
        <v>52</v>
      </c>
      <c r="C9" s="91">
        <v>5</v>
      </c>
      <c r="D9" s="36">
        <v>5</v>
      </c>
      <c r="E9" s="64" t="s">
        <v>342</v>
      </c>
      <c r="F9" s="61" t="s">
        <v>343</v>
      </c>
      <c r="G9" s="38" t="s">
        <v>344</v>
      </c>
      <c r="H9" s="11">
        <v>20</v>
      </c>
      <c r="I9" s="24">
        <v>5098190</v>
      </c>
      <c r="J9" s="25">
        <v>4781</v>
      </c>
      <c r="K9" s="23">
        <v>292</v>
      </c>
      <c r="L9" s="114">
        <f t="shared" si="0"/>
        <v>16.400000000000002</v>
      </c>
      <c r="M9" s="11">
        <v>12</v>
      </c>
      <c r="N9" s="93">
        <f t="shared" si="1"/>
        <v>25905.436991869912</v>
      </c>
      <c r="O9" s="139"/>
      <c r="P9" s="140"/>
      <c r="Q9" s="141"/>
      <c r="R9" s="141"/>
      <c r="S9" s="142"/>
      <c r="T9" s="206"/>
      <c r="U9" s="143"/>
      <c r="V9" s="71">
        <v>5</v>
      </c>
      <c r="W9" s="72" t="s">
        <v>9</v>
      </c>
    </row>
    <row r="10" spans="1:26" ht="27" customHeight="1">
      <c r="A10" s="9"/>
      <c r="B10" s="51" t="s">
        <v>52</v>
      </c>
      <c r="C10" s="91">
        <v>6</v>
      </c>
      <c r="D10" s="36">
        <v>5</v>
      </c>
      <c r="E10" s="64">
        <v>9040005011518</v>
      </c>
      <c r="F10" s="61" t="s">
        <v>345</v>
      </c>
      <c r="G10" s="38" t="s">
        <v>346</v>
      </c>
      <c r="H10" s="11">
        <v>20</v>
      </c>
      <c r="I10" s="24">
        <v>3548923</v>
      </c>
      <c r="J10" s="25">
        <v>3899</v>
      </c>
      <c r="K10" s="23">
        <v>240</v>
      </c>
      <c r="L10" s="114">
        <f t="shared" si="0"/>
        <v>16.3</v>
      </c>
      <c r="M10" s="11">
        <v>12</v>
      </c>
      <c r="N10" s="93">
        <f t="shared" si="1"/>
        <v>18143.778118609407</v>
      </c>
      <c r="O10" s="139"/>
      <c r="P10" s="140"/>
      <c r="Q10" s="144"/>
      <c r="R10" s="144"/>
      <c r="S10" s="142"/>
      <c r="T10" s="158"/>
      <c r="U10" s="145"/>
      <c r="V10" s="71">
        <v>6</v>
      </c>
      <c r="W10" s="72" t="s">
        <v>8</v>
      </c>
    </row>
    <row r="11" spans="1:26" ht="27" customHeight="1">
      <c r="A11" s="9"/>
      <c r="B11" s="51" t="s">
        <v>52</v>
      </c>
      <c r="C11" s="91">
        <v>7</v>
      </c>
      <c r="D11" s="36">
        <v>5</v>
      </c>
      <c r="E11" s="64">
        <v>215300169</v>
      </c>
      <c r="F11" s="61" t="s">
        <v>347</v>
      </c>
      <c r="G11" s="38" t="s">
        <v>348</v>
      </c>
      <c r="H11" s="11">
        <v>20</v>
      </c>
      <c r="I11" s="12">
        <v>2701020</v>
      </c>
      <c r="J11" s="13">
        <v>3536</v>
      </c>
      <c r="K11" s="11">
        <v>269</v>
      </c>
      <c r="L11" s="114">
        <f t="shared" si="0"/>
        <v>13.2</v>
      </c>
      <c r="M11" s="11">
        <v>12</v>
      </c>
      <c r="N11" s="93">
        <f t="shared" si="1"/>
        <v>17051.89393939394</v>
      </c>
      <c r="O11" s="139"/>
      <c r="P11" s="140"/>
      <c r="Q11" s="141"/>
      <c r="R11" s="141"/>
      <c r="S11" s="142"/>
      <c r="T11" s="206"/>
      <c r="U11" s="143"/>
      <c r="V11" s="71"/>
      <c r="W11" s="72"/>
    </row>
    <row r="12" spans="1:26" ht="27" customHeight="1">
      <c r="A12" s="9"/>
      <c r="B12" s="51" t="s">
        <v>52</v>
      </c>
      <c r="C12" s="91">
        <v>8</v>
      </c>
      <c r="D12" s="36">
        <v>5</v>
      </c>
      <c r="E12" s="64">
        <v>5040005019993</v>
      </c>
      <c r="F12" s="61" t="s">
        <v>349</v>
      </c>
      <c r="G12" s="38" t="s">
        <v>350</v>
      </c>
      <c r="H12" s="11">
        <v>30</v>
      </c>
      <c r="I12" s="12">
        <v>2577501</v>
      </c>
      <c r="J12" s="13">
        <v>1761</v>
      </c>
      <c r="K12" s="11">
        <v>251</v>
      </c>
      <c r="L12" s="114">
        <f t="shared" si="0"/>
        <v>7.1</v>
      </c>
      <c r="M12" s="11">
        <v>12</v>
      </c>
      <c r="N12" s="93">
        <f t="shared" si="1"/>
        <v>30252.359154929578</v>
      </c>
      <c r="O12" s="139"/>
      <c r="P12" s="140"/>
      <c r="Q12" s="144"/>
      <c r="R12" s="144"/>
      <c r="S12" s="142"/>
      <c r="T12" s="158"/>
      <c r="U12" s="145"/>
      <c r="V12" s="71"/>
      <c r="W12" s="72"/>
    </row>
    <row r="13" spans="1:26" ht="27" customHeight="1">
      <c r="A13" s="9"/>
      <c r="B13" s="51" t="s">
        <v>52</v>
      </c>
      <c r="C13" s="91">
        <v>9</v>
      </c>
      <c r="D13" s="36">
        <v>5</v>
      </c>
      <c r="E13" s="64"/>
      <c r="F13" s="61" t="s">
        <v>351</v>
      </c>
      <c r="G13" s="38" t="s">
        <v>352</v>
      </c>
      <c r="H13" s="11">
        <v>20</v>
      </c>
      <c r="I13" s="12">
        <v>1048415</v>
      </c>
      <c r="J13" s="13">
        <v>1642</v>
      </c>
      <c r="K13" s="11">
        <v>246</v>
      </c>
      <c r="L13" s="114">
        <f t="shared" si="0"/>
        <v>6.6999999999999993</v>
      </c>
      <c r="M13" s="11">
        <v>12</v>
      </c>
      <c r="N13" s="93">
        <f t="shared" si="1"/>
        <v>13039.987562189055</v>
      </c>
      <c r="O13" s="139"/>
      <c r="P13" s="140"/>
      <c r="Q13" s="141"/>
      <c r="R13" s="141"/>
      <c r="S13" s="142"/>
      <c r="T13" s="206"/>
      <c r="U13" s="143"/>
      <c r="V13" s="71"/>
      <c r="W13" s="72"/>
    </row>
    <row r="14" spans="1:26" ht="27" customHeight="1">
      <c r="A14" s="9"/>
      <c r="B14" s="51" t="s">
        <v>52</v>
      </c>
      <c r="C14" s="91">
        <v>10</v>
      </c>
      <c r="D14" s="36">
        <v>5</v>
      </c>
      <c r="E14" s="64">
        <v>1210200281</v>
      </c>
      <c r="F14" s="61" t="s">
        <v>353</v>
      </c>
      <c r="G14" s="38" t="s">
        <v>354</v>
      </c>
      <c r="H14" s="11"/>
      <c r="I14" s="12">
        <v>9458056</v>
      </c>
      <c r="J14" s="13">
        <v>6281</v>
      </c>
      <c r="K14" s="11">
        <v>291</v>
      </c>
      <c r="L14" s="114">
        <f t="shared" si="0"/>
        <v>21.6</v>
      </c>
      <c r="M14" s="11">
        <v>12</v>
      </c>
      <c r="N14" s="93">
        <f t="shared" si="1"/>
        <v>36489.41358024691</v>
      </c>
      <c r="O14" s="139"/>
      <c r="P14" s="140"/>
      <c r="Q14" s="144"/>
      <c r="R14" s="144"/>
      <c r="S14" s="142"/>
      <c r="T14" s="158"/>
      <c r="U14" s="145"/>
    </row>
    <row r="15" spans="1:26" ht="27" customHeight="1">
      <c r="A15" s="9"/>
      <c r="B15" s="51" t="s">
        <v>52</v>
      </c>
      <c r="C15" s="91">
        <v>11</v>
      </c>
      <c r="D15" s="36">
        <v>5</v>
      </c>
      <c r="E15" s="64">
        <v>6040005013525</v>
      </c>
      <c r="F15" s="61" t="s">
        <v>355</v>
      </c>
      <c r="G15" s="38" t="s">
        <v>356</v>
      </c>
      <c r="H15" s="11">
        <v>20</v>
      </c>
      <c r="I15" s="12">
        <v>2302623</v>
      </c>
      <c r="J15" s="13">
        <v>2344</v>
      </c>
      <c r="K15" s="11">
        <v>254</v>
      </c>
      <c r="L15" s="114">
        <f t="shared" si="0"/>
        <v>9.2999999999999989</v>
      </c>
      <c r="M15" s="11">
        <v>12</v>
      </c>
      <c r="N15" s="93">
        <f t="shared" si="1"/>
        <v>20632.822580645163</v>
      </c>
      <c r="O15" s="139"/>
      <c r="P15" s="140"/>
      <c r="Q15" s="141" t="s">
        <v>333</v>
      </c>
      <c r="R15" s="141" t="s">
        <v>333</v>
      </c>
      <c r="S15" s="142">
        <v>2.1000000000000001E-2</v>
      </c>
      <c r="T15" s="206"/>
      <c r="U15" s="143"/>
    </row>
    <row r="16" spans="1:26" ht="27" customHeight="1">
      <c r="A16" s="9"/>
      <c r="B16" s="51" t="s">
        <v>52</v>
      </c>
      <c r="C16" s="91">
        <v>12</v>
      </c>
      <c r="D16" s="36">
        <v>4</v>
      </c>
      <c r="E16" s="64">
        <v>9010401121542</v>
      </c>
      <c r="F16" s="61" t="s">
        <v>329</v>
      </c>
      <c r="G16" s="38" t="s">
        <v>357</v>
      </c>
      <c r="H16" s="11">
        <v>20</v>
      </c>
      <c r="I16" s="12">
        <v>4038367</v>
      </c>
      <c r="J16" s="13">
        <v>2842</v>
      </c>
      <c r="K16" s="11">
        <v>255</v>
      </c>
      <c r="L16" s="114">
        <f t="shared" si="0"/>
        <v>11.2</v>
      </c>
      <c r="M16" s="11">
        <v>12</v>
      </c>
      <c r="N16" s="93">
        <f t="shared" si="1"/>
        <v>30047.373511904763</v>
      </c>
      <c r="O16" s="139"/>
      <c r="P16" s="140"/>
      <c r="Q16" s="141"/>
      <c r="R16" s="141"/>
      <c r="S16" s="142"/>
      <c r="T16" s="158"/>
      <c r="U16" s="145"/>
    </row>
    <row r="17" spans="1:21" ht="27" customHeight="1">
      <c r="A17" s="9"/>
      <c r="B17" s="51" t="s">
        <v>52</v>
      </c>
      <c r="C17" s="91">
        <v>13</v>
      </c>
      <c r="D17" s="36">
        <v>4</v>
      </c>
      <c r="E17" s="64"/>
      <c r="F17" s="61" t="s">
        <v>358</v>
      </c>
      <c r="G17" s="38" t="s">
        <v>359</v>
      </c>
      <c r="H17" s="11">
        <v>20</v>
      </c>
      <c r="I17" s="12">
        <v>3477604</v>
      </c>
      <c r="J17" s="13">
        <v>4153</v>
      </c>
      <c r="K17" s="11">
        <v>269</v>
      </c>
      <c r="L17" s="114">
        <f t="shared" si="0"/>
        <v>15.5</v>
      </c>
      <c r="M17" s="11">
        <v>12</v>
      </c>
      <c r="N17" s="93">
        <f t="shared" si="1"/>
        <v>18696.795698924732</v>
      </c>
      <c r="O17" s="139"/>
      <c r="P17" s="140"/>
      <c r="Q17" s="144"/>
      <c r="R17" s="144"/>
      <c r="S17" s="142"/>
      <c r="T17" s="158"/>
      <c r="U17" s="145"/>
    </row>
    <row r="18" spans="1:21" ht="27" customHeight="1">
      <c r="A18" s="9"/>
      <c r="B18" s="53" t="s">
        <v>52</v>
      </c>
      <c r="C18" s="91">
        <v>14</v>
      </c>
      <c r="D18" s="36">
        <v>4</v>
      </c>
      <c r="E18" s="64" t="s">
        <v>360</v>
      </c>
      <c r="F18" s="64" t="s">
        <v>361</v>
      </c>
      <c r="G18" s="38" t="s">
        <v>362</v>
      </c>
      <c r="H18" s="11">
        <v>20</v>
      </c>
      <c r="I18" s="12">
        <v>5117764</v>
      </c>
      <c r="J18" s="13">
        <v>4116</v>
      </c>
      <c r="K18" s="11">
        <v>270</v>
      </c>
      <c r="L18" s="114">
        <f t="shared" si="0"/>
        <v>15.299999999999999</v>
      </c>
      <c r="M18" s="11">
        <v>12</v>
      </c>
      <c r="N18" s="93">
        <f t="shared" si="1"/>
        <v>27874.531590413946</v>
      </c>
      <c r="O18" s="139"/>
      <c r="P18" s="140"/>
      <c r="Q18" s="141"/>
      <c r="R18" s="141"/>
      <c r="S18" s="142"/>
      <c r="T18" s="206"/>
      <c r="U18" s="143"/>
    </row>
    <row r="19" spans="1:21" ht="27" customHeight="1">
      <c r="A19" s="9"/>
      <c r="B19" s="51" t="s">
        <v>52</v>
      </c>
      <c r="C19" s="91">
        <v>15</v>
      </c>
      <c r="D19" s="36">
        <v>3</v>
      </c>
      <c r="E19" s="64">
        <v>5040005006884</v>
      </c>
      <c r="F19" s="61" t="s">
        <v>363</v>
      </c>
      <c r="G19" s="38" t="s">
        <v>364</v>
      </c>
      <c r="H19" s="11">
        <v>14</v>
      </c>
      <c r="I19" s="12">
        <v>4813695</v>
      </c>
      <c r="J19" s="13">
        <v>2434</v>
      </c>
      <c r="K19" s="11">
        <v>243</v>
      </c>
      <c r="L19" s="114">
        <f t="shared" si="0"/>
        <v>10.1</v>
      </c>
      <c r="M19" s="11">
        <v>12</v>
      </c>
      <c r="N19" s="93">
        <f t="shared" si="1"/>
        <v>39716.955445544554</v>
      </c>
      <c r="O19" s="139"/>
      <c r="P19" s="140"/>
      <c r="Q19" s="144" t="s">
        <v>333</v>
      </c>
      <c r="R19" s="144"/>
      <c r="S19" s="142">
        <v>3.3000000000000002E-2</v>
      </c>
      <c r="T19" s="158"/>
      <c r="U19" s="145"/>
    </row>
    <row r="20" spans="1:21" ht="27" customHeight="1">
      <c r="A20" s="9"/>
      <c r="B20" s="51" t="s">
        <v>52</v>
      </c>
      <c r="C20" s="91">
        <v>16</v>
      </c>
      <c r="D20" s="36">
        <v>3</v>
      </c>
      <c r="E20" s="64">
        <v>1210800312</v>
      </c>
      <c r="F20" s="61" t="s">
        <v>365</v>
      </c>
      <c r="G20" s="38" t="s">
        <v>366</v>
      </c>
      <c r="H20" s="11">
        <v>20</v>
      </c>
      <c r="I20" s="12">
        <v>5874050</v>
      </c>
      <c r="J20" s="13">
        <v>4873</v>
      </c>
      <c r="K20" s="11">
        <v>243</v>
      </c>
      <c r="L20" s="114">
        <f t="shared" si="0"/>
        <v>20.100000000000001</v>
      </c>
      <c r="M20" s="11">
        <v>12</v>
      </c>
      <c r="N20" s="93">
        <f t="shared" si="1"/>
        <v>24353.441127694856</v>
      </c>
      <c r="O20" s="139"/>
      <c r="P20" s="140"/>
      <c r="Q20" s="141"/>
      <c r="R20" s="141"/>
      <c r="S20" s="142"/>
      <c r="T20" s="206"/>
      <c r="U20" s="143"/>
    </row>
    <row r="21" spans="1:21" ht="27" customHeight="1">
      <c r="A21" s="9"/>
      <c r="B21" s="51" t="s">
        <v>52</v>
      </c>
      <c r="C21" s="91">
        <v>17</v>
      </c>
      <c r="D21" s="36">
        <v>3</v>
      </c>
      <c r="E21" s="64">
        <v>1212600140</v>
      </c>
      <c r="F21" s="61" t="s">
        <v>367</v>
      </c>
      <c r="G21" s="38" t="s">
        <v>368</v>
      </c>
      <c r="H21" s="11">
        <v>20</v>
      </c>
      <c r="I21" s="12">
        <v>2407279</v>
      </c>
      <c r="J21" s="13">
        <v>2656</v>
      </c>
      <c r="K21" s="11">
        <v>294</v>
      </c>
      <c r="L21" s="114">
        <f t="shared" si="0"/>
        <v>9.1</v>
      </c>
      <c r="M21" s="11">
        <v>12</v>
      </c>
      <c r="N21" s="93">
        <f t="shared" si="1"/>
        <v>22044.679487179488</v>
      </c>
      <c r="O21" s="139"/>
      <c r="P21" s="140"/>
      <c r="Q21" s="144"/>
      <c r="R21" s="144"/>
      <c r="S21" s="142"/>
      <c r="T21" s="158"/>
      <c r="U21" s="145"/>
    </row>
    <row r="22" spans="1:21" ht="27" customHeight="1">
      <c r="A22" s="9"/>
      <c r="B22" s="51" t="s">
        <v>52</v>
      </c>
      <c r="C22" s="91">
        <v>18</v>
      </c>
      <c r="D22" s="36">
        <v>6</v>
      </c>
      <c r="E22" s="64">
        <v>121240217</v>
      </c>
      <c r="F22" s="61" t="s">
        <v>369</v>
      </c>
      <c r="G22" s="38" t="s">
        <v>370</v>
      </c>
      <c r="H22" s="11">
        <v>20</v>
      </c>
      <c r="I22" s="12">
        <v>882355</v>
      </c>
      <c r="J22" s="13">
        <v>1933</v>
      </c>
      <c r="K22" s="11">
        <v>303</v>
      </c>
      <c r="L22" s="114">
        <f t="shared" si="0"/>
        <v>6.3999999999999995</v>
      </c>
      <c r="M22" s="11">
        <v>12</v>
      </c>
      <c r="N22" s="93">
        <f t="shared" si="1"/>
        <v>11488.997395833334</v>
      </c>
      <c r="O22" s="139"/>
      <c r="P22" s="140"/>
      <c r="Q22" s="144"/>
      <c r="R22" s="144"/>
      <c r="S22" s="142"/>
      <c r="T22" s="158"/>
      <c r="U22" s="145"/>
    </row>
    <row r="23" spans="1:21" ht="27" customHeight="1">
      <c r="A23" s="9"/>
      <c r="B23" s="51" t="s">
        <v>52</v>
      </c>
      <c r="C23" s="91">
        <v>19</v>
      </c>
      <c r="D23" s="36">
        <v>6</v>
      </c>
      <c r="E23" s="64">
        <v>1214900209</v>
      </c>
      <c r="F23" s="61" t="s">
        <v>371</v>
      </c>
      <c r="G23" s="38" t="s">
        <v>372</v>
      </c>
      <c r="H23" s="11">
        <v>20</v>
      </c>
      <c r="I23" s="12">
        <v>1365951</v>
      </c>
      <c r="J23" s="13">
        <v>2070</v>
      </c>
      <c r="K23" s="11">
        <v>254</v>
      </c>
      <c r="L23" s="114">
        <f t="shared" si="0"/>
        <v>8.1999999999999993</v>
      </c>
      <c r="M23" s="11">
        <v>12</v>
      </c>
      <c r="N23" s="93">
        <f t="shared" si="1"/>
        <v>13881.615853658537</v>
      </c>
      <c r="O23" s="139"/>
      <c r="P23" s="140"/>
      <c r="Q23" s="141" t="s">
        <v>333</v>
      </c>
      <c r="R23" s="141"/>
      <c r="S23" s="142">
        <v>5.8199725839373086E-2</v>
      </c>
      <c r="T23" s="206"/>
      <c r="U23" s="143"/>
    </row>
    <row r="24" spans="1:21" ht="27" customHeight="1">
      <c r="A24" s="9"/>
      <c r="B24" s="51" t="s">
        <v>52</v>
      </c>
      <c r="C24" s="91">
        <v>20</v>
      </c>
      <c r="D24" s="36">
        <v>6</v>
      </c>
      <c r="E24" s="64">
        <v>1210400691</v>
      </c>
      <c r="F24" s="61" t="s">
        <v>373</v>
      </c>
      <c r="G24" s="38" t="s">
        <v>374</v>
      </c>
      <c r="H24" s="11">
        <v>20</v>
      </c>
      <c r="I24" s="12">
        <v>1730415</v>
      </c>
      <c r="J24" s="13">
        <v>3102</v>
      </c>
      <c r="K24" s="11">
        <v>241</v>
      </c>
      <c r="L24" s="114">
        <f t="shared" si="0"/>
        <v>12.9</v>
      </c>
      <c r="M24" s="11">
        <v>12</v>
      </c>
      <c r="N24" s="93">
        <f t="shared" si="1"/>
        <v>11178.391472868216</v>
      </c>
      <c r="O24" s="139"/>
      <c r="P24" s="140"/>
      <c r="Q24" s="144"/>
      <c r="R24" s="144"/>
      <c r="S24" s="142"/>
      <c r="T24" s="158"/>
      <c r="U24" s="145"/>
    </row>
    <row r="25" spans="1:21" ht="27" customHeight="1">
      <c r="A25" s="9"/>
      <c r="B25" s="51" t="s">
        <v>52</v>
      </c>
      <c r="C25" s="91">
        <v>21</v>
      </c>
      <c r="D25" s="36">
        <v>6</v>
      </c>
      <c r="E25" s="64">
        <v>1212401796</v>
      </c>
      <c r="F25" s="61" t="s">
        <v>375</v>
      </c>
      <c r="G25" s="38" t="s">
        <v>376</v>
      </c>
      <c r="H25" s="11">
        <v>20</v>
      </c>
      <c r="I25" s="12">
        <v>1971543</v>
      </c>
      <c r="J25" s="13">
        <v>2786</v>
      </c>
      <c r="K25" s="11">
        <v>301</v>
      </c>
      <c r="L25" s="114">
        <f t="shared" si="0"/>
        <v>9.2999999999999989</v>
      </c>
      <c r="M25" s="11">
        <v>12</v>
      </c>
      <c r="N25" s="93">
        <f t="shared" si="1"/>
        <v>17666.155913978499</v>
      </c>
      <c r="O25" s="139"/>
      <c r="P25" s="140"/>
      <c r="Q25" s="141"/>
      <c r="R25" s="141"/>
      <c r="S25" s="142"/>
      <c r="T25" s="206" t="s">
        <v>333</v>
      </c>
      <c r="U25" s="143">
        <v>0.25</v>
      </c>
    </row>
    <row r="26" spans="1:21" ht="27" customHeight="1">
      <c r="A26" s="9"/>
      <c r="B26" s="51" t="s">
        <v>52</v>
      </c>
      <c r="C26" s="91">
        <v>22</v>
      </c>
      <c r="D26" s="36">
        <v>6</v>
      </c>
      <c r="E26" s="64">
        <v>7040005018481</v>
      </c>
      <c r="F26" s="61" t="s">
        <v>377</v>
      </c>
      <c r="G26" s="38" t="s">
        <v>378</v>
      </c>
      <c r="H26" s="11">
        <v>20</v>
      </c>
      <c r="I26" s="12">
        <v>250000</v>
      </c>
      <c r="J26" s="13">
        <v>250</v>
      </c>
      <c r="K26" s="11">
        <v>244</v>
      </c>
      <c r="L26" s="114">
        <f t="shared" si="0"/>
        <v>1.1000000000000001</v>
      </c>
      <c r="M26" s="11">
        <v>12</v>
      </c>
      <c r="N26" s="93">
        <f t="shared" si="1"/>
        <v>18939.39393939394</v>
      </c>
      <c r="O26" s="139"/>
      <c r="P26" s="140"/>
      <c r="Q26" s="144"/>
      <c r="R26" s="144"/>
      <c r="S26" s="142"/>
      <c r="T26" s="158"/>
      <c r="U26" s="145"/>
    </row>
    <row r="27" spans="1:21" ht="27" customHeight="1">
      <c r="A27" s="9"/>
      <c r="B27" s="51" t="s">
        <v>52</v>
      </c>
      <c r="C27" s="91">
        <v>23</v>
      </c>
      <c r="D27" s="36">
        <v>6</v>
      </c>
      <c r="E27" s="64">
        <v>7040005018481</v>
      </c>
      <c r="F27" s="61" t="s">
        <v>377</v>
      </c>
      <c r="G27" s="38" t="s">
        <v>379</v>
      </c>
      <c r="H27" s="11">
        <v>16</v>
      </c>
      <c r="I27" s="12">
        <v>2524487</v>
      </c>
      <c r="J27" s="13">
        <v>3135</v>
      </c>
      <c r="K27" s="11">
        <v>313</v>
      </c>
      <c r="L27" s="114">
        <f t="shared" si="0"/>
        <v>10.1</v>
      </c>
      <c r="M27" s="11">
        <v>12</v>
      </c>
      <c r="N27" s="93">
        <f t="shared" si="1"/>
        <v>20829.100660066008</v>
      </c>
      <c r="O27" s="139"/>
      <c r="P27" s="140"/>
      <c r="Q27" s="141"/>
      <c r="R27" s="141"/>
      <c r="S27" s="142"/>
      <c r="T27" s="206"/>
      <c r="U27" s="143"/>
    </row>
    <row r="28" spans="1:21" ht="27" customHeight="1">
      <c r="A28" s="9"/>
      <c r="B28" s="51" t="s">
        <v>52</v>
      </c>
      <c r="C28" s="91">
        <v>24</v>
      </c>
      <c r="D28" s="36">
        <v>6</v>
      </c>
      <c r="E28" s="64"/>
      <c r="F28" s="61" t="s">
        <v>377</v>
      </c>
      <c r="G28" s="38" t="s">
        <v>380</v>
      </c>
      <c r="H28" s="11"/>
      <c r="I28" s="12"/>
      <c r="J28" s="13"/>
      <c r="K28" s="11"/>
      <c r="L28" s="114" t="e">
        <f t="shared" si="0"/>
        <v>#DIV/0!</v>
      </c>
      <c r="M28" s="11"/>
      <c r="N28" s="93" t="e">
        <f t="shared" si="1"/>
        <v>#DIV/0!</v>
      </c>
      <c r="O28" s="139"/>
      <c r="P28" s="218"/>
      <c r="Q28" s="144"/>
      <c r="R28" s="144"/>
      <c r="S28" s="142"/>
      <c r="T28" s="158"/>
      <c r="U28" s="145"/>
    </row>
    <row r="29" spans="1:21" ht="27" customHeight="1">
      <c r="A29" s="9"/>
      <c r="B29" s="51" t="s">
        <v>52</v>
      </c>
      <c r="C29" s="91">
        <v>25</v>
      </c>
      <c r="D29" s="36">
        <v>6</v>
      </c>
      <c r="E29" s="64"/>
      <c r="F29" s="61" t="s">
        <v>381</v>
      </c>
      <c r="G29" s="38" t="s">
        <v>382</v>
      </c>
      <c r="H29" s="11">
        <v>20</v>
      </c>
      <c r="I29" s="12">
        <v>10850000</v>
      </c>
      <c r="J29" s="13">
        <v>5340</v>
      </c>
      <c r="K29" s="11">
        <v>267</v>
      </c>
      <c r="L29" s="114">
        <f t="shared" si="0"/>
        <v>20</v>
      </c>
      <c r="M29" s="11">
        <v>12</v>
      </c>
      <c r="N29" s="93">
        <f t="shared" si="1"/>
        <v>45208.333333333336</v>
      </c>
      <c r="O29" s="139"/>
      <c r="P29" s="140"/>
      <c r="Q29" s="141"/>
      <c r="R29" s="141"/>
      <c r="S29" s="142"/>
      <c r="T29" s="206"/>
      <c r="U29" s="143"/>
    </row>
    <row r="30" spans="1:21" ht="27" customHeight="1">
      <c r="A30" s="9"/>
      <c r="B30" s="51" t="s">
        <v>52</v>
      </c>
      <c r="C30" s="91">
        <v>26</v>
      </c>
      <c r="D30" s="36">
        <v>6</v>
      </c>
      <c r="E30" s="64">
        <v>1212701575</v>
      </c>
      <c r="F30" s="61" t="s">
        <v>383</v>
      </c>
      <c r="G30" s="38" t="s">
        <v>384</v>
      </c>
      <c r="H30" s="11"/>
      <c r="I30" s="12">
        <v>3983761</v>
      </c>
      <c r="J30" s="13">
        <v>6561</v>
      </c>
      <c r="K30" s="11">
        <v>242</v>
      </c>
      <c r="L30" s="114">
        <f t="shared" si="0"/>
        <v>27.200000000000003</v>
      </c>
      <c r="M30" s="11">
        <v>12</v>
      </c>
      <c r="N30" s="93">
        <f t="shared" si="1"/>
        <v>12205.150122549019</v>
      </c>
      <c r="O30" s="139"/>
      <c r="P30" s="140"/>
      <c r="Q30" s="144"/>
      <c r="R30" s="144"/>
      <c r="S30" s="142"/>
      <c r="T30" s="158"/>
      <c r="U30" s="145"/>
    </row>
    <row r="31" spans="1:21" ht="27" customHeight="1">
      <c r="A31" s="9"/>
      <c r="B31" s="51" t="s">
        <v>52</v>
      </c>
      <c r="C31" s="91">
        <v>27</v>
      </c>
      <c r="D31" s="36">
        <v>6</v>
      </c>
      <c r="E31" s="64">
        <v>1215400068</v>
      </c>
      <c r="F31" s="61" t="s">
        <v>385</v>
      </c>
      <c r="G31" s="38" t="s">
        <v>386</v>
      </c>
      <c r="H31" s="11">
        <v>15</v>
      </c>
      <c r="I31" s="12">
        <v>3608744</v>
      </c>
      <c r="J31" s="13">
        <v>3465</v>
      </c>
      <c r="K31" s="11">
        <v>270</v>
      </c>
      <c r="L31" s="114">
        <f t="shared" si="0"/>
        <v>12.9</v>
      </c>
      <c r="M31" s="11">
        <v>12</v>
      </c>
      <c r="N31" s="93">
        <f t="shared" si="1"/>
        <v>23312.299741602066</v>
      </c>
      <c r="O31" s="139"/>
      <c r="P31" s="140"/>
      <c r="Q31" s="141"/>
      <c r="R31" s="141"/>
      <c r="S31" s="142"/>
      <c r="T31" s="206"/>
      <c r="U31" s="143"/>
    </row>
    <row r="32" spans="1:21" ht="27" customHeight="1">
      <c r="A32" s="9"/>
      <c r="B32" s="51" t="s">
        <v>52</v>
      </c>
      <c r="C32" s="91">
        <v>28</v>
      </c>
      <c r="D32" s="36">
        <v>6</v>
      </c>
      <c r="E32" s="64">
        <v>1212500415</v>
      </c>
      <c r="F32" s="61" t="s">
        <v>387</v>
      </c>
      <c r="G32" s="38" t="s">
        <v>388</v>
      </c>
      <c r="H32" s="11">
        <v>10</v>
      </c>
      <c r="I32" s="12">
        <v>644302</v>
      </c>
      <c r="J32" s="13">
        <v>2611</v>
      </c>
      <c r="K32" s="11">
        <v>256</v>
      </c>
      <c r="L32" s="114">
        <f t="shared" si="0"/>
        <v>10.199999999999999</v>
      </c>
      <c r="M32" s="11">
        <v>12</v>
      </c>
      <c r="N32" s="93">
        <f t="shared" si="1"/>
        <v>5263.9052287581699</v>
      </c>
      <c r="O32" s="139"/>
      <c r="P32" s="140"/>
      <c r="Q32" s="144"/>
      <c r="R32" s="144"/>
      <c r="S32" s="142"/>
      <c r="T32" s="158"/>
      <c r="U32" s="145"/>
    </row>
    <row r="33" spans="1:21" ht="27" customHeight="1">
      <c r="A33" s="9"/>
      <c r="B33" s="51" t="s">
        <v>52</v>
      </c>
      <c r="C33" s="91">
        <v>29</v>
      </c>
      <c r="D33" s="36">
        <v>2</v>
      </c>
      <c r="E33" s="64"/>
      <c r="F33" s="61" t="s">
        <v>389</v>
      </c>
      <c r="G33" s="38" t="s">
        <v>390</v>
      </c>
      <c r="H33" s="11">
        <v>45</v>
      </c>
      <c r="I33" s="12">
        <v>13962810</v>
      </c>
      <c r="J33" s="13">
        <v>8466</v>
      </c>
      <c r="K33" s="11">
        <v>243</v>
      </c>
      <c r="L33" s="114">
        <f t="shared" si="0"/>
        <v>34.9</v>
      </c>
      <c r="M33" s="11">
        <v>12</v>
      </c>
      <c r="N33" s="93">
        <f t="shared" si="1"/>
        <v>33340.042979942693</v>
      </c>
      <c r="O33" s="139"/>
      <c r="P33" s="140"/>
      <c r="Q33" s="141"/>
      <c r="R33" s="141"/>
      <c r="S33" s="142"/>
      <c r="T33" s="206"/>
      <c r="U33" s="143"/>
    </row>
    <row r="34" spans="1:21" ht="27" customHeight="1">
      <c r="A34" s="9"/>
      <c r="B34" s="51" t="s">
        <v>52</v>
      </c>
      <c r="C34" s="91">
        <v>30</v>
      </c>
      <c r="D34" s="36">
        <v>4</v>
      </c>
      <c r="E34" s="64">
        <v>1210200471</v>
      </c>
      <c r="F34" s="61" t="s">
        <v>391</v>
      </c>
      <c r="G34" s="38" t="s">
        <v>392</v>
      </c>
      <c r="H34" s="11">
        <v>20</v>
      </c>
      <c r="I34" s="12">
        <v>1615428</v>
      </c>
      <c r="J34" s="13">
        <v>5025</v>
      </c>
      <c r="K34" s="11">
        <v>258</v>
      </c>
      <c r="L34" s="114">
        <f t="shared" si="0"/>
        <v>19.5</v>
      </c>
      <c r="M34" s="11">
        <v>12</v>
      </c>
      <c r="N34" s="93">
        <f t="shared" si="1"/>
        <v>6903.538461538461</v>
      </c>
      <c r="O34" s="139"/>
      <c r="P34" s="140"/>
      <c r="Q34" s="144"/>
      <c r="R34" s="144"/>
      <c r="S34" s="142"/>
      <c r="T34" s="158" t="s">
        <v>333</v>
      </c>
      <c r="U34" s="145">
        <v>0.35</v>
      </c>
    </row>
    <row r="35" spans="1:21" ht="27" customHeight="1">
      <c r="A35" s="9"/>
      <c r="B35" s="51" t="s">
        <v>52</v>
      </c>
      <c r="C35" s="91">
        <v>31</v>
      </c>
      <c r="D35" s="36">
        <v>4</v>
      </c>
      <c r="E35" s="64">
        <v>4040002084224</v>
      </c>
      <c r="F35" s="61" t="s">
        <v>393</v>
      </c>
      <c r="G35" s="38" t="s">
        <v>394</v>
      </c>
      <c r="H35" s="11">
        <v>20</v>
      </c>
      <c r="I35" s="12">
        <v>3082630</v>
      </c>
      <c r="J35" s="13">
        <v>1162</v>
      </c>
      <c r="K35" s="11">
        <v>360</v>
      </c>
      <c r="L35" s="114">
        <f t="shared" si="0"/>
        <v>3.3000000000000003</v>
      </c>
      <c r="M35" s="11">
        <v>12</v>
      </c>
      <c r="N35" s="93">
        <f t="shared" si="1"/>
        <v>77844.191919191915</v>
      </c>
      <c r="O35" s="195"/>
      <c r="P35" s="196"/>
      <c r="Q35" s="197" t="s">
        <v>333</v>
      </c>
      <c r="R35" s="197"/>
      <c r="S35" s="188">
        <v>1</v>
      </c>
      <c r="T35" s="204"/>
      <c r="U35" s="194"/>
    </row>
    <row r="36" spans="1:21" ht="27" customHeight="1">
      <c r="A36" s="9"/>
      <c r="B36" s="51" t="s">
        <v>52</v>
      </c>
      <c r="C36" s="91">
        <v>32</v>
      </c>
      <c r="D36" s="36">
        <v>4</v>
      </c>
      <c r="E36" s="64">
        <v>1214200493</v>
      </c>
      <c r="F36" s="61" t="s">
        <v>395</v>
      </c>
      <c r="G36" s="38" t="s">
        <v>396</v>
      </c>
      <c r="H36" s="11">
        <v>20</v>
      </c>
      <c r="I36" s="12">
        <v>4782430</v>
      </c>
      <c r="J36" s="13">
        <v>5034</v>
      </c>
      <c r="K36" s="11">
        <v>258</v>
      </c>
      <c r="L36" s="114">
        <f t="shared" si="0"/>
        <v>19.600000000000001</v>
      </c>
      <c r="M36" s="11">
        <v>12</v>
      </c>
      <c r="N36" s="93">
        <f t="shared" si="1"/>
        <v>20333.460884353739</v>
      </c>
      <c r="O36" s="139"/>
      <c r="P36" s="140"/>
      <c r="Q36" s="144"/>
      <c r="R36" s="144"/>
      <c r="S36" s="142"/>
      <c r="T36" s="158" t="s">
        <v>333</v>
      </c>
      <c r="U36" s="145">
        <v>2.5000000000000001E-2</v>
      </c>
    </row>
    <row r="37" spans="1:21" ht="27" customHeight="1">
      <c r="A37" s="9"/>
      <c r="B37" s="51" t="s">
        <v>52</v>
      </c>
      <c r="C37" s="91">
        <v>33</v>
      </c>
      <c r="D37" s="36">
        <v>4</v>
      </c>
      <c r="E37" s="64" t="s">
        <v>397</v>
      </c>
      <c r="F37" s="61" t="s">
        <v>398</v>
      </c>
      <c r="G37" s="38" t="s">
        <v>399</v>
      </c>
      <c r="H37" s="11">
        <v>14</v>
      </c>
      <c r="I37" s="12">
        <v>1461562</v>
      </c>
      <c r="J37" s="13">
        <v>3210</v>
      </c>
      <c r="K37" s="11">
        <v>300</v>
      </c>
      <c r="L37" s="114">
        <f t="shared" si="0"/>
        <v>10.7</v>
      </c>
      <c r="M37" s="11">
        <v>12</v>
      </c>
      <c r="N37" s="93">
        <f t="shared" si="1"/>
        <v>11382.881619937696</v>
      </c>
      <c r="O37" s="139"/>
      <c r="P37" s="140"/>
      <c r="Q37" s="141"/>
      <c r="R37" s="141"/>
      <c r="S37" s="142"/>
      <c r="T37" s="206"/>
      <c r="U37" s="143"/>
    </row>
    <row r="38" spans="1:21" ht="27" customHeight="1">
      <c r="A38" s="9"/>
      <c r="B38" s="51" t="s">
        <v>52</v>
      </c>
      <c r="C38" s="91">
        <v>34</v>
      </c>
      <c r="D38" s="36">
        <v>4</v>
      </c>
      <c r="E38" s="64">
        <v>7040001036198</v>
      </c>
      <c r="F38" s="61" t="s">
        <v>400</v>
      </c>
      <c r="G38" s="38" t="s">
        <v>401</v>
      </c>
      <c r="H38" s="11">
        <v>20</v>
      </c>
      <c r="I38" s="12">
        <v>1302110</v>
      </c>
      <c r="J38" s="13">
        <v>1783</v>
      </c>
      <c r="K38" s="11">
        <v>251</v>
      </c>
      <c r="L38" s="114">
        <f t="shared" si="0"/>
        <v>7.1999999999999993</v>
      </c>
      <c r="M38" s="11">
        <v>12</v>
      </c>
      <c r="N38" s="93">
        <f t="shared" si="1"/>
        <v>15070.717592592593</v>
      </c>
      <c r="O38" s="139"/>
      <c r="P38" s="140"/>
      <c r="Q38" s="144"/>
      <c r="R38" s="144"/>
      <c r="S38" s="142"/>
      <c r="T38" s="158"/>
      <c r="U38" s="145"/>
    </row>
    <row r="39" spans="1:21" ht="27" customHeight="1">
      <c r="A39" s="9"/>
      <c r="B39" s="51" t="s">
        <v>52</v>
      </c>
      <c r="C39" s="91">
        <v>35</v>
      </c>
      <c r="D39" s="36">
        <v>4</v>
      </c>
      <c r="E39" s="64"/>
      <c r="F39" s="61" t="s">
        <v>402</v>
      </c>
      <c r="G39" s="38" t="s">
        <v>403</v>
      </c>
      <c r="H39" s="11">
        <v>20</v>
      </c>
      <c r="I39" s="12">
        <v>2409925</v>
      </c>
      <c r="J39" s="13">
        <v>2185</v>
      </c>
      <c r="K39" s="11">
        <v>243</v>
      </c>
      <c r="L39" s="114">
        <f t="shared" si="0"/>
        <v>9</v>
      </c>
      <c r="M39" s="11">
        <v>12</v>
      </c>
      <c r="N39" s="93">
        <f t="shared" si="1"/>
        <v>22314.120370370369</v>
      </c>
      <c r="O39" s="139"/>
      <c r="P39" s="140"/>
      <c r="Q39" s="141"/>
      <c r="R39" s="141"/>
      <c r="S39" s="142"/>
      <c r="T39" s="206"/>
      <c r="U39" s="143"/>
    </row>
    <row r="40" spans="1:21" ht="27" customHeight="1">
      <c r="A40" s="9"/>
      <c r="B40" s="51" t="s">
        <v>52</v>
      </c>
      <c r="C40" s="91">
        <v>36</v>
      </c>
      <c r="D40" s="36">
        <v>4</v>
      </c>
      <c r="E40" s="64"/>
      <c r="F40" s="61" t="s">
        <v>404</v>
      </c>
      <c r="G40" s="38" t="s">
        <v>405</v>
      </c>
      <c r="H40" s="11"/>
      <c r="I40" s="12">
        <v>3558665</v>
      </c>
      <c r="J40" s="13">
        <v>3154</v>
      </c>
      <c r="K40" s="11">
        <v>248</v>
      </c>
      <c r="L40" s="114">
        <f t="shared" si="0"/>
        <v>12.799999999999999</v>
      </c>
      <c r="M40" s="11">
        <v>12</v>
      </c>
      <c r="N40" s="93">
        <f t="shared" si="1"/>
        <v>23168.391927083332</v>
      </c>
      <c r="O40" s="139"/>
      <c r="P40" s="140"/>
      <c r="Q40" s="144"/>
      <c r="R40" s="144"/>
      <c r="S40" s="142"/>
      <c r="T40" s="158"/>
      <c r="U40" s="145"/>
    </row>
    <row r="41" spans="1:21" ht="27" customHeight="1">
      <c r="A41" s="9"/>
      <c r="B41" s="51" t="s">
        <v>52</v>
      </c>
      <c r="C41" s="91">
        <v>37</v>
      </c>
      <c r="D41" s="36">
        <v>4</v>
      </c>
      <c r="E41" s="64">
        <v>1040001107120</v>
      </c>
      <c r="F41" s="61" t="s">
        <v>406</v>
      </c>
      <c r="G41" s="38" t="s">
        <v>407</v>
      </c>
      <c r="H41" s="11">
        <v>20</v>
      </c>
      <c r="I41" s="12">
        <v>1799140</v>
      </c>
      <c r="J41" s="13">
        <v>5235</v>
      </c>
      <c r="K41" s="11">
        <v>289</v>
      </c>
      <c r="L41" s="114">
        <f t="shared" si="0"/>
        <v>18.200000000000003</v>
      </c>
      <c r="M41" s="11">
        <v>12</v>
      </c>
      <c r="N41" s="93">
        <f t="shared" si="1"/>
        <v>8237.8205128205118</v>
      </c>
      <c r="O41" s="139"/>
      <c r="P41" s="140"/>
      <c r="Q41" s="141"/>
      <c r="R41" s="141"/>
      <c r="S41" s="142"/>
      <c r="T41" s="206"/>
      <c r="U41" s="143"/>
    </row>
    <row r="42" spans="1:21" ht="27" customHeight="1">
      <c r="A42" s="9"/>
      <c r="B42" s="51" t="s">
        <v>52</v>
      </c>
      <c r="C42" s="91">
        <v>38</v>
      </c>
      <c r="D42" s="36">
        <v>4</v>
      </c>
      <c r="E42" s="64" t="s">
        <v>408</v>
      </c>
      <c r="F42" s="61" t="s">
        <v>409</v>
      </c>
      <c r="G42" s="38" t="s">
        <v>410</v>
      </c>
      <c r="H42" s="11">
        <v>20</v>
      </c>
      <c r="I42" s="12">
        <v>4894096</v>
      </c>
      <c r="J42" s="13">
        <v>3420</v>
      </c>
      <c r="K42" s="11">
        <v>241</v>
      </c>
      <c r="L42" s="114">
        <f t="shared" si="0"/>
        <v>14.2</v>
      </c>
      <c r="M42" s="11">
        <v>12</v>
      </c>
      <c r="N42" s="93">
        <f t="shared" si="1"/>
        <v>28721.220657276997</v>
      </c>
      <c r="O42" s="139"/>
      <c r="P42" s="140"/>
      <c r="Q42" s="144"/>
      <c r="R42" s="144"/>
      <c r="S42" s="142"/>
      <c r="T42" s="158"/>
      <c r="U42" s="145"/>
    </row>
    <row r="43" spans="1:21" ht="27" customHeight="1">
      <c r="A43" s="9"/>
      <c r="B43" s="51" t="s">
        <v>52</v>
      </c>
      <c r="C43" s="91">
        <v>39</v>
      </c>
      <c r="D43" s="36">
        <v>4</v>
      </c>
      <c r="E43" s="64" t="s">
        <v>411</v>
      </c>
      <c r="F43" s="61" t="s">
        <v>412</v>
      </c>
      <c r="G43" s="38" t="s">
        <v>413</v>
      </c>
      <c r="H43" s="11">
        <v>20</v>
      </c>
      <c r="I43" s="12">
        <v>3602043</v>
      </c>
      <c r="J43" s="13">
        <v>4336</v>
      </c>
      <c r="K43" s="11">
        <v>239</v>
      </c>
      <c r="L43" s="114">
        <f t="shared" si="0"/>
        <v>18.200000000000003</v>
      </c>
      <c r="M43" s="11">
        <v>12</v>
      </c>
      <c r="N43" s="93">
        <f t="shared" si="1"/>
        <v>16492.870879120877</v>
      </c>
      <c r="O43" s="139"/>
      <c r="P43" s="140"/>
      <c r="Q43" s="141"/>
      <c r="R43" s="141"/>
      <c r="S43" s="142"/>
      <c r="T43" s="206"/>
      <c r="U43" s="143"/>
    </row>
    <row r="44" spans="1:21" ht="27" customHeight="1">
      <c r="A44" s="9"/>
      <c r="B44" s="51" t="s">
        <v>52</v>
      </c>
      <c r="C44" s="91">
        <v>40</v>
      </c>
      <c r="D44" s="36">
        <v>4</v>
      </c>
      <c r="E44" s="64">
        <v>8040001107816</v>
      </c>
      <c r="F44" s="61" t="s">
        <v>414</v>
      </c>
      <c r="G44" s="38" t="s">
        <v>415</v>
      </c>
      <c r="H44" s="11">
        <v>30</v>
      </c>
      <c r="I44" s="12">
        <v>3778620</v>
      </c>
      <c r="J44" s="13">
        <v>4636</v>
      </c>
      <c r="K44" s="11">
        <v>239</v>
      </c>
      <c r="L44" s="114">
        <f t="shared" si="0"/>
        <v>19.400000000000002</v>
      </c>
      <c r="M44" s="11">
        <v>12</v>
      </c>
      <c r="N44" s="93">
        <f t="shared" si="1"/>
        <v>16231.185567010309</v>
      </c>
      <c r="O44" s="139"/>
      <c r="P44" s="140"/>
      <c r="Q44" s="144"/>
      <c r="R44" s="144"/>
      <c r="S44" s="142"/>
      <c r="T44" s="158" t="s">
        <v>333</v>
      </c>
      <c r="U44" s="145">
        <v>0.1</v>
      </c>
    </row>
    <row r="45" spans="1:21" ht="27" customHeight="1">
      <c r="A45" s="9"/>
      <c r="B45" s="51" t="s">
        <v>52</v>
      </c>
      <c r="C45" s="91">
        <v>41</v>
      </c>
      <c r="D45" s="36">
        <v>4</v>
      </c>
      <c r="E45" s="64">
        <v>1210601173</v>
      </c>
      <c r="F45" s="61" t="s">
        <v>416</v>
      </c>
      <c r="G45" s="38" t="s">
        <v>417</v>
      </c>
      <c r="H45" s="11">
        <v>40</v>
      </c>
      <c r="I45" s="12">
        <v>5857500</v>
      </c>
      <c r="J45" s="13">
        <v>7408</v>
      </c>
      <c r="K45" s="11">
        <v>239</v>
      </c>
      <c r="L45" s="114">
        <f t="shared" si="0"/>
        <v>31</v>
      </c>
      <c r="M45" s="11">
        <v>12</v>
      </c>
      <c r="N45" s="93">
        <f t="shared" si="1"/>
        <v>15745.967741935485</v>
      </c>
      <c r="O45" s="139"/>
      <c r="P45" s="140"/>
      <c r="Q45" s="141"/>
      <c r="R45" s="141"/>
      <c r="S45" s="142"/>
      <c r="T45" s="206" t="s">
        <v>333</v>
      </c>
      <c r="U45" s="143">
        <v>0.22</v>
      </c>
    </row>
    <row r="46" spans="1:21" ht="27" customHeight="1">
      <c r="A46" s="9"/>
      <c r="B46" s="51" t="s">
        <v>52</v>
      </c>
      <c r="C46" s="91">
        <v>42</v>
      </c>
      <c r="D46" s="36">
        <v>4</v>
      </c>
      <c r="E46" s="64">
        <v>1210900567</v>
      </c>
      <c r="F46" s="61" t="s">
        <v>416</v>
      </c>
      <c r="G46" s="38" t="s">
        <v>418</v>
      </c>
      <c r="H46" s="11">
        <v>20</v>
      </c>
      <c r="I46" s="12">
        <v>2928072</v>
      </c>
      <c r="J46" s="13">
        <v>3734</v>
      </c>
      <c r="K46" s="11">
        <v>239</v>
      </c>
      <c r="L46" s="114">
        <f t="shared" si="0"/>
        <v>15.7</v>
      </c>
      <c r="M46" s="11">
        <v>12</v>
      </c>
      <c r="N46" s="93">
        <f t="shared" si="1"/>
        <v>15541.783439490448</v>
      </c>
      <c r="O46" s="139"/>
      <c r="P46" s="140"/>
      <c r="Q46" s="144"/>
      <c r="R46" s="144"/>
      <c r="S46" s="142"/>
      <c r="T46" s="158" t="s">
        <v>333</v>
      </c>
      <c r="U46" s="145">
        <v>0.25</v>
      </c>
    </row>
    <row r="47" spans="1:21" ht="27" customHeight="1">
      <c r="A47" s="9"/>
      <c r="B47" s="51" t="s">
        <v>52</v>
      </c>
      <c r="C47" s="91">
        <v>43</v>
      </c>
      <c r="D47" s="36">
        <v>4</v>
      </c>
      <c r="E47" s="64">
        <v>1212600413</v>
      </c>
      <c r="F47" s="61" t="s">
        <v>419</v>
      </c>
      <c r="G47" s="38" t="s">
        <v>420</v>
      </c>
      <c r="H47" s="11">
        <v>20</v>
      </c>
      <c r="I47" s="12">
        <v>3418366</v>
      </c>
      <c r="J47" s="13">
        <v>4189</v>
      </c>
      <c r="K47" s="11">
        <v>239</v>
      </c>
      <c r="L47" s="114">
        <f t="shared" si="0"/>
        <v>17.600000000000001</v>
      </c>
      <c r="M47" s="11">
        <v>12</v>
      </c>
      <c r="N47" s="93">
        <f t="shared" si="1"/>
        <v>16185.445075757574</v>
      </c>
      <c r="O47" s="139"/>
      <c r="P47" s="140"/>
      <c r="Q47" s="141"/>
      <c r="R47" s="141"/>
      <c r="S47" s="142"/>
      <c r="T47" s="206" t="s">
        <v>333</v>
      </c>
      <c r="U47" s="143">
        <v>0.25</v>
      </c>
    </row>
    <row r="48" spans="1:21" ht="27" customHeight="1">
      <c r="A48" s="9"/>
      <c r="B48" s="51" t="s">
        <v>52</v>
      </c>
      <c r="C48" s="91">
        <v>44</v>
      </c>
      <c r="D48" s="36">
        <v>4</v>
      </c>
      <c r="E48" s="64">
        <v>8040001104326</v>
      </c>
      <c r="F48" s="61" t="s">
        <v>421</v>
      </c>
      <c r="G48" s="38" t="s">
        <v>422</v>
      </c>
      <c r="H48" s="11">
        <v>20</v>
      </c>
      <c r="I48" s="12">
        <v>3002377</v>
      </c>
      <c r="J48" s="13">
        <v>3763</v>
      </c>
      <c r="K48" s="11">
        <v>239</v>
      </c>
      <c r="L48" s="114">
        <f t="shared" si="0"/>
        <v>15.799999999999999</v>
      </c>
      <c r="M48" s="11">
        <v>12</v>
      </c>
      <c r="N48" s="93">
        <f t="shared" si="1"/>
        <v>15835.321729957808</v>
      </c>
      <c r="O48" s="139"/>
      <c r="P48" s="140"/>
      <c r="Q48" s="144"/>
      <c r="R48" s="144"/>
      <c r="S48" s="142"/>
      <c r="T48" s="158" t="s">
        <v>333</v>
      </c>
      <c r="U48" s="145">
        <v>0.12</v>
      </c>
    </row>
    <row r="49" spans="1:21" ht="27" customHeight="1">
      <c r="A49" s="9"/>
      <c r="B49" s="51" t="s">
        <v>52</v>
      </c>
      <c r="C49" s="91">
        <v>45</v>
      </c>
      <c r="D49" s="36">
        <v>4</v>
      </c>
      <c r="E49" s="64">
        <v>7040001105127</v>
      </c>
      <c r="F49" s="61" t="s">
        <v>423</v>
      </c>
      <c r="G49" s="38" t="s">
        <v>424</v>
      </c>
      <c r="H49" s="11">
        <v>20</v>
      </c>
      <c r="I49" s="12">
        <v>4716485</v>
      </c>
      <c r="J49" s="13">
        <v>3200</v>
      </c>
      <c r="K49" s="11">
        <v>253</v>
      </c>
      <c r="L49" s="114">
        <f t="shared" si="0"/>
        <v>12.7</v>
      </c>
      <c r="M49" s="11">
        <v>12</v>
      </c>
      <c r="N49" s="93">
        <f t="shared" si="1"/>
        <v>30948.064304461946</v>
      </c>
      <c r="O49" s="139"/>
      <c r="P49" s="140"/>
      <c r="Q49" s="141"/>
      <c r="R49" s="141"/>
      <c r="S49" s="142"/>
      <c r="T49" s="206"/>
      <c r="U49" s="143"/>
    </row>
    <row r="50" spans="1:21" ht="27" customHeight="1">
      <c r="A50" s="9"/>
      <c r="B50" s="51" t="s">
        <v>52</v>
      </c>
      <c r="C50" s="91">
        <v>46</v>
      </c>
      <c r="D50" s="36">
        <v>4</v>
      </c>
      <c r="E50" s="64"/>
      <c r="F50" s="61" t="s">
        <v>425</v>
      </c>
      <c r="G50" s="38" t="s">
        <v>426</v>
      </c>
      <c r="H50" s="11">
        <v>20</v>
      </c>
      <c r="I50" s="12">
        <v>1289631</v>
      </c>
      <c r="J50" s="13">
        <v>3790</v>
      </c>
      <c r="K50" s="11">
        <v>257</v>
      </c>
      <c r="L50" s="114">
        <f t="shared" si="0"/>
        <v>14.799999999999999</v>
      </c>
      <c r="M50" s="11">
        <v>12</v>
      </c>
      <c r="N50" s="93">
        <f t="shared" si="1"/>
        <v>7261.4358108108108</v>
      </c>
      <c r="O50" s="139"/>
      <c r="P50" s="140"/>
      <c r="Q50" s="144"/>
      <c r="R50" s="144"/>
      <c r="S50" s="142"/>
      <c r="T50" s="158"/>
      <c r="U50" s="145"/>
    </row>
    <row r="51" spans="1:21" ht="27" customHeight="1">
      <c r="A51" s="9"/>
      <c r="B51" s="51" t="s">
        <v>52</v>
      </c>
      <c r="C51" s="91">
        <v>47</v>
      </c>
      <c r="D51" s="36">
        <v>4</v>
      </c>
      <c r="E51" s="64" t="s">
        <v>427</v>
      </c>
      <c r="F51" s="61" t="s">
        <v>428</v>
      </c>
      <c r="G51" s="38" t="s">
        <v>429</v>
      </c>
      <c r="H51" s="11">
        <v>20</v>
      </c>
      <c r="I51" s="12">
        <v>2214025</v>
      </c>
      <c r="J51" s="13">
        <v>3522</v>
      </c>
      <c r="K51" s="11">
        <v>256</v>
      </c>
      <c r="L51" s="114">
        <f t="shared" si="0"/>
        <v>13.799999999999999</v>
      </c>
      <c r="M51" s="11">
        <v>12</v>
      </c>
      <c r="N51" s="93">
        <f t="shared" si="1"/>
        <v>13369.716183574879</v>
      </c>
      <c r="O51" s="139"/>
      <c r="P51" s="140"/>
      <c r="Q51" s="141" t="s">
        <v>333</v>
      </c>
      <c r="R51" s="141"/>
      <c r="S51" s="142">
        <v>5.0000000000000001E-3</v>
      </c>
      <c r="T51" s="206"/>
      <c r="U51" s="143"/>
    </row>
    <row r="52" spans="1:21" ht="27" customHeight="1">
      <c r="A52" s="9"/>
      <c r="B52" s="51" t="s">
        <v>52</v>
      </c>
      <c r="C52" s="91">
        <v>48</v>
      </c>
      <c r="D52" s="36">
        <v>4</v>
      </c>
      <c r="E52" s="64">
        <v>1212401226</v>
      </c>
      <c r="F52" s="61" t="s">
        <v>430</v>
      </c>
      <c r="G52" s="38" t="s">
        <v>431</v>
      </c>
      <c r="H52" s="11">
        <v>20</v>
      </c>
      <c r="I52" s="12">
        <v>6950838</v>
      </c>
      <c r="J52" s="13">
        <v>4938</v>
      </c>
      <c r="K52" s="11">
        <v>281</v>
      </c>
      <c r="L52" s="114">
        <f t="shared" si="0"/>
        <v>17.600000000000001</v>
      </c>
      <c r="M52" s="11">
        <v>12</v>
      </c>
      <c r="N52" s="93">
        <f t="shared" si="1"/>
        <v>32911.164772727272</v>
      </c>
      <c r="O52" s="139"/>
      <c r="P52" s="140"/>
      <c r="Q52" s="144"/>
      <c r="R52" s="144"/>
      <c r="S52" s="142"/>
      <c r="T52" s="158"/>
      <c r="U52" s="145"/>
    </row>
    <row r="53" spans="1:21" ht="27" customHeight="1">
      <c r="A53" s="9"/>
      <c r="B53" s="51" t="s">
        <v>52</v>
      </c>
      <c r="C53" s="91">
        <v>49</v>
      </c>
      <c r="D53" s="36">
        <v>4</v>
      </c>
      <c r="E53" s="64">
        <v>1212300329</v>
      </c>
      <c r="F53" s="61" t="s">
        <v>432</v>
      </c>
      <c r="G53" s="38" t="s">
        <v>433</v>
      </c>
      <c r="H53" s="11">
        <v>14</v>
      </c>
      <c r="I53" s="12">
        <v>6223735</v>
      </c>
      <c r="J53" s="13">
        <v>5477</v>
      </c>
      <c r="K53" s="11">
        <v>304</v>
      </c>
      <c r="L53" s="114">
        <f t="shared" si="0"/>
        <v>18.100000000000001</v>
      </c>
      <c r="M53" s="11">
        <v>12</v>
      </c>
      <c r="N53" s="93">
        <f t="shared" si="1"/>
        <v>28654.396869244931</v>
      </c>
      <c r="O53" s="139"/>
      <c r="P53" s="140"/>
      <c r="Q53" s="144"/>
      <c r="R53" s="144"/>
      <c r="S53" s="142"/>
      <c r="T53" s="158"/>
      <c r="U53" s="145"/>
    </row>
    <row r="54" spans="1:21" ht="27" customHeight="1">
      <c r="A54" s="9"/>
      <c r="B54" s="51" t="s">
        <v>52</v>
      </c>
      <c r="C54" s="91">
        <v>50</v>
      </c>
      <c r="D54" s="36">
        <v>4</v>
      </c>
      <c r="E54" s="64">
        <v>3040001117084</v>
      </c>
      <c r="F54" s="61" t="s">
        <v>434</v>
      </c>
      <c r="G54" s="52" t="s">
        <v>435</v>
      </c>
      <c r="H54" s="11">
        <v>20</v>
      </c>
      <c r="I54" s="12">
        <v>4330758</v>
      </c>
      <c r="J54" s="13">
        <v>7940</v>
      </c>
      <c r="K54" s="11">
        <v>328</v>
      </c>
      <c r="L54" s="114">
        <f t="shared" si="0"/>
        <v>24.3</v>
      </c>
      <c r="M54" s="11">
        <v>12</v>
      </c>
      <c r="N54" s="93">
        <f t="shared" si="1"/>
        <v>14851.707818930039</v>
      </c>
      <c r="O54" s="139"/>
      <c r="P54" s="140"/>
      <c r="Q54" s="144" t="s">
        <v>333</v>
      </c>
      <c r="R54" s="144"/>
      <c r="S54" s="142">
        <v>0.16300000000000001</v>
      </c>
      <c r="T54" s="158" t="s">
        <v>333</v>
      </c>
      <c r="U54" s="145">
        <v>0.13</v>
      </c>
    </row>
    <row r="55" spans="1:21" ht="27" customHeight="1">
      <c r="A55" s="9"/>
      <c r="B55" s="51" t="s">
        <v>52</v>
      </c>
      <c r="C55" s="91">
        <v>51</v>
      </c>
      <c r="D55" s="36">
        <v>4</v>
      </c>
      <c r="E55" s="64">
        <v>1213600297</v>
      </c>
      <c r="F55" s="61" t="s">
        <v>436</v>
      </c>
      <c r="G55" s="38" t="s">
        <v>437</v>
      </c>
      <c r="H55" s="11">
        <v>40</v>
      </c>
      <c r="I55" s="12">
        <v>2695680</v>
      </c>
      <c r="J55" s="13">
        <v>10800</v>
      </c>
      <c r="K55" s="11">
        <v>270</v>
      </c>
      <c r="L55" s="114">
        <f t="shared" si="0"/>
        <v>40</v>
      </c>
      <c r="M55" s="11">
        <v>12</v>
      </c>
      <c r="N55" s="93">
        <f t="shared" si="1"/>
        <v>5616</v>
      </c>
      <c r="O55" s="146"/>
      <c r="P55" s="147"/>
      <c r="Q55" s="148"/>
      <c r="R55" s="148"/>
      <c r="S55" s="149"/>
      <c r="T55" s="207"/>
      <c r="U55" s="150"/>
    </row>
    <row r="56" spans="1:21" ht="27" customHeight="1">
      <c r="A56" s="9"/>
      <c r="B56" s="51" t="s">
        <v>52</v>
      </c>
      <c r="C56" s="91">
        <v>52</v>
      </c>
      <c r="D56" s="36">
        <v>4</v>
      </c>
      <c r="E56" s="64">
        <v>3011801025405</v>
      </c>
      <c r="F56" s="61" t="s">
        <v>83</v>
      </c>
      <c r="G56" s="38" t="s">
        <v>84</v>
      </c>
      <c r="H56" s="11">
        <v>20</v>
      </c>
      <c r="I56" s="12">
        <v>1871641</v>
      </c>
      <c r="J56" s="13">
        <v>1806</v>
      </c>
      <c r="K56" s="11">
        <v>280</v>
      </c>
      <c r="L56" s="114">
        <f t="shared" si="0"/>
        <v>6.5</v>
      </c>
      <c r="M56" s="11">
        <v>12</v>
      </c>
      <c r="N56" s="93">
        <f t="shared" si="1"/>
        <v>23995.397435897437</v>
      </c>
      <c r="O56" s="139"/>
      <c r="P56" s="140"/>
      <c r="Q56" s="144"/>
      <c r="R56" s="144"/>
      <c r="S56" s="142"/>
      <c r="T56" s="158"/>
      <c r="U56" s="145"/>
    </row>
    <row r="57" spans="1:21" ht="27" customHeight="1">
      <c r="A57" s="9"/>
      <c r="B57" s="51" t="s">
        <v>52</v>
      </c>
      <c r="C57" s="91">
        <v>53</v>
      </c>
      <c r="D57" s="36">
        <v>4</v>
      </c>
      <c r="E57" s="64">
        <v>5040001089636</v>
      </c>
      <c r="F57" s="61" t="s">
        <v>438</v>
      </c>
      <c r="G57" s="38" t="s">
        <v>439</v>
      </c>
      <c r="H57" s="11">
        <v>21</v>
      </c>
      <c r="I57" s="12">
        <v>2403650</v>
      </c>
      <c r="J57" s="13">
        <v>8550</v>
      </c>
      <c r="K57" s="11">
        <v>360</v>
      </c>
      <c r="L57" s="114">
        <f t="shared" si="0"/>
        <v>23.8</v>
      </c>
      <c r="M57" s="11">
        <v>12</v>
      </c>
      <c r="N57" s="93">
        <f t="shared" si="1"/>
        <v>8416.1414565826326</v>
      </c>
      <c r="O57" s="139"/>
      <c r="P57" s="140"/>
      <c r="Q57" s="144"/>
      <c r="R57" s="144"/>
      <c r="S57" s="142"/>
      <c r="T57" s="158"/>
      <c r="U57" s="145"/>
    </row>
    <row r="58" spans="1:21" ht="27" customHeight="1">
      <c r="A58" s="9"/>
      <c r="B58" s="51" t="s">
        <v>52</v>
      </c>
      <c r="C58" s="91">
        <v>54</v>
      </c>
      <c r="D58" s="36">
        <v>4</v>
      </c>
      <c r="E58" s="64"/>
      <c r="F58" s="61" t="s">
        <v>440</v>
      </c>
      <c r="G58" s="38" t="s">
        <v>441</v>
      </c>
      <c r="H58" s="11">
        <v>20</v>
      </c>
      <c r="I58" s="12">
        <v>3605327</v>
      </c>
      <c r="J58" s="13">
        <v>3888</v>
      </c>
      <c r="K58" s="11">
        <v>241</v>
      </c>
      <c r="L58" s="114">
        <f t="shared" si="0"/>
        <v>16.200000000000003</v>
      </c>
      <c r="M58" s="11">
        <v>12</v>
      </c>
      <c r="N58" s="93">
        <f t="shared" si="1"/>
        <v>18545.920781893001</v>
      </c>
      <c r="O58" s="139"/>
      <c r="P58" s="140"/>
      <c r="Q58" s="144" t="s">
        <v>333</v>
      </c>
      <c r="R58" s="144" t="s">
        <v>333</v>
      </c>
      <c r="S58" s="142">
        <v>0.71599999999999997</v>
      </c>
      <c r="T58" s="158"/>
      <c r="U58" s="145"/>
    </row>
    <row r="59" spans="1:21" ht="27" customHeight="1">
      <c r="A59" s="9"/>
      <c r="B59" s="51" t="s">
        <v>52</v>
      </c>
      <c r="C59" s="91">
        <v>55</v>
      </c>
      <c r="D59" s="36">
        <v>4</v>
      </c>
      <c r="E59" s="64">
        <v>1212401432</v>
      </c>
      <c r="F59" s="61" t="s">
        <v>442</v>
      </c>
      <c r="G59" s="38" t="s">
        <v>443</v>
      </c>
      <c r="H59" s="11"/>
      <c r="I59" s="12">
        <v>11227345</v>
      </c>
      <c r="J59" s="13">
        <v>4414</v>
      </c>
      <c r="K59" s="11">
        <v>253</v>
      </c>
      <c r="L59" s="114">
        <f t="shared" si="0"/>
        <v>17.5</v>
      </c>
      <c r="M59" s="11">
        <v>12</v>
      </c>
      <c r="N59" s="93">
        <f t="shared" si="1"/>
        <v>53463.547619047626</v>
      </c>
      <c r="O59" s="139"/>
      <c r="P59" s="140"/>
      <c r="Q59" s="144"/>
      <c r="R59" s="144"/>
      <c r="S59" s="142"/>
      <c r="T59" s="158"/>
      <c r="U59" s="145"/>
    </row>
    <row r="60" spans="1:21" ht="27" customHeight="1">
      <c r="A60" s="9"/>
      <c r="B60" s="51" t="s">
        <v>52</v>
      </c>
      <c r="C60" s="91">
        <v>56</v>
      </c>
      <c r="D60" s="36">
        <v>4</v>
      </c>
      <c r="E60" s="64">
        <v>6040001081492</v>
      </c>
      <c r="F60" s="61" t="s">
        <v>444</v>
      </c>
      <c r="G60" s="38" t="s">
        <v>445</v>
      </c>
      <c r="H60" s="11">
        <v>20</v>
      </c>
      <c r="I60" s="12">
        <v>2317011</v>
      </c>
      <c r="J60" s="13">
        <v>1962</v>
      </c>
      <c r="K60" s="11">
        <v>254</v>
      </c>
      <c r="L60" s="114">
        <f t="shared" si="0"/>
        <v>7.8</v>
      </c>
      <c r="M60" s="11">
        <v>12</v>
      </c>
      <c r="N60" s="93">
        <f t="shared" si="1"/>
        <v>24754.391025641027</v>
      </c>
      <c r="O60" s="139"/>
      <c r="P60" s="140"/>
      <c r="Q60" s="144"/>
      <c r="R60" s="144"/>
      <c r="S60" s="142"/>
      <c r="T60" s="158"/>
      <c r="U60" s="145"/>
    </row>
    <row r="61" spans="1:21" ht="27" customHeight="1">
      <c r="A61" s="9"/>
      <c r="B61" s="51" t="s">
        <v>52</v>
      </c>
      <c r="C61" s="91">
        <v>57</v>
      </c>
      <c r="D61" s="36">
        <v>4</v>
      </c>
      <c r="E61" s="64" t="s">
        <v>446</v>
      </c>
      <c r="F61" s="61" t="s">
        <v>447</v>
      </c>
      <c r="G61" s="40" t="s">
        <v>448</v>
      </c>
      <c r="H61" s="11">
        <v>21</v>
      </c>
      <c r="I61" s="12">
        <v>2403650</v>
      </c>
      <c r="J61" s="13">
        <v>8550</v>
      </c>
      <c r="K61" s="11">
        <v>360</v>
      </c>
      <c r="L61" s="114">
        <f t="shared" si="0"/>
        <v>23.8</v>
      </c>
      <c r="M61" s="11">
        <v>12</v>
      </c>
      <c r="N61" s="93">
        <f t="shared" si="1"/>
        <v>8416.1414565826326</v>
      </c>
      <c r="O61" s="139"/>
      <c r="P61" s="140"/>
      <c r="Q61" s="144"/>
      <c r="R61" s="144"/>
      <c r="S61" s="142"/>
      <c r="T61" s="158"/>
      <c r="U61" s="145"/>
    </row>
    <row r="62" spans="1:21" ht="27" customHeight="1">
      <c r="A62" s="9"/>
      <c r="B62" s="51" t="s">
        <v>52</v>
      </c>
      <c r="C62" s="91">
        <v>58</v>
      </c>
      <c r="D62" s="36">
        <v>4</v>
      </c>
      <c r="E62" s="64" t="s">
        <v>449</v>
      </c>
      <c r="F62" s="61" t="s">
        <v>92</v>
      </c>
      <c r="G62" s="54" t="s">
        <v>450</v>
      </c>
      <c r="H62" s="11">
        <v>14</v>
      </c>
      <c r="I62" s="12">
        <v>2416775</v>
      </c>
      <c r="J62" s="13">
        <v>3503</v>
      </c>
      <c r="K62" s="11">
        <v>311</v>
      </c>
      <c r="L62" s="114">
        <f t="shared" si="0"/>
        <v>11.299999999999999</v>
      </c>
      <c r="M62" s="11">
        <v>12</v>
      </c>
      <c r="N62" s="93">
        <f t="shared" si="1"/>
        <v>17822.824483775814</v>
      </c>
      <c r="O62" s="139"/>
      <c r="P62" s="140"/>
      <c r="Q62" s="144" t="s">
        <v>333</v>
      </c>
      <c r="R62" s="144" t="s">
        <v>333</v>
      </c>
      <c r="S62" s="142">
        <v>2.4E-2</v>
      </c>
      <c r="T62" s="158"/>
      <c r="U62" s="145"/>
    </row>
    <row r="63" spans="1:21" ht="27" customHeight="1">
      <c r="A63" s="9"/>
      <c r="B63" s="51" t="s">
        <v>52</v>
      </c>
      <c r="C63" s="91">
        <v>59</v>
      </c>
      <c r="D63" s="36">
        <v>4</v>
      </c>
      <c r="E63" s="64" t="s">
        <v>451</v>
      </c>
      <c r="F63" s="61" t="s">
        <v>92</v>
      </c>
      <c r="G63" s="40" t="s">
        <v>452</v>
      </c>
      <c r="H63" s="11">
        <v>20</v>
      </c>
      <c r="I63" s="12">
        <v>3850412</v>
      </c>
      <c r="J63" s="13">
        <v>4608</v>
      </c>
      <c r="K63" s="11">
        <v>269</v>
      </c>
      <c r="L63" s="114">
        <f t="shared" si="0"/>
        <v>17.200000000000003</v>
      </c>
      <c r="M63" s="11">
        <v>12</v>
      </c>
      <c r="N63" s="93">
        <f t="shared" si="1"/>
        <v>18655.096899224805</v>
      </c>
      <c r="O63" s="139"/>
      <c r="P63" s="140"/>
      <c r="Q63" s="144"/>
      <c r="R63" s="144"/>
      <c r="S63" s="142"/>
      <c r="T63" s="158"/>
      <c r="U63" s="145"/>
    </row>
    <row r="64" spans="1:21" ht="27" customHeight="1">
      <c r="A64" s="9"/>
      <c r="B64" s="51" t="s">
        <v>52</v>
      </c>
      <c r="C64" s="91">
        <v>60</v>
      </c>
      <c r="D64" s="36">
        <v>4</v>
      </c>
      <c r="E64" s="64">
        <v>2040001103374</v>
      </c>
      <c r="F64" s="61" t="s">
        <v>453</v>
      </c>
      <c r="G64" s="40" t="s">
        <v>454</v>
      </c>
      <c r="H64" s="11">
        <v>10</v>
      </c>
      <c r="I64" s="12">
        <v>912490</v>
      </c>
      <c r="J64" s="13">
        <v>1239</v>
      </c>
      <c r="K64" s="11">
        <v>256</v>
      </c>
      <c r="L64" s="114">
        <f t="shared" si="0"/>
        <v>4.8999999999999995</v>
      </c>
      <c r="M64" s="11">
        <v>12</v>
      </c>
      <c r="N64" s="93">
        <f t="shared" si="1"/>
        <v>15518.537414965989</v>
      </c>
      <c r="O64" s="139"/>
      <c r="P64" s="140"/>
      <c r="Q64" s="144"/>
      <c r="R64" s="144"/>
      <c r="S64" s="142"/>
      <c r="T64" s="158"/>
      <c r="U64" s="145"/>
    </row>
    <row r="65" spans="1:21" ht="27" customHeight="1">
      <c r="A65" s="9"/>
      <c r="B65" s="51" t="s">
        <v>52</v>
      </c>
      <c r="C65" s="91">
        <v>61</v>
      </c>
      <c r="D65" s="36">
        <v>4</v>
      </c>
      <c r="E65" s="64" t="s">
        <v>455</v>
      </c>
      <c r="F65" s="61" t="s">
        <v>456</v>
      </c>
      <c r="G65" s="40" t="s">
        <v>457</v>
      </c>
      <c r="H65" s="11">
        <v>40</v>
      </c>
      <c r="I65" s="12">
        <v>6135130</v>
      </c>
      <c r="J65" s="13">
        <v>7860</v>
      </c>
      <c r="K65" s="11">
        <v>241</v>
      </c>
      <c r="L65" s="114">
        <f t="shared" si="0"/>
        <v>32.700000000000003</v>
      </c>
      <c r="M65" s="11">
        <v>12</v>
      </c>
      <c r="N65" s="93">
        <f t="shared" si="1"/>
        <v>15634.887869520897</v>
      </c>
      <c r="O65" s="139"/>
      <c r="P65" s="140"/>
      <c r="Q65" s="144"/>
      <c r="R65" s="144"/>
      <c r="S65" s="142"/>
      <c r="T65" s="158"/>
      <c r="U65" s="145"/>
    </row>
    <row r="66" spans="1:21" ht="27" customHeight="1">
      <c r="A66" s="9"/>
      <c r="B66" s="51" t="s">
        <v>52</v>
      </c>
      <c r="C66" s="91">
        <v>62</v>
      </c>
      <c r="D66" s="36">
        <v>4</v>
      </c>
      <c r="E66" s="64">
        <v>1040001098302</v>
      </c>
      <c r="F66" s="61" t="s">
        <v>458</v>
      </c>
      <c r="G66" s="40" t="s">
        <v>459</v>
      </c>
      <c r="H66" s="11">
        <v>40</v>
      </c>
      <c r="I66" s="12">
        <v>1465740</v>
      </c>
      <c r="J66" s="13">
        <v>9761</v>
      </c>
      <c r="K66" s="11">
        <v>258</v>
      </c>
      <c r="L66" s="114">
        <f t="shared" si="0"/>
        <v>37.9</v>
      </c>
      <c r="M66" s="11">
        <v>12</v>
      </c>
      <c r="N66" s="93">
        <f t="shared" si="1"/>
        <v>3222.8232189973619</v>
      </c>
      <c r="O66" s="139"/>
      <c r="P66" s="140"/>
      <c r="Q66" s="144"/>
      <c r="R66" s="144"/>
      <c r="S66" s="142"/>
      <c r="T66" s="158"/>
      <c r="U66" s="145"/>
    </row>
    <row r="67" spans="1:21" ht="27" customHeight="1">
      <c r="A67" s="9"/>
      <c r="B67" s="51" t="s">
        <v>52</v>
      </c>
      <c r="C67" s="91">
        <v>63</v>
      </c>
      <c r="D67" s="36">
        <v>4</v>
      </c>
      <c r="E67" s="64">
        <v>2030001119462</v>
      </c>
      <c r="F67" s="61" t="s">
        <v>460</v>
      </c>
      <c r="G67" s="40" t="s">
        <v>461</v>
      </c>
      <c r="H67" s="11">
        <v>9</v>
      </c>
      <c r="I67" s="12">
        <v>1159600</v>
      </c>
      <c r="J67" s="13">
        <v>2232</v>
      </c>
      <c r="K67" s="11">
        <v>248</v>
      </c>
      <c r="L67" s="114">
        <f t="shared" si="0"/>
        <v>9</v>
      </c>
      <c r="M67" s="11">
        <v>12</v>
      </c>
      <c r="N67" s="93">
        <f t="shared" si="1"/>
        <v>10737.037037037036</v>
      </c>
      <c r="O67" s="139"/>
      <c r="P67" s="140"/>
      <c r="Q67" s="144"/>
      <c r="R67" s="144"/>
      <c r="S67" s="142"/>
      <c r="T67" s="158"/>
      <c r="U67" s="145"/>
    </row>
    <row r="68" spans="1:21" ht="27" customHeight="1">
      <c r="A68" s="9"/>
      <c r="B68" s="51" t="s">
        <v>52</v>
      </c>
      <c r="C68" s="91">
        <v>64</v>
      </c>
      <c r="D68" s="36">
        <v>4</v>
      </c>
      <c r="E68" s="64"/>
      <c r="F68" s="61" t="s">
        <v>462</v>
      </c>
      <c r="G68" s="40" t="s">
        <v>463</v>
      </c>
      <c r="H68" s="11">
        <v>20</v>
      </c>
      <c r="I68" s="12">
        <v>1520343</v>
      </c>
      <c r="J68" s="13">
        <v>3315</v>
      </c>
      <c r="K68" s="11">
        <v>257</v>
      </c>
      <c r="L68" s="114">
        <f t="shared" si="0"/>
        <v>12.9</v>
      </c>
      <c r="M68" s="11">
        <v>12</v>
      </c>
      <c r="N68" s="93">
        <f t="shared" si="1"/>
        <v>9821.3372093023263</v>
      </c>
      <c r="O68" s="139"/>
      <c r="P68" s="140"/>
      <c r="Q68" s="144"/>
      <c r="R68" s="144"/>
      <c r="S68" s="142"/>
      <c r="T68" s="158"/>
      <c r="U68" s="145"/>
    </row>
    <row r="69" spans="1:21" ht="27" customHeight="1">
      <c r="A69" s="9"/>
      <c r="B69" s="51" t="s">
        <v>52</v>
      </c>
      <c r="C69" s="91">
        <v>65</v>
      </c>
      <c r="D69" s="36">
        <v>4</v>
      </c>
      <c r="E69" s="64">
        <v>3040001099100</v>
      </c>
      <c r="F69" s="61" t="s">
        <v>464</v>
      </c>
      <c r="G69" s="40" t="s">
        <v>465</v>
      </c>
      <c r="H69" s="11">
        <v>10</v>
      </c>
      <c r="I69" s="12">
        <v>5739700</v>
      </c>
      <c r="J69" s="13">
        <v>3677</v>
      </c>
      <c r="K69" s="11">
        <v>258</v>
      </c>
      <c r="L69" s="114">
        <f t="shared" si="0"/>
        <v>14.299999999999999</v>
      </c>
      <c r="M69" s="11">
        <v>12</v>
      </c>
      <c r="N69" s="93">
        <f t="shared" si="1"/>
        <v>33448.135198135198</v>
      </c>
      <c r="O69" s="139"/>
      <c r="P69" s="140"/>
      <c r="Q69" s="144"/>
      <c r="R69" s="144"/>
      <c r="S69" s="142"/>
      <c r="T69" s="158"/>
      <c r="U69" s="145"/>
    </row>
    <row r="70" spans="1:21" ht="27" customHeight="1">
      <c r="A70" s="9"/>
      <c r="B70" s="51" t="s">
        <v>52</v>
      </c>
      <c r="C70" s="91">
        <v>66</v>
      </c>
      <c r="D70" s="36">
        <v>4</v>
      </c>
      <c r="E70" s="64">
        <v>1214600221</v>
      </c>
      <c r="F70" s="61" t="s">
        <v>466</v>
      </c>
      <c r="G70" s="40" t="s">
        <v>467</v>
      </c>
      <c r="H70" s="11">
        <v>10</v>
      </c>
      <c r="I70" s="12">
        <v>3955043</v>
      </c>
      <c r="J70" s="13">
        <v>2607</v>
      </c>
      <c r="K70" s="11">
        <v>278</v>
      </c>
      <c r="L70" s="114">
        <f t="shared" ref="L70:L133" si="2">ROUNDUP(J70/K70,1)</f>
        <v>9.4</v>
      </c>
      <c r="M70" s="11">
        <v>12</v>
      </c>
      <c r="N70" s="93">
        <f t="shared" ref="N70:N133" si="3">IF(AND(I70&gt;0,L70&gt;0,M70&gt;0),I70/L70/M70,0)</f>
        <v>35062.437943262412</v>
      </c>
      <c r="O70" s="139"/>
      <c r="P70" s="140"/>
      <c r="Q70" s="144"/>
      <c r="R70" s="144"/>
      <c r="S70" s="142"/>
      <c r="T70" s="158"/>
      <c r="U70" s="145"/>
    </row>
    <row r="71" spans="1:21" ht="27" customHeight="1">
      <c r="A71" s="9"/>
      <c r="B71" s="51" t="s">
        <v>52</v>
      </c>
      <c r="C71" s="91">
        <v>67</v>
      </c>
      <c r="D71" s="36">
        <v>4</v>
      </c>
      <c r="E71" s="64">
        <v>1211000532</v>
      </c>
      <c r="F71" s="61" t="s">
        <v>468</v>
      </c>
      <c r="G71" s="40" t="s">
        <v>469</v>
      </c>
      <c r="H71" s="11">
        <v>20</v>
      </c>
      <c r="I71" s="12">
        <v>1217213</v>
      </c>
      <c r="J71" s="13">
        <v>2094</v>
      </c>
      <c r="K71" s="11">
        <v>209</v>
      </c>
      <c r="L71" s="114">
        <f t="shared" si="2"/>
        <v>10.1</v>
      </c>
      <c r="M71" s="11">
        <v>12</v>
      </c>
      <c r="N71" s="93">
        <f t="shared" si="3"/>
        <v>10043.011551155116</v>
      </c>
      <c r="O71" s="139"/>
      <c r="P71" s="140"/>
      <c r="Q71" s="144"/>
      <c r="R71" s="144"/>
      <c r="S71" s="142"/>
      <c r="T71" s="158"/>
      <c r="U71" s="145"/>
    </row>
    <row r="72" spans="1:21" ht="27" customHeight="1">
      <c r="A72" s="9"/>
      <c r="B72" s="51" t="s">
        <v>52</v>
      </c>
      <c r="C72" s="91">
        <v>68</v>
      </c>
      <c r="D72" s="36">
        <v>4</v>
      </c>
      <c r="E72" s="64">
        <v>9410001010262</v>
      </c>
      <c r="F72" s="61" t="s">
        <v>470</v>
      </c>
      <c r="G72" s="40" t="s">
        <v>471</v>
      </c>
      <c r="H72" s="11">
        <v>20</v>
      </c>
      <c r="I72" s="12">
        <v>1159389</v>
      </c>
      <c r="J72" s="13">
        <v>1404</v>
      </c>
      <c r="K72" s="11">
        <v>243</v>
      </c>
      <c r="L72" s="114">
        <f t="shared" si="2"/>
        <v>5.8</v>
      </c>
      <c r="M72" s="11">
        <v>12</v>
      </c>
      <c r="N72" s="93">
        <f t="shared" si="3"/>
        <v>16657.887931034482</v>
      </c>
      <c r="O72" s="139"/>
      <c r="P72" s="140"/>
      <c r="Q72" s="144" t="s">
        <v>333</v>
      </c>
      <c r="R72" s="144" t="s">
        <v>333</v>
      </c>
      <c r="S72" s="142">
        <v>8.9999999999999993E-3</v>
      </c>
      <c r="T72" s="158"/>
      <c r="U72" s="145"/>
    </row>
    <row r="73" spans="1:21" ht="27" customHeight="1">
      <c r="A73" s="9"/>
      <c r="B73" s="51" t="s">
        <v>52</v>
      </c>
      <c r="C73" s="91">
        <v>69</v>
      </c>
      <c r="D73" s="36">
        <v>4</v>
      </c>
      <c r="E73" s="64"/>
      <c r="F73" s="61" t="s">
        <v>472</v>
      </c>
      <c r="G73" s="38" t="s">
        <v>473</v>
      </c>
      <c r="H73" s="11">
        <v>20</v>
      </c>
      <c r="I73" s="12">
        <v>2407120</v>
      </c>
      <c r="J73" s="13">
        <v>2668</v>
      </c>
      <c r="K73" s="11">
        <v>240</v>
      </c>
      <c r="L73" s="114">
        <f t="shared" si="2"/>
        <v>11.2</v>
      </c>
      <c r="M73" s="11">
        <v>12</v>
      </c>
      <c r="N73" s="93">
        <f t="shared" si="3"/>
        <v>17910.11904761905</v>
      </c>
      <c r="O73" s="139"/>
      <c r="P73" s="140"/>
      <c r="Q73" s="144" t="s">
        <v>333</v>
      </c>
      <c r="R73" s="144"/>
      <c r="S73" s="142">
        <v>8.3000000000000004E-2</v>
      </c>
      <c r="T73" s="158"/>
      <c r="U73" s="145"/>
    </row>
    <row r="74" spans="1:21" ht="27" customHeight="1">
      <c r="A74" s="9"/>
      <c r="B74" s="51" t="s">
        <v>52</v>
      </c>
      <c r="C74" s="91">
        <v>70</v>
      </c>
      <c r="D74" s="36">
        <v>4</v>
      </c>
      <c r="E74" s="64">
        <v>1213100587</v>
      </c>
      <c r="F74" s="61" t="s">
        <v>474</v>
      </c>
      <c r="G74" s="40" t="s">
        <v>475</v>
      </c>
      <c r="H74" s="11">
        <v>20</v>
      </c>
      <c r="I74" s="12">
        <v>1458039</v>
      </c>
      <c r="J74" s="13">
        <v>1441</v>
      </c>
      <c r="K74" s="11">
        <v>267</v>
      </c>
      <c r="L74" s="114">
        <f t="shared" si="2"/>
        <v>5.3999999999999995</v>
      </c>
      <c r="M74" s="11">
        <v>12</v>
      </c>
      <c r="N74" s="93">
        <f t="shared" si="3"/>
        <v>22500.601851851854</v>
      </c>
      <c r="O74" s="139"/>
      <c r="P74" s="140"/>
      <c r="Q74" s="144" t="s">
        <v>333</v>
      </c>
      <c r="R74" s="144"/>
      <c r="S74" s="142">
        <v>0.13</v>
      </c>
      <c r="T74" s="158"/>
      <c r="U74" s="145"/>
    </row>
    <row r="75" spans="1:21" ht="27" customHeight="1">
      <c r="A75" s="9"/>
      <c r="B75" s="51" t="s">
        <v>52</v>
      </c>
      <c r="C75" s="91">
        <v>71</v>
      </c>
      <c r="D75" s="36">
        <v>4</v>
      </c>
      <c r="E75" s="64">
        <v>4340001006818</v>
      </c>
      <c r="F75" s="61" t="s">
        <v>114</v>
      </c>
      <c r="G75" s="40" t="s">
        <v>115</v>
      </c>
      <c r="H75" s="11">
        <v>30</v>
      </c>
      <c r="I75" s="12">
        <v>10936079</v>
      </c>
      <c r="J75" s="13">
        <v>7714</v>
      </c>
      <c r="K75" s="11">
        <v>312</v>
      </c>
      <c r="L75" s="114">
        <f t="shared" si="2"/>
        <v>24.8</v>
      </c>
      <c r="M75" s="11">
        <v>12</v>
      </c>
      <c r="N75" s="93">
        <f t="shared" si="3"/>
        <v>36747.577284946237</v>
      </c>
      <c r="O75" s="139"/>
      <c r="P75" s="140"/>
      <c r="Q75" s="144"/>
      <c r="R75" s="144"/>
      <c r="S75" s="142"/>
      <c r="T75" s="158"/>
      <c r="U75" s="145"/>
    </row>
    <row r="76" spans="1:21" ht="27" customHeight="1">
      <c r="A76" s="9"/>
      <c r="B76" s="51" t="s">
        <v>52</v>
      </c>
      <c r="C76" s="91">
        <v>72</v>
      </c>
      <c r="D76" s="36">
        <v>4</v>
      </c>
      <c r="E76" s="64">
        <v>1212600454</v>
      </c>
      <c r="F76" s="61" t="s">
        <v>118</v>
      </c>
      <c r="G76" s="40" t="s">
        <v>476</v>
      </c>
      <c r="H76" s="11">
        <v>20</v>
      </c>
      <c r="I76" s="12">
        <v>2404323</v>
      </c>
      <c r="J76" s="13">
        <v>3719</v>
      </c>
      <c r="K76" s="11">
        <v>251</v>
      </c>
      <c r="L76" s="114">
        <f t="shared" si="2"/>
        <v>14.9</v>
      </c>
      <c r="M76" s="11">
        <v>12</v>
      </c>
      <c r="N76" s="93">
        <f t="shared" si="3"/>
        <v>13446.996644295301</v>
      </c>
      <c r="O76" s="139"/>
      <c r="P76" s="140"/>
      <c r="Q76" s="144"/>
      <c r="R76" s="144"/>
      <c r="S76" s="142"/>
      <c r="T76" s="158"/>
      <c r="U76" s="145"/>
    </row>
    <row r="77" spans="1:21" ht="27" customHeight="1">
      <c r="A77" s="9"/>
      <c r="B77" s="51" t="s">
        <v>52</v>
      </c>
      <c r="C77" s="91">
        <v>73</v>
      </c>
      <c r="D77" s="36">
        <v>4</v>
      </c>
      <c r="E77" s="64">
        <v>6040001083514</v>
      </c>
      <c r="F77" s="61" t="s">
        <v>122</v>
      </c>
      <c r="G77" s="40" t="s">
        <v>477</v>
      </c>
      <c r="H77" s="11">
        <v>20</v>
      </c>
      <c r="I77" s="12">
        <v>2480976</v>
      </c>
      <c r="J77" s="13">
        <v>1701</v>
      </c>
      <c r="K77" s="11">
        <v>251</v>
      </c>
      <c r="L77" s="114">
        <f t="shared" si="2"/>
        <v>6.8</v>
      </c>
      <c r="M77" s="11">
        <v>12</v>
      </c>
      <c r="N77" s="93">
        <f t="shared" si="3"/>
        <v>30404.117647058825</v>
      </c>
      <c r="O77" s="139"/>
      <c r="P77" s="140"/>
      <c r="Q77" s="144"/>
      <c r="R77" s="144"/>
      <c r="S77" s="142"/>
      <c r="T77" s="158"/>
      <c r="U77" s="145"/>
    </row>
    <row r="78" spans="1:21" ht="27" customHeight="1">
      <c r="A78" s="9"/>
      <c r="B78" s="51" t="s">
        <v>52</v>
      </c>
      <c r="C78" s="91">
        <v>74</v>
      </c>
      <c r="D78" s="36">
        <v>4</v>
      </c>
      <c r="E78" s="64">
        <v>6040001090782</v>
      </c>
      <c r="F78" s="61" t="s">
        <v>478</v>
      </c>
      <c r="G78" s="54" t="s">
        <v>479</v>
      </c>
      <c r="H78" s="11"/>
      <c r="I78" s="12">
        <v>4136216</v>
      </c>
      <c r="J78" s="13">
        <v>4078</v>
      </c>
      <c r="K78" s="11">
        <v>240</v>
      </c>
      <c r="L78" s="114">
        <f t="shared" si="2"/>
        <v>17</v>
      </c>
      <c r="M78" s="11">
        <v>12</v>
      </c>
      <c r="N78" s="93">
        <f t="shared" si="3"/>
        <v>20275.568627450983</v>
      </c>
      <c r="O78" s="139"/>
      <c r="P78" s="140"/>
      <c r="Q78" s="144"/>
      <c r="R78" s="144"/>
      <c r="S78" s="142"/>
      <c r="T78" s="158"/>
      <c r="U78" s="145"/>
    </row>
    <row r="79" spans="1:21" ht="27" customHeight="1">
      <c r="A79" s="9"/>
      <c r="B79" s="51" t="s">
        <v>52</v>
      </c>
      <c r="C79" s="91">
        <v>75</v>
      </c>
      <c r="D79" s="36">
        <v>4</v>
      </c>
      <c r="E79" s="64">
        <v>40001094142</v>
      </c>
      <c r="F79" s="61" t="s">
        <v>480</v>
      </c>
      <c r="G79" s="40" t="s">
        <v>481</v>
      </c>
      <c r="H79" s="11">
        <v>20</v>
      </c>
      <c r="I79" s="12">
        <v>6062710</v>
      </c>
      <c r="J79" s="13">
        <v>3530</v>
      </c>
      <c r="K79" s="11">
        <v>252</v>
      </c>
      <c r="L79" s="114">
        <f t="shared" si="2"/>
        <v>14.1</v>
      </c>
      <c r="M79" s="11">
        <v>12</v>
      </c>
      <c r="N79" s="93">
        <f t="shared" si="3"/>
        <v>35831.61938534279</v>
      </c>
      <c r="O79" s="139"/>
      <c r="P79" s="140"/>
      <c r="Q79" s="144" t="s">
        <v>333</v>
      </c>
      <c r="R79" s="144"/>
      <c r="S79" s="142">
        <v>0.47599999999999998</v>
      </c>
      <c r="T79" s="158"/>
      <c r="U79" s="145"/>
    </row>
    <row r="80" spans="1:21" ht="27" customHeight="1">
      <c r="A80" s="9"/>
      <c r="B80" s="51" t="s">
        <v>52</v>
      </c>
      <c r="C80" s="91">
        <v>76</v>
      </c>
      <c r="D80" s="36">
        <v>4</v>
      </c>
      <c r="E80" s="64">
        <v>7040001058787</v>
      </c>
      <c r="F80" s="61" t="s">
        <v>482</v>
      </c>
      <c r="G80" s="40" t="s">
        <v>483</v>
      </c>
      <c r="H80" s="11">
        <v>20</v>
      </c>
      <c r="I80" s="12">
        <v>4078500</v>
      </c>
      <c r="J80" s="13">
        <v>5783</v>
      </c>
      <c r="K80" s="11">
        <v>270</v>
      </c>
      <c r="L80" s="114">
        <f t="shared" si="2"/>
        <v>21.5</v>
      </c>
      <c r="M80" s="11">
        <v>12</v>
      </c>
      <c r="N80" s="93">
        <f t="shared" si="3"/>
        <v>15808.13953488372</v>
      </c>
      <c r="O80" s="139"/>
      <c r="P80" s="140"/>
      <c r="Q80" s="144"/>
      <c r="R80" s="144"/>
      <c r="S80" s="142"/>
      <c r="T80" s="158"/>
      <c r="U80" s="145"/>
    </row>
    <row r="81" spans="1:21" ht="27" customHeight="1">
      <c r="A81" s="9"/>
      <c r="B81" s="51" t="s">
        <v>52</v>
      </c>
      <c r="C81" s="91">
        <v>77</v>
      </c>
      <c r="D81" s="36">
        <v>4</v>
      </c>
      <c r="E81" s="64">
        <v>7040001058787</v>
      </c>
      <c r="F81" s="61" t="s">
        <v>482</v>
      </c>
      <c r="G81" s="40" t="s">
        <v>484</v>
      </c>
      <c r="H81" s="11">
        <v>20</v>
      </c>
      <c r="I81" s="12">
        <v>3753750</v>
      </c>
      <c r="J81" s="13">
        <v>5341</v>
      </c>
      <c r="K81" s="11">
        <v>270</v>
      </c>
      <c r="L81" s="114">
        <f t="shared" si="2"/>
        <v>19.8</v>
      </c>
      <c r="M81" s="11">
        <v>12</v>
      </c>
      <c r="N81" s="93">
        <f t="shared" si="3"/>
        <v>15798.611111111109</v>
      </c>
      <c r="O81" s="139"/>
      <c r="P81" s="140"/>
      <c r="Q81" s="144"/>
      <c r="R81" s="144"/>
      <c r="S81" s="142"/>
      <c r="T81" s="158"/>
      <c r="U81" s="145"/>
    </row>
    <row r="82" spans="1:21" ht="27" customHeight="1">
      <c r="A82" s="9"/>
      <c r="B82" s="51" t="s">
        <v>52</v>
      </c>
      <c r="C82" s="91">
        <v>78</v>
      </c>
      <c r="D82" s="36">
        <v>4</v>
      </c>
      <c r="E82" s="64">
        <v>7040001058787</v>
      </c>
      <c r="F82" s="61" t="s">
        <v>482</v>
      </c>
      <c r="G82" s="40" t="s">
        <v>485</v>
      </c>
      <c r="H82" s="11">
        <v>20</v>
      </c>
      <c r="I82" s="12">
        <v>4106480</v>
      </c>
      <c r="J82" s="13">
        <v>5493</v>
      </c>
      <c r="K82" s="11">
        <v>270</v>
      </c>
      <c r="L82" s="114">
        <f t="shared" si="2"/>
        <v>20.400000000000002</v>
      </c>
      <c r="M82" s="11">
        <v>12</v>
      </c>
      <c r="N82" s="93">
        <f t="shared" si="3"/>
        <v>16774.83660130719</v>
      </c>
      <c r="O82" s="139"/>
      <c r="P82" s="140"/>
      <c r="Q82" s="144"/>
      <c r="R82" s="144"/>
      <c r="S82" s="142"/>
      <c r="T82" s="158"/>
      <c r="U82" s="145"/>
    </row>
    <row r="83" spans="1:21" ht="27" customHeight="1">
      <c r="A83" s="9"/>
      <c r="B83" s="51" t="s">
        <v>52</v>
      </c>
      <c r="C83" s="91">
        <v>79</v>
      </c>
      <c r="D83" s="36">
        <v>4</v>
      </c>
      <c r="E83" s="64"/>
      <c r="F83" s="61" t="s">
        <v>486</v>
      </c>
      <c r="G83" s="40" t="s">
        <v>487</v>
      </c>
      <c r="H83" s="11">
        <v>20</v>
      </c>
      <c r="I83" s="12">
        <v>910000</v>
      </c>
      <c r="J83" s="13">
        <v>2040</v>
      </c>
      <c r="K83" s="11">
        <v>240</v>
      </c>
      <c r="L83" s="114">
        <f t="shared" si="2"/>
        <v>8.5</v>
      </c>
      <c r="M83" s="11">
        <v>12</v>
      </c>
      <c r="N83" s="93">
        <f t="shared" si="3"/>
        <v>8921.5686274509808</v>
      </c>
      <c r="O83" s="139"/>
      <c r="P83" s="140"/>
      <c r="Q83" s="144"/>
      <c r="R83" s="144"/>
      <c r="S83" s="142"/>
      <c r="T83" s="158"/>
      <c r="U83" s="145"/>
    </row>
    <row r="84" spans="1:21" ht="27" customHeight="1">
      <c r="A84" s="9"/>
      <c r="B84" s="51" t="s">
        <v>52</v>
      </c>
      <c r="C84" s="91">
        <v>80</v>
      </c>
      <c r="D84" s="36">
        <v>6</v>
      </c>
      <c r="E84" s="64">
        <v>1212000549</v>
      </c>
      <c r="F84" s="61" t="s">
        <v>488</v>
      </c>
      <c r="G84" s="40" t="s">
        <v>489</v>
      </c>
      <c r="H84" s="11">
        <v>20</v>
      </c>
      <c r="I84" s="12">
        <v>2449569</v>
      </c>
      <c r="J84" s="13">
        <v>3103</v>
      </c>
      <c r="K84" s="11">
        <v>239</v>
      </c>
      <c r="L84" s="114">
        <f t="shared" si="2"/>
        <v>13</v>
      </c>
      <c r="M84" s="11">
        <v>12</v>
      </c>
      <c r="N84" s="93">
        <f t="shared" si="3"/>
        <v>15702.365384615385</v>
      </c>
      <c r="O84" s="139"/>
      <c r="P84" s="140"/>
      <c r="Q84" s="144"/>
      <c r="R84" s="144"/>
      <c r="S84" s="142"/>
      <c r="T84" s="158"/>
      <c r="U84" s="145"/>
    </row>
    <row r="85" spans="1:21" ht="27" customHeight="1">
      <c r="A85" s="9"/>
      <c r="B85" s="51" t="s">
        <v>52</v>
      </c>
      <c r="C85" s="91">
        <v>81</v>
      </c>
      <c r="D85" s="36">
        <v>6</v>
      </c>
      <c r="E85" s="64"/>
      <c r="F85" s="61" t="s">
        <v>490</v>
      </c>
      <c r="G85" s="40" t="s">
        <v>491</v>
      </c>
      <c r="H85" s="11">
        <v>14</v>
      </c>
      <c r="I85" s="12">
        <v>1496962</v>
      </c>
      <c r="J85" s="13">
        <v>2256</v>
      </c>
      <c r="K85" s="11">
        <v>257</v>
      </c>
      <c r="L85" s="114">
        <f t="shared" si="2"/>
        <v>8.7999999999999989</v>
      </c>
      <c r="M85" s="11">
        <v>12</v>
      </c>
      <c r="N85" s="93">
        <f t="shared" si="3"/>
        <v>14175.776515151518</v>
      </c>
      <c r="O85" s="139"/>
      <c r="P85" s="140"/>
      <c r="Q85" s="144"/>
      <c r="R85" s="144"/>
      <c r="S85" s="142"/>
      <c r="T85" s="158"/>
      <c r="U85" s="145"/>
    </row>
    <row r="86" spans="1:21" ht="27" customHeight="1">
      <c r="A86" s="9"/>
      <c r="B86" s="51" t="s">
        <v>52</v>
      </c>
      <c r="C86" s="91">
        <v>82</v>
      </c>
      <c r="D86" s="36">
        <v>1</v>
      </c>
      <c r="E86" s="64">
        <v>3040005008412</v>
      </c>
      <c r="F86" s="61" t="s">
        <v>492</v>
      </c>
      <c r="G86" s="55" t="s">
        <v>493</v>
      </c>
      <c r="H86" s="11">
        <v>22</v>
      </c>
      <c r="I86" s="12">
        <v>2096390</v>
      </c>
      <c r="J86" s="13">
        <v>2869</v>
      </c>
      <c r="K86" s="11">
        <v>239</v>
      </c>
      <c r="L86" s="114">
        <f t="shared" si="2"/>
        <v>12.1</v>
      </c>
      <c r="M86" s="11">
        <v>12</v>
      </c>
      <c r="N86" s="93">
        <f t="shared" si="3"/>
        <v>14437.947658402205</v>
      </c>
      <c r="O86" s="195"/>
      <c r="P86" s="196"/>
      <c r="Q86" s="187"/>
      <c r="R86" s="187"/>
      <c r="S86" s="188"/>
      <c r="T86" s="205"/>
      <c r="U86" s="189"/>
    </row>
    <row r="87" spans="1:21" ht="27" customHeight="1">
      <c r="A87" s="9"/>
      <c r="B87" s="51" t="s">
        <v>52</v>
      </c>
      <c r="C87" s="91">
        <v>83</v>
      </c>
      <c r="D87" s="36">
        <v>1</v>
      </c>
      <c r="E87" s="64"/>
      <c r="F87" s="61" t="s">
        <v>492</v>
      </c>
      <c r="G87" s="55" t="s">
        <v>494</v>
      </c>
      <c r="H87" s="11">
        <v>22</v>
      </c>
      <c r="I87" s="12">
        <v>3249200</v>
      </c>
      <c r="J87" s="13">
        <v>3705</v>
      </c>
      <c r="K87" s="11">
        <v>243</v>
      </c>
      <c r="L87" s="114">
        <f t="shared" si="2"/>
        <v>15.299999999999999</v>
      </c>
      <c r="M87" s="11">
        <v>12</v>
      </c>
      <c r="N87" s="93">
        <f t="shared" si="3"/>
        <v>17697.167755991286</v>
      </c>
      <c r="O87" s="139"/>
      <c r="P87" s="140"/>
      <c r="Q87" s="144"/>
      <c r="R87" s="144"/>
      <c r="S87" s="142"/>
      <c r="T87" s="158"/>
      <c r="U87" s="145"/>
    </row>
    <row r="88" spans="1:21" ht="27" customHeight="1">
      <c r="A88" s="9"/>
      <c r="B88" s="51" t="s">
        <v>52</v>
      </c>
      <c r="C88" s="91">
        <v>84</v>
      </c>
      <c r="D88" s="36">
        <v>6</v>
      </c>
      <c r="E88" s="64">
        <v>4040005013304</v>
      </c>
      <c r="F88" s="61" t="s">
        <v>495</v>
      </c>
      <c r="G88" s="55" t="s">
        <v>496</v>
      </c>
      <c r="H88" s="11">
        <v>10</v>
      </c>
      <c r="I88" s="12">
        <v>1969447</v>
      </c>
      <c r="J88" s="13">
        <v>2069</v>
      </c>
      <c r="K88" s="11">
        <v>241</v>
      </c>
      <c r="L88" s="114">
        <f t="shared" si="2"/>
        <v>8.6</v>
      </c>
      <c r="M88" s="11">
        <v>12</v>
      </c>
      <c r="N88" s="93">
        <f t="shared" si="3"/>
        <v>19083.788759689924</v>
      </c>
      <c r="O88" s="139"/>
      <c r="P88" s="140"/>
      <c r="Q88" s="144"/>
      <c r="R88" s="144"/>
      <c r="S88" s="142"/>
      <c r="T88" s="158"/>
      <c r="U88" s="145"/>
    </row>
    <row r="89" spans="1:21" ht="27" customHeight="1">
      <c r="A89" s="9"/>
      <c r="B89" s="51" t="s">
        <v>52</v>
      </c>
      <c r="C89" s="91">
        <v>85</v>
      </c>
      <c r="D89" s="36">
        <v>4</v>
      </c>
      <c r="E89" s="64"/>
      <c r="F89" s="61" t="s">
        <v>497</v>
      </c>
      <c r="G89" s="56" t="s">
        <v>498</v>
      </c>
      <c r="H89" s="11">
        <v>20</v>
      </c>
      <c r="I89" s="12">
        <v>802499</v>
      </c>
      <c r="J89" s="13">
        <v>2122</v>
      </c>
      <c r="K89" s="11">
        <v>262</v>
      </c>
      <c r="L89" s="114">
        <f t="shared" si="2"/>
        <v>8.1</v>
      </c>
      <c r="M89" s="11">
        <v>12</v>
      </c>
      <c r="N89" s="93">
        <f t="shared" si="3"/>
        <v>8256.1625514403295</v>
      </c>
      <c r="O89" s="139"/>
      <c r="P89" s="140"/>
      <c r="Q89" s="144"/>
      <c r="R89" s="144"/>
      <c r="S89" s="142"/>
      <c r="T89" s="158"/>
      <c r="U89" s="145"/>
    </row>
    <row r="90" spans="1:21" ht="27" customHeight="1">
      <c r="A90" s="9"/>
      <c r="B90" s="51" t="s">
        <v>52</v>
      </c>
      <c r="C90" s="91">
        <v>86</v>
      </c>
      <c r="D90" s="36">
        <v>4</v>
      </c>
      <c r="E90" s="64"/>
      <c r="F90" s="61" t="s">
        <v>499</v>
      </c>
      <c r="G90" s="55" t="s">
        <v>500</v>
      </c>
      <c r="H90" s="11">
        <v>20</v>
      </c>
      <c r="I90" s="12">
        <v>2917874</v>
      </c>
      <c r="J90" s="13">
        <v>3531</v>
      </c>
      <c r="K90" s="11">
        <v>214</v>
      </c>
      <c r="L90" s="114">
        <f t="shared" si="2"/>
        <v>16.5</v>
      </c>
      <c r="M90" s="11">
        <v>12</v>
      </c>
      <c r="N90" s="93">
        <f t="shared" si="3"/>
        <v>14736.737373737373</v>
      </c>
      <c r="O90" s="139"/>
      <c r="P90" s="140"/>
      <c r="Q90" s="144"/>
      <c r="R90" s="144"/>
      <c r="S90" s="142"/>
      <c r="T90" s="158"/>
      <c r="U90" s="145"/>
    </row>
    <row r="91" spans="1:21" ht="27" customHeight="1">
      <c r="A91" s="9"/>
      <c r="B91" s="51" t="s">
        <v>52</v>
      </c>
      <c r="C91" s="91">
        <v>87</v>
      </c>
      <c r="D91" s="36">
        <v>4</v>
      </c>
      <c r="E91" s="64">
        <v>1214800177</v>
      </c>
      <c r="F91" s="61" t="s">
        <v>501</v>
      </c>
      <c r="G91" s="55" t="s">
        <v>502</v>
      </c>
      <c r="H91" s="11">
        <v>20</v>
      </c>
      <c r="I91" s="12">
        <v>5059820</v>
      </c>
      <c r="J91" s="13">
        <v>5448</v>
      </c>
      <c r="K91" s="11">
        <v>270</v>
      </c>
      <c r="L91" s="114">
        <f t="shared" si="2"/>
        <v>20.200000000000003</v>
      </c>
      <c r="M91" s="11">
        <v>12</v>
      </c>
      <c r="N91" s="93">
        <f t="shared" si="3"/>
        <v>20873.844884488444</v>
      </c>
      <c r="O91" s="139"/>
      <c r="P91" s="140"/>
      <c r="Q91" s="144" t="s">
        <v>333</v>
      </c>
      <c r="R91" s="144"/>
      <c r="S91" s="142">
        <v>2.1000000000000001E-2</v>
      </c>
      <c r="T91" s="158"/>
      <c r="U91" s="145"/>
    </row>
    <row r="92" spans="1:21" ht="27" customHeight="1">
      <c r="A92" s="9"/>
      <c r="B92" s="51" t="s">
        <v>52</v>
      </c>
      <c r="C92" s="91">
        <v>88</v>
      </c>
      <c r="D92" s="36">
        <v>4</v>
      </c>
      <c r="E92" s="64">
        <v>6040003014038</v>
      </c>
      <c r="F92" s="61" t="s">
        <v>503</v>
      </c>
      <c r="G92" s="55" t="s">
        <v>504</v>
      </c>
      <c r="H92" s="11">
        <v>20</v>
      </c>
      <c r="I92" s="12">
        <v>925295</v>
      </c>
      <c r="J92" s="13">
        <v>1266</v>
      </c>
      <c r="K92" s="11">
        <v>240</v>
      </c>
      <c r="L92" s="114">
        <f t="shared" si="2"/>
        <v>5.3</v>
      </c>
      <c r="M92" s="11">
        <v>12</v>
      </c>
      <c r="N92" s="93">
        <f t="shared" si="3"/>
        <v>14548.663522012581</v>
      </c>
      <c r="O92" s="139"/>
      <c r="P92" s="140"/>
      <c r="Q92" s="144"/>
      <c r="R92" s="144"/>
      <c r="S92" s="142"/>
      <c r="T92" s="158"/>
      <c r="U92" s="145"/>
    </row>
    <row r="93" spans="1:21" ht="27" customHeight="1">
      <c r="A93" s="9"/>
      <c r="B93" s="51" t="s">
        <v>52</v>
      </c>
      <c r="C93" s="91">
        <v>89</v>
      </c>
      <c r="D93" s="36">
        <v>4</v>
      </c>
      <c r="E93" s="64">
        <v>2040003011856</v>
      </c>
      <c r="F93" s="61" t="s">
        <v>505</v>
      </c>
      <c r="G93" s="55" t="s">
        <v>506</v>
      </c>
      <c r="H93" s="11">
        <v>20</v>
      </c>
      <c r="I93" s="12">
        <v>3310069</v>
      </c>
      <c r="J93" s="13">
        <v>3570</v>
      </c>
      <c r="K93" s="11">
        <v>250</v>
      </c>
      <c r="L93" s="114">
        <f t="shared" si="2"/>
        <v>14.299999999999999</v>
      </c>
      <c r="M93" s="11">
        <v>12</v>
      </c>
      <c r="N93" s="93">
        <f t="shared" si="3"/>
        <v>19289.446386946391</v>
      </c>
      <c r="O93" s="139"/>
      <c r="P93" s="140"/>
      <c r="Q93" s="144" t="s">
        <v>333</v>
      </c>
      <c r="R93" s="144"/>
      <c r="S93" s="142">
        <v>0.20499999999999999</v>
      </c>
      <c r="T93" s="158"/>
      <c r="U93" s="145"/>
    </row>
    <row r="94" spans="1:21" ht="27" customHeight="1">
      <c r="A94" s="9"/>
      <c r="B94" s="51" t="s">
        <v>52</v>
      </c>
      <c r="C94" s="91">
        <v>90</v>
      </c>
      <c r="D94" s="36">
        <v>4</v>
      </c>
      <c r="E94" s="64">
        <v>1212300642</v>
      </c>
      <c r="F94" s="61" t="s">
        <v>507</v>
      </c>
      <c r="G94" s="55" t="s">
        <v>508</v>
      </c>
      <c r="H94" s="11">
        <v>20</v>
      </c>
      <c r="I94" s="12">
        <v>763825</v>
      </c>
      <c r="J94" s="13">
        <v>941</v>
      </c>
      <c r="K94" s="11">
        <v>240</v>
      </c>
      <c r="L94" s="114">
        <f t="shared" si="2"/>
        <v>4</v>
      </c>
      <c r="M94" s="11">
        <v>12</v>
      </c>
      <c r="N94" s="93">
        <f t="shared" si="3"/>
        <v>15913.020833333334</v>
      </c>
      <c r="O94" s="139"/>
      <c r="P94" s="140"/>
      <c r="Q94" s="144"/>
      <c r="R94" s="144"/>
      <c r="S94" s="142"/>
      <c r="T94" s="158"/>
      <c r="U94" s="145"/>
    </row>
    <row r="95" spans="1:21" ht="27" customHeight="1">
      <c r="A95" s="9"/>
      <c r="B95" s="51" t="s">
        <v>52</v>
      </c>
      <c r="C95" s="91">
        <v>91</v>
      </c>
      <c r="D95" s="36">
        <v>4</v>
      </c>
      <c r="E95" s="64">
        <v>1210601470</v>
      </c>
      <c r="F95" s="61" t="s">
        <v>509</v>
      </c>
      <c r="G95" s="55" t="s">
        <v>510</v>
      </c>
      <c r="H95" s="11">
        <v>20</v>
      </c>
      <c r="I95" s="12">
        <v>514100</v>
      </c>
      <c r="J95" s="13">
        <v>1023</v>
      </c>
      <c r="K95" s="11">
        <v>255</v>
      </c>
      <c r="L95" s="114">
        <f t="shared" si="2"/>
        <v>4.0999999999999996</v>
      </c>
      <c r="M95" s="11">
        <v>12</v>
      </c>
      <c r="N95" s="93">
        <f t="shared" si="3"/>
        <v>10449.186991869919</v>
      </c>
      <c r="O95" s="139"/>
      <c r="P95" s="140"/>
      <c r="Q95" s="144"/>
      <c r="R95" s="144"/>
      <c r="S95" s="142"/>
      <c r="T95" s="158"/>
      <c r="U95" s="145"/>
    </row>
    <row r="96" spans="1:21" ht="27" customHeight="1">
      <c r="A96" s="9"/>
      <c r="B96" s="51" t="s">
        <v>52</v>
      </c>
      <c r="C96" s="91">
        <v>92</v>
      </c>
      <c r="D96" s="36">
        <v>4</v>
      </c>
      <c r="E96" s="64">
        <v>1212402174</v>
      </c>
      <c r="F96" s="61" t="s">
        <v>511</v>
      </c>
      <c r="G96" s="55" t="s">
        <v>512</v>
      </c>
      <c r="H96" s="11">
        <v>20</v>
      </c>
      <c r="I96" s="12">
        <v>2873007</v>
      </c>
      <c r="J96" s="13">
        <v>4073</v>
      </c>
      <c r="K96" s="11">
        <v>247</v>
      </c>
      <c r="L96" s="114">
        <f t="shared" si="2"/>
        <v>16.5</v>
      </c>
      <c r="M96" s="11">
        <v>12</v>
      </c>
      <c r="N96" s="93">
        <f t="shared" si="3"/>
        <v>14510.136363636362</v>
      </c>
      <c r="O96" s="139"/>
      <c r="P96" s="140"/>
      <c r="Q96" s="144"/>
      <c r="R96" s="144"/>
      <c r="S96" s="142"/>
      <c r="T96" s="158"/>
      <c r="U96" s="145"/>
    </row>
    <row r="97" spans="1:21" ht="27" customHeight="1">
      <c r="A97" s="9"/>
      <c r="B97" s="51" t="s">
        <v>52</v>
      </c>
      <c r="C97" s="91">
        <v>93</v>
      </c>
      <c r="D97" s="36">
        <v>4</v>
      </c>
      <c r="E97" s="64">
        <v>1212701765</v>
      </c>
      <c r="F97" s="61" t="s">
        <v>513</v>
      </c>
      <c r="G97" s="56" t="s">
        <v>514</v>
      </c>
      <c r="H97" s="11">
        <v>20</v>
      </c>
      <c r="I97" s="12">
        <v>1262803</v>
      </c>
      <c r="J97" s="13">
        <v>2624</v>
      </c>
      <c r="K97" s="11">
        <v>231</v>
      </c>
      <c r="L97" s="114">
        <f t="shared" si="2"/>
        <v>11.4</v>
      </c>
      <c r="M97" s="11">
        <v>12</v>
      </c>
      <c r="N97" s="93">
        <f t="shared" si="3"/>
        <v>9231.0160818713448</v>
      </c>
      <c r="O97" s="139"/>
      <c r="P97" s="140"/>
      <c r="Q97" s="144" t="s">
        <v>333</v>
      </c>
      <c r="R97" s="144"/>
      <c r="S97" s="142">
        <v>0.82699999999999996</v>
      </c>
      <c r="T97" s="158"/>
      <c r="U97" s="145"/>
    </row>
    <row r="98" spans="1:21" ht="27" customHeight="1">
      <c r="A98" s="9"/>
      <c r="B98" s="51" t="s">
        <v>52</v>
      </c>
      <c r="C98" s="91">
        <v>94</v>
      </c>
      <c r="D98" s="36">
        <v>4</v>
      </c>
      <c r="E98" s="64"/>
      <c r="F98" s="61" t="s">
        <v>515</v>
      </c>
      <c r="G98" s="55" t="s">
        <v>1319</v>
      </c>
      <c r="H98" s="11">
        <v>20</v>
      </c>
      <c r="I98" s="12">
        <v>7322450</v>
      </c>
      <c r="J98" s="13">
        <v>7424</v>
      </c>
      <c r="K98" s="11">
        <v>366</v>
      </c>
      <c r="L98" s="114">
        <f t="shared" si="2"/>
        <v>20.3</v>
      </c>
      <c r="M98" s="11">
        <v>12</v>
      </c>
      <c r="N98" s="93">
        <f t="shared" si="3"/>
        <v>30059.318555008209</v>
      </c>
      <c r="O98" s="139"/>
      <c r="P98" s="140"/>
      <c r="Q98" s="144"/>
      <c r="R98" s="144"/>
      <c r="S98" s="142"/>
      <c r="T98" s="158"/>
      <c r="U98" s="145"/>
    </row>
    <row r="99" spans="1:21" ht="27" customHeight="1">
      <c r="A99" s="9"/>
      <c r="B99" s="51" t="s">
        <v>52</v>
      </c>
      <c r="C99" s="91">
        <v>95</v>
      </c>
      <c r="D99" s="36">
        <v>4</v>
      </c>
      <c r="E99" s="64"/>
      <c r="F99" s="61" t="s">
        <v>515</v>
      </c>
      <c r="G99" s="39" t="s">
        <v>516</v>
      </c>
      <c r="H99" s="11">
        <v>20</v>
      </c>
      <c r="I99" s="12">
        <v>6994150</v>
      </c>
      <c r="J99" s="13">
        <v>6991</v>
      </c>
      <c r="K99" s="11">
        <v>366</v>
      </c>
      <c r="L99" s="114">
        <f t="shared" si="2"/>
        <v>19.200000000000003</v>
      </c>
      <c r="M99" s="11">
        <v>12</v>
      </c>
      <c r="N99" s="93">
        <f t="shared" si="3"/>
        <v>30356.553819444438</v>
      </c>
      <c r="O99" s="139"/>
      <c r="P99" s="140"/>
      <c r="Q99" s="144"/>
      <c r="R99" s="144"/>
      <c r="S99" s="142"/>
      <c r="T99" s="158"/>
      <c r="U99" s="145"/>
    </row>
    <row r="100" spans="1:21" ht="27" customHeight="1">
      <c r="A100" s="9"/>
      <c r="B100" s="51" t="s">
        <v>52</v>
      </c>
      <c r="C100" s="91">
        <v>96</v>
      </c>
      <c r="D100" s="36">
        <v>4</v>
      </c>
      <c r="E100" s="64"/>
      <c r="F100" s="61" t="s">
        <v>515</v>
      </c>
      <c r="G100" s="40" t="s">
        <v>517</v>
      </c>
      <c r="H100" s="11">
        <v>20</v>
      </c>
      <c r="I100" s="12">
        <v>5475500</v>
      </c>
      <c r="J100" s="13">
        <v>5320</v>
      </c>
      <c r="K100" s="11">
        <v>366</v>
      </c>
      <c r="L100" s="114">
        <f t="shared" si="2"/>
        <v>14.6</v>
      </c>
      <c r="M100" s="11">
        <v>12</v>
      </c>
      <c r="N100" s="93">
        <f t="shared" si="3"/>
        <v>31252.853881278541</v>
      </c>
      <c r="O100" s="139"/>
      <c r="P100" s="140"/>
      <c r="Q100" s="144"/>
      <c r="R100" s="144"/>
      <c r="S100" s="142"/>
      <c r="T100" s="158"/>
      <c r="U100" s="145"/>
    </row>
    <row r="101" spans="1:21" ht="27" customHeight="1">
      <c r="A101" s="9"/>
      <c r="B101" s="51" t="s">
        <v>52</v>
      </c>
      <c r="C101" s="91">
        <v>97</v>
      </c>
      <c r="D101" s="36">
        <v>4</v>
      </c>
      <c r="E101" s="64"/>
      <c r="F101" s="61" t="s">
        <v>518</v>
      </c>
      <c r="G101" s="40" t="s">
        <v>519</v>
      </c>
      <c r="H101" s="11">
        <v>20</v>
      </c>
      <c r="I101" s="12">
        <v>2496000</v>
      </c>
      <c r="J101" s="13">
        <v>3127</v>
      </c>
      <c r="K101" s="11">
        <v>239</v>
      </c>
      <c r="L101" s="114">
        <f t="shared" si="2"/>
        <v>13.1</v>
      </c>
      <c r="M101" s="11">
        <v>12</v>
      </c>
      <c r="N101" s="93">
        <f t="shared" si="3"/>
        <v>15877.862595419849</v>
      </c>
      <c r="O101" s="139"/>
      <c r="P101" s="140"/>
      <c r="Q101" s="144"/>
      <c r="R101" s="144"/>
      <c r="S101" s="142"/>
      <c r="T101" s="158"/>
      <c r="U101" s="145"/>
    </row>
    <row r="102" spans="1:21" ht="27" customHeight="1">
      <c r="A102" s="9"/>
      <c r="B102" s="51" t="s">
        <v>52</v>
      </c>
      <c r="C102" s="91">
        <v>98</v>
      </c>
      <c r="D102" s="36">
        <v>4</v>
      </c>
      <c r="E102" s="64">
        <v>2040003014578</v>
      </c>
      <c r="F102" s="61" t="s">
        <v>520</v>
      </c>
      <c r="G102" s="40" t="s">
        <v>521</v>
      </c>
      <c r="H102" s="11"/>
      <c r="I102" s="12">
        <v>5428949</v>
      </c>
      <c r="J102" s="13">
        <v>5249</v>
      </c>
      <c r="K102" s="11">
        <v>270</v>
      </c>
      <c r="L102" s="114">
        <f t="shared" si="2"/>
        <v>19.5</v>
      </c>
      <c r="M102" s="11">
        <v>12</v>
      </c>
      <c r="N102" s="93">
        <f t="shared" si="3"/>
        <v>23200.63675213675</v>
      </c>
      <c r="O102" s="139"/>
      <c r="P102" s="140"/>
      <c r="Q102" s="144"/>
      <c r="R102" s="144"/>
      <c r="S102" s="142"/>
      <c r="T102" s="158"/>
      <c r="U102" s="145"/>
    </row>
    <row r="103" spans="1:21" ht="27" customHeight="1">
      <c r="A103" s="9"/>
      <c r="B103" s="51" t="s">
        <v>52</v>
      </c>
      <c r="C103" s="91">
        <v>99</v>
      </c>
      <c r="D103" s="36">
        <v>4</v>
      </c>
      <c r="E103" s="64">
        <v>2040003014578</v>
      </c>
      <c r="F103" s="61" t="s">
        <v>520</v>
      </c>
      <c r="G103" s="40" t="s">
        <v>522</v>
      </c>
      <c r="H103" s="11"/>
      <c r="I103" s="12">
        <v>4894309</v>
      </c>
      <c r="J103" s="13">
        <v>4976</v>
      </c>
      <c r="K103" s="11">
        <v>270</v>
      </c>
      <c r="L103" s="114">
        <f t="shared" si="2"/>
        <v>18.5</v>
      </c>
      <c r="M103" s="11">
        <v>12</v>
      </c>
      <c r="N103" s="93">
        <f t="shared" si="3"/>
        <v>22046.436936936938</v>
      </c>
      <c r="O103" s="139"/>
      <c r="P103" s="140"/>
      <c r="Q103" s="144"/>
      <c r="R103" s="144"/>
      <c r="S103" s="142"/>
      <c r="T103" s="158"/>
      <c r="U103" s="145"/>
    </row>
    <row r="104" spans="1:21" ht="27" customHeight="1">
      <c r="A104" s="9"/>
      <c r="B104" s="51" t="s">
        <v>52</v>
      </c>
      <c r="C104" s="91">
        <v>100</v>
      </c>
      <c r="D104" s="36">
        <v>4</v>
      </c>
      <c r="E104" s="64">
        <v>1214100206</v>
      </c>
      <c r="F104" s="61" t="s">
        <v>523</v>
      </c>
      <c r="G104" s="40" t="s">
        <v>524</v>
      </c>
      <c r="H104" s="11">
        <v>20</v>
      </c>
      <c r="I104" s="12">
        <v>1248600</v>
      </c>
      <c r="J104" s="13">
        <v>2660</v>
      </c>
      <c r="K104" s="11">
        <v>269</v>
      </c>
      <c r="L104" s="114">
        <f t="shared" si="2"/>
        <v>9.9</v>
      </c>
      <c r="M104" s="11">
        <v>12</v>
      </c>
      <c r="N104" s="93">
        <f t="shared" si="3"/>
        <v>10510.101010101009</v>
      </c>
      <c r="O104" s="139"/>
      <c r="P104" s="140"/>
      <c r="Q104" s="144"/>
      <c r="R104" s="144"/>
      <c r="S104" s="142"/>
      <c r="T104" s="158"/>
      <c r="U104" s="145"/>
    </row>
    <row r="105" spans="1:21" ht="27" customHeight="1">
      <c r="A105" s="9"/>
      <c r="B105" s="51" t="s">
        <v>52</v>
      </c>
      <c r="C105" s="91">
        <v>101</v>
      </c>
      <c r="D105" s="36">
        <v>4</v>
      </c>
      <c r="E105" s="64">
        <v>4040003005708</v>
      </c>
      <c r="F105" s="61" t="s">
        <v>525</v>
      </c>
      <c r="G105" s="40" t="s">
        <v>526</v>
      </c>
      <c r="H105" s="11">
        <v>40</v>
      </c>
      <c r="I105" s="12">
        <v>6364810</v>
      </c>
      <c r="J105" s="13">
        <v>6040</v>
      </c>
      <c r="K105" s="11">
        <v>250</v>
      </c>
      <c r="L105" s="114">
        <f t="shared" si="2"/>
        <v>24.200000000000003</v>
      </c>
      <c r="M105" s="11">
        <v>12</v>
      </c>
      <c r="N105" s="93">
        <f t="shared" si="3"/>
        <v>21917.38980716253</v>
      </c>
      <c r="O105" s="139"/>
      <c r="P105" s="140"/>
      <c r="Q105" s="144"/>
      <c r="R105" s="144"/>
      <c r="S105" s="142"/>
      <c r="T105" s="158"/>
      <c r="U105" s="145"/>
    </row>
    <row r="106" spans="1:21" ht="27" customHeight="1">
      <c r="A106" s="9"/>
      <c r="B106" s="51" t="s">
        <v>1317</v>
      </c>
      <c r="C106" s="91">
        <v>102</v>
      </c>
      <c r="D106" s="36">
        <v>5</v>
      </c>
      <c r="E106" s="64">
        <v>1215300250</v>
      </c>
      <c r="F106" s="61" t="s">
        <v>1310</v>
      </c>
      <c r="G106" s="40" t="s">
        <v>1311</v>
      </c>
      <c r="H106" s="11"/>
      <c r="I106" s="12"/>
      <c r="J106" s="13"/>
      <c r="K106" s="11"/>
      <c r="L106" s="114" t="e">
        <f t="shared" ref="L106" si="4">ROUNDUP(J106/K106,1)</f>
        <v>#DIV/0!</v>
      </c>
      <c r="M106" s="11"/>
      <c r="N106" s="93" t="e">
        <f t="shared" ref="N106" si="5">IF(AND(I106&gt;0,L106&gt;0,M106&gt;0),I106/L106/M106,0)</f>
        <v>#DIV/0!</v>
      </c>
      <c r="O106" s="139"/>
      <c r="P106" s="140"/>
      <c r="Q106" s="144"/>
      <c r="R106" s="144"/>
      <c r="S106" s="142"/>
      <c r="T106" s="158"/>
      <c r="U106" s="145"/>
    </row>
    <row r="107" spans="1:21" ht="27" customHeight="1">
      <c r="A107" s="9"/>
      <c r="B107" s="51" t="s">
        <v>52</v>
      </c>
      <c r="C107" s="91">
        <v>103</v>
      </c>
      <c r="D107" s="36">
        <v>1</v>
      </c>
      <c r="E107" s="64">
        <v>4040005010648</v>
      </c>
      <c r="F107" s="61" t="s">
        <v>528</v>
      </c>
      <c r="G107" s="40" t="s">
        <v>529</v>
      </c>
      <c r="H107" s="11">
        <v>50</v>
      </c>
      <c r="I107" s="12">
        <v>4119251</v>
      </c>
      <c r="J107" s="13">
        <v>6495</v>
      </c>
      <c r="K107" s="11">
        <v>240</v>
      </c>
      <c r="L107" s="114">
        <f t="shared" si="2"/>
        <v>27.1</v>
      </c>
      <c r="M107" s="11">
        <v>12</v>
      </c>
      <c r="N107" s="93">
        <f t="shared" si="3"/>
        <v>12666.823493234931</v>
      </c>
      <c r="O107" s="139"/>
      <c r="P107" s="140"/>
      <c r="Q107" s="144"/>
      <c r="R107" s="144"/>
      <c r="S107" s="142"/>
      <c r="T107" s="158"/>
      <c r="U107" s="145"/>
    </row>
    <row r="108" spans="1:21" ht="27" customHeight="1">
      <c r="A108" s="9"/>
      <c r="B108" s="51" t="s">
        <v>52</v>
      </c>
      <c r="C108" s="91">
        <v>104</v>
      </c>
      <c r="D108" s="36">
        <v>6</v>
      </c>
      <c r="E108" s="64">
        <v>1212700700</v>
      </c>
      <c r="F108" s="61" t="s">
        <v>530</v>
      </c>
      <c r="G108" s="40" t="s">
        <v>531</v>
      </c>
      <c r="H108" s="11">
        <v>10</v>
      </c>
      <c r="I108" s="12">
        <v>1669206</v>
      </c>
      <c r="J108" s="13">
        <v>1703</v>
      </c>
      <c r="K108" s="11">
        <v>237</v>
      </c>
      <c r="L108" s="114">
        <f t="shared" si="2"/>
        <v>7.1999999999999993</v>
      </c>
      <c r="M108" s="11">
        <v>12</v>
      </c>
      <c r="N108" s="93">
        <f t="shared" si="3"/>
        <v>19319.513888888891</v>
      </c>
      <c r="O108" s="139"/>
      <c r="P108" s="140"/>
      <c r="Q108" s="144"/>
      <c r="R108" s="144"/>
      <c r="S108" s="142"/>
      <c r="T108" s="158"/>
      <c r="U108" s="145"/>
    </row>
    <row r="109" spans="1:21" ht="27" customHeight="1">
      <c r="A109" s="9"/>
      <c r="B109" s="51" t="s">
        <v>52</v>
      </c>
      <c r="C109" s="91">
        <v>105</v>
      </c>
      <c r="D109" s="36">
        <v>4</v>
      </c>
      <c r="E109" s="64"/>
      <c r="F109" s="61" t="s">
        <v>532</v>
      </c>
      <c r="G109" s="40" t="s">
        <v>533</v>
      </c>
      <c r="H109" s="11">
        <v>20</v>
      </c>
      <c r="I109" s="12">
        <v>11911000</v>
      </c>
      <c r="J109" s="13">
        <v>6720</v>
      </c>
      <c r="K109" s="11">
        <v>309</v>
      </c>
      <c r="L109" s="114">
        <f t="shared" si="2"/>
        <v>21.8</v>
      </c>
      <c r="M109" s="11">
        <v>12</v>
      </c>
      <c r="N109" s="93">
        <f t="shared" si="3"/>
        <v>45531.345565749238</v>
      </c>
      <c r="O109" s="139"/>
      <c r="P109" s="140"/>
      <c r="Q109" s="144"/>
      <c r="R109" s="144"/>
      <c r="S109" s="142"/>
      <c r="T109" s="158" t="s">
        <v>333</v>
      </c>
      <c r="U109" s="145">
        <v>0.22</v>
      </c>
    </row>
    <row r="110" spans="1:21" ht="27" customHeight="1">
      <c r="A110" s="9"/>
      <c r="B110" s="51" t="s">
        <v>52</v>
      </c>
      <c r="C110" s="91">
        <v>106</v>
      </c>
      <c r="D110" s="36">
        <v>2</v>
      </c>
      <c r="E110" s="64">
        <v>6011605000477</v>
      </c>
      <c r="F110" s="61" t="s">
        <v>534</v>
      </c>
      <c r="G110" s="40" t="s">
        <v>535</v>
      </c>
      <c r="H110" s="11">
        <v>20</v>
      </c>
      <c r="I110" s="12">
        <v>4138850</v>
      </c>
      <c r="J110" s="13">
        <v>3330</v>
      </c>
      <c r="K110" s="11">
        <v>248</v>
      </c>
      <c r="L110" s="114">
        <f t="shared" si="2"/>
        <v>13.5</v>
      </c>
      <c r="M110" s="11">
        <v>12</v>
      </c>
      <c r="N110" s="93">
        <f t="shared" si="3"/>
        <v>25548.456790123455</v>
      </c>
      <c r="O110" s="139"/>
      <c r="P110" s="140"/>
      <c r="Q110" s="144"/>
      <c r="R110" s="144"/>
      <c r="S110" s="142"/>
      <c r="T110" s="158"/>
      <c r="U110" s="145"/>
    </row>
    <row r="111" spans="1:21" ht="27" customHeight="1">
      <c r="A111" s="9"/>
      <c r="B111" s="51" t="s">
        <v>52</v>
      </c>
      <c r="C111" s="91">
        <v>107</v>
      </c>
      <c r="D111" s="36">
        <v>2</v>
      </c>
      <c r="E111" s="64"/>
      <c r="F111" s="61" t="s">
        <v>536</v>
      </c>
      <c r="G111" s="40" t="s">
        <v>537</v>
      </c>
      <c r="H111" s="11">
        <v>10</v>
      </c>
      <c r="I111" s="12">
        <v>1458185</v>
      </c>
      <c r="J111" s="13">
        <v>2751</v>
      </c>
      <c r="K111" s="11">
        <v>269</v>
      </c>
      <c r="L111" s="114">
        <f t="shared" si="2"/>
        <v>10.299999999999999</v>
      </c>
      <c r="M111" s="11">
        <v>12</v>
      </c>
      <c r="N111" s="93">
        <f t="shared" si="3"/>
        <v>11797.613268608417</v>
      </c>
      <c r="O111" s="139"/>
      <c r="P111" s="140"/>
      <c r="Q111" s="144"/>
      <c r="R111" s="144"/>
      <c r="S111" s="142"/>
      <c r="T111" s="158"/>
      <c r="U111" s="145"/>
    </row>
    <row r="112" spans="1:21" ht="27" customHeight="1">
      <c r="A112" s="9"/>
      <c r="B112" s="51" t="s">
        <v>52</v>
      </c>
      <c r="C112" s="91">
        <v>108</v>
      </c>
      <c r="D112" s="36">
        <v>2</v>
      </c>
      <c r="E112" s="64" t="s">
        <v>538</v>
      </c>
      <c r="F112" s="61" t="s">
        <v>539</v>
      </c>
      <c r="G112" s="40" t="s">
        <v>540</v>
      </c>
      <c r="H112" s="11">
        <v>14</v>
      </c>
      <c r="I112" s="12">
        <v>880859</v>
      </c>
      <c r="J112" s="13">
        <v>1913</v>
      </c>
      <c r="K112" s="11">
        <v>244</v>
      </c>
      <c r="L112" s="114">
        <f t="shared" si="2"/>
        <v>7.8999999999999995</v>
      </c>
      <c r="M112" s="11">
        <v>12</v>
      </c>
      <c r="N112" s="93">
        <f t="shared" si="3"/>
        <v>9291.7616033755276</v>
      </c>
      <c r="O112" s="139"/>
      <c r="P112" s="140"/>
      <c r="Q112" s="144"/>
      <c r="R112" s="144"/>
      <c r="S112" s="142"/>
      <c r="T112" s="158"/>
      <c r="U112" s="145"/>
    </row>
    <row r="113" spans="1:21" ht="27" customHeight="1">
      <c r="A113" s="9"/>
      <c r="B113" s="51" t="s">
        <v>52</v>
      </c>
      <c r="C113" s="91">
        <v>109</v>
      </c>
      <c r="D113" s="36">
        <v>2</v>
      </c>
      <c r="E113" s="64"/>
      <c r="F113" s="61" t="s">
        <v>541</v>
      </c>
      <c r="G113" s="40" t="s">
        <v>542</v>
      </c>
      <c r="H113" s="11">
        <v>10</v>
      </c>
      <c r="I113" s="12">
        <v>1560062</v>
      </c>
      <c r="J113" s="13">
        <v>1391</v>
      </c>
      <c r="K113" s="11">
        <v>268</v>
      </c>
      <c r="L113" s="114">
        <f t="shared" si="2"/>
        <v>5.1999999999999993</v>
      </c>
      <c r="M113" s="11">
        <v>12</v>
      </c>
      <c r="N113" s="93">
        <f t="shared" si="3"/>
        <v>25000.993589743593</v>
      </c>
      <c r="O113" s="139"/>
      <c r="P113" s="140"/>
      <c r="Q113" s="144"/>
      <c r="R113" s="144"/>
      <c r="S113" s="142"/>
      <c r="T113" s="158"/>
      <c r="U113" s="145"/>
    </row>
    <row r="114" spans="1:21" ht="27" customHeight="1">
      <c r="A114" s="9"/>
      <c r="B114" s="51" t="s">
        <v>52</v>
      </c>
      <c r="C114" s="91">
        <v>110</v>
      </c>
      <c r="D114" s="36">
        <v>2</v>
      </c>
      <c r="E114" s="64">
        <v>40005009087</v>
      </c>
      <c r="F114" s="61" t="s">
        <v>541</v>
      </c>
      <c r="G114" s="42" t="s">
        <v>543</v>
      </c>
      <c r="H114" s="11">
        <v>10</v>
      </c>
      <c r="I114" s="12">
        <v>1740829</v>
      </c>
      <c r="J114" s="13">
        <v>2282</v>
      </c>
      <c r="K114" s="11">
        <v>274</v>
      </c>
      <c r="L114" s="114">
        <f t="shared" si="2"/>
        <v>8.4</v>
      </c>
      <c r="M114" s="11">
        <v>12</v>
      </c>
      <c r="N114" s="93">
        <f t="shared" si="3"/>
        <v>17270.128968253968</v>
      </c>
      <c r="O114" s="139"/>
      <c r="P114" s="140"/>
      <c r="Q114" s="144"/>
      <c r="R114" s="144"/>
      <c r="S114" s="142"/>
      <c r="T114" s="158"/>
      <c r="U114" s="145"/>
    </row>
    <row r="115" spans="1:21" ht="27" customHeight="1">
      <c r="A115" s="9"/>
      <c r="B115" s="53" t="s">
        <v>52</v>
      </c>
      <c r="C115" s="91">
        <v>111</v>
      </c>
      <c r="D115" s="36">
        <v>2</v>
      </c>
      <c r="E115" s="64">
        <v>40005009087</v>
      </c>
      <c r="F115" s="64" t="s">
        <v>541</v>
      </c>
      <c r="G115" s="42" t="s">
        <v>544</v>
      </c>
      <c r="H115" s="11">
        <v>15</v>
      </c>
      <c r="I115" s="12">
        <v>2945760</v>
      </c>
      <c r="J115" s="13">
        <v>3972</v>
      </c>
      <c r="K115" s="11">
        <v>270</v>
      </c>
      <c r="L115" s="114">
        <f t="shared" si="2"/>
        <v>14.799999999999999</v>
      </c>
      <c r="M115" s="11">
        <v>12</v>
      </c>
      <c r="N115" s="93">
        <f t="shared" si="3"/>
        <v>16586.486486486487</v>
      </c>
      <c r="O115" s="151"/>
      <c r="P115" s="152"/>
      <c r="Q115" s="153"/>
      <c r="R115" s="153"/>
      <c r="S115" s="154"/>
      <c r="T115" s="208"/>
      <c r="U115" s="155"/>
    </row>
    <row r="116" spans="1:21" ht="27" customHeight="1">
      <c r="A116" s="9"/>
      <c r="B116" s="51" t="s">
        <v>52</v>
      </c>
      <c r="C116" s="91">
        <v>112</v>
      </c>
      <c r="D116" s="36">
        <v>2</v>
      </c>
      <c r="E116" s="64"/>
      <c r="F116" s="61" t="s">
        <v>541</v>
      </c>
      <c r="G116" s="57" t="s">
        <v>545</v>
      </c>
      <c r="H116" s="11"/>
      <c r="I116" s="12">
        <v>2271823</v>
      </c>
      <c r="J116" s="13">
        <v>2743</v>
      </c>
      <c r="K116" s="11">
        <v>274</v>
      </c>
      <c r="L116" s="114">
        <f t="shared" si="2"/>
        <v>10.1</v>
      </c>
      <c r="M116" s="11">
        <v>12</v>
      </c>
      <c r="N116" s="93">
        <f t="shared" si="3"/>
        <v>18744.414191419142</v>
      </c>
      <c r="O116" s="151"/>
      <c r="P116" s="152"/>
      <c r="Q116" s="153"/>
      <c r="R116" s="153"/>
      <c r="S116" s="154"/>
      <c r="T116" s="208"/>
      <c r="U116" s="155"/>
    </row>
    <row r="117" spans="1:21" ht="27" customHeight="1">
      <c r="A117" s="9"/>
      <c r="B117" s="51" t="s">
        <v>52</v>
      </c>
      <c r="C117" s="91">
        <v>113</v>
      </c>
      <c r="D117" s="36">
        <v>2</v>
      </c>
      <c r="E117" s="64">
        <v>1210601769</v>
      </c>
      <c r="F117" s="61" t="s">
        <v>541</v>
      </c>
      <c r="G117" s="42" t="s">
        <v>546</v>
      </c>
      <c r="H117" s="11">
        <v>30</v>
      </c>
      <c r="I117" s="12">
        <v>5963938</v>
      </c>
      <c r="J117" s="13">
        <v>7043</v>
      </c>
      <c r="K117" s="11">
        <v>270</v>
      </c>
      <c r="L117" s="114">
        <f t="shared" si="2"/>
        <v>26.1</v>
      </c>
      <c r="M117" s="11">
        <v>12</v>
      </c>
      <c r="N117" s="93">
        <f t="shared" si="3"/>
        <v>19041.947637292466</v>
      </c>
      <c r="O117" s="139" t="s">
        <v>333</v>
      </c>
      <c r="P117" s="140"/>
      <c r="Q117" s="144"/>
      <c r="R117" s="144"/>
      <c r="S117" s="142"/>
      <c r="T117" s="158"/>
      <c r="U117" s="145"/>
    </row>
    <row r="118" spans="1:21" ht="27" customHeight="1">
      <c r="A118" s="9"/>
      <c r="B118" s="51" t="s">
        <v>52</v>
      </c>
      <c r="C118" s="91">
        <v>114</v>
      </c>
      <c r="D118" s="36">
        <v>2</v>
      </c>
      <c r="E118" s="64">
        <v>5040005002446</v>
      </c>
      <c r="F118" s="61" t="s">
        <v>547</v>
      </c>
      <c r="G118" s="42" t="s">
        <v>548</v>
      </c>
      <c r="H118" s="11">
        <v>30</v>
      </c>
      <c r="I118" s="12">
        <v>13356720</v>
      </c>
      <c r="J118" s="13">
        <v>7227</v>
      </c>
      <c r="K118" s="11">
        <v>236</v>
      </c>
      <c r="L118" s="114">
        <f t="shared" si="2"/>
        <v>30.700000000000003</v>
      </c>
      <c r="M118" s="11">
        <v>12</v>
      </c>
      <c r="N118" s="93">
        <f t="shared" si="3"/>
        <v>36256.02605863192</v>
      </c>
      <c r="O118" s="139"/>
      <c r="P118" s="140"/>
      <c r="Q118" s="144"/>
      <c r="R118" s="144"/>
      <c r="S118" s="142"/>
      <c r="T118" s="158"/>
      <c r="U118" s="145"/>
    </row>
    <row r="119" spans="1:21" ht="27" customHeight="1">
      <c r="A119" s="9"/>
      <c r="B119" s="51" t="s">
        <v>52</v>
      </c>
      <c r="C119" s="91">
        <v>115</v>
      </c>
      <c r="D119" s="36">
        <v>2</v>
      </c>
      <c r="E119" s="64">
        <v>1211200272</v>
      </c>
      <c r="F119" s="61" t="s">
        <v>549</v>
      </c>
      <c r="G119" s="42" t="s">
        <v>550</v>
      </c>
      <c r="H119" s="11">
        <v>20</v>
      </c>
      <c r="I119" s="12">
        <v>3358260</v>
      </c>
      <c r="J119" s="13">
        <v>4396</v>
      </c>
      <c r="K119" s="11">
        <v>270</v>
      </c>
      <c r="L119" s="114">
        <f t="shared" si="2"/>
        <v>16.3</v>
      </c>
      <c r="M119" s="11">
        <v>12</v>
      </c>
      <c r="N119" s="93">
        <f t="shared" si="3"/>
        <v>17169.018404907973</v>
      </c>
      <c r="O119" s="139"/>
      <c r="P119" s="140"/>
      <c r="Q119" s="144"/>
      <c r="R119" s="144"/>
      <c r="S119" s="142"/>
      <c r="T119" s="158"/>
      <c r="U119" s="145"/>
    </row>
    <row r="120" spans="1:21" ht="27" customHeight="1">
      <c r="A120" s="9"/>
      <c r="B120" s="58" t="s">
        <v>52</v>
      </c>
      <c r="C120" s="91">
        <v>116</v>
      </c>
      <c r="D120" s="36">
        <v>2</v>
      </c>
      <c r="E120" s="135"/>
      <c r="F120" s="136" t="s">
        <v>551</v>
      </c>
      <c r="G120" s="30" t="s">
        <v>552</v>
      </c>
      <c r="H120" s="11">
        <v>30</v>
      </c>
      <c r="I120" s="12">
        <v>7028191</v>
      </c>
      <c r="J120" s="13">
        <v>6139</v>
      </c>
      <c r="K120" s="11">
        <v>256</v>
      </c>
      <c r="L120" s="114">
        <f t="shared" si="2"/>
        <v>24</v>
      </c>
      <c r="M120" s="11">
        <v>12</v>
      </c>
      <c r="N120" s="93">
        <f t="shared" si="3"/>
        <v>24403.440972222223</v>
      </c>
      <c r="O120" s="139"/>
      <c r="P120" s="140"/>
      <c r="Q120" s="144"/>
      <c r="R120" s="144"/>
      <c r="S120" s="142"/>
      <c r="T120" s="158"/>
      <c r="U120" s="145"/>
    </row>
    <row r="121" spans="1:21" ht="27" customHeight="1">
      <c r="A121" s="9"/>
      <c r="B121" s="51" t="s">
        <v>52</v>
      </c>
      <c r="C121" s="91">
        <v>117</v>
      </c>
      <c r="D121" s="36">
        <v>2</v>
      </c>
      <c r="E121" s="64"/>
      <c r="F121" s="61" t="s">
        <v>551</v>
      </c>
      <c r="G121" s="42" t="s">
        <v>553</v>
      </c>
      <c r="H121" s="11">
        <v>30</v>
      </c>
      <c r="I121" s="12">
        <v>3432366</v>
      </c>
      <c r="J121" s="13">
        <v>5847</v>
      </c>
      <c r="K121" s="11">
        <v>245</v>
      </c>
      <c r="L121" s="114">
        <f t="shared" si="2"/>
        <v>23.900000000000002</v>
      </c>
      <c r="M121" s="11">
        <v>12</v>
      </c>
      <c r="N121" s="93">
        <f t="shared" si="3"/>
        <v>11967.803347280334</v>
      </c>
      <c r="O121" s="139"/>
      <c r="P121" s="140"/>
      <c r="Q121" s="144"/>
      <c r="R121" s="144"/>
      <c r="S121" s="142"/>
      <c r="T121" s="158"/>
      <c r="U121" s="145"/>
    </row>
    <row r="122" spans="1:21" ht="27" customHeight="1">
      <c r="A122" s="9"/>
      <c r="B122" s="59" t="s">
        <v>52</v>
      </c>
      <c r="C122" s="91">
        <v>118</v>
      </c>
      <c r="D122" s="36">
        <v>2</v>
      </c>
      <c r="E122" s="128"/>
      <c r="F122" s="62" t="s">
        <v>551</v>
      </c>
      <c r="G122" s="60" t="s">
        <v>554</v>
      </c>
      <c r="H122" s="11">
        <v>20</v>
      </c>
      <c r="I122" s="12">
        <v>2763161</v>
      </c>
      <c r="J122" s="13">
        <v>3863</v>
      </c>
      <c r="K122" s="11">
        <v>243</v>
      </c>
      <c r="L122" s="114">
        <f t="shared" si="2"/>
        <v>15.9</v>
      </c>
      <c r="M122" s="11">
        <v>12</v>
      </c>
      <c r="N122" s="93">
        <f t="shared" si="3"/>
        <v>14481.975890985324</v>
      </c>
      <c r="O122" s="139"/>
      <c r="P122" s="140"/>
      <c r="Q122" s="144"/>
      <c r="R122" s="144"/>
      <c r="S122" s="142"/>
      <c r="T122" s="158"/>
      <c r="U122" s="145"/>
    </row>
    <row r="123" spans="1:21" ht="27" customHeight="1">
      <c r="A123" s="9"/>
      <c r="B123" s="51" t="s">
        <v>52</v>
      </c>
      <c r="C123" s="91">
        <v>119</v>
      </c>
      <c r="D123" s="36">
        <v>2</v>
      </c>
      <c r="E123" s="64"/>
      <c r="F123" s="61" t="s">
        <v>555</v>
      </c>
      <c r="G123" s="42" t="s">
        <v>556</v>
      </c>
      <c r="H123" s="11">
        <v>34</v>
      </c>
      <c r="I123" s="12">
        <v>4418389</v>
      </c>
      <c r="J123" s="13">
        <v>5846</v>
      </c>
      <c r="K123" s="11">
        <v>255</v>
      </c>
      <c r="L123" s="114">
        <f t="shared" si="2"/>
        <v>23</v>
      </c>
      <c r="M123" s="11">
        <v>12</v>
      </c>
      <c r="N123" s="93">
        <f t="shared" si="3"/>
        <v>16008.655797101448</v>
      </c>
      <c r="O123" s="139"/>
      <c r="P123" s="140"/>
      <c r="Q123" s="144" t="s">
        <v>333</v>
      </c>
      <c r="R123" s="144" t="s">
        <v>333</v>
      </c>
      <c r="S123" s="142">
        <v>3.0000000000000001E-3</v>
      </c>
      <c r="T123" s="158"/>
      <c r="U123" s="145"/>
    </row>
    <row r="124" spans="1:21" ht="27" customHeight="1">
      <c r="A124" s="9"/>
      <c r="B124" s="51" t="s">
        <v>52</v>
      </c>
      <c r="C124" s="91">
        <v>120</v>
      </c>
      <c r="D124" s="36">
        <v>2</v>
      </c>
      <c r="E124" s="64"/>
      <c r="F124" s="61" t="s">
        <v>555</v>
      </c>
      <c r="G124" s="42" t="s">
        <v>557</v>
      </c>
      <c r="H124" s="11">
        <v>20</v>
      </c>
      <c r="I124" s="12">
        <v>3203602</v>
      </c>
      <c r="J124" s="13">
        <v>3587</v>
      </c>
      <c r="K124" s="11">
        <v>260</v>
      </c>
      <c r="L124" s="114">
        <f t="shared" si="2"/>
        <v>13.799999999999999</v>
      </c>
      <c r="M124" s="11">
        <v>12</v>
      </c>
      <c r="N124" s="93">
        <f t="shared" si="3"/>
        <v>19345.422705314009</v>
      </c>
      <c r="O124" s="139"/>
      <c r="P124" s="140"/>
      <c r="Q124" s="144" t="s">
        <v>333</v>
      </c>
      <c r="R124" s="144" t="s">
        <v>333</v>
      </c>
      <c r="S124" s="142">
        <v>5.0000000000000001E-4</v>
      </c>
      <c r="T124" s="158" t="s">
        <v>333</v>
      </c>
      <c r="U124" s="145">
        <v>0.1048</v>
      </c>
    </row>
    <row r="125" spans="1:21" ht="27" customHeight="1">
      <c r="A125" s="9"/>
      <c r="B125" s="51" t="s">
        <v>52</v>
      </c>
      <c r="C125" s="91">
        <v>121</v>
      </c>
      <c r="D125" s="36">
        <v>2</v>
      </c>
      <c r="E125" s="64">
        <v>5040005019580</v>
      </c>
      <c r="F125" s="61" t="s">
        <v>558</v>
      </c>
      <c r="G125" s="42" t="s">
        <v>559</v>
      </c>
      <c r="H125" s="11">
        <v>38</v>
      </c>
      <c r="I125" s="12">
        <v>6350703</v>
      </c>
      <c r="J125" s="13">
        <v>6142</v>
      </c>
      <c r="K125" s="11">
        <v>244</v>
      </c>
      <c r="L125" s="114">
        <f t="shared" si="2"/>
        <v>25.200000000000003</v>
      </c>
      <c r="M125" s="11">
        <v>12</v>
      </c>
      <c r="N125" s="93">
        <f t="shared" si="3"/>
        <v>21001.001984126982</v>
      </c>
      <c r="O125" s="139"/>
      <c r="P125" s="140"/>
      <c r="Q125" s="144"/>
      <c r="R125" s="144"/>
      <c r="S125" s="142"/>
      <c r="T125" s="158"/>
      <c r="U125" s="145"/>
    </row>
    <row r="126" spans="1:21" ht="27" customHeight="1">
      <c r="A126" s="9"/>
      <c r="B126" s="51" t="s">
        <v>52</v>
      </c>
      <c r="C126" s="91">
        <v>122</v>
      </c>
      <c r="D126" s="36">
        <v>2</v>
      </c>
      <c r="E126" s="64">
        <v>9040005001502</v>
      </c>
      <c r="F126" s="61" t="s">
        <v>560</v>
      </c>
      <c r="G126" s="42" t="s">
        <v>561</v>
      </c>
      <c r="H126" s="11">
        <v>20</v>
      </c>
      <c r="I126" s="12">
        <v>2514900</v>
      </c>
      <c r="J126" s="13">
        <v>4104</v>
      </c>
      <c r="K126" s="11">
        <v>256</v>
      </c>
      <c r="L126" s="114">
        <f t="shared" si="2"/>
        <v>16.100000000000001</v>
      </c>
      <c r="M126" s="11">
        <v>12</v>
      </c>
      <c r="N126" s="93">
        <f t="shared" si="3"/>
        <v>13017.080745341613</v>
      </c>
      <c r="O126" s="139"/>
      <c r="P126" s="140"/>
      <c r="Q126" s="144"/>
      <c r="R126" s="144"/>
      <c r="S126" s="142"/>
      <c r="T126" s="158"/>
      <c r="U126" s="145"/>
    </row>
    <row r="127" spans="1:21" ht="27" customHeight="1">
      <c r="A127" s="9"/>
      <c r="B127" s="51" t="s">
        <v>52</v>
      </c>
      <c r="C127" s="91">
        <v>123</v>
      </c>
      <c r="D127" s="36">
        <v>2</v>
      </c>
      <c r="E127" s="64">
        <v>8040005009083</v>
      </c>
      <c r="F127" s="61" t="s">
        <v>562</v>
      </c>
      <c r="G127" s="42" t="s">
        <v>563</v>
      </c>
      <c r="H127" s="11">
        <v>30</v>
      </c>
      <c r="I127" s="12">
        <v>1938620</v>
      </c>
      <c r="J127" s="13">
        <v>4438</v>
      </c>
      <c r="K127" s="11">
        <v>257</v>
      </c>
      <c r="L127" s="114">
        <f t="shared" si="2"/>
        <v>17.3</v>
      </c>
      <c r="M127" s="11">
        <v>12</v>
      </c>
      <c r="N127" s="93">
        <f t="shared" si="3"/>
        <v>9338.2466281310208</v>
      </c>
      <c r="O127" s="139"/>
      <c r="P127" s="140"/>
      <c r="Q127" s="144"/>
      <c r="R127" s="144"/>
      <c r="S127" s="142"/>
      <c r="T127" s="158"/>
      <c r="U127" s="145"/>
    </row>
    <row r="128" spans="1:21" ht="27" customHeight="1">
      <c r="A128" s="9"/>
      <c r="B128" s="51" t="s">
        <v>52</v>
      </c>
      <c r="C128" s="91">
        <v>124</v>
      </c>
      <c r="D128" s="36">
        <v>2</v>
      </c>
      <c r="E128" s="64">
        <v>8040005009083</v>
      </c>
      <c r="F128" s="61" t="s">
        <v>562</v>
      </c>
      <c r="G128" s="57" t="s">
        <v>564</v>
      </c>
      <c r="H128" s="11">
        <v>20</v>
      </c>
      <c r="I128" s="12">
        <v>1409650</v>
      </c>
      <c r="J128" s="13">
        <v>2406</v>
      </c>
      <c r="K128" s="11">
        <v>256</v>
      </c>
      <c r="L128" s="114">
        <f t="shared" si="2"/>
        <v>9.4</v>
      </c>
      <c r="M128" s="11">
        <v>12</v>
      </c>
      <c r="N128" s="93">
        <f t="shared" si="3"/>
        <v>12496.897163120566</v>
      </c>
      <c r="O128" s="195"/>
      <c r="P128" s="196"/>
      <c r="Q128" s="187"/>
      <c r="R128" s="187"/>
      <c r="S128" s="188"/>
      <c r="T128" s="205"/>
      <c r="U128" s="189"/>
    </row>
    <row r="129" spans="1:21" ht="27" customHeight="1">
      <c r="A129" s="9"/>
      <c r="B129" s="51" t="s">
        <v>52</v>
      </c>
      <c r="C129" s="91">
        <v>125</v>
      </c>
      <c r="D129" s="36">
        <v>2</v>
      </c>
      <c r="E129" s="64">
        <v>2040005003050</v>
      </c>
      <c r="F129" s="61" t="s">
        <v>565</v>
      </c>
      <c r="G129" s="42" t="s">
        <v>566</v>
      </c>
      <c r="H129" s="11"/>
      <c r="I129" s="12">
        <v>4916530</v>
      </c>
      <c r="J129" s="13">
        <v>5463</v>
      </c>
      <c r="K129" s="11">
        <v>268</v>
      </c>
      <c r="L129" s="114">
        <f t="shared" si="2"/>
        <v>20.400000000000002</v>
      </c>
      <c r="M129" s="11">
        <v>12</v>
      </c>
      <c r="N129" s="93">
        <f t="shared" si="3"/>
        <v>20083.864379084964</v>
      </c>
      <c r="O129" s="139"/>
      <c r="P129" s="140"/>
      <c r="Q129" s="144"/>
      <c r="R129" s="144"/>
      <c r="S129" s="142"/>
      <c r="T129" s="158"/>
      <c r="U129" s="145"/>
    </row>
    <row r="130" spans="1:21" ht="27" customHeight="1">
      <c r="A130" s="9"/>
      <c r="B130" s="51" t="s">
        <v>52</v>
      </c>
      <c r="C130" s="91">
        <v>126</v>
      </c>
      <c r="D130" s="36">
        <v>2</v>
      </c>
      <c r="E130" s="64">
        <v>1210900161</v>
      </c>
      <c r="F130" s="61" t="s">
        <v>567</v>
      </c>
      <c r="G130" s="57" t="s">
        <v>568</v>
      </c>
      <c r="H130" s="11">
        <v>20</v>
      </c>
      <c r="I130" s="12">
        <v>3412028</v>
      </c>
      <c r="J130" s="13">
        <v>2663</v>
      </c>
      <c r="K130" s="11">
        <v>258</v>
      </c>
      <c r="L130" s="114">
        <f t="shared" si="2"/>
        <v>10.4</v>
      </c>
      <c r="M130" s="11">
        <v>12</v>
      </c>
      <c r="N130" s="93">
        <f t="shared" si="3"/>
        <v>27339.967948717949</v>
      </c>
      <c r="O130" s="139"/>
      <c r="P130" s="140"/>
      <c r="Q130" s="144"/>
      <c r="R130" s="144"/>
      <c r="S130" s="142"/>
      <c r="T130" s="158"/>
      <c r="U130" s="145"/>
    </row>
    <row r="131" spans="1:21" ht="27" customHeight="1">
      <c r="A131" s="9"/>
      <c r="B131" s="61" t="s">
        <v>52</v>
      </c>
      <c r="C131" s="91">
        <v>127</v>
      </c>
      <c r="D131" s="36">
        <v>2</v>
      </c>
      <c r="E131" s="64">
        <v>9040005004620</v>
      </c>
      <c r="F131" s="61" t="s">
        <v>569</v>
      </c>
      <c r="G131" s="42" t="s">
        <v>570</v>
      </c>
      <c r="H131" s="11">
        <v>20</v>
      </c>
      <c r="I131" s="12">
        <v>2189990</v>
      </c>
      <c r="J131" s="13">
        <v>3710</v>
      </c>
      <c r="K131" s="11">
        <v>245</v>
      </c>
      <c r="L131" s="114">
        <f t="shared" si="2"/>
        <v>15.2</v>
      </c>
      <c r="M131" s="11">
        <v>12</v>
      </c>
      <c r="N131" s="93">
        <f t="shared" si="3"/>
        <v>12006.524122807017</v>
      </c>
      <c r="O131" s="139"/>
      <c r="P131" s="140"/>
      <c r="Q131" s="144"/>
      <c r="R131" s="144"/>
      <c r="S131" s="142"/>
      <c r="T131" s="158"/>
      <c r="U131" s="145"/>
    </row>
    <row r="132" spans="1:21" ht="27" customHeight="1">
      <c r="A132" s="9"/>
      <c r="B132" s="61" t="s">
        <v>52</v>
      </c>
      <c r="C132" s="91">
        <v>128</v>
      </c>
      <c r="D132" s="36">
        <v>2</v>
      </c>
      <c r="E132" s="64"/>
      <c r="F132" s="61" t="s">
        <v>569</v>
      </c>
      <c r="G132" s="42" t="s">
        <v>571</v>
      </c>
      <c r="H132" s="11">
        <v>22</v>
      </c>
      <c r="I132" s="12">
        <v>1039899</v>
      </c>
      <c r="J132" s="13">
        <v>3253</v>
      </c>
      <c r="K132" s="11">
        <v>241</v>
      </c>
      <c r="L132" s="114">
        <f t="shared" si="2"/>
        <v>13.5</v>
      </c>
      <c r="M132" s="11">
        <v>12</v>
      </c>
      <c r="N132" s="93">
        <f t="shared" si="3"/>
        <v>6419.1296296296305</v>
      </c>
      <c r="O132" s="139"/>
      <c r="P132" s="140"/>
      <c r="Q132" s="144"/>
      <c r="R132" s="144"/>
      <c r="S132" s="142"/>
      <c r="T132" s="158"/>
      <c r="U132" s="145"/>
    </row>
    <row r="133" spans="1:21" ht="27" customHeight="1">
      <c r="A133" s="9"/>
      <c r="B133" s="61" t="s">
        <v>52</v>
      </c>
      <c r="C133" s="91">
        <v>129</v>
      </c>
      <c r="D133" s="36">
        <v>2</v>
      </c>
      <c r="E133" s="64"/>
      <c r="F133" s="61" t="s">
        <v>572</v>
      </c>
      <c r="G133" s="42" t="s">
        <v>573</v>
      </c>
      <c r="H133" s="11">
        <v>30</v>
      </c>
      <c r="I133" s="12">
        <v>3980416</v>
      </c>
      <c r="J133" s="13">
        <v>7457</v>
      </c>
      <c r="K133" s="11">
        <v>239</v>
      </c>
      <c r="L133" s="114">
        <f t="shared" si="2"/>
        <v>31.3</v>
      </c>
      <c r="M133" s="11">
        <v>12</v>
      </c>
      <c r="N133" s="93">
        <f t="shared" si="3"/>
        <v>10597.486687965922</v>
      </c>
      <c r="O133" s="139"/>
      <c r="P133" s="140"/>
      <c r="Q133" s="144"/>
      <c r="R133" s="144"/>
      <c r="S133" s="142"/>
      <c r="T133" s="158"/>
      <c r="U133" s="145"/>
    </row>
    <row r="134" spans="1:21" ht="27" customHeight="1">
      <c r="A134" s="9"/>
      <c r="B134" s="61" t="s">
        <v>52</v>
      </c>
      <c r="C134" s="91">
        <v>130</v>
      </c>
      <c r="D134" s="36">
        <v>2</v>
      </c>
      <c r="E134" s="64" t="s">
        <v>574</v>
      </c>
      <c r="F134" s="61" t="s">
        <v>575</v>
      </c>
      <c r="G134" s="42" t="s">
        <v>576</v>
      </c>
      <c r="H134" s="11">
        <v>60</v>
      </c>
      <c r="I134" s="12">
        <v>12375059</v>
      </c>
      <c r="J134" s="13">
        <v>11339</v>
      </c>
      <c r="K134" s="11">
        <v>240</v>
      </c>
      <c r="L134" s="114">
        <f t="shared" ref="L134:L539" si="6">ROUNDUP(J134/K134,1)</f>
        <v>47.300000000000004</v>
      </c>
      <c r="M134" s="11">
        <v>12</v>
      </c>
      <c r="N134" s="93">
        <f t="shared" ref="N134:N539" si="7">IF(AND(I134&gt;0,L134&gt;0,M134&gt;0),I134/L134/M134,0)</f>
        <v>21802.429527836503</v>
      </c>
      <c r="O134" s="139"/>
      <c r="P134" s="140"/>
      <c r="Q134" s="144"/>
      <c r="R134" s="144"/>
      <c r="S134" s="142"/>
      <c r="T134" s="158"/>
      <c r="U134" s="145"/>
    </row>
    <row r="135" spans="1:21" ht="27" customHeight="1">
      <c r="A135" s="9"/>
      <c r="B135" s="61" t="s">
        <v>52</v>
      </c>
      <c r="C135" s="91">
        <v>131</v>
      </c>
      <c r="D135" s="36">
        <v>2</v>
      </c>
      <c r="E135" s="64">
        <v>1212500258</v>
      </c>
      <c r="F135" s="61" t="s">
        <v>577</v>
      </c>
      <c r="G135" s="42" t="s">
        <v>578</v>
      </c>
      <c r="H135" s="11">
        <v>20</v>
      </c>
      <c r="I135" s="12">
        <v>5959590</v>
      </c>
      <c r="J135" s="13">
        <v>5305</v>
      </c>
      <c r="K135" s="11">
        <v>242</v>
      </c>
      <c r="L135" s="114">
        <f t="shared" si="6"/>
        <v>22</v>
      </c>
      <c r="M135" s="11">
        <v>12</v>
      </c>
      <c r="N135" s="93">
        <f t="shared" si="7"/>
        <v>22574.204545454544</v>
      </c>
      <c r="O135" s="139"/>
      <c r="P135" s="140"/>
      <c r="Q135" s="144" t="s">
        <v>333</v>
      </c>
      <c r="R135" s="144"/>
      <c r="S135" s="142">
        <v>0.04</v>
      </c>
      <c r="T135" s="158"/>
      <c r="U135" s="145"/>
    </row>
    <row r="136" spans="1:21" ht="27" customHeight="1">
      <c r="A136" s="9"/>
      <c r="B136" s="61" t="s">
        <v>52</v>
      </c>
      <c r="C136" s="91">
        <v>132</v>
      </c>
      <c r="D136" s="36">
        <v>2</v>
      </c>
      <c r="E136" s="64"/>
      <c r="F136" s="61" t="s">
        <v>577</v>
      </c>
      <c r="G136" s="42" t="s">
        <v>579</v>
      </c>
      <c r="H136" s="11">
        <v>10</v>
      </c>
      <c r="I136" s="12">
        <v>3293306</v>
      </c>
      <c r="J136" s="13">
        <v>2244</v>
      </c>
      <c r="K136" s="11">
        <v>260</v>
      </c>
      <c r="L136" s="114">
        <f t="shared" si="6"/>
        <v>8.6999999999999993</v>
      </c>
      <c r="M136" s="11">
        <v>12</v>
      </c>
      <c r="N136" s="93">
        <f t="shared" si="7"/>
        <v>31545.07662835249</v>
      </c>
      <c r="O136" s="139"/>
      <c r="P136" s="140"/>
      <c r="Q136" s="144"/>
      <c r="R136" s="144"/>
      <c r="S136" s="142"/>
      <c r="T136" s="158"/>
      <c r="U136" s="145"/>
    </row>
    <row r="137" spans="1:21" ht="27" customHeight="1">
      <c r="A137" s="9"/>
      <c r="B137" s="61" t="s">
        <v>52</v>
      </c>
      <c r="C137" s="91">
        <v>133</v>
      </c>
      <c r="D137" s="36">
        <v>2</v>
      </c>
      <c r="E137" s="64">
        <v>6040005018565</v>
      </c>
      <c r="F137" s="61" t="s">
        <v>580</v>
      </c>
      <c r="G137" s="42" t="s">
        <v>581</v>
      </c>
      <c r="H137" s="11">
        <v>10</v>
      </c>
      <c r="I137" s="12">
        <v>1488080</v>
      </c>
      <c r="J137" s="13">
        <v>1781</v>
      </c>
      <c r="K137" s="11">
        <v>241</v>
      </c>
      <c r="L137" s="114">
        <f t="shared" si="6"/>
        <v>7.3999999999999995</v>
      </c>
      <c r="M137" s="11">
        <v>12</v>
      </c>
      <c r="N137" s="93">
        <f t="shared" si="7"/>
        <v>16757.657657657659</v>
      </c>
      <c r="O137" s="139"/>
      <c r="P137" s="140"/>
      <c r="Q137" s="144"/>
      <c r="R137" s="144"/>
      <c r="S137" s="142"/>
      <c r="T137" s="158"/>
      <c r="U137" s="145"/>
    </row>
    <row r="138" spans="1:21" ht="27" customHeight="1">
      <c r="A138" s="9"/>
      <c r="B138" s="61" t="s">
        <v>52</v>
      </c>
      <c r="C138" s="91">
        <v>134</v>
      </c>
      <c r="D138" s="36">
        <v>2</v>
      </c>
      <c r="E138" s="64">
        <v>1210200315</v>
      </c>
      <c r="F138" s="61" t="s">
        <v>582</v>
      </c>
      <c r="G138" s="42" t="s">
        <v>583</v>
      </c>
      <c r="H138" s="11">
        <v>20</v>
      </c>
      <c r="I138" s="12">
        <v>1656000</v>
      </c>
      <c r="J138" s="13">
        <v>2214</v>
      </c>
      <c r="K138" s="11">
        <v>242</v>
      </c>
      <c r="L138" s="114">
        <f t="shared" si="6"/>
        <v>9.1999999999999993</v>
      </c>
      <c r="M138" s="11">
        <v>12</v>
      </c>
      <c r="N138" s="93">
        <f t="shared" si="7"/>
        <v>15000</v>
      </c>
      <c r="O138" s="139"/>
      <c r="P138" s="140"/>
      <c r="Q138" s="144"/>
      <c r="R138" s="144"/>
      <c r="S138" s="142"/>
      <c r="T138" s="158"/>
      <c r="U138" s="145"/>
    </row>
    <row r="139" spans="1:21" ht="27" customHeight="1">
      <c r="A139" s="9"/>
      <c r="B139" s="61" t="s">
        <v>52</v>
      </c>
      <c r="C139" s="91">
        <v>135</v>
      </c>
      <c r="D139" s="36">
        <v>2</v>
      </c>
      <c r="E139" s="64">
        <v>1211000557</v>
      </c>
      <c r="F139" s="61" t="s">
        <v>584</v>
      </c>
      <c r="G139" s="42" t="s">
        <v>585</v>
      </c>
      <c r="H139" s="11">
        <v>10</v>
      </c>
      <c r="I139" s="12">
        <v>161910</v>
      </c>
      <c r="J139" s="13">
        <v>445</v>
      </c>
      <c r="K139" s="11">
        <v>241</v>
      </c>
      <c r="L139" s="114">
        <f t="shared" si="6"/>
        <v>1.9000000000000001</v>
      </c>
      <c r="M139" s="11">
        <v>12</v>
      </c>
      <c r="N139" s="93">
        <f t="shared" si="7"/>
        <v>7101.3157894736833</v>
      </c>
      <c r="O139" s="139"/>
      <c r="P139" s="140"/>
      <c r="Q139" s="144"/>
      <c r="R139" s="144"/>
      <c r="S139" s="142"/>
      <c r="T139" s="158"/>
      <c r="U139" s="145"/>
    </row>
    <row r="140" spans="1:21" ht="27" customHeight="1">
      <c r="A140" s="9"/>
      <c r="B140" s="61" t="s">
        <v>52</v>
      </c>
      <c r="C140" s="91">
        <v>136</v>
      </c>
      <c r="D140" s="36">
        <v>2</v>
      </c>
      <c r="E140" s="64">
        <v>3040005004700</v>
      </c>
      <c r="F140" s="61" t="s">
        <v>586</v>
      </c>
      <c r="G140" s="42" t="s">
        <v>587</v>
      </c>
      <c r="H140" s="11">
        <v>20</v>
      </c>
      <c r="I140" s="12">
        <v>1812873</v>
      </c>
      <c r="J140" s="13">
        <v>1914</v>
      </c>
      <c r="K140" s="11">
        <v>288</v>
      </c>
      <c r="L140" s="114">
        <f t="shared" si="6"/>
        <v>6.6999999999999993</v>
      </c>
      <c r="M140" s="11">
        <v>12</v>
      </c>
      <c r="N140" s="93">
        <f t="shared" si="7"/>
        <v>22548.171641791047</v>
      </c>
      <c r="O140" s="139"/>
      <c r="P140" s="140"/>
      <c r="Q140" s="144"/>
      <c r="R140" s="144"/>
      <c r="S140" s="142"/>
      <c r="T140" s="158"/>
      <c r="U140" s="145"/>
    </row>
    <row r="141" spans="1:21" ht="27" customHeight="1">
      <c r="A141" s="9"/>
      <c r="B141" s="61" t="s">
        <v>52</v>
      </c>
      <c r="C141" s="91">
        <v>137</v>
      </c>
      <c r="D141" s="36">
        <v>2</v>
      </c>
      <c r="E141" s="64">
        <v>4040005014772</v>
      </c>
      <c r="F141" s="61" t="s">
        <v>588</v>
      </c>
      <c r="G141" s="42" t="s">
        <v>589</v>
      </c>
      <c r="H141" s="11">
        <v>10</v>
      </c>
      <c r="I141" s="12">
        <v>1356451</v>
      </c>
      <c r="J141" s="13">
        <v>1839</v>
      </c>
      <c r="K141" s="11">
        <v>242</v>
      </c>
      <c r="L141" s="114">
        <f t="shared" si="6"/>
        <v>7.6</v>
      </c>
      <c r="M141" s="11">
        <v>12</v>
      </c>
      <c r="N141" s="93">
        <f t="shared" si="7"/>
        <v>14873.366228070176</v>
      </c>
      <c r="O141" s="139"/>
      <c r="P141" s="140"/>
      <c r="Q141" s="144"/>
      <c r="R141" s="144"/>
      <c r="S141" s="142"/>
      <c r="T141" s="158"/>
      <c r="U141" s="145"/>
    </row>
    <row r="142" spans="1:21" ht="27" customHeight="1">
      <c r="A142" s="9"/>
      <c r="B142" s="61" t="s">
        <v>52</v>
      </c>
      <c r="C142" s="91">
        <v>138</v>
      </c>
      <c r="D142" s="36">
        <v>2</v>
      </c>
      <c r="E142" s="64">
        <v>2040005018973</v>
      </c>
      <c r="F142" s="61" t="s">
        <v>137</v>
      </c>
      <c r="G142" s="42" t="s">
        <v>138</v>
      </c>
      <c r="H142" s="11">
        <v>10</v>
      </c>
      <c r="I142" s="12">
        <v>7625595</v>
      </c>
      <c r="J142" s="13">
        <v>1978</v>
      </c>
      <c r="K142" s="11">
        <v>255</v>
      </c>
      <c r="L142" s="114">
        <f t="shared" si="6"/>
        <v>7.8</v>
      </c>
      <c r="M142" s="11">
        <v>12</v>
      </c>
      <c r="N142" s="93">
        <f t="shared" si="7"/>
        <v>81470.032051282047</v>
      </c>
      <c r="O142" s="139"/>
      <c r="P142" s="140"/>
      <c r="Q142" s="144" t="s">
        <v>333</v>
      </c>
      <c r="R142" s="144" t="s">
        <v>333</v>
      </c>
      <c r="S142" s="142">
        <v>1E-3</v>
      </c>
      <c r="T142" s="158"/>
      <c r="U142" s="145"/>
    </row>
    <row r="143" spans="1:21" ht="27" customHeight="1">
      <c r="A143" s="9"/>
      <c r="B143" s="61" t="s">
        <v>52</v>
      </c>
      <c r="C143" s="91">
        <v>139</v>
      </c>
      <c r="D143" s="36">
        <v>2</v>
      </c>
      <c r="E143" s="64">
        <v>1214300160</v>
      </c>
      <c r="F143" s="61" t="s">
        <v>139</v>
      </c>
      <c r="G143" s="42" t="s">
        <v>140</v>
      </c>
      <c r="H143" s="11">
        <v>50</v>
      </c>
      <c r="I143" s="12">
        <v>16251358</v>
      </c>
      <c r="J143" s="13">
        <v>14030</v>
      </c>
      <c r="K143" s="11">
        <v>342</v>
      </c>
      <c r="L143" s="114">
        <f t="shared" si="6"/>
        <v>41.1</v>
      </c>
      <c r="M143" s="11">
        <v>12</v>
      </c>
      <c r="N143" s="93">
        <f t="shared" si="7"/>
        <v>32950.847526358477</v>
      </c>
      <c r="O143" s="139"/>
      <c r="P143" s="140"/>
      <c r="Q143" s="144"/>
      <c r="R143" s="144"/>
      <c r="S143" s="142"/>
      <c r="T143" s="158"/>
      <c r="U143" s="145"/>
    </row>
    <row r="144" spans="1:21" ht="27" customHeight="1">
      <c r="A144" s="9"/>
      <c r="B144" s="61" t="s">
        <v>52</v>
      </c>
      <c r="C144" s="91">
        <v>140</v>
      </c>
      <c r="D144" s="36">
        <v>2</v>
      </c>
      <c r="E144" s="64">
        <v>7040005019579</v>
      </c>
      <c r="F144" s="61" t="s">
        <v>590</v>
      </c>
      <c r="G144" s="42" t="s">
        <v>591</v>
      </c>
      <c r="H144" s="11">
        <v>24</v>
      </c>
      <c r="I144" s="12">
        <v>5033059</v>
      </c>
      <c r="J144" s="13">
        <v>4974</v>
      </c>
      <c r="K144" s="11">
        <v>264</v>
      </c>
      <c r="L144" s="114">
        <f t="shared" si="6"/>
        <v>18.900000000000002</v>
      </c>
      <c r="M144" s="11">
        <v>12</v>
      </c>
      <c r="N144" s="93">
        <f t="shared" si="7"/>
        <v>22191.618165784832</v>
      </c>
      <c r="O144" s="139"/>
      <c r="P144" s="140"/>
      <c r="Q144" s="144"/>
      <c r="R144" s="144"/>
      <c r="S144" s="142"/>
      <c r="T144" s="158"/>
      <c r="U144" s="145"/>
    </row>
    <row r="145" spans="1:21" ht="27" customHeight="1">
      <c r="A145" s="9"/>
      <c r="B145" s="62" t="s">
        <v>52</v>
      </c>
      <c r="C145" s="91">
        <v>141</v>
      </c>
      <c r="D145" s="36">
        <v>2</v>
      </c>
      <c r="E145" s="128">
        <v>7040005019579</v>
      </c>
      <c r="F145" s="62" t="s">
        <v>590</v>
      </c>
      <c r="G145" s="60" t="s">
        <v>592</v>
      </c>
      <c r="H145" s="11">
        <v>20</v>
      </c>
      <c r="I145" s="12">
        <v>4865029</v>
      </c>
      <c r="J145" s="13">
        <v>4475</v>
      </c>
      <c r="K145" s="11">
        <v>263</v>
      </c>
      <c r="L145" s="114">
        <f t="shared" si="6"/>
        <v>17.100000000000001</v>
      </c>
      <c r="M145" s="11">
        <v>12</v>
      </c>
      <c r="N145" s="93">
        <f t="shared" si="7"/>
        <v>23708.718323586741</v>
      </c>
      <c r="O145" s="139"/>
      <c r="P145" s="140"/>
      <c r="Q145" s="144"/>
      <c r="R145" s="144"/>
      <c r="S145" s="142"/>
      <c r="T145" s="158"/>
      <c r="U145" s="145"/>
    </row>
    <row r="146" spans="1:21" ht="27" customHeight="1">
      <c r="A146" s="9"/>
      <c r="B146" s="61" t="s">
        <v>52</v>
      </c>
      <c r="C146" s="91">
        <v>142</v>
      </c>
      <c r="D146" s="36">
        <v>2</v>
      </c>
      <c r="E146" s="64" t="s">
        <v>593</v>
      </c>
      <c r="F146" s="61" t="s">
        <v>594</v>
      </c>
      <c r="G146" s="42" t="s">
        <v>595</v>
      </c>
      <c r="H146" s="11">
        <v>20</v>
      </c>
      <c r="I146" s="12">
        <v>5225945</v>
      </c>
      <c r="J146" s="13">
        <v>4532</v>
      </c>
      <c r="K146" s="11">
        <v>253</v>
      </c>
      <c r="L146" s="114">
        <f t="shared" si="6"/>
        <v>18</v>
      </c>
      <c r="M146" s="11">
        <v>12</v>
      </c>
      <c r="N146" s="93">
        <f t="shared" si="7"/>
        <v>24194.189814814814</v>
      </c>
      <c r="O146" s="139"/>
      <c r="P146" s="140"/>
      <c r="Q146" s="144"/>
      <c r="R146" s="144"/>
      <c r="S146" s="142"/>
      <c r="T146" s="158"/>
      <c r="U146" s="145"/>
    </row>
    <row r="147" spans="1:21" ht="27" customHeight="1">
      <c r="A147" s="9"/>
      <c r="B147" s="61" t="s">
        <v>52</v>
      </c>
      <c r="C147" s="91">
        <v>143</v>
      </c>
      <c r="D147" s="36">
        <v>2</v>
      </c>
      <c r="E147" s="64"/>
      <c r="F147" s="61" t="s">
        <v>596</v>
      </c>
      <c r="G147" s="42" t="s">
        <v>597</v>
      </c>
      <c r="H147" s="11">
        <v>20</v>
      </c>
      <c r="I147" s="12">
        <v>6558468</v>
      </c>
      <c r="J147" s="13">
        <v>4119</v>
      </c>
      <c r="K147" s="11">
        <v>240</v>
      </c>
      <c r="L147" s="114">
        <f t="shared" si="6"/>
        <v>17.200000000000003</v>
      </c>
      <c r="M147" s="11">
        <v>12</v>
      </c>
      <c r="N147" s="93">
        <f t="shared" si="7"/>
        <v>31775.523255813951</v>
      </c>
      <c r="O147" s="139"/>
      <c r="P147" s="140"/>
      <c r="Q147" s="144"/>
      <c r="R147" s="144"/>
      <c r="S147" s="142"/>
      <c r="T147" s="158"/>
      <c r="U147" s="145"/>
    </row>
    <row r="148" spans="1:21" ht="27" customHeight="1">
      <c r="A148" s="9"/>
      <c r="B148" s="61" t="s">
        <v>52</v>
      </c>
      <c r="C148" s="91">
        <v>144</v>
      </c>
      <c r="D148" s="36">
        <v>2</v>
      </c>
      <c r="E148" s="64"/>
      <c r="F148" s="61" t="s">
        <v>596</v>
      </c>
      <c r="G148" s="42" t="s">
        <v>598</v>
      </c>
      <c r="H148" s="11">
        <v>12</v>
      </c>
      <c r="I148" s="12">
        <v>1544890</v>
      </c>
      <c r="J148" s="13">
        <v>2553</v>
      </c>
      <c r="K148" s="11">
        <v>234</v>
      </c>
      <c r="L148" s="114">
        <f t="shared" si="6"/>
        <v>11</v>
      </c>
      <c r="M148" s="11">
        <v>12</v>
      </c>
      <c r="N148" s="93">
        <f t="shared" si="7"/>
        <v>11703.71212121212</v>
      </c>
      <c r="O148" s="139"/>
      <c r="P148" s="140"/>
      <c r="Q148" s="144"/>
      <c r="R148" s="144"/>
      <c r="S148" s="142"/>
      <c r="T148" s="158"/>
      <c r="U148" s="145"/>
    </row>
    <row r="149" spans="1:21" ht="27" customHeight="1">
      <c r="A149" s="9"/>
      <c r="B149" s="61" t="s">
        <v>52</v>
      </c>
      <c r="C149" s="91">
        <v>145</v>
      </c>
      <c r="D149" s="36">
        <v>2</v>
      </c>
      <c r="E149" s="64"/>
      <c r="F149" s="61" t="s">
        <v>596</v>
      </c>
      <c r="G149" s="42" t="s">
        <v>599</v>
      </c>
      <c r="H149" s="11">
        <v>40</v>
      </c>
      <c r="I149" s="12">
        <v>7995800</v>
      </c>
      <c r="J149" s="13">
        <v>8795</v>
      </c>
      <c r="K149" s="11">
        <v>240</v>
      </c>
      <c r="L149" s="114">
        <f t="shared" si="6"/>
        <v>36.700000000000003</v>
      </c>
      <c r="M149" s="11">
        <v>12</v>
      </c>
      <c r="N149" s="93">
        <f t="shared" si="7"/>
        <v>18155.767484105356</v>
      </c>
      <c r="O149" s="139"/>
      <c r="P149" s="140"/>
      <c r="Q149" s="144"/>
      <c r="R149" s="144"/>
      <c r="S149" s="142"/>
      <c r="T149" s="158"/>
      <c r="U149" s="145"/>
    </row>
    <row r="150" spans="1:21" ht="27" customHeight="1">
      <c r="A150" s="9"/>
      <c r="B150" s="61" t="s">
        <v>52</v>
      </c>
      <c r="C150" s="91">
        <v>146</v>
      </c>
      <c r="D150" s="36">
        <v>2</v>
      </c>
      <c r="E150" s="64">
        <v>6040005008731</v>
      </c>
      <c r="F150" s="61" t="s">
        <v>600</v>
      </c>
      <c r="G150" s="42" t="s">
        <v>601</v>
      </c>
      <c r="H150" s="11">
        <v>40</v>
      </c>
      <c r="I150" s="12">
        <v>6283002</v>
      </c>
      <c r="J150" s="13">
        <v>9237</v>
      </c>
      <c r="K150" s="11">
        <v>265</v>
      </c>
      <c r="L150" s="114">
        <f t="shared" si="6"/>
        <v>34.9</v>
      </c>
      <c r="M150" s="11">
        <v>12</v>
      </c>
      <c r="N150" s="93">
        <f t="shared" si="7"/>
        <v>15002.392550143268</v>
      </c>
      <c r="O150" s="139"/>
      <c r="P150" s="140"/>
      <c r="Q150" s="144"/>
      <c r="R150" s="144"/>
      <c r="S150" s="142"/>
      <c r="T150" s="158"/>
      <c r="U150" s="145"/>
    </row>
    <row r="151" spans="1:21" ht="27" customHeight="1">
      <c r="A151" s="9"/>
      <c r="B151" s="61" t="s">
        <v>52</v>
      </c>
      <c r="C151" s="91">
        <v>147</v>
      </c>
      <c r="D151" s="36">
        <v>2</v>
      </c>
      <c r="E151" s="64" t="s">
        <v>602</v>
      </c>
      <c r="F151" s="61" t="s">
        <v>603</v>
      </c>
      <c r="G151" s="42" t="s">
        <v>604</v>
      </c>
      <c r="H151" s="11">
        <v>25</v>
      </c>
      <c r="I151" s="12">
        <v>6477314</v>
      </c>
      <c r="J151" s="13">
        <v>6507</v>
      </c>
      <c r="K151" s="11">
        <v>263</v>
      </c>
      <c r="L151" s="114">
        <f t="shared" si="6"/>
        <v>24.8</v>
      </c>
      <c r="M151" s="11">
        <v>12</v>
      </c>
      <c r="N151" s="93">
        <f t="shared" si="7"/>
        <v>21765.168010752688</v>
      </c>
      <c r="O151" s="139"/>
      <c r="P151" s="140"/>
      <c r="Q151" s="144"/>
      <c r="R151" s="144"/>
      <c r="S151" s="142"/>
      <c r="T151" s="158"/>
      <c r="U151" s="145"/>
    </row>
    <row r="152" spans="1:21" ht="27" customHeight="1">
      <c r="A152" s="9"/>
      <c r="B152" s="64" t="s">
        <v>52</v>
      </c>
      <c r="C152" s="91">
        <v>148</v>
      </c>
      <c r="D152" s="36">
        <v>2</v>
      </c>
      <c r="E152" s="64" t="s">
        <v>602</v>
      </c>
      <c r="F152" s="64" t="s">
        <v>603</v>
      </c>
      <c r="G152" s="57" t="s">
        <v>605</v>
      </c>
      <c r="H152" s="11">
        <v>40</v>
      </c>
      <c r="I152" s="12">
        <v>13566275</v>
      </c>
      <c r="J152" s="13">
        <v>10137</v>
      </c>
      <c r="K152" s="11">
        <v>266</v>
      </c>
      <c r="L152" s="114">
        <f t="shared" si="6"/>
        <v>38.200000000000003</v>
      </c>
      <c r="M152" s="11">
        <v>12</v>
      </c>
      <c r="N152" s="93">
        <f t="shared" si="7"/>
        <v>29594.840750436299</v>
      </c>
      <c r="O152" s="139"/>
      <c r="P152" s="140"/>
      <c r="Q152" s="144"/>
      <c r="R152" s="144"/>
      <c r="S152" s="142"/>
      <c r="T152" s="158"/>
      <c r="U152" s="145"/>
    </row>
    <row r="153" spans="1:21" ht="27" customHeight="1">
      <c r="A153" s="9"/>
      <c r="B153" s="61" t="s">
        <v>52</v>
      </c>
      <c r="C153" s="91">
        <v>149</v>
      </c>
      <c r="D153" s="36">
        <v>2</v>
      </c>
      <c r="E153" s="64">
        <v>5040005010291</v>
      </c>
      <c r="F153" s="61" t="s">
        <v>606</v>
      </c>
      <c r="G153" s="42" t="s">
        <v>607</v>
      </c>
      <c r="H153" s="11">
        <v>20</v>
      </c>
      <c r="I153" s="12">
        <v>2671055</v>
      </c>
      <c r="J153" s="13">
        <v>3851</v>
      </c>
      <c r="K153" s="11">
        <v>255</v>
      </c>
      <c r="L153" s="114">
        <f t="shared" si="6"/>
        <v>15.2</v>
      </c>
      <c r="M153" s="11">
        <v>12</v>
      </c>
      <c r="N153" s="93">
        <f t="shared" si="7"/>
        <v>14643.941885964914</v>
      </c>
      <c r="O153" s="139"/>
      <c r="P153" s="140"/>
      <c r="Q153" s="144"/>
      <c r="R153" s="144"/>
      <c r="S153" s="142"/>
      <c r="T153" s="158"/>
      <c r="U153" s="145"/>
    </row>
    <row r="154" spans="1:21" ht="27" customHeight="1">
      <c r="A154" s="9"/>
      <c r="B154" s="61" t="s">
        <v>52</v>
      </c>
      <c r="C154" s="91">
        <v>150</v>
      </c>
      <c r="D154" s="36">
        <v>2</v>
      </c>
      <c r="E154" s="64">
        <v>1210700157</v>
      </c>
      <c r="F154" s="61" t="s">
        <v>606</v>
      </c>
      <c r="G154" s="42" t="s">
        <v>608</v>
      </c>
      <c r="H154" s="11">
        <v>34</v>
      </c>
      <c r="I154" s="12">
        <v>6909058</v>
      </c>
      <c r="J154" s="13">
        <v>8859</v>
      </c>
      <c r="K154" s="11">
        <v>257</v>
      </c>
      <c r="L154" s="114">
        <f t="shared" si="6"/>
        <v>34.5</v>
      </c>
      <c r="M154" s="11">
        <v>12</v>
      </c>
      <c r="N154" s="93">
        <f t="shared" si="7"/>
        <v>16688.545893719809</v>
      </c>
      <c r="O154" s="139"/>
      <c r="P154" s="140"/>
      <c r="Q154" s="144"/>
      <c r="R154" s="144"/>
      <c r="S154" s="142"/>
      <c r="T154" s="158"/>
      <c r="U154" s="145"/>
    </row>
    <row r="155" spans="1:21" ht="27" customHeight="1">
      <c r="A155" s="9"/>
      <c r="B155" s="61" t="s">
        <v>52</v>
      </c>
      <c r="C155" s="91">
        <v>151</v>
      </c>
      <c r="D155" s="36">
        <v>2</v>
      </c>
      <c r="E155" s="64">
        <v>1213100371</v>
      </c>
      <c r="F155" s="61" t="s">
        <v>606</v>
      </c>
      <c r="G155" s="42" t="s">
        <v>609</v>
      </c>
      <c r="H155" s="11">
        <v>30</v>
      </c>
      <c r="I155" s="12">
        <v>6642280</v>
      </c>
      <c r="J155" s="13">
        <v>5629</v>
      </c>
      <c r="K155" s="11">
        <v>274</v>
      </c>
      <c r="L155" s="114">
        <f t="shared" si="6"/>
        <v>20.6</v>
      </c>
      <c r="M155" s="11">
        <v>12</v>
      </c>
      <c r="N155" s="93">
        <f t="shared" si="7"/>
        <v>26870.064724919092</v>
      </c>
      <c r="O155" s="139"/>
      <c r="P155" s="140"/>
      <c r="Q155" s="144"/>
      <c r="R155" s="144"/>
      <c r="S155" s="142"/>
      <c r="T155" s="158"/>
      <c r="U155" s="145"/>
    </row>
    <row r="156" spans="1:21" ht="27" customHeight="1">
      <c r="A156" s="9"/>
      <c r="B156" s="61" t="s">
        <v>52</v>
      </c>
      <c r="C156" s="91">
        <v>152</v>
      </c>
      <c r="D156" s="36">
        <v>2</v>
      </c>
      <c r="E156" s="64"/>
      <c r="F156" s="61" t="s">
        <v>610</v>
      </c>
      <c r="G156" s="42" t="s">
        <v>611</v>
      </c>
      <c r="H156" s="11">
        <v>18</v>
      </c>
      <c r="I156" s="12">
        <v>4500320</v>
      </c>
      <c r="J156" s="13">
        <v>4371</v>
      </c>
      <c r="K156" s="11">
        <v>252</v>
      </c>
      <c r="L156" s="114">
        <f t="shared" si="6"/>
        <v>17.400000000000002</v>
      </c>
      <c r="M156" s="11">
        <v>12</v>
      </c>
      <c r="N156" s="93">
        <f t="shared" si="7"/>
        <v>21553.256704980839</v>
      </c>
      <c r="O156" s="139"/>
      <c r="P156" s="140"/>
      <c r="Q156" s="144"/>
      <c r="R156" s="144"/>
      <c r="S156" s="142"/>
      <c r="T156" s="158"/>
      <c r="U156" s="145"/>
    </row>
    <row r="157" spans="1:21" ht="27" customHeight="1">
      <c r="A157" s="9"/>
      <c r="B157" s="61" t="s">
        <v>52</v>
      </c>
      <c r="C157" s="91">
        <v>153</v>
      </c>
      <c r="D157" s="36">
        <v>2</v>
      </c>
      <c r="E157" s="64">
        <v>1214200337</v>
      </c>
      <c r="F157" s="61" t="s">
        <v>610</v>
      </c>
      <c r="G157" s="42" t="s">
        <v>612</v>
      </c>
      <c r="H157" s="11">
        <v>40</v>
      </c>
      <c r="I157" s="12">
        <v>7350543</v>
      </c>
      <c r="J157" s="13">
        <v>9210</v>
      </c>
      <c r="K157" s="11">
        <v>267</v>
      </c>
      <c r="L157" s="114">
        <f t="shared" si="6"/>
        <v>34.5</v>
      </c>
      <c r="M157" s="11">
        <v>12</v>
      </c>
      <c r="N157" s="93">
        <f t="shared" si="7"/>
        <v>17754.934782608696</v>
      </c>
      <c r="O157" s="139"/>
      <c r="P157" s="140"/>
      <c r="Q157" s="144"/>
      <c r="R157" s="144"/>
      <c r="S157" s="142"/>
      <c r="T157" s="158"/>
      <c r="U157" s="145"/>
    </row>
    <row r="158" spans="1:21" ht="27" customHeight="1">
      <c r="A158" s="9"/>
      <c r="B158" s="61" t="s">
        <v>52</v>
      </c>
      <c r="C158" s="91">
        <v>154</v>
      </c>
      <c r="D158" s="36">
        <v>2</v>
      </c>
      <c r="E158" s="64"/>
      <c r="F158" s="61" t="s">
        <v>613</v>
      </c>
      <c r="G158" s="42" t="s">
        <v>614</v>
      </c>
      <c r="H158" s="11"/>
      <c r="I158" s="12">
        <v>3988780</v>
      </c>
      <c r="J158" s="13">
        <v>5101</v>
      </c>
      <c r="K158" s="11">
        <v>256</v>
      </c>
      <c r="L158" s="114">
        <f t="shared" si="6"/>
        <v>20</v>
      </c>
      <c r="M158" s="11">
        <v>12</v>
      </c>
      <c r="N158" s="93">
        <f t="shared" si="7"/>
        <v>16619.916666666668</v>
      </c>
      <c r="O158" s="139"/>
      <c r="P158" s="140"/>
      <c r="Q158" s="144"/>
      <c r="R158" s="144"/>
      <c r="S158" s="142"/>
      <c r="T158" s="158"/>
      <c r="U158" s="145"/>
    </row>
    <row r="159" spans="1:21" ht="27" customHeight="1">
      <c r="A159" s="9"/>
      <c r="B159" s="61" t="s">
        <v>52</v>
      </c>
      <c r="C159" s="91">
        <v>155</v>
      </c>
      <c r="D159" s="36">
        <v>2</v>
      </c>
      <c r="E159" s="64">
        <v>1213600115</v>
      </c>
      <c r="F159" s="61" t="s">
        <v>613</v>
      </c>
      <c r="G159" s="42" t="s">
        <v>615</v>
      </c>
      <c r="H159" s="11">
        <v>45</v>
      </c>
      <c r="I159" s="12">
        <v>5894250</v>
      </c>
      <c r="J159" s="13">
        <v>9726</v>
      </c>
      <c r="K159" s="11">
        <v>243</v>
      </c>
      <c r="L159" s="114">
        <f t="shared" si="6"/>
        <v>40.1</v>
      </c>
      <c r="M159" s="11">
        <v>12</v>
      </c>
      <c r="N159" s="93">
        <f t="shared" si="7"/>
        <v>12249.064837905236</v>
      </c>
      <c r="O159" s="139"/>
      <c r="P159" s="140"/>
      <c r="Q159" s="144"/>
      <c r="R159" s="144"/>
      <c r="S159" s="142"/>
      <c r="T159" s="158"/>
      <c r="U159" s="145"/>
    </row>
    <row r="160" spans="1:21" ht="27" customHeight="1">
      <c r="A160" s="9"/>
      <c r="B160" s="61" t="s">
        <v>52</v>
      </c>
      <c r="C160" s="91">
        <v>156</v>
      </c>
      <c r="D160" s="36">
        <v>2</v>
      </c>
      <c r="E160" s="64">
        <v>121460049</v>
      </c>
      <c r="F160" s="61" t="s">
        <v>616</v>
      </c>
      <c r="G160" s="42" t="s">
        <v>617</v>
      </c>
      <c r="H160" s="11">
        <v>34</v>
      </c>
      <c r="I160" s="12">
        <v>9901477</v>
      </c>
      <c r="J160" s="13">
        <v>8265</v>
      </c>
      <c r="K160" s="11">
        <v>301</v>
      </c>
      <c r="L160" s="114">
        <f t="shared" si="6"/>
        <v>27.5</v>
      </c>
      <c r="M160" s="11">
        <v>12</v>
      </c>
      <c r="N160" s="93">
        <f t="shared" si="7"/>
        <v>30004.475757575758</v>
      </c>
      <c r="O160" s="139"/>
      <c r="P160" s="140"/>
      <c r="Q160" s="144"/>
      <c r="R160" s="144"/>
      <c r="S160" s="142"/>
      <c r="T160" s="158"/>
      <c r="U160" s="145"/>
    </row>
    <row r="161" spans="1:21" ht="27" customHeight="1">
      <c r="A161" s="9"/>
      <c r="B161" s="64" t="s">
        <v>52</v>
      </c>
      <c r="C161" s="91">
        <v>157</v>
      </c>
      <c r="D161" s="36">
        <v>2</v>
      </c>
      <c r="E161" s="64">
        <v>1214300475</v>
      </c>
      <c r="F161" s="64" t="s">
        <v>616</v>
      </c>
      <c r="G161" s="57" t="s">
        <v>618</v>
      </c>
      <c r="H161" s="63">
        <v>10</v>
      </c>
      <c r="I161" s="47">
        <v>1296900</v>
      </c>
      <c r="J161" s="48">
        <v>2045</v>
      </c>
      <c r="K161" s="63">
        <v>219</v>
      </c>
      <c r="L161" s="114">
        <f t="shared" si="6"/>
        <v>9.4</v>
      </c>
      <c r="M161" s="63">
        <v>12</v>
      </c>
      <c r="N161" s="93">
        <f t="shared" si="7"/>
        <v>11497.340425531913</v>
      </c>
      <c r="O161" s="139"/>
      <c r="P161" s="140"/>
      <c r="Q161" s="144"/>
      <c r="R161" s="144"/>
      <c r="S161" s="142"/>
      <c r="T161" s="158"/>
      <c r="U161" s="145"/>
    </row>
    <row r="162" spans="1:21" ht="27" customHeight="1">
      <c r="A162" s="9"/>
      <c r="B162" s="64" t="s">
        <v>52</v>
      </c>
      <c r="C162" s="91">
        <v>158</v>
      </c>
      <c r="D162" s="36">
        <v>2</v>
      </c>
      <c r="E162" s="64">
        <v>1212402000</v>
      </c>
      <c r="F162" s="64" t="s">
        <v>619</v>
      </c>
      <c r="G162" s="57" t="s">
        <v>620</v>
      </c>
      <c r="H162" s="63">
        <v>20</v>
      </c>
      <c r="I162" s="47">
        <v>10392650</v>
      </c>
      <c r="J162" s="48">
        <v>4937</v>
      </c>
      <c r="K162" s="63">
        <v>254</v>
      </c>
      <c r="L162" s="114">
        <f t="shared" si="6"/>
        <v>19.5</v>
      </c>
      <c r="M162" s="63">
        <v>12</v>
      </c>
      <c r="N162" s="93">
        <f t="shared" si="7"/>
        <v>44413.034188034188</v>
      </c>
      <c r="O162" s="139"/>
      <c r="P162" s="140"/>
      <c r="Q162" s="144"/>
      <c r="R162" s="144"/>
      <c r="S162" s="142"/>
      <c r="T162" s="158"/>
      <c r="U162" s="145"/>
    </row>
    <row r="163" spans="1:21" ht="27" customHeight="1">
      <c r="A163" s="9"/>
      <c r="B163" s="64" t="s">
        <v>52</v>
      </c>
      <c r="C163" s="37">
        <v>159</v>
      </c>
      <c r="D163" s="36">
        <v>2</v>
      </c>
      <c r="E163" s="64"/>
      <c r="F163" s="64" t="s">
        <v>621</v>
      </c>
      <c r="G163" s="57" t="s">
        <v>622</v>
      </c>
      <c r="H163" s="63"/>
      <c r="I163" s="47">
        <v>2333240</v>
      </c>
      <c r="J163" s="48">
        <v>3438</v>
      </c>
      <c r="K163" s="63">
        <v>243</v>
      </c>
      <c r="L163" s="114">
        <f t="shared" si="6"/>
        <v>14.2</v>
      </c>
      <c r="M163" s="63">
        <v>12</v>
      </c>
      <c r="N163" s="93">
        <f t="shared" si="7"/>
        <v>13692.723004694837</v>
      </c>
      <c r="O163" s="139"/>
      <c r="P163" s="140"/>
      <c r="Q163" s="144"/>
      <c r="R163" s="144"/>
      <c r="S163" s="142"/>
      <c r="T163" s="158"/>
      <c r="U163" s="145"/>
    </row>
    <row r="164" spans="1:21" ht="27" customHeight="1">
      <c r="A164" s="9"/>
      <c r="B164" s="64" t="s">
        <v>52</v>
      </c>
      <c r="C164" s="37">
        <v>160</v>
      </c>
      <c r="D164" s="36">
        <v>2</v>
      </c>
      <c r="E164" s="64">
        <v>1213900135</v>
      </c>
      <c r="F164" s="64" t="s">
        <v>623</v>
      </c>
      <c r="G164" s="57" t="s">
        <v>624</v>
      </c>
      <c r="H164" s="63">
        <v>20</v>
      </c>
      <c r="I164" s="47">
        <v>4459273</v>
      </c>
      <c r="J164" s="48">
        <v>4106</v>
      </c>
      <c r="K164" s="63">
        <v>242</v>
      </c>
      <c r="L164" s="114">
        <f t="shared" si="6"/>
        <v>17</v>
      </c>
      <c r="M164" s="63">
        <v>12</v>
      </c>
      <c r="N164" s="93">
        <f t="shared" si="7"/>
        <v>21859.181372549021</v>
      </c>
      <c r="O164" s="139"/>
      <c r="P164" s="140"/>
      <c r="Q164" s="144" t="s">
        <v>333</v>
      </c>
      <c r="R164" s="144"/>
      <c r="S164" s="142">
        <v>7.5999999999999998E-2</v>
      </c>
      <c r="T164" s="158" t="s">
        <v>333</v>
      </c>
      <c r="U164" s="145">
        <v>0.06</v>
      </c>
    </row>
    <row r="165" spans="1:21" ht="27" customHeight="1">
      <c r="A165" s="9"/>
      <c r="B165" s="64" t="s">
        <v>52</v>
      </c>
      <c r="C165" s="37">
        <v>161</v>
      </c>
      <c r="D165" s="36">
        <v>2</v>
      </c>
      <c r="E165" s="64">
        <v>6010905000798</v>
      </c>
      <c r="F165" s="64" t="s">
        <v>625</v>
      </c>
      <c r="G165" s="57" t="s">
        <v>626</v>
      </c>
      <c r="H165" s="63"/>
      <c r="I165" s="47"/>
      <c r="J165" s="48"/>
      <c r="K165" s="63"/>
      <c r="L165" s="114" t="e">
        <f t="shared" si="6"/>
        <v>#DIV/0!</v>
      </c>
      <c r="M165" s="63"/>
      <c r="N165" s="93" t="e">
        <f t="shared" si="7"/>
        <v>#DIV/0!</v>
      </c>
      <c r="O165" s="139"/>
      <c r="P165" s="140"/>
      <c r="Q165" s="144"/>
      <c r="R165" s="144"/>
      <c r="S165" s="142"/>
      <c r="T165" s="158"/>
      <c r="U165" s="145"/>
    </row>
    <row r="166" spans="1:21" ht="27" customHeight="1">
      <c r="A166" s="9"/>
      <c r="B166" s="64" t="s">
        <v>52</v>
      </c>
      <c r="C166" s="37">
        <v>162</v>
      </c>
      <c r="D166" s="36">
        <v>2</v>
      </c>
      <c r="E166" s="64">
        <v>3040005011481</v>
      </c>
      <c r="F166" s="64" t="s">
        <v>627</v>
      </c>
      <c r="G166" s="57" t="s">
        <v>628</v>
      </c>
      <c r="H166" s="63">
        <v>24</v>
      </c>
      <c r="I166" s="47">
        <v>5444396</v>
      </c>
      <c r="J166" s="48">
        <v>6486</v>
      </c>
      <c r="K166" s="63">
        <v>259</v>
      </c>
      <c r="L166" s="114">
        <f t="shared" si="6"/>
        <v>25.1</v>
      </c>
      <c r="M166" s="63">
        <v>12</v>
      </c>
      <c r="N166" s="93">
        <f t="shared" si="7"/>
        <v>18075.683930942894</v>
      </c>
      <c r="O166" s="139"/>
      <c r="P166" s="140"/>
      <c r="Q166" s="144"/>
      <c r="R166" s="144"/>
      <c r="S166" s="142"/>
      <c r="T166" s="158"/>
      <c r="U166" s="145"/>
    </row>
    <row r="167" spans="1:21" ht="27" customHeight="1">
      <c r="A167" s="9"/>
      <c r="B167" s="64" t="s">
        <v>52</v>
      </c>
      <c r="C167" s="37">
        <v>163</v>
      </c>
      <c r="D167" s="36">
        <v>2</v>
      </c>
      <c r="E167" s="64">
        <v>3040005011481</v>
      </c>
      <c r="F167" s="64" t="s">
        <v>627</v>
      </c>
      <c r="G167" s="57" t="s">
        <v>629</v>
      </c>
      <c r="H167" s="63">
        <v>20</v>
      </c>
      <c r="I167" s="47">
        <v>5192877</v>
      </c>
      <c r="J167" s="48">
        <v>4794</v>
      </c>
      <c r="K167" s="63">
        <v>267</v>
      </c>
      <c r="L167" s="114">
        <f t="shared" si="6"/>
        <v>18</v>
      </c>
      <c r="M167" s="63">
        <v>12</v>
      </c>
      <c r="N167" s="93">
        <f t="shared" si="7"/>
        <v>24041.097222222223</v>
      </c>
      <c r="O167" s="139"/>
      <c r="P167" s="140"/>
      <c r="Q167" s="144" t="s">
        <v>333</v>
      </c>
      <c r="R167" s="144"/>
      <c r="S167" s="142">
        <v>1.2E-2</v>
      </c>
      <c r="T167" s="158"/>
      <c r="U167" s="145"/>
    </row>
    <row r="168" spans="1:21" ht="27" customHeight="1">
      <c r="A168" s="9"/>
      <c r="B168" s="64" t="s">
        <v>52</v>
      </c>
      <c r="C168" s="37">
        <v>164</v>
      </c>
      <c r="D168" s="36">
        <v>2</v>
      </c>
      <c r="E168" s="64"/>
      <c r="F168" s="64" t="s">
        <v>630</v>
      </c>
      <c r="G168" s="57" t="s">
        <v>631</v>
      </c>
      <c r="H168" s="63">
        <v>20</v>
      </c>
      <c r="I168" s="47">
        <v>6248371</v>
      </c>
      <c r="J168" s="48">
        <v>5780</v>
      </c>
      <c r="K168" s="63">
        <v>282</v>
      </c>
      <c r="L168" s="114">
        <f t="shared" si="6"/>
        <v>20.5</v>
      </c>
      <c r="M168" s="63">
        <v>12</v>
      </c>
      <c r="N168" s="93">
        <f t="shared" si="7"/>
        <v>25399.882113821139</v>
      </c>
      <c r="O168" s="139"/>
      <c r="P168" s="140"/>
      <c r="Q168" s="144" t="s">
        <v>333</v>
      </c>
      <c r="R168" s="144"/>
      <c r="S168" s="142">
        <v>0.72</v>
      </c>
      <c r="T168" s="158"/>
      <c r="U168" s="145"/>
    </row>
    <row r="169" spans="1:21" ht="27" customHeight="1">
      <c r="A169" s="9"/>
      <c r="B169" s="64" t="s">
        <v>52</v>
      </c>
      <c r="C169" s="37">
        <v>165</v>
      </c>
      <c r="D169" s="36">
        <v>2</v>
      </c>
      <c r="E169" s="64"/>
      <c r="F169" s="64" t="s">
        <v>630</v>
      </c>
      <c r="G169" s="57" t="s">
        <v>632</v>
      </c>
      <c r="H169" s="63">
        <v>25</v>
      </c>
      <c r="I169" s="47">
        <v>12742810</v>
      </c>
      <c r="J169" s="48">
        <v>8632</v>
      </c>
      <c r="K169" s="63">
        <v>290</v>
      </c>
      <c r="L169" s="114">
        <f t="shared" si="6"/>
        <v>29.8</v>
      </c>
      <c r="M169" s="63">
        <v>12</v>
      </c>
      <c r="N169" s="93">
        <f t="shared" si="7"/>
        <v>35634.256152125279</v>
      </c>
      <c r="O169" s="139"/>
      <c r="P169" s="140"/>
      <c r="Q169" s="144" t="s">
        <v>333</v>
      </c>
      <c r="R169" s="144"/>
      <c r="S169" s="142">
        <v>0.57899999999999996</v>
      </c>
      <c r="T169" s="158"/>
      <c r="U169" s="145"/>
    </row>
    <row r="170" spans="1:21" ht="27" customHeight="1">
      <c r="A170" s="9"/>
      <c r="B170" s="64" t="s">
        <v>52</v>
      </c>
      <c r="C170" s="37">
        <v>166</v>
      </c>
      <c r="D170" s="36">
        <v>2</v>
      </c>
      <c r="E170" s="64"/>
      <c r="F170" s="64" t="s">
        <v>633</v>
      </c>
      <c r="G170" s="57" t="s">
        <v>634</v>
      </c>
      <c r="H170" s="63">
        <v>10</v>
      </c>
      <c r="I170" s="47">
        <v>1178400</v>
      </c>
      <c r="J170" s="48">
        <v>2296</v>
      </c>
      <c r="K170" s="63">
        <v>270</v>
      </c>
      <c r="L170" s="114">
        <f t="shared" si="6"/>
        <v>8.6</v>
      </c>
      <c r="M170" s="63">
        <v>12</v>
      </c>
      <c r="N170" s="93">
        <f t="shared" si="7"/>
        <v>11418.604651162792</v>
      </c>
      <c r="O170" s="139"/>
      <c r="P170" s="140"/>
      <c r="Q170" s="144"/>
      <c r="R170" s="144"/>
      <c r="S170" s="142"/>
      <c r="T170" s="158"/>
      <c r="U170" s="145"/>
    </row>
    <row r="171" spans="1:21" ht="27" customHeight="1">
      <c r="A171" s="9"/>
      <c r="B171" s="64" t="s">
        <v>52</v>
      </c>
      <c r="C171" s="37">
        <v>167</v>
      </c>
      <c r="D171" s="36">
        <v>2</v>
      </c>
      <c r="E171" s="64">
        <v>40005014958</v>
      </c>
      <c r="F171" s="64" t="s">
        <v>635</v>
      </c>
      <c r="G171" s="57" t="s">
        <v>636</v>
      </c>
      <c r="H171" s="63">
        <v>30</v>
      </c>
      <c r="I171" s="47">
        <v>12181620</v>
      </c>
      <c r="J171" s="48">
        <v>8082</v>
      </c>
      <c r="K171" s="63">
        <v>257</v>
      </c>
      <c r="L171" s="114">
        <f t="shared" si="6"/>
        <v>31.5</v>
      </c>
      <c r="M171" s="63">
        <v>12</v>
      </c>
      <c r="N171" s="93">
        <f t="shared" si="7"/>
        <v>32226.50793650794</v>
      </c>
      <c r="O171" s="139"/>
      <c r="P171" s="140"/>
      <c r="Q171" s="144" t="s">
        <v>333</v>
      </c>
      <c r="R171" s="144"/>
      <c r="S171" s="142">
        <v>9.9000000000000005E-2</v>
      </c>
      <c r="T171" s="158"/>
      <c r="U171" s="145"/>
    </row>
    <row r="172" spans="1:21" ht="27" customHeight="1">
      <c r="A172" s="9"/>
      <c r="B172" s="64" t="s">
        <v>52</v>
      </c>
      <c r="C172" s="37">
        <v>168</v>
      </c>
      <c r="D172" s="36">
        <v>2</v>
      </c>
      <c r="E172" s="64"/>
      <c r="F172" s="64" t="s">
        <v>637</v>
      </c>
      <c r="G172" s="57" t="s">
        <v>638</v>
      </c>
      <c r="H172" s="63">
        <v>20</v>
      </c>
      <c r="I172" s="47">
        <v>6153999</v>
      </c>
      <c r="J172" s="48">
        <v>4781</v>
      </c>
      <c r="K172" s="63">
        <v>263</v>
      </c>
      <c r="L172" s="114">
        <f t="shared" si="6"/>
        <v>18.200000000000003</v>
      </c>
      <c r="M172" s="63">
        <v>12</v>
      </c>
      <c r="N172" s="93">
        <f t="shared" si="7"/>
        <v>28177.651098901097</v>
      </c>
      <c r="O172" s="139"/>
      <c r="P172" s="140"/>
      <c r="Q172" s="144"/>
      <c r="R172" s="144"/>
      <c r="S172" s="142"/>
      <c r="T172" s="158"/>
      <c r="U172" s="145"/>
    </row>
    <row r="173" spans="1:21" ht="27" customHeight="1">
      <c r="A173" s="9"/>
      <c r="B173" s="64" t="s">
        <v>52</v>
      </c>
      <c r="C173" s="37">
        <v>169</v>
      </c>
      <c r="D173" s="36">
        <v>2</v>
      </c>
      <c r="E173" s="64">
        <v>1040005004594</v>
      </c>
      <c r="F173" s="64" t="s">
        <v>637</v>
      </c>
      <c r="G173" s="57" t="s">
        <v>639</v>
      </c>
      <c r="H173" s="63">
        <v>20</v>
      </c>
      <c r="I173" s="47">
        <v>5379909</v>
      </c>
      <c r="J173" s="48">
        <v>4252</v>
      </c>
      <c r="K173" s="63">
        <v>242</v>
      </c>
      <c r="L173" s="114">
        <f t="shared" si="6"/>
        <v>17.600000000000001</v>
      </c>
      <c r="M173" s="63">
        <v>12</v>
      </c>
      <c r="N173" s="93">
        <f t="shared" si="7"/>
        <v>25473.053977272724</v>
      </c>
      <c r="O173" s="139"/>
      <c r="P173" s="140"/>
      <c r="Q173" s="144"/>
      <c r="R173" s="144"/>
      <c r="S173" s="142"/>
      <c r="T173" s="158"/>
      <c r="U173" s="145"/>
    </row>
    <row r="174" spans="1:21" ht="27" customHeight="1">
      <c r="A174" s="9"/>
      <c r="B174" s="64" t="s">
        <v>52</v>
      </c>
      <c r="C174" s="37">
        <v>170</v>
      </c>
      <c r="D174" s="36">
        <v>2</v>
      </c>
      <c r="E174" s="64">
        <v>1040005004594</v>
      </c>
      <c r="F174" s="64" t="s">
        <v>637</v>
      </c>
      <c r="G174" s="57" t="s">
        <v>640</v>
      </c>
      <c r="H174" s="63"/>
      <c r="I174" s="47">
        <v>5232950</v>
      </c>
      <c r="J174" s="48">
        <v>4439</v>
      </c>
      <c r="K174" s="63">
        <v>245</v>
      </c>
      <c r="L174" s="114">
        <f t="shared" si="6"/>
        <v>18.200000000000003</v>
      </c>
      <c r="M174" s="63">
        <v>12</v>
      </c>
      <c r="N174" s="93">
        <f t="shared" si="7"/>
        <v>23960.393772893771</v>
      </c>
      <c r="O174" s="139"/>
      <c r="P174" s="140"/>
      <c r="Q174" s="144"/>
      <c r="R174" s="144"/>
      <c r="S174" s="142"/>
      <c r="T174" s="158"/>
      <c r="U174" s="145"/>
    </row>
    <row r="175" spans="1:21" ht="27" customHeight="1">
      <c r="A175" s="9"/>
      <c r="B175" s="64" t="s">
        <v>52</v>
      </c>
      <c r="C175" s="37">
        <v>171</v>
      </c>
      <c r="D175" s="36">
        <v>2</v>
      </c>
      <c r="E175" s="64"/>
      <c r="F175" s="64" t="s">
        <v>641</v>
      </c>
      <c r="G175" s="57" t="s">
        <v>642</v>
      </c>
      <c r="H175" s="63">
        <v>20</v>
      </c>
      <c r="I175" s="47">
        <v>2759902</v>
      </c>
      <c r="J175" s="48">
        <v>3230</v>
      </c>
      <c r="K175" s="63">
        <v>236</v>
      </c>
      <c r="L175" s="114">
        <f t="shared" si="6"/>
        <v>13.7</v>
      </c>
      <c r="M175" s="63">
        <v>12</v>
      </c>
      <c r="N175" s="93">
        <f t="shared" si="7"/>
        <v>16787.725060827252</v>
      </c>
      <c r="O175" s="139"/>
      <c r="P175" s="140"/>
      <c r="Q175" s="144" t="s">
        <v>333</v>
      </c>
      <c r="R175" s="144" t="s">
        <v>333</v>
      </c>
      <c r="S175" s="142">
        <v>2E-3</v>
      </c>
      <c r="T175" s="158"/>
      <c r="U175" s="145"/>
    </row>
    <row r="176" spans="1:21" ht="27" customHeight="1">
      <c r="A176" s="9"/>
      <c r="B176" s="64" t="s">
        <v>52</v>
      </c>
      <c r="C176" s="37">
        <v>172</v>
      </c>
      <c r="D176" s="36">
        <v>2</v>
      </c>
      <c r="E176" s="64">
        <v>8040005003383</v>
      </c>
      <c r="F176" s="64" t="s">
        <v>643</v>
      </c>
      <c r="G176" s="57" t="s">
        <v>644</v>
      </c>
      <c r="H176" s="63">
        <v>40</v>
      </c>
      <c r="I176" s="47">
        <v>17188029</v>
      </c>
      <c r="J176" s="48">
        <v>10551</v>
      </c>
      <c r="K176" s="63">
        <v>244</v>
      </c>
      <c r="L176" s="114">
        <f t="shared" si="6"/>
        <v>43.300000000000004</v>
      </c>
      <c r="M176" s="63">
        <v>12</v>
      </c>
      <c r="N176" s="93">
        <f t="shared" si="7"/>
        <v>33079.347575057735</v>
      </c>
      <c r="O176" s="139"/>
      <c r="P176" s="140"/>
      <c r="Q176" s="144"/>
      <c r="R176" s="144"/>
      <c r="S176" s="142"/>
      <c r="T176" s="158"/>
      <c r="U176" s="145"/>
    </row>
    <row r="177" spans="1:21" ht="27" customHeight="1">
      <c r="A177" s="9"/>
      <c r="B177" s="64" t="s">
        <v>52</v>
      </c>
      <c r="C177" s="37">
        <v>173</v>
      </c>
      <c r="D177" s="36">
        <v>2</v>
      </c>
      <c r="E177" s="64">
        <v>5040005002479</v>
      </c>
      <c r="F177" s="64" t="s">
        <v>645</v>
      </c>
      <c r="G177" s="57" t="s">
        <v>646</v>
      </c>
      <c r="H177" s="63">
        <v>80</v>
      </c>
      <c r="I177" s="47">
        <v>19819828</v>
      </c>
      <c r="J177" s="48">
        <v>15168</v>
      </c>
      <c r="K177" s="63">
        <v>240</v>
      </c>
      <c r="L177" s="114">
        <f t="shared" si="6"/>
        <v>63.2</v>
      </c>
      <c r="M177" s="63">
        <v>12</v>
      </c>
      <c r="N177" s="93">
        <f t="shared" si="7"/>
        <v>26133.739451476791</v>
      </c>
      <c r="O177" s="139"/>
      <c r="P177" s="140"/>
      <c r="Q177" s="144" t="s">
        <v>333</v>
      </c>
      <c r="R177" s="144"/>
      <c r="S177" s="142">
        <v>2.7E-2</v>
      </c>
      <c r="T177" s="158"/>
      <c r="U177" s="145"/>
    </row>
    <row r="178" spans="1:21" ht="27" customHeight="1">
      <c r="A178" s="9"/>
      <c r="B178" s="64" t="s">
        <v>52</v>
      </c>
      <c r="C178" s="37">
        <v>174</v>
      </c>
      <c r="D178" s="36">
        <v>2</v>
      </c>
      <c r="E178" s="64">
        <v>6040005005282</v>
      </c>
      <c r="F178" s="64" t="s">
        <v>647</v>
      </c>
      <c r="G178" s="57" t="s">
        <v>648</v>
      </c>
      <c r="H178" s="63">
        <v>20</v>
      </c>
      <c r="I178" s="47">
        <v>5708913</v>
      </c>
      <c r="J178" s="48">
        <v>5541</v>
      </c>
      <c r="K178" s="63">
        <v>249</v>
      </c>
      <c r="L178" s="114">
        <f t="shared" si="6"/>
        <v>22.3</v>
      </c>
      <c r="M178" s="63">
        <v>12</v>
      </c>
      <c r="N178" s="93">
        <f t="shared" si="7"/>
        <v>21333.755605381164</v>
      </c>
      <c r="O178" s="139"/>
      <c r="P178" s="140"/>
      <c r="Q178" s="144" t="s">
        <v>333</v>
      </c>
      <c r="R178" s="144"/>
      <c r="S178" s="142">
        <v>1E-3</v>
      </c>
      <c r="T178" s="158"/>
      <c r="U178" s="145"/>
    </row>
    <row r="179" spans="1:21" ht="27" customHeight="1">
      <c r="A179" s="9"/>
      <c r="B179" s="64" t="s">
        <v>52</v>
      </c>
      <c r="C179" s="37">
        <v>175</v>
      </c>
      <c r="D179" s="36">
        <v>2</v>
      </c>
      <c r="E179" s="64">
        <v>1212400939</v>
      </c>
      <c r="F179" s="64" t="s">
        <v>647</v>
      </c>
      <c r="G179" s="57" t="s">
        <v>649</v>
      </c>
      <c r="H179" s="63">
        <v>25</v>
      </c>
      <c r="I179" s="47">
        <v>5329495</v>
      </c>
      <c r="J179" s="48">
        <v>5308</v>
      </c>
      <c r="K179" s="63">
        <v>241</v>
      </c>
      <c r="L179" s="114">
        <f t="shared" si="6"/>
        <v>22.1</v>
      </c>
      <c r="M179" s="63">
        <v>12</v>
      </c>
      <c r="N179" s="93">
        <f t="shared" si="7"/>
        <v>20096.134992458519</v>
      </c>
      <c r="O179" s="139"/>
      <c r="P179" s="140"/>
      <c r="Q179" s="144"/>
      <c r="R179" s="144"/>
      <c r="S179" s="142"/>
      <c r="T179" s="158"/>
      <c r="U179" s="145"/>
    </row>
    <row r="180" spans="1:21" ht="27" customHeight="1">
      <c r="A180" s="9"/>
      <c r="B180" s="64" t="s">
        <v>52</v>
      </c>
      <c r="C180" s="37">
        <v>176</v>
      </c>
      <c r="D180" s="36">
        <v>2</v>
      </c>
      <c r="E180" s="64">
        <v>3011605000471</v>
      </c>
      <c r="F180" s="64" t="s">
        <v>650</v>
      </c>
      <c r="G180" s="57" t="s">
        <v>651</v>
      </c>
      <c r="H180" s="63">
        <v>20</v>
      </c>
      <c r="I180" s="47">
        <v>2905264</v>
      </c>
      <c r="J180" s="48">
        <v>4333</v>
      </c>
      <c r="K180" s="63">
        <v>245</v>
      </c>
      <c r="L180" s="114">
        <f t="shared" si="6"/>
        <v>17.700000000000003</v>
      </c>
      <c r="M180" s="63">
        <v>12</v>
      </c>
      <c r="N180" s="93">
        <f t="shared" si="7"/>
        <v>13678.267419962334</v>
      </c>
      <c r="O180" s="139"/>
      <c r="P180" s="140"/>
      <c r="Q180" s="144"/>
      <c r="R180" s="144"/>
      <c r="S180" s="142"/>
      <c r="T180" s="158"/>
      <c r="U180" s="145"/>
    </row>
    <row r="181" spans="1:21" ht="27" customHeight="1">
      <c r="A181" s="9"/>
      <c r="B181" s="64" t="s">
        <v>52</v>
      </c>
      <c r="C181" s="37">
        <v>177</v>
      </c>
      <c r="D181" s="36">
        <v>2</v>
      </c>
      <c r="E181" s="64">
        <v>80400050006163</v>
      </c>
      <c r="F181" s="64" t="s">
        <v>652</v>
      </c>
      <c r="G181" s="57" t="s">
        <v>653</v>
      </c>
      <c r="H181" s="63">
        <v>20</v>
      </c>
      <c r="I181" s="47">
        <v>6664960</v>
      </c>
      <c r="J181" s="48">
        <v>5451</v>
      </c>
      <c r="K181" s="63">
        <v>270</v>
      </c>
      <c r="L181" s="114">
        <f t="shared" si="6"/>
        <v>20.200000000000003</v>
      </c>
      <c r="M181" s="63">
        <v>12</v>
      </c>
      <c r="N181" s="93">
        <f t="shared" si="7"/>
        <v>27495.709570957089</v>
      </c>
      <c r="O181" s="139"/>
      <c r="P181" s="140"/>
      <c r="Q181" s="144" t="s">
        <v>333</v>
      </c>
      <c r="R181" s="144"/>
      <c r="S181" s="142">
        <v>7.0000000000000001E-3</v>
      </c>
      <c r="T181" s="158"/>
      <c r="U181" s="145"/>
    </row>
    <row r="182" spans="1:21" ht="27" customHeight="1">
      <c r="A182" s="9"/>
      <c r="B182" s="64" t="s">
        <v>52</v>
      </c>
      <c r="C182" s="37">
        <v>178</v>
      </c>
      <c r="D182" s="36">
        <v>2</v>
      </c>
      <c r="E182" s="64" t="s">
        <v>654</v>
      </c>
      <c r="F182" s="64" t="s">
        <v>655</v>
      </c>
      <c r="G182" s="57" t="s">
        <v>656</v>
      </c>
      <c r="H182" s="63">
        <v>40</v>
      </c>
      <c r="I182" s="47">
        <v>5136924</v>
      </c>
      <c r="J182" s="48">
        <v>7329</v>
      </c>
      <c r="K182" s="63">
        <v>308</v>
      </c>
      <c r="L182" s="114">
        <f t="shared" si="6"/>
        <v>23.8</v>
      </c>
      <c r="M182" s="63">
        <v>12</v>
      </c>
      <c r="N182" s="93">
        <f t="shared" si="7"/>
        <v>17986.428571428569</v>
      </c>
      <c r="O182" s="139"/>
      <c r="P182" s="140"/>
      <c r="Q182" s="144"/>
      <c r="R182" s="144"/>
      <c r="S182" s="142"/>
      <c r="T182" s="158"/>
      <c r="U182" s="145"/>
    </row>
    <row r="183" spans="1:21" ht="27" customHeight="1">
      <c r="A183" s="9"/>
      <c r="B183" s="64" t="s">
        <v>52</v>
      </c>
      <c r="C183" s="37">
        <v>179</v>
      </c>
      <c r="D183" s="36">
        <v>2</v>
      </c>
      <c r="E183" s="64">
        <v>1040005007069</v>
      </c>
      <c r="F183" s="64" t="s">
        <v>657</v>
      </c>
      <c r="G183" s="57" t="s">
        <v>658</v>
      </c>
      <c r="H183" s="63">
        <v>20</v>
      </c>
      <c r="I183" s="47">
        <v>4053762</v>
      </c>
      <c r="J183" s="48">
        <v>4624</v>
      </c>
      <c r="K183" s="63">
        <v>264</v>
      </c>
      <c r="L183" s="114">
        <f t="shared" si="6"/>
        <v>17.600000000000001</v>
      </c>
      <c r="M183" s="63">
        <v>12</v>
      </c>
      <c r="N183" s="93">
        <f t="shared" si="7"/>
        <v>19193.948863636364</v>
      </c>
      <c r="O183" s="139"/>
      <c r="P183" s="140"/>
      <c r="Q183" s="144"/>
      <c r="R183" s="144"/>
      <c r="S183" s="142"/>
      <c r="T183" s="158"/>
      <c r="U183" s="145"/>
    </row>
    <row r="184" spans="1:21" ht="27" customHeight="1">
      <c r="A184" s="9"/>
      <c r="B184" s="64" t="s">
        <v>52</v>
      </c>
      <c r="C184" s="37">
        <v>180</v>
      </c>
      <c r="D184" s="36">
        <v>2</v>
      </c>
      <c r="E184" s="64">
        <v>4040005019458</v>
      </c>
      <c r="F184" s="64" t="s">
        <v>659</v>
      </c>
      <c r="G184" s="57" t="s">
        <v>660</v>
      </c>
      <c r="H184" s="63">
        <v>20</v>
      </c>
      <c r="I184" s="47">
        <v>1246873</v>
      </c>
      <c r="J184" s="48">
        <v>2111</v>
      </c>
      <c r="K184" s="63">
        <v>245</v>
      </c>
      <c r="L184" s="114">
        <f t="shared" si="6"/>
        <v>8.6999999999999993</v>
      </c>
      <c r="M184" s="63">
        <v>12</v>
      </c>
      <c r="N184" s="93">
        <f t="shared" si="7"/>
        <v>11943.227969348662</v>
      </c>
      <c r="O184" s="139"/>
      <c r="P184" s="140"/>
      <c r="Q184" s="144"/>
      <c r="R184" s="144"/>
      <c r="S184" s="142"/>
      <c r="T184" s="158"/>
      <c r="U184" s="145"/>
    </row>
    <row r="185" spans="1:21" ht="27" customHeight="1">
      <c r="A185" s="9"/>
      <c r="B185" s="64" t="s">
        <v>52</v>
      </c>
      <c r="C185" s="37">
        <v>181</v>
      </c>
      <c r="D185" s="36">
        <v>2</v>
      </c>
      <c r="E185" s="64">
        <v>9040005012177</v>
      </c>
      <c r="F185" s="64" t="s">
        <v>661</v>
      </c>
      <c r="G185" s="57" t="s">
        <v>662</v>
      </c>
      <c r="H185" s="63">
        <v>20</v>
      </c>
      <c r="I185" s="47">
        <v>3200670</v>
      </c>
      <c r="J185" s="48">
        <v>5164</v>
      </c>
      <c r="K185" s="63">
        <v>245</v>
      </c>
      <c r="L185" s="114">
        <f t="shared" si="6"/>
        <v>21.1</v>
      </c>
      <c r="M185" s="63">
        <v>12</v>
      </c>
      <c r="N185" s="93">
        <f t="shared" si="7"/>
        <v>12640.876777251184</v>
      </c>
      <c r="O185" s="139"/>
      <c r="P185" s="140"/>
      <c r="Q185" s="144" t="s">
        <v>333</v>
      </c>
      <c r="R185" s="144"/>
      <c r="S185" s="142">
        <v>5.5E-2</v>
      </c>
      <c r="T185" s="158"/>
      <c r="U185" s="145"/>
    </row>
    <row r="186" spans="1:21" ht="27" customHeight="1">
      <c r="A186" s="9"/>
      <c r="B186" s="64" t="s">
        <v>52</v>
      </c>
      <c r="C186" s="37">
        <v>182</v>
      </c>
      <c r="D186" s="36">
        <v>2</v>
      </c>
      <c r="E186" s="64">
        <v>1213900036</v>
      </c>
      <c r="F186" s="64" t="s">
        <v>663</v>
      </c>
      <c r="G186" s="57" t="s">
        <v>664</v>
      </c>
      <c r="H186" s="63">
        <v>48</v>
      </c>
      <c r="I186" s="47">
        <v>12211004</v>
      </c>
      <c r="J186" s="48">
        <v>11604</v>
      </c>
      <c r="K186" s="63">
        <v>270</v>
      </c>
      <c r="L186" s="114">
        <f t="shared" si="6"/>
        <v>43</v>
      </c>
      <c r="M186" s="63">
        <v>12</v>
      </c>
      <c r="N186" s="93">
        <f t="shared" si="7"/>
        <v>23664.73643410853</v>
      </c>
      <c r="O186" s="139"/>
      <c r="P186" s="140"/>
      <c r="Q186" s="144" t="s">
        <v>333</v>
      </c>
      <c r="R186" s="144"/>
      <c r="S186" s="142">
        <v>1E-3</v>
      </c>
      <c r="T186" s="158"/>
      <c r="U186" s="145"/>
    </row>
    <row r="187" spans="1:21" ht="27" customHeight="1">
      <c r="A187" s="9"/>
      <c r="B187" s="64" t="s">
        <v>52</v>
      </c>
      <c r="C187" s="37">
        <v>183</v>
      </c>
      <c r="D187" s="36">
        <v>2</v>
      </c>
      <c r="E187" s="64">
        <v>1214300087</v>
      </c>
      <c r="F187" s="64" t="s">
        <v>665</v>
      </c>
      <c r="G187" s="57" t="s">
        <v>666</v>
      </c>
      <c r="H187" s="63">
        <v>10</v>
      </c>
      <c r="I187" s="47">
        <v>1585390</v>
      </c>
      <c r="J187" s="48">
        <v>2398</v>
      </c>
      <c r="K187" s="63">
        <v>243</v>
      </c>
      <c r="L187" s="114">
        <f t="shared" si="6"/>
        <v>9.9</v>
      </c>
      <c r="M187" s="63">
        <v>12</v>
      </c>
      <c r="N187" s="93">
        <f t="shared" si="7"/>
        <v>13345.03367003367</v>
      </c>
      <c r="O187" s="139"/>
      <c r="P187" s="140"/>
      <c r="Q187" s="144"/>
      <c r="R187" s="144"/>
      <c r="S187" s="142"/>
      <c r="T187" s="158"/>
      <c r="U187" s="145"/>
    </row>
    <row r="188" spans="1:21" ht="27" customHeight="1">
      <c r="A188" s="9"/>
      <c r="B188" s="64" t="s">
        <v>52</v>
      </c>
      <c r="C188" s="37">
        <v>184</v>
      </c>
      <c r="D188" s="36">
        <v>2</v>
      </c>
      <c r="E188" s="64"/>
      <c r="F188" s="64" t="s">
        <v>665</v>
      </c>
      <c r="G188" s="57" t="s">
        <v>667</v>
      </c>
      <c r="H188" s="63">
        <v>38</v>
      </c>
      <c r="I188" s="47">
        <v>7013109</v>
      </c>
      <c r="J188" s="48">
        <v>8634</v>
      </c>
      <c r="K188" s="63">
        <v>243</v>
      </c>
      <c r="L188" s="114">
        <f t="shared" si="6"/>
        <v>35.6</v>
      </c>
      <c r="M188" s="63">
        <v>12</v>
      </c>
      <c r="N188" s="93">
        <f t="shared" si="7"/>
        <v>16416.453651685395</v>
      </c>
      <c r="O188" s="139"/>
      <c r="P188" s="140"/>
      <c r="Q188" s="144"/>
      <c r="R188" s="144"/>
      <c r="S188" s="142"/>
      <c r="T188" s="158"/>
      <c r="U188" s="145"/>
    </row>
    <row r="189" spans="1:21" ht="27" customHeight="1">
      <c r="A189" s="9"/>
      <c r="B189" s="64" t="s">
        <v>52</v>
      </c>
      <c r="C189" s="37">
        <v>185</v>
      </c>
      <c r="D189" s="36">
        <v>2</v>
      </c>
      <c r="E189" s="64">
        <v>6040005016692</v>
      </c>
      <c r="F189" s="64" t="s">
        <v>668</v>
      </c>
      <c r="G189" s="57" t="s">
        <v>669</v>
      </c>
      <c r="H189" s="63">
        <v>20</v>
      </c>
      <c r="I189" s="47">
        <v>1808000</v>
      </c>
      <c r="J189" s="48">
        <v>2730</v>
      </c>
      <c r="K189" s="63">
        <v>260</v>
      </c>
      <c r="L189" s="114">
        <f t="shared" si="6"/>
        <v>10.5</v>
      </c>
      <c r="M189" s="63">
        <v>12</v>
      </c>
      <c r="N189" s="93">
        <f t="shared" si="7"/>
        <v>14349.206349206348</v>
      </c>
      <c r="O189" s="139"/>
      <c r="P189" s="140"/>
      <c r="Q189" s="144" t="s">
        <v>333</v>
      </c>
      <c r="R189" s="142"/>
      <c r="S189" s="203">
        <v>0.113</v>
      </c>
      <c r="T189" s="158"/>
      <c r="U189" s="145"/>
    </row>
    <row r="190" spans="1:21" ht="27" customHeight="1">
      <c r="A190" s="9"/>
      <c r="B190" s="64" t="s">
        <v>52</v>
      </c>
      <c r="C190" s="37">
        <v>186</v>
      </c>
      <c r="D190" s="36">
        <v>2</v>
      </c>
      <c r="E190" s="64">
        <v>1214100115</v>
      </c>
      <c r="F190" s="64" t="s">
        <v>670</v>
      </c>
      <c r="G190" s="57" t="s">
        <v>671</v>
      </c>
      <c r="H190" s="63">
        <v>20</v>
      </c>
      <c r="I190" s="47">
        <v>2368927</v>
      </c>
      <c r="J190" s="48">
        <v>2987</v>
      </c>
      <c r="K190" s="63">
        <v>270</v>
      </c>
      <c r="L190" s="114">
        <f t="shared" si="6"/>
        <v>11.1</v>
      </c>
      <c r="M190" s="63">
        <v>12</v>
      </c>
      <c r="N190" s="93">
        <f t="shared" si="7"/>
        <v>17784.737237237237</v>
      </c>
      <c r="O190" s="139"/>
      <c r="P190" s="140"/>
      <c r="Q190" s="144"/>
      <c r="R190" s="144"/>
      <c r="S190" s="142"/>
      <c r="T190" s="158"/>
      <c r="U190" s="145"/>
    </row>
    <row r="191" spans="1:21" ht="27" customHeight="1">
      <c r="A191" s="9"/>
      <c r="B191" s="64" t="s">
        <v>52</v>
      </c>
      <c r="C191" s="37">
        <v>187</v>
      </c>
      <c r="D191" s="36">
        <v>2</v>
      </c>
      <c r="E191" s="64">
        <v>3040005016167</v>
      </c>
      <c r="F191" s="64" t="s">
        <v>672</v>
      </c>
      <c r="G191" s="57" t="s">
        <v>673</v>
      </c>
      <c r="H191" s="63">
        <v>10</v>
      </c>
      <c r="I191" s="47">
        <v>2339450</v>
      </c>
      <c r="J191" s="48">
        <v>3064</v>
      </c>
      <c r="K191" s="63">
        <v>352</v>
      </c>
      <c r="L191" s="114">
        <f t="shared" si="6"/>
        <v>8.7999999999999989</v>
      </c>
      <c r="M191" s="63">
        <v>12</v>
      </c>
      <c r="N191" s="93">
        <f t="shared" si="7"/>
        <v>22153.88257575758</v>
      </c>
      <c r="O191" s="139"/>
      <c r="P191" s="140"/>
      <c r="Q191" s="144" t="s">
        <v>333</v>
      </c>
      <c r="R191" s="144"/>
      <c r="S191" s="142">
        <v>0.53300000000000003</v>
      </c>
      <c r="T191" s="158"/>
      <c r="U191" s="145"/>
    </row>
    <row r="192" spans="1:21" ht="27" customHeight="1">
      <c r="A192" s="9"/>
      <c r="B192" s="64" t="s">
        <v>52</v>
      </c>
      <c r="C192" s="37">
        <v>188</v>
      </c>
      <c r="D192" s="36">
        <v>2</v>
      </c>
      <c r="E192" s="64">
        <v>1211200249</v>
      </c>
      <c r="F192" s="64" t="s">
        <v>674</v>
      </c>
      <c r="G192" s="57" t="s">
        <v>675</v>
      </c>
      <c r="H192" s="63">
        <v>20</v>
      </c>
      <c r="I192" s="47">
        <v>3466984</v>
      </c>
      <c r="J192" s="48">
        <v>2086</v>
      </c>
      <c r="K192" s="63">
        <v>255</v>
      </c>
      <c r="L192" s="114">
        <f t="shared" si="6"/>
        <v>8.1999999999999993</v>
      </c>
      <c r="M192" s="63">
        <v>12</v>
      </c>
      <c r="N192" s="93">
        <f t="shared" si="7"/>
        <v>35233.577235772362</v>
      </c>
      <c r="O192" s="139"/>
      <c r="P192" s="140"/>
      <c r="Q192" s="144"/>
      <c r="R192" s="144"/>
      <c r="S192" s="142"/>
      <c r="T192" s="158"/>
      <c r="U192" s="145"/>
    </row>
    <row r="193" spans="1:21" ht="27" customHeight="1">
      <c r="A193" s="9"/>
      <c r="B193" s="64" t="s">
        <v>52</v>
      </c>
      <c r="C193" s="37">
        <v>189</v>
      </c>
      <c r="D193" s="36">
        <v>2</v>
      </c>
      <c r="E193" s="64"/>
      <c r="F193" s="64" t="s">
        <v>676</v>
      </c>
      <c r="G193" s="57" t="s">
        <v>677</v>
      </c>
      <c r="H193" s="63">
        <v>20</v>
      </c>
      <c r="I193" s="47">
        <v>3478886</v>
      </c>
      <c r="J193" s="48">
        <v>3701</v>
      </c>
      <c r="K193" s="63">
        <v>242</v>
      </c>
      <c r="L193" s="114">
        <f t="shared" si="6"/>
        <v>15.299999999999999</v>
      </c>
      <c r="M193" s="63">
        <v>12</v>
      </c>
      <c r="N193" s="93">
        <f t="shared" si="7"/>
        <v>18948.180827886714</v>
      </c>
      <c r="O193" s="139"/>
      <c r="P193" s="140"/>
      <c r="Q193" s="144"/>
      <c r="R193" s="144"/>
      <c r="S193" s="142"/>
      <c r="T193" s="158"/>
      <c r="U193" s="145"/>
    </row>
    <row r="194" spans="1:21" ht="27" customHeight="1">
      <c r="A194" s="9"/>
      <c r="B194" s="64" t="s">
        <v>52</v>
      </c>
      <c r="C194" s="37">
        <v>190</v>
      </c>
      <c r="D194" s="36">
        <v>2</v>
      </c>
      <c r="E194" s="64">
        <v>1210400261</v>
      </c>
      <c r="F194" s="64" t="s">
        <v>678</v>
      </c>
      <c r="G194" s="57" t="s">
        <v>679</v>
      </c>
      <c r="H194" s="63">
        <v>34</v>
      </c>
      <c r="I194" s="47">
        <v>11670559</v>
      </c>
      <c r="J194" s="48">
        <v>7056</v>
      </c>
      <c r="K194" s="63">
        <v>263</v>
      </c>
      <c r="L194" s="114">
        <f t="shared" si="6"/>
        <v>26.900000000000002</v>
      </c>
      <c r="M194" s="63">
        <v>12</v>
      </c>
      <c r="N194" s="93">
        <f t="shared" si="7"/>
        <v>36154.148079306069</v>
      </c>
      <c r="O194" s="139"/>
      <c r="P194" s="140"/>
      <c r="Q194" s="144"/>
      <c r="R194" s="144"/>
      <c r="S194" s="142"/>
      <c r="T194" s="158" t="s">
        <v>333</v>
      </c>
      <c r="U194" s="145">
        <v>2.4E-2</v>
      </c>
    </row>
    <row r="195" spans="1:21" ht="27" customHeight="1">
      <c r="A195" s="9"/>
      <c r="B195" s="64" t="s">
        <v>52</v>
      </c>
      <c r="C195" s="37">
        <v>191</v>
      </c>
      <c r="D195" s="36">
        <v>2</v>
      </c>
      <c r="E195" s="64">
        <v>1040005013430</v>
      </c>
      <c r="F195" s="64" t="s">
        <v>141</v>
      </c>
      <c r="G195" s="57" t="s">
        <v>680</v>
      </c>
      <c r="H195" s="63">
        <v>20</v>
      </c>
      <c r="I195" s="47">
        <v>5761726</v>
      </c>
      <c r="J195" s="48">
        <v>3830</v>
      </c>
      <c r="K195" s="63">
        <v>361</v>
      </c>
      <c r="L195" s="114">
        <f t="shared" si="6"/>
        <v>10.7</v>
      </c>
      <c r="M195" s="63">
        <v>12</v>
      </c>
      <c r="N195" s="93">
        <f t="shared" si="7"/>
        <v>44873.255451713398</v>
      </c>
      <c r="O195" s="139"/>
      <c r="P195" s="140"/>
      <c r="Q195" s="144" t="s">
        <v>333</v>
      </c>
      <c r="R195" s="144"/>
      <c r="S195" s="142">
        <v>0.30099999999999999</v>
      </c>
      <c r="T195" s="158"/>
      <c r="U195" s="145"/>
    </row>
    <row r="196" spans="1:21" ht="27" customHeight="1">
      <c r="A196" s="9"/>
      <c r="B196" s="64" t="s">
        <v>52</v>
      </c>
      <c r="C196" s="37">
        <v>192</v>
      </c>
      <c r="D196" s="36">
        <v>2</v>
      </c>
      <c r="E196" s="64"/>
      <c r="F196" s="64" t="s">
        <v>141</v>
      </c>
      <c r="G196" s="57" t="s">
        <v>681</v>
      </c>
      <c r="H196" s="63">
        <v>20</v>
      </c>
      <c r="I196" s="47">
        <v>2248936</v>
      </c>
      <c r="J196" s="48">
        <v>1776</v>
      </c>
      <c r="K196" s="63">
        <v>261</v>
      </c>
      <c r="L196" s="114">
        <f t="shared" si="6"/>
        <v>6.8999999999999995</v>
      </c>
      <c r="M196" s="63">
        <v>12</v>
      </c>
      <c r="N196" s="93">
        <f t="shared" si="7"/>
        <v>27161.062801932367</v>
      </c>
      <c r="O196" s="139"/>
      <c r="P196" s="140"/>
      <c r="Q196" s="144"/>
      <c r="R196" s="144"/>
      <c r="S196" s="142"/>
      <c r="T196" s="158"/>
      <c r="U196" s="145"/>
    </row>
    <row r="197" spans="1:21" ht="27" customHeight="1">
      <c r="A197" s="9"/>
      <c r="B197" s="64" t="s">
        <v>52</v>
      </c>
      <c r="C197" s="37">
        <v>193</v>
      </c>
      <c r="D197" s="36">
        <v>2</v>
      </c>
      <c r="E197" s="64">
        <v>9040005006162</v>
      </c>
      <c r="F197" s="64" t="s">
        <v>682</v>
      </c>
      <c r="G197" s="57" t="s">
        <v>683</v>
      </c>
      <c r="H197" s="63">
        <v>30</v>
      </c>
      <c r="I197" s="47">
        <v>12519290</v>
      </c>
      <c r="J197" s="48">
        <v>7111</v>
      </c>
      <c r="K197" s="63">
        <v>273</v>
      </c>
      <c r="L197" s="114">
        <f t="shared" si="6"/>
        <v>26.1</v>
      </c>
      <c r="M197" s="63">
        <v>12</v>
      </c>
      <c r="N197" s="93">
        <f t="shared" si="7"/>
        <v>39972.190293742016</v>
      </c>
      <c r="O197" s="139"/>
      <c r="P197" s="140"/>
      <c r="Q197" s="144"/>
      <c r="R197" s="144"/>
      <c r="S197" s="142"/>
      <c r="T197" s="158"/>
      <c r="U197" s="145"/>
    </row>
    <row r="198" spans="1:21" ht="27" customHeight="1">
      <c r="A198" s="9"/>
      <c r="B198" s="64" t="s">
        <v>52</v>
      </c>
      <c r="C198" s="37">
        <v>194</v>
      </c>
      <c r="D198" s="36">
        <v>1</v>
      </c>
      <c r="E198" s="64" t="s">
        <v>684</v>
      </c>
      <c r="F198" s="64" t="s">
        <v>685</v>
      </c>
      <c r="G198" s="57" t="s">
        <v>686</v>
      </c>
      <c r="H198" s="63">
        <v>30</v>
      </c>
      <c r="I198" s="47">
        <v>10231511</v>
      </c>
      <c r="J198" s="48">
        <v>6595</v>
      </c>
      <c r="K198" s="63">
        <v>245</v>
      </c>
      <c r="L198" s="114">
        <f t="shared" si="6"/>
        <v>27</v>
      </c>
      <c r="M198" s="63">
        <v>12</v>
      </c>
      <c r="N198" s="93">
        <f t="shared" si="7"/>
        <v>31578.737654320987</v>
      </c>
      <c r="O198" s="139"/>
      <c r="P198" s="140"/>
      <c r="Q198" s="144" t="s">
        <v>333</v>
      </c>
      <c r="R198" s="144"/>
      <c r="S198" s="142">
        <v>1.6E-2</v>
      </c>
      <c r="T198" s="158"/>
      <c r="U198" s="145"/>
    </row>
    <row r="199" spans="1:21" ht="27" customHeight="1">
      <c r="A199" s="9"/>
      <c r="B199" s="64" t="s">
        <v>52</v>
      </c>
      <c r="C199" s="37">
        <v>195</v>
      </c>
      <c r="D199" s="36">
        <v>2</v>
      </c>
      <c r="E199" s="64">
        <v>6040005011652</v>
      </c>
      <c r="F199" s="64" t="s">
        <v>687</v>
      </c>
      <c r="G199" s="57" t="s">
        <v>688</v>
      </c>
      <c r="H199" s="63">
        <v>10</v>
      </c>
      <c r="I199" s="47">
        <v>1207500</v>
      </c>
      <c r="J199" s="48">
        <v>1369</v>
      </c>
      <c r="K199" s="63">
        <v>268</v>
      </c>
      <c r="L199" s="114">
        <f t="shared" si="6"/>
        <v>5.1999999999999993</v>
      </c>
      <c r="M199" s="63">
        <v>12</v>
      </c>
      <c r="N199" s="93">
        <f t="shared" si="7"/>
        <v>19350.961538461543</v>
      </c>
      <c r="O199" s="139"/>
      <c r="P199" s="140"/>
      <c r="Q199" s="144" t="s">
        <v>333</v>
      </c>
      <c r="R199" s="144"/>
      <c r="S199" s="142">
        <v>0.1</v>
      </c>
      <c r="T199" s="158"/>
      <c r="U199" s="145"/>
    </row>
    <row r="200" spans="1:21" ht="27" customHeight="1">
      <c r="A200" s="9"/>
      <c r="B200" s="64" t="s">
        <v>52</v>
      </c>
      <c r="C200" s="37">
        <v>196</v>
      </c>
      <c r="D200" s="36">
        <v>2</v>
      </c>
      <c r="E200" s="64">
        <v>9040005014487</v>
      </c>
      <c r="F200" s="64" t="s">
        <v>689</v>
      </c>
      <c r="G200" s="57" t="s">
        <v>690</v>
      </c>
      <c r="H200" s="63">
        <v>15</v>
      </c>
      <c r="I200" s="47">
        <v>927842</v>
      </c>
      <c r="J200" s="48">
        <v>2514</v>
      </c>
      <c r="K200" s="63">
        <v>243</v>
      </c>
      <c r="L200" s="114">
        <f t="shared" si="6"/>
        <v>10.4</v>
      </c>
      <c r="M200" s="63">
        <v>12</v>
      </c>
      <c r="N200" s="93">
        <f t="shared" si="7"/>
        <v>7434.6314102564102</v>
      </c>
      <c r="O200" s="139"/>
      <c r="P200" s="140"/>
      <c r="Q200" s="144"/>
      <c r="R200" s="144"/>
      <c r="S200" s="142"/>
      <c r="T200" s="158"/>
      <c r="U200" s="145"/>
    </row>
    <row r="201" spans="1:21" ht="27" customHeight="1">
      <c r="A201" s="9"/>
      <c r="B201" s="64" t="s">
        <v>52</v>
      </c>
      <c r="C201" s="37">
        <v>197</v>
      </c>
      <c r="D201" s="36">
        <v>2</v>
      </c>
      <c r="E201" s="64">
        <v>4040005009087</v>
      </c>
      <c r="F201" s="64" t="s">
        <v>691</v>
      </c>
      <c r="G201" s="57" t="s">
        <v>692</v>
      </c>
      <c r="H201" s="63">
        <v>30</v>
      </c>
      <c r="I201" s="47">
        <v>6766712</v>
      </c>
      <c r="J201" s="48">
        <v>8377</v>
      </c>
      <c r="K201" s="63">
        <v>271</v>
      </c>
      <c r="L201" s="114">
        <f t="shared" si="6"/>
        <v>31</v>
      </c>
      <c r="M201" s="63">
        <v>12</v>
      </c>
      <c r="N201" s="93">
        <f t="shared" si="7"/>
        <v>18190.086021505376</v>
      </c>
      <c r="O201" s="139"/>
      <c r="P201" s="140"/>
      <c r="Q201" s="144"/>
      <c r="R201" s="144"/>
      <c r="S201" s="142"/>
      <c r="T201" s="158"/>
      <c r="U201" s="145"/>
    </row>
    <row r="202" spans="1:21" ht="27" customHeight="1">
      <c r="A202" s="9"/>
      <c r="B202" s="64" t="s">
        <v>52</v>
      </c>
      <c r="C202" s="37">
        <v>198</v>
      </c>
      <c r="D202" s="36">
        <v>2</v>
      </c>
      <c r="E202" s="64">
        <v>1211000409</v>
      </c>
      <c r="F202" s="64" t="s">
        <v>691</v>
      </c>
      <c r="G202" s="57" t="s">
        <v>693</v>
      </c>
      <c r="H202" s="63">
        <v>20</v>
      </c>
      <c r="I202" s="47">
        <v>2706266</v>
      </c>
      <c r="J202" s="48">
        <v>3008</v>
      </c>
      <c r="K202" s="63">
        <v>270</v>
      </c>
      <c r="L202" s="114">
        <f t="shared" si="6"/>
        <v>11.2</v>
      </c>
      <c r="M202" s="63">
        <v>12</v>
      </c>
      <c r="N202" s="93">
        <f t="shared" si="7"/>
        <v>20135.90773809524</v>
      </c>
      <c r="O202" s="139"/>
      <c r="P202" s="140"/>
      <c r="Q202" s="144"/>
      <c r="R202" s="144"/>
      <c r="S202" s="142"/>
      <c r="T202" s="158"/>
      <c r="U202" s="145"/>
    </row>
    <row r="203" spans="1:21" ht="27" customHeight="1">
      <c r="A203" s="9"/>
      <c r="B203" s="64" t="s">
        <v>52</v>
      </c>
      <c r="C203" s="37">
        <v>199</v>
      </c>
      <c r="D203" s="36">
        <v>1</v>
      </c>
      <c r="E203" s="64">
        <v>1040005005543</v>
      </c>
      <c r="F203" s="64" t="s">
        <v>694</v>
      </c>
      <c r="G203" s="57" t="s">
        <v>695</v>
      </c>
      <c r="H203" s="63">
        <v>20</v>
      </c>
      <c r="I203" s="47">
        <v>4203666</v>
      </c>
      <c r="J203" s="48">
        <v>2705</v>
      </c>
      <c r="K203" s="63">
        <v>242</v>
      </c>
      <c r="L203" s="114">
        <f t="shared" si="6"/>
        <v>11.2</v>
      </c>
      <c r="M203" s="63">
        <v>12</v>
      </c>
      <c r="N203" s="93">
        <f t="shared" si="7"/>
        <v>31277.27678571429</v>
      </c>
      <c r="O203" s="139"/>
      <c r="P203" s="140"/>
      <c r="Q203" s="144"/>
      <c r="R203" s="144"/>
      <c r="S203" s="142"/>
      <c r="T203" s="158"/>
      <c r="U203" s="145"/>
    </row>
    <row r="204" spans="1:21" ht="27" customHeight="1">
      <c r="A204" s="9"/>
      <c r="B204" s="64" t="s">
        <v>52</v>
      </c>
      <c r="C204" s="37">
        <v>200</v>
      </c>
      <c r="D204" s="36">
        <v>6</v>
      </c>
      <c r="E204" s="64">
        <v>1215000157</v>
      </c>
      <c r="F204" s="64" t="s">
        <v>696</v>
      </c>
      <c r="G204" s="57" t="s">
        <v>697</v>
      </c>
      <c r="H204" s="63">
        <v>20</v>
      </c>
      <c r="I204" s="47">
        <v>1419046</v>
      </c>
      <c r="J204" s="48">
        <v>2787</v>
      </c>
      <c r="K204" s="63">
        <v>239</v>
      </c>
      <c r="L204" s="114">
        <f t="shared" si="6"/>
        <v>11.7</v>
      </c>
      <c r="M204" s="63">
        <v>12</v>
      </c>
      <c r="N204" s="93">
        <f t="shared" si="7"/>
        <v>10107.165242165242</v>
      </c>
      <c r="O204" s="139"/>
      <c r="P204" s="140"/>
      <c r="Q204" s="144" t="s">
        <v>333</v>
      </c>
      <c r="R204" s="144"/>
      <c r="S204" s="203">
        <v>0.28599999999999998</v>
      </c>
      <c r="T204" s="158"/>
      <c r="U204" s="145"/>
    </row>
    <row r="205" spans="1:21" ht="27" customHeight="1">
      <c r="A205" s="9"/>
      <c r="B205" s="64" t="s">
        <v>52</v>
      </c>
      <c r="C205" s="37">
        <v>201</v>
      </c>
      <c r="D205" s="36">
        <v>1</v>
      </c>
      <c r="E205" s="64"/>
      <c r="F205" s="64" t="s">
        <v>698</v>
      </c>
      <c r="G205" s="57" t="s">
        <v>699</v>
      </c>
      <c r="H205" s="63">
        <v>25</v>
      </c>
      <c r="I205" s="47">
        <v>2486774</v>
      </c>
      <c r="J205" s="48">
        <v>4028</v>
      </c>
      <c r="K205" s="63">
        <v>220</v>
      </c>
      <c r="L205" s="114">
        <f t="shared" si="6"/>
        <v>18.400000000000002</v>
      </c>
      <c r="M205" s="63">
        <v>12</v>
      </c>
      <c r="N205" s="93">
        <f t="shared" si="7"/>
        <v>11262.563405797102</v>
      </c>
      <c r="O205" s="139"/>
      <c r="P205" s="140"/>
      <c r="Q205" s="144"/>
      <c r="R205" s="144"/>
      <c r="S205" s="142"/>
      <c r="T205" s="158"/>
      <c r="U205" s="145"/>
    </row>
    <row r="206" spans="1:21" ht="27" customHeight="1">
      <c r="A206" s="9"/>
      <c r="B206" s="64" t="s">
        <v>52</v>
      </c>
      <c r="C206" s="37">
        <v>202</v>
      </c>
      <c r="D206" s="36">
        <v>5</v>
      </c>
      <c r="E206" s="64"/>
      <c r="F206" s="64" t="s">
        <v>700</v>
      </c>
      <c r="G206" s="57" t="s">
        <v>701</v>
      </c>
      <c r="H206" s="63">
        <v>20</v>
      </c>
      <c r="I206" s="47">
        <v>1693155</v>
      </c>
      <c r="J206" s="48">
        <v>2091</v>
      </c>
      <c r="K206" s="63">
        <v>255</v>
      </c>
      <c r="L206" s="114">
        <f t="shared" si="6"/>
        <v>8.1999999999999993</v>
      </c>
      <c r="M206" s="63">
        <v>12</v>
      </c>
      <c r="N206" s="93">
        <f t="shared" si="7"/>
        <v>17206.859756097561</v>
      </c>
      <c r="O206" s="139"/>
      <c r="P206" s="140"/>
      <c r="Q206" s="144"/>
      <c r="R206" s="144"/>
      <c r="S206" s="142"/>
      <c r="T206" s="158"/>
      <c r="U206" s="145"/>
    </row>
    <row r="207" spans="1:21" ht="27" customHeight="1">
      <c r="A207" s="9"/>
      <c r="B207" s="64" t="s">
        <v>52</v>
      </c>
      <c r="C207" s="37">
        <v>203</v>
      </c>
      <c r="D207" s="36">
        <v>5</v>
      </c>
      <c r="E207" s="64">
        <v>1212500530</v>
      </c>
      <c r="F207" s="64" t="s">
        <v>702</v>
      </c>
      <c r="G207" s="57" t="s">
        <v>703</v>
      </c>
      <c r="H207" s="63">
        <v>20</v>
      </c>
      <c r="I207" s="47">
        <v>4328000</v>
      </c>
      <c r="J207" s="48">
        <v>3855</v>
      </c>
      <c r="K207" s="63">
        <v>261</v>
      </c>
      <c r="L207" s="114">
        <f t="shared" si="6"/>
        <v>14.799999999999999</v>
      </c>
      <c r="M207" s="63">
        <v>12</v>
      </c>
      <c r="N207" s="93">
        <f t="shared" si="7"/>
        <v>24369.369369369368</v>
      </c>
      <c r="O207" s="139"/>
      <c r="P207" s="140"/>
      <c r="Q207" s="144"/>
      <c r="R207" s="144"/>
      <c r="S207" s="142"/>
      <c r="T207" s="158"/>
      <c r="U207" s="145"/>
    </row>
    <row r="208" spans="1:21" ht="27" customHeight="1">
      <c r="A208" s="9"/>
      <c r="B208" s="64" t="s">
        <v>52</v>
      </c>
      <c r="C208" s="37">
        <v>204</v>
      </c>
      <c r="D208" s="36">
        <v>5</v>
      </c>
      <c r="E208" s="64">
        <v>3040005015945</v>
      </c>
      <c r="F208" s="64" t="s">
        <v>704</v>
      </c>
      <c r="G208" s="57" t="s">
        <v>705</v>
      </c>
      <c r="H208" s="63">
        <v>20</v>
      </c>
      <c r="I208" s="47">
        <v>2061287</v>
      </c>
      <c r="J208" s="48">
        <v>2983</v>
      </c>
      <c r="K208" s="63">
        <v>242</v>
      </c>
      <c r="L208" s="114">
        <f t="shared" si="6"/>
        <v>12.4</v>
      </c>
      <c r="M208" s="63">
        <v>12</v>
      </c>
      <c r="N208" s="93">
        <f t="shared" si="7"/>
        <v>13852.735215053763</v>
      </c>
      <c r="O208" s="139"/>
      <c r="P208" s="140"/>
      <c r="Q208" s="144"/>
      <c r="R208" s="144"/>
      <c r="S208" s="142"/>
      <c r="T208" s="158"/>
      <c r="U208" s="145"/>
    </row>
    <row r="209" spans="1:21" ht="27" customHeight="1">
      <c r="A209" s="9"/>
      <c r="B209" s="64" t="s">
        <v>52</v>
      </c>
      <c r="C209" s="37">
        <v>205</v>
      </c>
      <c r="D209" s="36">
        <v>5</v>
      </c>
      <c r="E209" s="64">
        <v>6040005003732</v>
      </c>
      <c r="F209" s="64" t="s">
        <v>706</v>
      </c>
      <c r="G209" s="57" t="s">
        <v>707</v>
      </c>
      <c r="H209" s="63">
        <v>20</v>
      </c>
      <c r="I209" s="47">
        <v>4368800</v>
      </c>
      <c r="J209" s="48">
        <v>4170</v>
      </c>
      <c r="K209" s="63">
        <v>249</v>
      </c>
      <c r="L209" s="114">
        <f t="shared" si="6"/>
        <v>16.8</v>
      </c>
      <c r="M209" s="63">
        <v>12</v>
      </c>
      <c r="N209" s="93">
        <f t="shared" si="7"/>
        <v>21670.634920634919</v>
      </c>
      <c r="O209" s="139"/>
      <c r="P209" s="140"/>
      <c r="Q209" s="144"/>
      <c r="R209" s="144"/>
      <c r="S209" s="142"/>
      <c r="T209" s="158"/>
      <c r="U209" s="145"/>
    </row>
    <row r="210" spans="1:21" ht="27" customHeight="1">
      <c r="A210" s="9"/>
      <c r="B210" s="64" t="s">
        <v>52</v>
      </c>
      <c r="C210" s="37">
        <v>206</v>
      </c>
      <c r="D210" s="36">
        <v>5</v>
      </c>
      <c r="E210" s="64">
        <v>3040005014212</v>
      </c>
      <c r="F210" s="64" t="s">
        <v>708</v>
      </c>
      <c r="G210" s="57" t="s">
        <v>709</v>
      </c>
      <c r="H210" s="63">
        <v>20</v>
      </c>
      <c r="I210" s="47">
        <v>1758850</v>
      </c>
      <c r="J210" s="48">
        <v>2633</v>
      </c>
      <c r="K210" s="63">
        <v>234</v>
      </c>
      <c r="L210" s="114">
        <f t="shared" si="6"/>
        <v>11.299999999999999</v>
      </c>
      <c r="M210" s="63">
        <v>12</v>
      </c>
      <c r="N210" s="93">
        <f t="shared" si="7"/>
        <v>12970.870206489677</v>
      </c>
      <c r="O210" s="139"/>
      <c r="P210" s="140"/>
      <c r="Q210" s="144"/>
      <c r="R210" s="144"/>
      <c r="S210" s="142"/>
      <c r="T210" s="158"/>
      <c r="U210" s="145"/>
    </row>
    <row r="211" spans="1:21" ht="27" customHeight="1">
      <c r="A211" s="9"/>
      <c r="B211" s="64" t="s">
        <v>52</v>
      </c>
      <c r="C211" s="37">
        <v>207</v>
      </c>
      <c r="D211" s="36">
        <v>5</v>
      </c>
      <c r="E211" s="64">
        <v>1211900228</v>
      </c>
      <c r="F211" s="64" t="s">
        <v>710</v>
      </c>
      <c r="G211" s="57" t="s">
        <v>711</v>
      </c>
      <c r="H211" s="63">
        <v>10</v>
      </c>
      <c r="I211" s="47">
        <v>2920969</v>
      </c>
      <c r="J211" s="48">
        <v>1349</v>
      </c>
      <c r="K211" s="63">
        <v>245</v>
      </c>
      <c r="L211" s="114">
        <f t="shared" si="6"/>
        <v>5.6</v>
      </c>
      <c r="M211" s="63">
        <v>12</v>
      </c>
      <c r="N211" s="93">
        <f t="shared" si="7"/>
        <v>43466.800595238099</v>
      </c>
      <c r="O211" s="139"/>
      <c r="P211" s="140"/>
      <c r="Q211" s="144"/>
      <c r="R211" s="144"/>
      <c r="S211" s="142"/>
      <c r="T211" s="158"/>
      <c r="U211" s="145"/>
    </row>
    <row r="212" spans="1:21" ht="27" customHeight="1">
      <c r="A212" s="9"/>
      <c r="B212" s="64" t="s">
        <v>52</v>
      </c>
      <c r="C212" s="37">
        <v>208</v>
      </c>
      <c r="D212" s="36">
        <v>5</v>
      </c>
      <c r="E212" s="64">
        <v>4040005012660</v>
      </c>
      <c r="F212" s="64" t="s">
        <v>712</v>
      </c>
      <c r="G212" s="57" t="s">
        <v>713</v>
      </c>
      <c r="H212" s="63">
        <v>20</v>
      </c>
      <c r="I212" s="47">
        <v>5542540</v>
      </c>
      <c r="J212" s="48">
        <v>3831</v>
      </c>
      <c r="K212" s="63">
        <v>269</v>
      </c>
      <c r="L212" s="114">
        <f t="shared" si="6"/>
        <v>14.299999999999999</v>
      </c>
      <c r="M212" s="63">
        <v>12</v>
      </c>
      <c r="N212" s="93">
        <f t="shared" si="7"/>
        <v>32299.184149184151</v>
      </c>
      <c r="O212" s="139"/>
      <c r="P212" s="140"/>
      <c r="Q212" s="144" t="s">
        <v>333</v>
      </c>
      <c r="R212" s="144"/>
      <c r="S212" s="142">
        <v>2.5999999999999999E-2</v>
      </c>
      <c r="T212" s="158"/>
      <c r="U212" s="145"/>
    </row>
    <row r="213" spans="1:21" ht="27" customHeight="1">
      <c r="A213" s="9"/>
      <c r="B213" s="64" t="s">
        <v>52</v>
      </c>
      <c r="C213" s="37">
        <v>209</v>
      </c>
      <c r="D213" s="36">
        <v>5</v>
      </c>
      <c r="E213" s="64"/>
      <c r="F213" s="64" t="s">
        <v>714</v>
      </c>
      <c r="G213" s="57" t="s">
        <v>715</v>
      </c>
      <c r="H213" s="63">
        <v>20</v>
      </c>
      <c r="I213" s="47">
        <v>1590331</v>
      </c>
      <c r="J213" s="48">
        <v>1876</v>
      </c>
      <c r="K213" s="63">
        <v>251</v>
      </c>
      <c r="L213" s="114">
        <f t="shared" si="6"/>
        <v>7.5</v>
      </c>
      <c r="M213" s="63">
        <v>12</v>
      </c>
      <c r="N213" s="93">
        <f t="shared" si="7"/>
        <v>17670.344444444443</v>
      </c>
      <c r="O213" s="139"/>
      <c r="P213" s="140"/>
      <c r="Q213" s="144" t="s">
        <v>333</v>
      </c>
      <c r="R213" s="144"/>
      <c r="S213" s="142">
        <v>1</v>
      </c>
      <c r="T213" s="158" t="s">
        <v>333</v>
      </c>
      <c r="U213" s="145">
        <v>0.2</v>
      </c>
    </row>
    <row r="214" spans="1:21" ht="27" customHeight="1">
      <c r="A214" s="9"/>
      <c r="B214" s="64" t="s">
        <v>52</v>
      </c>
      <c r="C214" s="37">
        <v>210</v>
      </c>
      <c r="D214" s="36">
        <v>5</v>
      </c>
      <c r="E214" s="64">
        <v>1211000000000</v>
      </c>
      <c r="F214" s="64" t="s">
        <v>716</v>
      </c>
      <c r="G214" s="57" t="s">
        <v>717</v>
      </c>
      <c r="H214" s="63">
        <v>20</v>
      </c>
      <c r="I214" s="47">
        <v>1136685</v>
      </c>
      <c r="J214" s="48">
        <v>2400</v>
      </c>
      <c r="K214" s="63">
        <v>240</v>
      </c>
      <c r="L214" s="114">
        <f t="shared" si="6"/>
        <v>10</v>
      </c>
      <c r="M214" s="63">
        <v>12</v>
      </c>
      <c r="N214" s="93">
        <f t="shared" si="7"/>
        <v>9472.375</v>
      </c>
      <c r="O214" s="139"/>
      <c r="P214" s="140"/>
      <c r="Q214" s="144"/>
      <c r="R214" s="144"/>
      <c r="S214" s="142"/>
      <c r="T214" s="158"/>
      <c r="U214" s="145"/>
    </row>
    <row r="215" spans="1:21" ht="27" customHeight="1">
      <c r="A215" s="9"/>
      <c r="B215" s="64" t="s">
        <v>52</v>
      </c>
      <c r="C215" s="37">
        <v>211</v>
      </c>
      <c r="D215" s="36">
        <v>5</v>
      </c>
      <c r="E215" s="64">
        <v>1222500066</v>
      </c>
      <c r="F215" s="64" t="s">
        <v>718</v>
      </c>
      <c r="G215" s="57" t="s">
        <v>719</v>
      </c>
      <c r="H215" s="63">
        <v>20</v>
      </c>
      <c r="I215" s="47">
        <v>2843141</v>
      </c>
      <c r="J215" s="48">
        <v>3715</v>
      </c>
      <c r="K215" s="63">
        <v>238</v>
      </c>
      <c r="L215" s="114">
        <f t="shared" si="6"/>
        <v>15.7</v>
      </c>
      <c r="M215" s="63">
        <v>12</v>
      </c>
      <c r="N215" s="93">
        <f t="shared" si="7"/>
        <v>15090.981953290871</v>
      </c>
      <c r="O215" s="139"/>
      <c r="P215" s="140"/>
      <c r="Q215" s="144"/>
      <c r="R215" s="144"/>
      <c r="S215" s="142"/>
      <c r="T215" s="158"/>
      <c r="U215" s="145"/>
    </row>
    <row r="216" spans="1:21" ht="27" customHeight="1">
      <c r="A216" s="9"/>
      <c r="B216" s="64" t="s">
        <v>52</v>
      </c>
      <c r="C216" s="37">
        <v>212</v>
      </c>
      <c r="D216" s="36">
        <v>5</v>
      </c>
      <c r="E216" s="64">
        <v>9040005011278</v>
      </c>
      <c r="F216" s="64" t="s">
        <v>720</v>
      </c>
      <c r="G216" s="57" t="s">
        <v>721</v>
      </c>
      <c r="H216" s="63">
        <v>40</v>
      </c>
      <c r="I216" s="47">
        <v>12328400</v>
      </c>
      <c r="J216" s="48">
        <v>9089</v>
      </c>
      <c r="K216" s="63">
        <v>240</v>
      </c>
      <c r="L216" s="114">
        <f t="shared" si="6"/>
        <v>37.9</v>
      </c>
      <c r="M216" s="63">
        <v>12</v>
      </c>
      <c r="N216" s="93">
        <f t="shared" si="7"/>
        <v>27107.299912049257</v>
      </c>
      <c r="O216" s="139"/>
      <c r="P216" s="140"/>
      <c r="Q216" s="144"/>
      <c r="R216" s="144"/>
      <c r="S216" s="142"/>
      <c r="T216" s="158"/>
      <c r="U216" s="145"/>
    </row>
    <row r="217" spans="1:21" ht="27" customHeight="1">
      <c r="A217" s="9"/>
      <c r="B217" s="64" t="s">
        <v>52</v>
      </c>
      <c r="C217" s="37">
        <v>213</v>
      </c>
      <c r="D217" s="36">
        <v>5</v>
      </c>
      <c r="E217" s="64">
        <v>1212600090</v>
      </c>
      <c r="F217" s="64" t="s">
        <v>722</v>
      </c>
      <c r="G217" s="57" t="s">
        <v>723</v>
      </c>
      <c r="H217" s="63">
        <v>20</v>
      </c>
      <c r="I217" s="47">
        <v>819500</v>
      </c>
      <c r="J217" s="48">
        <v>2630</v>
      </c>
      <c r="K217" s="63">
        <v>239</v>
      </c>
      <c r="L217" s="114">
        <f t="shared" si="6"/>
        <v>11.1</v>
      </c>
      <c r="M217" s="63">
        <v>12</v>
      </c>
      <c r="N217" s="93">
        <f t="shared" si="7"/>
        <v>6152.4024024024029</v>
      </c>
      <c r="O217" s="139"/>
      <c r="P217" s="140"/>
      <c r="Q217" s="144"/>
      <c r="R217" s="144"/>
      <c r="S217" s="142"/>
      <c r="T217" s="158"/>
      <c r="U217" s="145"/>
    </row>
    <row r="218" spans="1:21" ht="27" customHeight="1">
      <c r="A218" s="9"/>
      <c r="B218" s="64" t="s">
        <v>52</v>
      </c>
      <c r="C218" s="37">
        <v>214</v>
      </c>
      <c r="D218" s="36">
        <v>5</v>
      </c>
      <c r="E218" s="64">
        <v>1212700924</v>
      </c>
      <c r="F218" s="64" t="s">
        <v>724</v>
      </c>
      <c r="G218" s="57" t="s">
        <v>725</v>
      </c>
      <c r="H218" s="63">
        <v>35</v>
      </c>
      <c r="I218" s="47">
        <v>2784914</v>
      </c>
      <c r="J218" s="48">
        <v>4899</v>
      </c>
      <c r="K218" s="63">
        <v>246</v>
      </c>
      <c r="L218" s="114">
        <f t="shared" si="6"/>
        <v>20</v>
      </c>
      <c r="M218" s="63">
        <v>12</v>
      </c>
      <c r="N218" s="93">
        <f t="shared" si="7"/>
        <v>11603.808333333334</v>
      </c>
      <c r="O218" s="139"/>
      <c r="P218" s="140"/>
      <c r="Q218" s="144"/>
      <c r="R218" s="144"/>
      <c r="S218" s="142"/>
      <c r="T218" s="158"/>
      <c r="U218" s="145"/>
    </row>
    <row r="219" spans="1:21" ht="27" customHeight="1">
      <c r="A219" s="9"/>
      <c r="B219" s="64" t="s">
        <v>52</v>
      </c>
      <c r="C219" s="37">
        <v>215</v>
      </c>
      <c r="D219" s="36">
        <v>5</v>
      </c>
      <c r="E219" s="64">
        <v>5040005010366</v>
      </c>
      <c r="F219" s="64" t="s">
        <v>726</v>
      </c>
      <c r="G219" s="57" t="s">
        <v>727</v>
      </c>
      <c r="H219" s="63">
        <v>20</v>
      </c>
      <c r="I219" s="47">
        <v>2552692</v>
      </c>
      <c r="J219" s="48">
        <v>4700</v>
      </c>
      <c r="K219" s="63">
        <v>240</v>
      </c>
      <c r="L219" s="114">
        <f t="shared" si="6"/>
        <v>19.600000000000001</v>
      </c>
      <c r="M219" s="63">
        <v>12</v>
      </c>
      <c r="N219" s="93">
        <f t="shared" si="7"/>
        <v>10853.282312925168</v>
      </c>
      <c r="O219" s="139"/>
      <c r="P219" s="140"/>
      <c r="Q219" s="144"/>
      <c r="R219" s="144"/>
      <c r="S219" s="142"/>
      <c r="T219" s="158"/>
      <c r="U219" s="145"/>
    </row>
    <row r="220" spans="1:21" ht="27" customHeight="1">
      <c r="A220" s="9"/>
      <c r="B220" s="64" t="s">
        <v>52</v>
      </c>
      <c r="C220" s="37">
        <v>216</v>
      </c>
      <c r="D220" s="36">
        <v>5</v>
      </c>
      <c r="E220" s="64">
        <v>1040005007762</v>
      </c>
      <c r="F220" s="64" t="s">
        <v>728</v>
      </c>
      <c r="G220" s="57" t="s">
        <v>729</v>
      </c>
      <c r="H220" s="63">
        <v>20</v>
      </c>
      <c r="I220" s="47">
        <v>2001500</v>
      </c>
      <c r="J220" s="48">
        <v>2486</v>
      </c>
      <c r="K220" s="63">
        <v>269</v>
      </c>
      <c r="L220" s="114">
        <f t="shared" si="6"/>
        <v>9.2999999999999989</v>
      </c>
      <c r="M220" s="63">
        <v>12</v>
      </c>
      <c r="N220" s="93">
        <f t="shared" si="7"/>
        <v>17934.587813620074</v>
      </c>
      <c r="O220" s="139"/>
      <c r="P220" s="140"/>
      <c r="Q220" s="144"/>
      <c r="R220" s="144"/>
      <c r="S220" s="142"/>
      <c r="T220" s="158"/>
      <c r="U220" s="145"/>
    </row>
    <row r="221" spans="1:21" ht="27" customHeight="1">
      <c r="A221" s="9"/>
      <c r="B221" s="64" t="s">
        <v>52</v>
      </c>
      <c r="C221" s="37">
        <v>217</v>
      </c>
      <c r="D221" s="36">
        <v>5</v>
      </c>
      <c r="E221" s="64">
        <v>2040005008958</v>
      </c>
      <c r="F221" s="64" t="s">
        <v>730</v>
      </c>
      <c r="G221" s="57" t="s">
        <v>731</v>
      </c>
      <c r="H221" s="63">
        <v>20</v>
      </c>
      <c r="I221" s="47">
        <v>14707320</v>
      </c>
      <c r="J221" s="48">
        <v>5976</v>
      </c>
      <c r="K221" s="63">
        <v>360</v>
      </c>
      <c r="L221" s="114">
        <f t="shared" si="6"/>
        <v>16.600000000000001</v>
      </c>
      <c r="M221" s="63">
        <v>12</v>
      </c>
      <c r="N221" s="93">
        <f t="shared" si="7"/>
        <v>73831.927710843374</v>
      </c>
      <c r="O221" s="139"/>
      <c r="P221" s="140"/>
      <c r="Q221" s="144"/>
      <c r="R221" s="144"/>
      <c r="S221" s="142"/>
      <c r="T221" s="158"/>
      <c r="U221" s="145"/>
    </row>
    <row r="222" spans="1:21" ht="27" customHeight="1">
      <c r="A222" s="9"/>
      <c r="B222" s="64" t="s">
        <v>52</v>
      </c>
      <c r="C222" s="37">
        <v>218</v>
      </c>
      <c r="D222" s="36">
        <v>5</v>
      </c>
      <c r="E222" s="64">
        <v>2040005008958</v>
      </c>
      <c r="F222" s="64" t="s">
        <v>730</v>
      </c>
      <c r="G222" s="57" t="s">
        <v>732</v>
      </c>
      <c r="H222" s="63">
        <v>20</v>
      </c>
      <c r="I222" s="47">
        <v>8198043</v>
      </c>
      <c r="J222" s="48">
        <v>7288</v>
      </c>
      <c r="K222" s="63">
        <v>360</v>
      </c>
      <c r="L222" s="114">
        <f t="shared" si="6"/>
        <v>20.3</v>
      </c>
      <c r="M222" s="63">
        <v>12</v>
      </c>
      <c r="N222" s="93">
        <f t="shared" si="7"/>
        <v>33653.706896551725</v>
      </c>
      <c r="O222" s="139"/>
      <c r="P222" s="140"/>
      <c r="Q222" s="144"/>
      <c r="R222" s="144"/>
      <c r="S222" s="142"/>
      <c r="T222" s="158"/>
      <c r="U222" s="145"/>
    </row>
    <row r="223" spans="1:21" ht="27" customHeight="1">
      <c r="A223" s="9"/>
      <c r="B223" s="64" t="s">
        <v>52</v>
      </c>
      <c r="C223" s="37">
        <v>219</v>
      </c>
      <c r="D223" s="36">
        <v>5</v>
      </c>
      <c r="E223" s="64"/>
      <c r="F223" s="64" t="s">
        <v>733</v>
      </c>
      <c r="G223" s="57" t="s">
        <v>734</v>
      </c>
      <c r="H223" s="63">
        <v>19</v>
      </c>
      <c r="I223" s="47">
        <v>4635794</v>
      </c>
      <c r="J223" s="48">
        <v>5007</v>
      </c>
      <c r="K223" s="63">
        <v>346</v>
      </c>
      <c r="L223" s="114">
        <f t="shared" si="6"/>
        <v>14.5</v>
      </c>
      <c r="M223" s="63">
        <v>12</v>
      </c>
      <c r="N223" s="93">
        <f t="shared" si="7"/>
        <v>26642.494252873566</v>
      </c>
      <c r="O223" s="139"/>
      <c r="P223" s="140"/>
      <c r="Q223" s="144" t="s">
        <v>333</v>
      </c>
      <c r="R223" s="144"/>
      <c r="S223" s="142">
        <v>0.9</v>
      </c>
      <c r="T223" s="158"/>
      <c r="U223" s="145"/>
    </row>
    <row r="224" spans="1:21" ht="27" customHeight="1">
      <c r="A224" s="9"/>
      <c r="B224" s="64" t="s">
        <v>52</v>
      </c>
      <c r="C224" s="37">
        <v>220</v>
      </c>
      <c r="D224" s="36">
        <v>5</v>
      </c>
      <c r="E224" s="64" t="s">
        <v>735</v>
      </c>
      <c r="F224" s="64" t="s">
        <v>736</v>
      </c>
      <c r="G224" s="57" t="s">
        <v>737</v>
      </c>
      <c r="H224" s="63">
        <v>20</v>
      </c>
      <c r="I224" s="47">
        <v>3873650</v>
      </c>
      <c r="J224" s="48">
        <v>3870</v>
      </c>
      <c r="K224" s="63">
        <v>253</v>
      </c>
      <c r="L224" s="114">
        <f t="shared" si="6"/>
        <v>15.299999999999999</v>
      </c>
      <c r="M224" s="63">
        <v>12</v>
      </c>
      <c r="N224" s="93">
        <f t="shared" si="7"/>
        <v>21098.31154684096</v>
      </c>
      <c r="O224" s="139"/>
      <c r="P224" s="140"/>
      <c r="Q224" s="144"/>
      <c r="R224" s="144"/>
      <c r="S224" s="142"/>
      <c r="T224" s="158"/>
      <c r="U224" s="145"/>
    </row>
    <row r="225" spans="1:21" ht="27" customHeight="1">
      <c r="A225" s="9"/>
      <c r="B225" s="64" t="s">
        <v>52</v>
      </c>
      <c r="C225" s="37">
        <v>221</v>
      </c>
      <c r="D225" s="36">
        <v>5</v>
      </c>
      <c r="E225" s="64"/>
      <c r="F225" s="64" t="s">
        <v>738</v>
      </c>
      <c r="G225" s="57" t="s">
        <v>739</v>
      </c>
      <c r="H225" s="63">
        <v>14</v>
      </c>
      <c r="I225" s="47">
        <v>3014540</v>
      </c>
      <c r="J225" s="48">
        <v>2664</v>
      </c>
      <c r="K225" s="63">
        <v>257</v>
      </c>
      <c r="L225" s="114">
        <f t="shared" si="6"/>
        <v>10.4</v>
      </c>
      <c r="M225" s="63">
        <v>12</v>
      </c>
      <c r="N225" s="93">
        <f t="shared" si="7"/>
        <v>24154.967948717949</v>
      </c>
      <c r="O225" s="139"/>
      <c r="P225" s="140"/>
      <c r="Q225" s="144" t="s">
        <v>333</v>
      </c>
      <c r="R225" s="144"/>
      <c r="S225" s="142">
        <v>0.997</v>
      </c>
      <c r="T225" s="158"/>
      <c r="U225" s="145"/>
    </row>
    <row r="226" spans="1:21" ht="27" customHeight="1">
      <c r="A226" s="9"/>
      <c r="B226" s="64" t="s">
        <v>52</v>
      </c>
      <c r="C226" s="37">
        <v>222</v>
      </c>
      <c r="D226" s="36">
        <v>5</v>
      </c>
      <c r="E226" s="64">
        <v>1040005012135</v>
      </c>
      <c r="F226" s="64" t="s">
        <v>740</v>
      </c>
      <c r="G226" s="57" t="s">
        <v>741</v>
      </c>
      <c r="H226" s="63">
        <v>10</v>
      </c>
      <c r="I226" s="47">
        <v>1162600</v>
      </c>
      <c r="J226" s="48">
        <v>1506</v>
      </c>
      <c r="K226" s="63">
        <v>247</v>
      </c>
      <c r="L226" s="114">
        <f t="shared" si="6"/>
        <v>6.1</v>
      </c>
      <c r="M226" s="63">
        <v>12</v>
      </c>
      <c r="N226" s="93">
        <f t="shared" si="7"/>
        <v>15882.513661202187</v>
      </c>
      <c r="O226" s="139"/>
      <c r="P226" s="140"/>
      <c r="Q226" s="144"/>
      <c r="R226" s="144"/>
      <c r="S226" s="142"/>
      <c r="T226" s="158"/>
      <c r="U226" s="145"/>
    </row>
    <row r="227" spans="1:21" ht="27" customHeight="1">
      <c r="A227" s="9"/>
      <c r="B227" s="64" t="s">
        <v>52</v>
      </c>
      <c r="C227" s="37">
        <v>223</v>
      </c>
      <c r="D227" s="36">
        <v>5</v>
      </c>
      <c r="E227" s="64"/>
      <c r="F227" s="64" t="s">
        <v>145</v>
      </c>
      <c r="G227" s="57" t="s">
        <v>263</v>
      </c>
      <c r="H227" s="63">
        <v>28</v>
      </c>
      <c r="I227" s="47">
        <v>10841299</v>
      </c>
      <c r="J227" s="48">
        <v>9012</v>
      </c>
      <c r="K227" s="63">
        <v>255</v>
      </c>
      <c r="L227" s="114">
        <f t="shared" si="6"/>
        <v>35.4</v>
      </c>
      <c r="M227" s="63">
        <v>12</v>
      </c>
      <c r="N227" s="93">
        <f t="shared" si="7"/>
        <v>25520.948681732581</v>
      </c>
      <c r="O227" s="139"/>
      <c r="P227" s="140"/>
      <c r="Q227" s="144"/>
      <c r="R227" s="144"/>
      <c r="S227" s="142"/>
      <c r="T227" s="158"/>
      <c r="U227" s="145"/>
    </row>
    <row r="228" spans="1:21" ht="27" customHeight="1">
      <c r="A228" s="9"/>
      <c r="B228" s="64" t="s">
        <v>52</v>
      </c>
      <c r="C228" s="37">
        <v>224</v>
      </c>
      <c r="D228" s="36">
        <v>5</v>
      </c>
      <c r="E228" s="64"/>
      <c r="F228" s="64" t="s">
        <v>145</v>
      </c>
      <c r="G228" s="57" t="s">
        <v>742</v>
      </c>
      <c r="H228" s="63">
        <v>20</v>
      </c>
      <c r="I228" s="47">
        <v>2604590</v>
      </c>
      <c r="J228" s="48">
        <v>2188</v>
      </c>
      <c r="K228" s="63">
        <v>255</v>
      </c>
      <c r="L228" s="114">
        <f t="shared" si="6"/>
        <v>8.6</v>
      </c>
      <c r="M228" s="63">
        <v>12</v>
      </c>
      <c r="N228" s="93">
        <f t="shared" si="7"/>
        <v>25238.275193798454</v>
      </c>
      <c r="O228" s="139"/>
      <c r="P228" s="140"/>
      <c r="Q228" s="144"/>
      <c r="R228" s="144"/>
      <c r="S228" s="142"/>
      <c r="T228" s="158"/>
      <c r="U228" s="145"/>
    </row>
    <row r="229" spans="1:21" ht="27" customHeight="1">
      <c r="A229" s="9"/>
      <c r="B229" s="64" t="s">
        <v>52</v>
      </c>
      <c r="C229" s="37">
        <v>225</v>
      </c>
      <c r="D229" s="36">
        <v>5</v>
      </c>
      <c r="E229" s="64"/>
      <c r="F229" s="64" t="s">
        <v>743</v>
      </c>
      <c r="G229" s="57" t="s">
        <v>744</v>
      </c>
      <c r="H229" s="63">
        <v>20</v>
      </c>
      <c r="I229" s="47">
        <v>1733915</v>
      </c>
      <c r="J229" s="48">
        <v>2115</v>
      </c>
      <c r="K229" s="63">
        <v>231</v>
      </c>
      <c r="L229" s="114">
        <f t="shared" si="6"/>
        <v>9.1999999999999993</v>
      </c>
      <c r="M229" s="63">
        <v>12</v>
      </c>
      <c r="N229" s="93">
        <f t="shared" si="7"/>
        <v>15705.751811594206</v>
      </c>
      <c r="O229" s="139"/>
      <c r="P229" s="140"/>
      <c r="Q229" s="144"/>
      <c r="R229" s="144"/>
      <c r="S229" s="142"/>
      <c r="T229" s="158"/>
      <c r="U229" s="145"/>
    </row>
    <row r="230" spans="1:21" ht="27" customHeight="1">
      <c r="A230" s="9"/>
      <c r="B230" s="64" t="s">
        <v>52</v>
      </c>
      <c r="C230" s="37">
        <v>226</v>
      </c>
      <c r="D230" s="36">
        <v>5</v>
      </c>
      <c r="E230" s="64">
        <v>1214100123</v>
      </c>
      <c r="F230" s="64" t="s">
        <v>745</v>
      </c>
      <c r="G230" s="57" t="s">
        <v>746</v>
      </c>
      <c r="H230" s="63">
        <v>40</v>
      </c>
      <c r="I230" s="47">
        <v>4636975</v>
      </c>
      <c r="J230" s="48">
        <v>4989</v>
      </c>
      <c r="K230" s="63">
        <v>326</v>
      </c>
      <c r="L230" s="114">
        <f t="shared" si="6"/>
        <v>15.4</v>
      </c>
      <c r="M230" s="63">
        <v>12</v>
      </c>
      <c r="N230" s="93">
        <f t="shared" si="7"/>
        <v>25091.85606060606</v>
      </c>
      <c r="O230" s="139"/>
      <c r="P230" s="140"/>
      <c r="Q230" s="144"/>
      <c r="R230" s="144"/>
      <c r="S230" s="142"/>
      <c r="T230" s="158"/>
      <c r="U230" s="145"/>
    </row>
    <row r="231" spans="1:21" ht="27" customHeight="1">
      <c r="A231" s="9"/>
      <c r="B231" s="64" t="s">
        <v>52</v>
      </c>
      <c r="C231" s="37">
        <v>227</v>
      </c>
      <c r="D231" s="36">
        <v>5</v>
      </c>
      <c r="E231" s="64">
        <v>1212300584</v>
      </c>
      <c r="F231" s="64" t="s">
        <v>747</v>
      </c>
      <c r="G231" s="57" t="s">
        <v>748</v>
      </c>
      <c r="H231" s="63"/>
      <c r="I231" s="47">
        <v>3826905</v>
      </c>
      <c r="J231" s="48">
        <v>4426</v>
      </c>
      <c r="K231" s="63">
        <v>240</v>
      </c>
      <c r="L231" s="114">
        <f t="shared" si="6"/>
        <v>18.5</v>
      </c>
      <c r="M231" s="63">
        <v>12</v>
      </c>
      <c r="N231" s="93">
        <f t="shared" si="7"/>
        <v>17238.31081081081</v>
      </c>
      <c r="O231" s="139"/>
      <c r="P231" s="140"/>
      <c r="Q231" s="144"/>
      <c r="R231" s="144"/>
      <c r="S231" s="142"/>
      <c r="T231" s="158"/>
      <c r="U231" s="145"/>
    </row>
    <row r="232" spans="1:21" ht="27" customHeight="1">
      <c r="A232" s="9"/>
      <c r="B232" s="64" t="s">
        <v>52</v>
      </c>
      <c r="C232" s="37">
        <v>228</v>
      </c>
      <c r="D232" s="36">
        <v>5</v>
      </c>
      <c r="E232" s="64">
        <v>40005012120</v>
      </c>
      <c r="F232" s="64" t="s">
        <v>749</v>
      </c>
      <c r="G232" s="57" t="s">
        <v>750</v>
      </c>
      <c r="H232" s="63">
        <v>20</v>
      </c>
      <c r="I232" s="47">
        <v>5545284</v>
      </c>
      <c r="J232" s="48">
        <v>5922</v>
      </c>
      <c r="K232" s="63">
        <v>257</v>
      </c>
      <c r="L232" s="114">
        <f t="shared" si="6"/>
        <v>23.1</v>
      </c>
      <c r="M232" s="63">
        <v>12</v>
      </c>
      <c r="N232" s="93">
        <f t="shared" si="7"/>
        <v>20004.632034632032</v>
      </c>
      <c r="O232" s="139"/>
      <c r="P232" s="140"/>
      <c r="Q232" s="144" t="s">
        <v>333</v>
      </c>
      <c r="R232" s="144" t="s">
        <v>333</v>
      </c>
      <c r="S232" s="142">
        <v>0.59499999999999997</v>
      </c>
      <c r="T232" s="158"/>
      <c r="U232" s="145"/>
    </row>
    <row r="233" spans="1:21" ht="27" customHeight="1">
      <c r="A233" s="9"/>
      <c r="B233" s="64" t="s">
        <v>52</v>
      </c>
      <c r="C233" s="37">
        <v>229</v>
      </c>
      <c r="D233" s="36">
        <v>5</v>
      </c>
      <c r="E233" s="64">
        <v>1211400278</v>
      </c>
      <c r="F233" s="64" t="s">
        <v>751</v>
      </c>
      <c r="G233" s="57" t="s">
        <v>752</v>
      </c>
      <c r="H233" s="63">
        <v>20</v>
      </c>
      <c r="I233" s="47">
        <v>2179067</v>
      </c>
      <c r="J233" s="48">
        <v>3134</v>
      </c>
      <c r="K233" s="63">
        <v>270</v>
      </c>
      <c r="L233" s="114">
        <f t="shared" si="6"/>
        <v>11.7</v>
      </c>
      <c r="M233" s="63">
        <v>12</v>
      </c>
      <c r="N233" s="93">
        <f t="shared" si="7"/>
        <v>15520.420227920229</v>
      </c>
      <c r="O233" s="139"/>
      <c r="P233" s="140"/>
      <c r="Q233" s="144"/>
      <c r="R233" s="144"/>
      <c r="S233" s="142"/>
      <c r="T233" s="158"/>
      <c r="U233" s="145"/>
    </row>
    <row r="234" spans="1:21" ht="27" customHeight="1">
      <c r="A234" s="9"/>
      <c r="B234" s="64" t="s">
        <v>52</v>
      </c>
      <c r="C234" s="37">
        <v>230</v>
      </c>
      <c r="D234" s="36">
        <v>5</v>
      </c>
      <c r="E234" s="64">
        <v>1040005004685</v>
      </c>
      <c r="F234" s="64" t="s">
        <v>753</v>
      </c>
      <c r="G234" s="57" t="s">
        <v>754</v>
      </c>
      <c r="H234" s="63">
        <v>20</v>
      </c>
      <c r="I234" s="47">
        <v>5216350</v>
      </c>
      <c r="J234" s="48">
        <v>2277</v>
      </c>
      <c r="K234" s="63">
        <v>296</v>
      </c>
      <c r="L234" s="114">
        <f t="shared" si="6"/>
        <v>7.6999999999999993</v>
      </c>
      <c r="M234" s="63">
        <v>12</v>
      </c>
      <c r="N234" s="93">
        <f t="shared" si="7"/>
        <v>56454.004329004332</v>
      </c>
      <c r="O234" s="139"/>
      <c r="P234" s="140"/>
      <c r="Q234" s="144"/>
      <c r="R234" s="144"/>
      <c r="S234" s="142"/>
      <c r="T234" s="158"/>
      <c r="U234" s="145"/>
    </row>
    <row r="235" spans="1:21" ht="27" customHeight="1">
      <c r="A235" s="9"/>
      <c r="B235" s="64" t="s">
        <v>52</v>
      </c>
      <c r="C235" s="37">
        <v>231</v>
      </c>
      <c r="D235" s="36">
        <v>5</v>
      </c>
      <c r="E235" s="64">
        <v>1211900194</v>
      </c>
      <c r="F235" s="64" t="s">
        <v>753</v>
      </c>
      <c r="G235" s="57" t="s">
        <v>755</v>
      </c>
      <c r="H235" s="63">
        <v>20</v>
      </c>
      <c r="I235" s="47">
        <v>2913080</v>
      </c>
      <c r="J235" s="48">
        <v>2286</v>
      </c>
      <c r="K235" s="63">
        <v>249</v>
      </c>
      <c r="L235" s="114">
        <f t="shared" si="6"/>
        <v>9.1999999999999993</v>
      </c>
      <c r="M235" s="63">
        <v>12</v>
      </c>
      <c r="N235" s="93">
        <f t="shared" si="7"/>
        <v>26386.594202898556</v>
      </c>
      <c r="O235" s="139"/>
      <c r="P235" s="140"/>
      <c r="Q235" s="144"/>
      <c r="R235" s="144"/>
      <c r="S235" s="142"/>
      <c r="T235" s="158"/>
      <c r="U235" s="145"/>
    </row>
    <row r="236" spans="1:21" ht="27" customHeight="1">
      <c r="A236" s="9"/>
      <c r="B236" s="64" t="s">
        <v>52</v>
      </c>
      <c r="C236" s="37">
        <v>232</v>
      </c>
      <c r="D236" s="36">
        <v>5</v>
      </c>
      <c r="E236" s="64"/>
      <c r="F236" s="64" t="s">
        <v>756</v>
      </c>
      <c r="G236" s="57" t="s">
        <v>757</v>
      </c>
      <c r="H236" s="63">
        <v>30</v>
      </c>
      <c r="I236" s="47">
        <v>4725684</v>
      </c>
      <c r="J236" s="48">
        <v>5584</v>
      </c>
      <c r="K236" s="63">
        <v>359</v>
      </c>
      <c r="L236" s="114">
        <f t="shared" si="6"/>
        <v>15.6</v>
      </c>
      <c r="M236" s="63">
        <v>12</v>
      </c>
      <c r="N236" s="93">
        <f t="shared" si="7"/>
        <v>25244.038461538465</v>
      </c>
      <c r="O236" s="139"/>
      <c r="P236" s="140"/>
      <c r="Q236" s="144"/>
      <c r="R236" s="144"/>
      <c r="S236" s="142"/>
      <c r="T236" s="158"/>
      <c r="U236" s="145"/>
    </row>
    <row r="237" spans="1:21" ht="27" customHeight="1">
      <c r="A237" s="9"/>
      <c r="B237" s="64" t="s">
        <v>52</v>
      </c>
      <c r="C237" s="37">
        <v>233</v>
      </c>
      <c r="D237" s="36">
        <v>5</v>
      </c>
      <c r="E237" s="64">
        <v>1213200346</v>
      </c>
      <c r="F237" s="64" t="s">
        <v>758</v>
      </c>
      <c r="G237" s="57" t="s">
        <v>759</v>
      </c>
      <c r="H237" s="63">
        <v>20</v>
      </c>
      <c r="I237" s="47">
        <v>2609156</v>
      </c>
      <c r="J237" s="48">
        <v>3579</v>
      </c>
      <c r="K237" s="63">
        <v>257</v>
      </c>
      <c r="L237" s="114">
        <f t="shared" si="6"/>
        <v>14</v>
      </c>
      <c r="M237" s="63">
        <v>12</v>
      </c>
      <c r="N237" s="93">
        <f t="shared" si="7"/>
        <v>15530.690476190475</v>
      </c>
      <c r="O237" s="139"/>
      <c r="P237" s="140"/>
      <c r="Q237" s="144"/>
      <c r="R237" s="144"/>
      <c r="S237" s="142"/>
      <c r="T237" s="158"/>
      <c r="U237" s="145"/>
    </row>
    <row r="238" spans="1:21" ht="27" customHeight="1">
      <c r="A238" s="9"/>
      <c r="B238" s="64" t="s">
        <v>52</v>
      </c>
      <c r="C238" s="37">
        <v>234</v>
      </c>
      <c r="D238" s="36">
        <v>5</v>
      </c>
      <c r="E238" s="64"/>
      <c r="F238" s="64" t="s">
        <v>760</v>
      </c>
      <c r="G238" s="57" t="s">
        <v>761</v>
      </c>
      <c r="H238" s="63"/>
      <c r="I238" s="47">
        <v>2806693</v>
      </c>
      <c r="J238" s="48">
        <v>3707</v>
      </c>
      <c r="K238" s="63">
        <v>236</v>
      </c>
      <c r="L238" s="114">
        <f t="shared" si="6"/>
        <v>15.799999999999999</v>
      </c>
      <c r="M238" s="63">
        <v>12</v>
      </c>
      <c r="N238" s="93">
        <f t="shared" si="7"/>
        <v>14803.23312236287</v>
      </c>
      <c r="O238" s="139"/>
      <c r="P238" s="140"/>
      <c r="Q238" s="144"/>
      <c r="R238" s="144"/>
      <c r="S238" s="142"/>
      <c r="T238" s="158"/>
      <c r="U238" s="145"/>
    </row>
    <row r="239" spans="1:21" ht="27" customHeight="1">
      <c r="A239" s="9"/>
      <c r="B239" s="64" t="s">
        <v>52</v>
      </c>
      <c r="C239" s="37">
        <v>235</v>
      </c>
      <c r="D239" s="36">
        <v>5</v>
      </c>
      <c r="E239" s="64">
        <v>1214700088</v>
      </c>
      <c r="F239" s="64" t="s">
        <v>762</v>
      </c>
      <c r="G239" s="57" t="s">
        <v>763</v>
      </c>
      <c r="H239" s="63">
        <v>40</v>
      </c>
      <c r="I239" s="47">
        <v>3943222</v>
      </c>
      <c r="J239" s="48">
        <v>3655</v>
      </c>
      <c r="K239" s="63">
        <v>253</v>
      </c>
      <c r="L239" s="114">
        <f t="shared" si="6"/>
        <v>14.5</v>
      </c>
      <c r="M239" s="63">
        <v>12</v>
      </c>
      <c r="N239" s="93">
        <f t="shared" si="7"/>
        <v>22662.19540229885</v>
      </c>
      <c r="O239" s="139"/>
      <c r="P239" s="140"/>
      <c r="Q239" s="144"/>
      <c r="R239" s="144"/>
      <c r="S239" s="142"/>
      <c r="T239" s="158"/>
      <c r="U239" s="145"/>
    </row>
    <row r="240" spans="1:21" ht="27" customHeight="1">
      <c r="A240" s="9"/>
      <c r="B240" s="64" t="s">
        <v>52</v>
      </c>
      <c r="C240" s="37">
        <v>236</v>
      </c>
      <c r="D240" s="36">
        <v>5</v>
      </c>
      <c r="E240" s="64">
        <v>1214600254</v>
      </c>
      <c r="F240" s="64" t="s">
        <v>764</v>
      </c>
      <c r="G240" s="57" t="s">
        <v>765</v>
      </c>
      <c r="H240" s="63">
        <v>10</v>
      </c>
      <c r="I240" s="47">
        <v>648293</v>
      </c>
      <c r="J240" s="48">
        <v>1123</v>
      </c>
      <c r="K240" s="63">
        <v>252</v>
      </c>
      <c r="L240" s="114">
        <f t="shared" si="6"/>
        <v>4.5</v>
      </c>
      <c r="M240" s="63">
        <v>12</v>
      </c>
      <c r="N240" s="93">
        <f t="shared" si="7"/>
        <v>12005.425925925927</v>
      </c>
      <c r="O240" s="139"/>
      <c r="P240" s="140"/>
      <c r="Q240" s="144"/>
      <c r="R240" s="144"/>
      <c r="S240" s="142"/>
      <c r="T240" s="158"/>
      <c r="U240" s="145"/>
    </row>
    <row r="241" spans="1:21" ht="27" customHeight="1">
      <c r="A241" s="9"/>
      <c r="B241" s="64" t="s">
        <v>52</v>
      </c>
      <c r="C241" s="37">
        <v>237</v>
      </c>
      <c r="D241" s="36">
        <v>5</v>
      </c>
      <c r="E241" s="64">
        <v>1214400226</v>
      </c>
      <c r="F241" s="64" t="s">
        <v>766</v>
      </c>
      <c r="G241" s="57" t="s">
        <v>767</v>
      </c>
      <c r="H241" s="63"/>
      <c r="I241" s="47">
        <v>2359750</v>
      </c>
      <c r="J241" s="48">
        <v>3467</v>
      </c>
      <c r="K241" s="63">
        <v>267</v>
      </c>
      <c r="L241" s="114">
        <f t="shared" si="6"/>
        <v>13</v>
      </c>
      <c r="M241" s="63">
        <v>12</v>
      </c>
      <c r="N241" s="93">
        <f t="shared" si="7"/>
        <v>15126.602564102564</v>
      </c>
      <c r="O241" s="139"/>
      <c r="P241" s="140"/>
      <c r="Q241" s="144"/>
      <c r="R241" s="144"/>
      <c r="S241" s="142"/>
      <c r="T241" s="158"/>
      <c r="U241" s="145"/>
    </row>
    <row r="242" spans="1:21" ht="27" customHeight="1">
      <c r="A242" s="9"/>
      <c r="B242" s="64" t="s">
        <v>52</v>
      </c>
      <c r="C242" s="37">
        <v>238</v>
      </c>
      <c r="D242" s="36">
        <v>5</v>
      </c>
      <c r="E242" s="64">
        <v>7040005007716</v>
      </c>
      <c r="F242" s="64" t="s">
        <v>766</v>
      </c>
      <c r="G242" s="57" t="s">
        <v>768</v>
      </c>
      <c r="H242" s="63">
        <v>20</v>
      </c>
      <c r="I242" s="47">
        <v>4044530</v>
      </c>
      <c r="J242" s="48">
        <v>5689</v>
      </c>
      <c r="K242" s="63">
        <v>263</v>
      </c>
      <c r="L242" s="114">
        <f t="shared" si="6"/>
        <v>21.700000000000003</v>
      </c>
      <c r="M242" s="63">
        <v>12</v>
      </c>
      <c r="N242" s="93">
        <f t="shared" si="7"/>
        <v>15531.989247311825</v>
      </c>
      <c r="O242" s="139"/>
      <c r="P242" s="140"/>
      <c r="Q242" s="144"/>
      <c r="R242" s="144"/>
      <c r="S242" s="142"/>
      <c r="T242" s="158"/>
      <c r="U242" s="145"/>
    </row>
    <row r="243" spans="1:21" ht="27" customHeight="1">
      <c r="A243" s="9"/>
      <c r="B243" s="64" t="s">
        <v>52</v>
      </c>
      <c r="C243" s="37">
        <v>239</v>
      </c>
      <c r="D243" s="36">
        <v>5</v>
      </c>
      <c r="E243" s="64"/>
      <c r="F243" s="64" t="s">
        <v>769</v>
      </c>
      <c r="G243" s="57" t="s">
        <v>770</v>
      </c>
      <c r="H243" s="63">
        <v>19</v>
      </c>
      <c r="I243" s="47">
        <v>1767100</v>
      </c>
      <c r="J243" s="48">
        <v>3971</v>
      </c>
      <c r="K243" s="63">
        <v>245</v>
      </c>
      <c r="L243" s="114">
        <f t="shared" si="6"/>
        <v>16.3</v>
      </c>
      <c r="M243" s="63">
        <v>12</v>
      </c>
      <c r="N243" s="93">
        <f t="shared" si="7"/>
        <v>9034.2535787321049</v>
      </c>
      <c r="O243" s="139"/>
      <c r="P243" s="140"/>
      <c r="Q243" s="144"/>
      <c r="R243" s="144"/>
      <c r="S243" s="142"/>
      <c r="T243" s="158"/>
      <c r="U243" s="145"/>
    </row>
    <row r="244" spans="1:21" ht="27" customHeight="1">
      <c r="A244" s="9"/>
      <c r="B244" s="64" t="s">
        <v>52</v>
      </c>
      <c r="C244" s="37">
        <v>240</v>
      </c>
      <c r="D244" s="36">
        <v>5</v>
      </c>
      <c r="E244" s="64">
        <v>6040005007634</v>
      </c>
      <c r="F244" s="64" t="s">
        <v>771</v>
      </c>
      <c r="G244" s="57" t="s">
        <v>772</v>
      </c>
      <c r="H244" s="63">
        <v>20</v>
      </c>
      <c r="I244" s="47">
        <v>1638000</v>
      </c>
      <c r="J244" s="48">
        <v>2210</v>
      </c>
      <c r="K244" s="63">
        <v>254</v>
      </c>
      <c r="L244" s="114">
        <f t="shared" si="6"/>
        <v>8.7999999999999989</v>
      </c>
      <c r="M244" s="63">
        <v>12</v>
      </c>
      <c r="N244" s="93">
        <f t="shared" si="7"/>
        <v>15511.363636363638</v>
      </c>
      <c r="O244" s="139"/>
      <c r="P244" s="140"/>
      <c r="Q244" s="144"/>
      <c r="R244" s="144"/>
      <c r="S244" s="142"/>
      <c r="T244" s="158"/>
      <c r="U244" s="145"/>
    </row>
    <row r="245" spans="1:21" ht="27" customHeight="1">
      <c r="A245" s="9"/>
      <c r="B245" s="64" t="s">
        <v>52</v>
      </c>
      <c r="C245" s="37">
        <v>241</v>
      </c>
      <c r="D245" s="36">
        <v>5</v>
      </c>
      <c r="E245" s="64">
        <v>4040005009822</v>
      </c>
      <c r="F245" s="64" t="s">
        <v>773</v>
      </c>
      <c r="G245" s="57" t="s">
        <v>774</v>
      </c>
      <c r="H245" s="63">
        <v>20</v>
      </c>
      <c r="I245" s="47">
        <v>2952604</v>
      </c>
      <c r="J245" s="48">
        <v>3910</v>
      </c>
      <c r="K245" s="63">
        <v>241</v>
      </c>
      <c r="L245" s="114">
        <f t="shared" si="6"/>
        <v>16.3</v>
      </c>
      <c r="M245" s="63">
        <v>12</v>
      </c>
      <c r="N245" s="93">
        <f t="shared" si="7"/>
        <v>15095.112474437627</v>
      </c>
      <c r="O245" s="139"/>
      <c r="P245" s="140"/>
      <c r="Q245" s="144"/>
      <c r="R245" s="144"/>
      <c r="S245" s="142"/>
      <c r="T245" s="158"/>
      <c r="U245" s="145"/>
    </row>
    <row r="246" spans="1:21" ht="27" customHeight="1">
      <c r="A246" s="9"/>
      <c r="B246" s="64" t="s">
        <v>52</v>
      </c>
      <c r="C246" s="37">
        <v>242</v>
      </c>
      <c r="D246" s="36">
        <v>5</v>
      </c>
      <c r="E246" s="64"/>
      <c r="F246" s="64" t="s">
        <v>775</v>
      </c>
      <c r="G246" s="57" t="s">
        <v>776</v>
      </c>
      <c r="H246" s="63"/>
      <c r="I246" s="47"/>
      <c r="J246" s="48"/>
      <c r="K246" s="63"/>
      <c r="L246" s="114" t="e">
        <f t="shared" si="6"/>
        <v>#DIV/0!</v>
      </c>
      <c r="M246" s="63"/>
      <c r="N246" s="93" t="e">
        <f t="shared" si="7"/>
        <v>#DIV/0!</v>
      </c>
      <c r="O246" s="195"/>
      <c r="P246" s="198" t="s">
        <v>1313</v>
      </c>
      <c r="Q246" s="187"/>
      <c r="R246" s="187"/>
      <c r="S246" s="188"/>
      <c r="T246" s="205"/>
      <c r="U246" s="189"/>
    </row>
    <row r="247" spans="1:21" ht="27" customHeight="1">
      <c r="A247" s="9"/>
      <c r="B247" s="64" t="s">
        <v>52</v>
      </c>
      <c r="C247" s="37">
        <v>243</v>
      </c>
      <c r="D247" s="36">
        <v>5</v>
      </c>
      <c r="E247" s="64" t="s">
        <v>777</v>
      </c>
      <c r="F247" s="64" t="s">
        <v>778</v>
      </c>
      <c r="G247" s="57" t="s">
        <v>779</v>
      </c>
      <c r="H247" s="63">
        <v>20</v>
      </c>
      <c r="I247" s="47">
        <v>723860</v>
      </c>
      <c r="J247" s="48">
        <v>1678</v>
      </c>
      <c r="K247" s="63">
        <v>243</v>
      </c>
      <c r="L247" s="114">
        <f t="shared" si="6"/>
        <v>7</v>
      </c>
      <c r="M247" s="63">
        <v>12</v>
      </c>
      <c r="N247" s="93">
        <f t="shared" si="7"/>
        <v>8617.3809523809523</v>
      </c>
      <c r="O247" s="139"/>
      <c r="P247" s="140"/>
      <c r="Q247" s="144"/>
      <c r="R247" s="144"/>
      <c r="S247" s="142"/>
      <c r="T247" s="158"/>
      <c r="U247" s="145"/>
    </row>
    <row r="248" spans="1:21" ht="27" customHeight="1">
      <c r="A248" s="9"/>
      <c r="B248" s="64" t="s">
        <v>52</v>
      </c>
      <c r="C248" s="37">
        <v>244</v>
      </c>
      <c r="D248" s="36">
        <v>5</v>
      </c>
      <c r="E248" s="64"/>
      <c r="F248" s="64" t="s">
        <v>780</v>
      </c>
      <c r="G248" s="57" t="s">
        <v>781</v>
      </c>
      <c r="H248" s="63">
        <v>20</v>
      </c>
      <c r="I248" s="47">
        <v>4097262</v>
      </c>
      <c r="J248" s="48">
        <v>4060</v>
      </c>
      <c r="K248" s="63">
        <v>242</v>
      </c>
      <c r="L248" s="114">
        <f t="shared" si="6"/>
        <v>16.8</v>
      </c>
      <c r="M248" s="63">
        <v>12</v>
      </c>
      <c r="N248" s="93">
        <f t="shared" si="7"/>
        <v>20323.720238095237</v>
      </c>
      <c r="O248" s="139"/>
      <c r="P248" s="140"/>
      <c r="Q248" s="144"/>
      <c r="R248" s="144"/>
      <c r="S248" s="142"/>
      <c r="T248" s="158"/>
      <c r="U248" s="145"/>
    </row>
    <row r="249" spans="1:21" ht="27" customHeight="1">
      <c r="A249" s="9"/>
      <c r="B249" s="64" t="s">
        <v>52</v>
      </c>
      <c r="C249" s="37">
        <v>245</v>
      </c>
      <c r="D249" s="36">
        <v>5</v>
      </c>
      <c r="E249" s="64">
        <v>9040005009000</v>
      </c>
      <c r="F249" s="64" t="s">
        <v>782</v>
      </c>
      <c r="G249" s="57" t="s">
        <v>783</v>
      </c>
      <c r="H249" s="63">
        <v>20</v>
      </c>
      <c r="I249" s="47">
        <v>11815390</v>
      </c>
      <c r="J249" s="48">
        <v>5128</v>
      </c>
      <c r="K249" s="63">
        <v>270</v>
      </c>
      <c r="L249" s="114">
        <f t="shared" si="6"/>
        <v>19</v>
      </c>
      <c r="M249" s="63">
        <v>12</v>
      </c>
      <c r="N249" s="93">
        <f t="shared" si="7"/>
        <v>51821.885964912282</v>
      </c>
      <c r="O249" s="139"/>
      <c r="P249" s="140"/>
      <c r="Q249" s="144" t="s">
        <v>333</v>
      </c>
      <c r="R249" s="144"/>
      <c r="S249" s="142">
        <v>0.9</v>
      </c>
      <c r="T249" s="158"/>
      <c r="U249" s="145"/>
    </row>
    <row r="250" spans="1:21" ht="27" customHeight="1">
      <c r="A250" s="9"/>
      <c r="B250" s="64" t="s">
        <v>52</v>
      </c>
      <c r="C250" s="37">
        <v>246</v>
      </c>
      <c r="D250" s="36">
        <v>5</v>
      </c>
      <c r="E250" s="64"/>
      <c r="F250" s="64" t="s">
        <v>784</v>
      </c>
      <c r="G250" s="57" t="s">
        <v>785</v>
      </c>
      <c r="H250" s="63">
        <v>20</v>
      </c>
      <c r="I250" s="47">
        <v>3896944</v>
      </c>
      <c r="J250" s="48">
        <v>3667</v>
      </c>
      <c r="K250" s="63">
        <v>242</v>
      </c>
      <c r="L250" s="114">
        <f t="shared" si="6"/>
        <v>15.2</v>
      </c>
      <c r="M250" s="63">
        <v>12</v>
      </c>
      <c r="N250" s="93">
        <f t="shared" si="7"/>
        <v>21364.824561403508</v>
      </c>
      <c r="O250" s="139"/>
      <c r="P250" s="140"/>
      <c r="Q250" s="144" t="s">
        <v>333</v>
      </c>
      <c r="R250" s="144"/>
      <c r="S250" s="142">
        <v>1.7999999999999999E-2</v>
      </c>
      <c r="T250" s="158"/>
      <c r="U250" s="145"/>
    </row>
    <row r="251" spans="1:21" ht="27" customHeight="1">
      <c r="A251" s="9"/>
      <c r="B251" s="64" t="s">
        <v>52</v>
      </c>
      <c r="C251" s="37">
        <v>247</v>
      </c>
      <c r="D251" s="36">
        <v>5</v>
      </c>
      <c r="E251" s="64"/>
      <c r="F251" s="64" t="s">
        <v>786</v>
      </c>
      <c r="G251" s="42" t="s">
        <v>787</v>
      </c>
      <c r="H251" s="63">
        <v>10</v>
      </c>
      <c r="I251" s="47">
        <v>123500</v>
      </c>
      <c r="J251" s="48">
        <v>237</v>
      </c>
      <c r="K251" s="63">
        <v>237</v>
      </c>
      <c r="L251" s="114">
        <f t="shared" si="6"/>
        <v>1</v>
      </c>
      <c r="M251" s="63">
        <v>12</v>
      </c>
      <c r="N251" s="93">
        <f t="shared" si="7"/>
        <v>10291.666666666666</v>
      </c>
      <c r="O251" s="139"/>
      <c r="P251" s="140"/>
      <c r="Q251" s="144"/>
      <c r="R251" s="144"/>
      <c r="S251" s="142"/>
      <c r="T251" s="158"/>
      <c r="U251" s="145"/>
    </row>
    <row r="252" spans="1:21" ht="27" customHeight="1">
      <c r="A252" s="9"/>
      <c r="B252" s="64" t="s">
        <v>52</v>
      </c>
      <c r="C252" s="37">
        <v>248</v>
      </c>
      <c r="D252" s="36">
        <v>5</v>
      </c>
      <c r="E252" s="64">
        <v>5040005006777</v>
      </c>
      <c r="F252" s="64" t="s">
        <v>788</v>
      </c>
      <c r="G252" s="57" t="s">
        <v>789</v>
      </c>
      <c r="H252" s="63">
        <v>20</v>
      </c>
      <c r="I252" s="47">
        <v>666960</v>
      </c>
      <c r="J252" s="48">
        <v>3286</v>
      </c>
      <c r="K252" s="63">
        <v>240</v>
      </c>
      <c r="L252" s="114">
        <f t="shared" si="6"/>
        <v>13.7</v>
      </c>
      <c r="M252" s="63">
        <v>12</v>
      </c>
      <c r="N252" s="93">
        <f t="shared" si="7"/>
        <v>4056.9343065693433</v>
      </c>
      <c r="O252" s="139"/>
      <c r="P252" s="140"/>
      <c r="Q252" s="144"/>
      <c r="R252" s="144"/>
      <c r="S252" s="142"/>
      <c r="T252" s="158"/>
      <c r="U252" s="145"/>
    </row>
    <row r="253" spans="1:21" ht="27" customHeight="1">
      <c r="A253" s="9"/>
      <c r="B253" s="64" t="s">
        <v>52</v>
      </c>
      <c r="C253" s="37">
        <v>249</v>
      </c>
      <c r="D253" s="36">
        <v>5</v>
      </c>
      <c r="E253" s="64">
        <v>5040005014458</v>
      </c>
      <c r="F253" s="64" t="s">
        <v>790</v>
      </c>
      <c r="G253" s="57" t="s">
        <v>791</v>
      </c>
      <c r="H253" s="63">
        <v>20</v>
      </c>
      <c r="I253" s="47">
        <v>1830000</v>
      </c>
      <c r="J253" s="48">
        <v>2198</v>
      </c>
      <c r="K253" s="63">
        <v>257</v>
      </c>
      <c r="L253" s="114">
        <f t="shared" si="6"/>
        <v>8.6</v>
      </c>
      <c r="M253" s="63">
        <v>12</v>
      </c>
      <c r="N253" s="93">
        <f t="shared" si="7"/>
        <v>17732.558139534885</v>
      </c>
      <c r="O253" s="139"/>
      <c r="P253" s="140"/>
      <c r="Q253" s="144"/>
      <c r="R253" s="144"/>
      <c r="S253" s="142"/>
      <c r="T253" s="158"/>
      <c r="U253" s="145"/>
    </row>
    <row r="254" spans="1:21" ht="27" customHeight="1">
      <c r="A254" s="9"/>
      <c r="B254" s="64" t="s">
        <v>52</v>
      </c>
      <c r="C254" s="37">
        <v>250</v>
      </c>
      <c r="D254" s="36">
        <v>5</v>
      </c>
      <c r="E254" s="64">
        <v>1212300352</v>
      </c>
      <c r="F254" s="64" t="s">
        <v>792</v>
      </c>
      <c r="G254" s="57" t="s">
        <v>793</v>
      </c>
      <c r="H254" s="63">
        <v>20</v>
      </c>
      <c r="I254" s="47">
        <v>2558450</v>
      </c>
      <c r="J254" s="48">
        <v>3878</v>
      </c>
      <c r="K254" s="63">
        <v>303</v>
      </c>
      <c r="L254" s="114">
        <f t="shared" si="6"/>
        <v>12.799999999999999</v>
      </c>
      <c r="M254" s="63">
        <v>12</v>
      </c>
      <c r="N254" s="93">
        <f t="shared" si="7"/>
        <v>16656.575520833336</v>
      </c>
      <c r="O254" s="139"/>
      <c r="P254" s="140"/>
      <c r="Q254" s="144"/>
      <c r="R254" s="144"/>
      <c r="S254" s="142"/>
      <c r="T254" s="158" t="s">
        <v>333</v>
      </c>
      <c r="U254" s="145">
        <v>0.03</v>
      </c>
    </row>
    <row r="255" spans="1:21" ht="27" customHeight="1">
      <c r="A255" s="9"/>
      <c r="B255" s="64" t="s">
        <v>52</v>
      </c>
      <c r="C255" s="37">
        <v>251</v>
      </c>
      <c r="D255" s="36">
        <v>5</v>
      </c>
      <c r="E255" s="64">
        <v>8040005008358</v>
      </c>
      <c r="F255" s="64" t="s">
        <v>149</v>
      </c>
      <c r="G255" s="57" t="s">
        <v>794</v>
      </c>
      <c r="H255" s="63">
        <v>30</v>
      </c>
      <c r="I255" s="47">
        <v>4660047</v>
      </c>
      <c r="J255" s="48">
        <v>9641</v>
      </c>
      <c r="K255" s="63">
        <v>270</v>
      </c>
      <c r="L255" s="114">
        <f t="shared" si="6"/>
        <v>35.800000000000004</v>
      </c>
      <c r="M255" s="63">
        <v>12</v>
      </c>
      <c r="N255" s="93">
        <f t="shared" si="7"/>
        <v>10847.409217877093</v>
      </c>
      <c r="O255" s="139"/>
      <c r="P255" s="140"/>
      <c r="Q255" s="144"/>
      <c r="R255" s="144"/>
      <c r="S255" s="142"/>
      <c r="T255" s="158"/>
      <c r="U255" s="145"/>
    </row>
    <row r="256" spans="1:21" ht="27" customHeight="1">
      <c r="A256" s="9"/>
      <c r="B256" s="64" t="s">
        <v>52</v>
      </c>
      <c r="C256" s="37">
        <v>252</v>
      </c>
      <c r="D256" s="36">
        <v>5</v>
      </c>
      <c r="E256" s="64" t="s">
        <v>795</v>
      </c>
      <c r="F256" s="64" t="s">
        <v>796</v>
      </c>
      <c r="G256" s="57" t="s">
        <v>797</v>
      </c>
      <c r="H256" s="63">
        <v>20</v>
      </c>
      <c r="I256" s="47">
        <v>4069875</v>
      </c>
      <c r="J256" s="48">
        <v>5494</v>
      </c>
      <c r="K256" s="63">
        <v>260</v>
      </c>
      <c r="L256" s="114">
        <f t="shared" si="6"/>
        <v>21.200000000000003</v>
      </c>
      <c r="M256" s="63">
        <v>12</v>
      </c>
      <c r="N256" s="93">
        <f t="shared" si="7"/>
        <v>15997.936320754714</v>
      </c>
      <c r="O256" s="139"/>
      <c r="P256" s="140"/>
      <c r="Q256" s="144"/>
      <c r="R256" s="144"/>
      <c r="S256" s="142"/>
      <c r="T256" s="158"/>
      <c r="U256" s="145"/>
    </row>
    <row r="257" spans="1:21" ht="27" customHeight="1">
      <c r="A257" s="9"/>
      <c r="B257" s="64" t="s">
        <v>52</v>
      </c>
      <c r="C257" s="37">
        <v>253</v>
      </c>
      <c r="D257" s="36">
        <v>5</v>
      </c>
      <c r="E257" s="64">
        <v>1213100595</v>
      </c>
      <c r="F257" s="64" t="s">
        <v>798</v>
      </c>
      <c r="G257" s="57" t="s">
        <v>799</v>
      </c>
      <c r="H257" s="63">
        <v>14</v>
      </c>
      <c r="I257" s="47">
        <v>4949930</v>
      </c>
      <c r="J257" s="48">
        <v>3122</v>
      </c>
      <c r="K257" s="63">
        <v>268</v>
      </c>
      <c r="L257" s="114">
        <f t="shared" si="6"/>
        <v>11.7</v>
      </c>
      <c r="M257" s="63">
        <v>12</v>
      </c>
      <c r="N257" s="93">
        <f t="shared" si="7"/>
        <v>35255.911680911682</v>
      </c>
      <c r="O257" s="139"/>
      <c r="P257" s="140"/>
      <c r="Q257" s="144"/>
      <c r="R257" s="144"/>
      <c r="S257" s="142"/>
      <c r="T257" s="158"/>
      <c r="U257" s="145"/>
    </row>
    <row r="258" spans="1:21" ht="27" customHeight="1">
      <c r="A258" s="9"/>
      <c r="B258" s="64" t="s">
        <v>52</v>
      </c>
      <c r="C258" s="37">
        <v>254</v>
      </c>
      <c r="D258" s="36">
        <v>5</v>
      </c>
      <c r="E258" s="64">
        <v>1212100561</v>
      </c>
      <c r="F258" s="64" t="s">
        <v>798</v>
      </c>
      <c r="G258" s="57" t="s">
        <v>800</v>
      </c>
      <c r="H258" s="63">
        <v>14</v>
      </c>
      <c r="I258" s="47">
        <v>3432680</v>
      </c>
      <c r="J258" s="48">
        <v>3308</v>
      </c>
      <c r="K258" s="63">
        <v>260</v>
      </c>
      <c r="L258" s="114">
        <f t="shared" si="6"/>
        <v>12.799999999999999</v>
      </c>
      <c r="M258" s="63">
        <v>12</v>
      </c>
      <c r="N258" s="93">
        <f t="shared" si="7"/>
        <v>22348.177083333332</v>
      </c>
      <c r="O258" s="139"/>
      <c r="P258" s="140"/>
      <c r="Q258" s="144"/>
      <c r="R258" s="144"/>
      <c r="S258" s="142"/>
      <c r="T258" s="158"/>
      <c r="U258" s="145"/>
    </row>
    <row r="259" spans="1:21" ht="27" customHeight="1">
      <c r="A259" s="9"/>
      <c r="B259" s="64" t="s">
        <v>52</v>
      </c>
      <c r="C259" s="37">
        <v>255</v>
      </c>
      <c r="D259" s="36">
        <v>5</v>
      </c>
      <c r="E259" s="64">
        <v>1213100413</v>
      </c>
      <c r="F259" s="64" t="s">
        <v>798</v>
      </c>
      <c r="G259" s="57" t="s">
        <v>801</v>
      </c>
      <c r="H259" s="63">
        <v>20</v>
      </c>
      <c r="I259" s="47">
        <v>8104580</v>
      </c>
      <c r="J259" s="48">
        <v>6031</v>
      </c>
      <c r="K259" s="63">
        <v>294</v>
      </c>
      <c r="L259" s="114">
        <f t="shared" si="6"/>
        <v>20.6</v>
      </c>
      <c r="M259" s="63">
        <v>12</v>
      </c>
      <c r="N259" s="93">
        <f t="shared" si="7"/>
        <v>32785.517799352747</v>
      </c>
      <c r="O259" s="139"/>
      <c r="P259" s="140"/>
      <c r="Q259" s="144"/>
      <c r="R259" s="144"/>
      <c r="S259" s="142"/>
      <c r="T259" s="158"/>
      <c r="U259" s="145"/>
    </row>
    <row r="260" spans="1:21" ht="27" customHeight="1">
      <c r="A260" s="9"/>
      <c r="B260" s="64" t="s">
        <v>52</v>
      </c>
      <c r="C260" s="37">
        <v>256</v>
      </c>
      <c r="D260" s="36">
        <v>5</v>
      </c>
      <c r="E260" s="64">
        <v>1210400576</v>
      </c>
      <c r="F260" s="64" t="s">
        <v>802</v>
      </c>
      <c r="G260" s="57" t="s">
        <v>803</v>
      </c>
      <c r="H260" s="63">
        <v>20</v>
      </c>
      <c r="I260" s="47">
        <v>14347350</v>
      </c>
      <c r="J260" s="48">
        <v>5290</v>
      </c>
      <c r="K260" s="63">
        <v>301</v>
      </c>
      <c r="L260" s="114">
        <f t="shared" si="6"/>
        <v>17.600000000000001</v>
      </c>
      <c r="M260" s="63">
        <v>12</v>
      </c>
      <c r="N260" s="93">
        <f t="shared" si="7"/>
        <v>67932.528409090897</v>
      </c>
      <c r="O260" s="139"/>
      <c r="P260" s="140"/>
      <c r="Q260" s="144"/>
      <c r="R260" s="144"/>
      <c r="S260" s="142"/>
      <c r="T260" s="158"/>
      <c r="U260" s="145"/>
    </row>
    <row r="261" spans="1:21" ht="27" customHeight="1">
      <c r="A261" s="9"/>
      <c r="B261" s="64" t="s">
        <v>52</v>
      </c>
      <c r="C261" s="37">
        <v>257</v>
      </c>
      <c r="D261" s="36">
        <v>5</v>
      </c>
      <c r="E261" s="64">
        <v>1212701633</v>
      </c>
      <c r="F261" s="64" t="s">
        <v>804</v>
      </c>
      <c r="G261" s="57" t="s">
        <v>805</v>
      </c>
      <c r="H261" s="63">
        <v>20</v>
      </c>
      <c r="I261" s="47">
        <v>1126900</v>
      </c>
      <c r="J261" s="48">
        <v>1173</v>
      </c>
      <c r="K261" s="63">
        <v>242</v>
      </c>
      <c r="L261" s="114">
        <f t="shared" si="6"/>
        <v>4.8999999999999995</v>
      </c>
      <c r="M261" s="63">
        <v>12</v>
      </c>
      <c r="N261" s="93">
        <f t="shared" si="7"/>
        <v>19164.96598639456</v>
      </c>
      <c r="O261" s="139"/>
      <c r="P261" s="140"/>
      <c r="Q261" s="144"/>
      <c r="R261" s="144"/>
      <c r="S261" s="142"/>
      <c r="T261" s="158"/>
      <c r="U261" s="145"/>
    </row>
    <row r="262" spans="1:21" ht="27" customHeight="1">
      <c r="A262" s="9"/>
      <c r="B262" s="64" t="s">
        <v>52</v>
      </c>
      <c r="C262" s="37">
        <v>258</v>
      </c>
      <c r="D262" s="36">
        <v>5</v>
      </c>
      <c r="E262" s="64" t="s">
        <v>806</v>
      </c>
      <c r="F262" s="64" t="s">
        <v>807</v>
      </c>
      <c r="G262" s="57" t="s">
        <v>808</v>
      </c>
      <c r="H262" s="63">
        <v>34</v>
      </c>
      <c r="I262" s="47">
        <v>6938979</v>
      </c>
      <c r="J262" s="48">
        <v>7041</v>
      </c>
      <c r="K262" s="63">
        <v>267</v>
      </c>
      <c r="L262" s="114">
        <f t="shared" si="6"/>
        <v>26.400000000000002</v>
      </c>
      <c r="M262" s="63">
        <v>12</v>
      </c>
      <c r="N262" s="93">
        <f t="shared" si="7"/>
        <v>21903.3428030303</v>
      </c>
      <c r="O262" s="139"/>
      <c r="P262" s="140"/>
      <c r="Q262" s="144"/>
      <c r="R262" s="144"/>
      <c r="S262" s="142"/>
      <c r="T262" s="158"/>
      <c r="U262" s="145"/>
    </row>
    <row r="263" spans="1:21" ht="27" customHeight="1">
      <c r="A263" s="9"/>
      <c r="B263" s="64" t="s">
        <v>52</v>
      </c>
      <c r="C263" s="37">
        <v>259</v>
      </c>
      <c r="D263" s="36">
        <v>5</v>
      </c>
      <c r="E263" s="64">
        <v>1211900699</v>
      </c>
      <c r="F263" s="64" t="s">
        <v>809</v>
      </c>
      <c r="G263" s="57" t="s">
        <v>810</v>
      </c>
      <c r="H263" s="63">
        <v>14</v>
      </c>
      <c r="I263" s="47">
        <v>1025038</v>
      </c>
      <c r="J263" s="48">
        <v>1556</v>
      </c>
      <c r="K263" s="63">
        <v>261</v>
      </c>
      <c r="L263" s="114">
        <f t="shared" si="6"/>
        <v>6</v>
      </c>
      <c r="M263" s="63">
        <v>12</v>
      </c>
      <c r="N263" s="93">
        <f t="shared" si="7"/>
        <v>14236.638888888889</v>
      </c>
      <c r="O263" s="139"/>
      <c r="P263" s="140"/>
      <c r="Q263" s="144"/>
      <c r="R263" s="144"/>
      <c r="S263" s="142"/>
      <c r="T263" s="158" t="s">
        <v>333</v>
      </c>
      <c r="U263" s="145">
        <v>0.14000000000000001</v>
      </c>
    </row>
    <row r="264" spans="1:21" ht="27" customHeight="1">
      <c r="A264" s="9"/>
      <c r="B264" s="64" t="s">
        <v>52</v>
      </c>
      <c r="C264" s="37">
        <v>260</v>
      </c>
      <c r="D264" s="36">
        <v>5</v>
      </c>
      <c r="E264" s="64">
        <v>1212700692</v>
      </c>
      <c r="F264" s="64" t="s">
        <v>811</v>
      </c>
      <c r="G264" s="57" t="s">
        <v>812</v>
      </c>
      <c r="H264" s="63">
        <v>20</v>
      </c>
      <c r="I264" s="47">
        <v>2892565</v>
      </c>
      <c r="J264" s="48">
        <v>4027</v>
      </c>
      <c r="K264" s="63">
        <v>243</v>
      </c>
      <c r="L264" s="114">
        <f t="shared" si="6"/>
        <v>16.600000000000001</v>
      </c>
      <c r="M264" s="63">
        <v>12</v>
      </c>
      <c r="N264" s="93">
        <f t="shared" si="7"/>
        <v>14520.908634538151</v>
      </c>
      <c r="O264" s="139"/>
      <c r="P264" s="140"/>
      <c r="Q264" s="144"/>
      <c r="R264" s="144"/>
      <c r="S264" s="142"/>
      <c r="T264" s="158"/>
      <c r="U264" s="145"/>
    </row>
    <row r="265" spans="1:21" ht="27" customHeight="1">
      <c r="A265" s="9"/>
      <c r="B265" s="64" t="s">
        <v>52</v>
      </c>
      <c r="C265" s="37">
        <v>261</v>
      </c>
      <c r="D265" s="36">
        <v>5</v>
      </c>
      <c r="E265" s="64"/>
      <c r="F265" s="64" t="s">
        <v>811</v>
      </c>
      <c r="G265" s="57" t="s">
        <v>813</v>
      </c>
      <c r="H265" s="63">
        <v>20</v>
      </c>
      <c r="I265" s="47">
        <v>2315352</v>
      </c>
      <c r="J265" s="48">
        <v>2725</v>
      </c>
      <c r="K265" s="63">
        <v>239</v>
      </c>
      <c r="L265" s="114">
        <f t="shared" si="6"/>
        <v>11.5</v>
      </c>
      <c r="M265" s="63">
        <v>12</v>
      </c>
      <c r="N265" s="93">
        <f t="shared" si="7"/>
        <v>16777.91304347826</v>
      </c>
      <c r="O265" s="139"/>
      <c r="P265" s="140"/>
      <c r="Q265" s="144"/>
      <c r="R265" s="144"/>
      <c r="S265" s="142"/>
      <c r="T265" s="158"/>
      <c r="U265" s="145"/>
    </row>
    <row r="266" spans="1:21" ht="27" customHeight="1">
      <c r="A266" s="9"/>
      <c r="B266" s="64" t="s">
        <v>52</v>
      </c>
      <c r="C266" s="37">
        <v>262</v>
      </c>
      <c r="D266" s="36">
        <v>5</v>
      </c>
      <c r="E266" s="64" t="s">
        <v>814</v>
      </c>
      <c r="F266" s="64" t="s">
        <v>811</v>
      </c>
      <c r="G266" s="57" t="s">
        <v>815</v>
      </c>
      <c r="H266" s="63">
        <v>20</v>
      </c>
      <c r="I266" s="47">
        <v>2389421</v>
      </c>
      <c r="J266" s="48">
        <v>2734</v>
      </c>
      <c r="K266" s="63">
        <v>242</v>
      </c>
      <c r="L266" s="114">
        <f t="shared" si="6"/>
        <v>11.299999999999999</v>
      </c>
      <c r="M266" s="63">
        <v>12</v>
      </c>
      <c r="N266" s="93">
        <f t="shared" si="7"/>
        <v>17621.098820058996</v>
      </c>
      <c r="O266" s="139"/>
      <c r="P266" s="140"/>
      <c r="Q266" s="144"/>
      <c r="R266" s="144"/>
      <c r="S266" s="142"/>
      <c r="T266" s="158"/>
      <c r="U266" s="145"/>
    </row>
    <row r="267" spans="1:21" ht="27" customHeight="1">
      <c r="A267" s="9"/>
      <c r="B267" s="64" t="s">
        <v>52</v>
      </c>
      <c r="C267" s="37">
        <v>263</v>
      </c>
      <c r="D267" s="36">
        <v>5</v>
      </c>
      <c r="E267" s="64"/>
      <c r="F267" s="64" t="s">
        <v>816</v>
      </c>
      <c r="G267" s="57" t="s">
        <v>817</v>
      </c>
      <c r="H267" s="63">
        <v>20</v>
      </c>
      <c r="I267" s="47">
        <v>1042069</v>
      </c>
      <c r="J267" s="48">
        <v>3949</v>
      </c>
      <c r="K267" s="63">
        <v>266</v>
      </c>
      <c r="L267" s="114">
        <f t="shared" si="6"/>
        <v>14.9</v>
      </c>
      <c r="M267" s="63">
        <v>12</v>
      </c>
      <c r="N267" s="93">
        <f t="shared" si="7"/>
        <v>5828.126398210291</v>
      </c>
      <c r="O267" s="139"/>
      <c r="P267" s="140"/>
      <c r="Q267" s="144"/>
      <c r="R267" s="144"/>
      <c r="S267" s="142"/>
      <c r="T267" s="158"/>
      <c r="U267" s="145"/>
    </row>
    <row r="268" spans="1:21" ht="27" customHeight="1">
      <c r="A268" s="9"/>
      <c r="B268" s="64" t="s">
        <v>52</v>
      </c>
      <c r="C268" s="37">
        <v>264</v>
      </c>
      <c r="D268" s="36">
        <v>5</v>
      </c>
      <c r="E268" s="64">
        <v>3040005005913</v>
      </c>
      <c r="F268" s="64" t="s">
        <v>818</v>
      </c>
      <c r="G268" s="57" t="s">
        <v>819</v>
      </c>
      <c r="H268" s="63"/>
      <c r="I268" s="47">
        <v>5167980</v>
      </c>
      <c r="J268" s="48">
        <v>3148</v>
      </c>
      <c r="K268" s="63">
        <v>304</v>
      </c>
      <c r="L268" s="114">
        <f t="shared" si="6"/>
        <v>10.4</v>
      </c>
      <c r="M268" s="63">
        <v>12</v>
      </c>
      <c r="N268" s="93">
        <f t="shared" si="7"/>
        <v>41410.096153846149</v>
      </c>
      <c r="O268" s="139"/>
      <c r="P268" s="140"/>
      <c r="Q268" s="144"/>
      <c r="R268" s="144"/>
      <c r="S268" s="142"/>
      <c r="T268" s="158"/>
      <c r="U268" s="145"/>
    </row>
    <row r="269" spans="1:21" ht="27" customHeight="1">
      <c r="A269" s="9"/>
      <c r="B269" s="64" t="s">
        <v>52</v>
      </c>
      <c r="C269" s="37">
        <v>265</v>
      </c>
      <c r="D269" s="36">
        <v>5</v>
      </c>
      <c r="E269" s="64">
        <v>12100700215</v>
      </c>
      <c r="F269" s="64" t="s">
        <v>820</v>
      </c>
      <c r="G269" s="57" t="s">
        <v>821</v>
      </c>
      <c r="H269" s="63">
        <v>20</v>
      </c>
      <c r="I269" s="47">
        <v>3232650</v>
      </c>
      <c r="J269" s="48">
        <v>4072</v>
      </c>
      <c r="K269" s="63">
        <v>240</v>
      </c>
      <c r="L269" s="114">
        <f t="shared" si="6"/>
        <v>17</v>
      </c>
      <c r="M269" s="63">
        <v>12</v>
      </c>
      <c r="N269" s="93">
        <f t="shared" si="7"/>
        <v>15846.323529411764</v>
      </c>
      <c r="O269" s="139"/>
      <c r="P269" s="140"/>
      <c r="Q269" s="144"/>
      <c r="R269" s="144"/>
      <c r="S269" s="142"/>
      <c r="T269" s="158"/>
      <c r="U269" s="145"/>
    </row>
    <row r="270" spans="1:21" ht="27" customHeight="1">
      <c r="A270" s="9"/>
      <c r="B270" s="64" t="s">
        <v>52</v>
      </c>
      <c r="C270" s="37">
        <v>266</v>
      </c>
      <c r="D270" s="36">
        <v>5</v>
      </c>
      <c r="E270" s="64">
        <v>6040005004433</v>
      </c>
      <c r="F270" s="64" t="s">
        <v>822</v>
      </c>
      <c r="G270" s="57" t="s">
        <v>823</v>
      </c>
      <c r="H270" s="63">
        <v>24</v>
      </c>
      <c r="I270" s="47">
        <v>3867468</v>
      </c>
      <c r="J270" s="48">
        <v>5607</v>
      </c>
      <c r="K270" s="63">
        <v>316</v>
      </c>
      <c r="L270" s="114">
        <f t="shared" si="6"/>
        <v>17.8</v>
      </c>
      <c r="M270" s="63">
        <v>12</v>
      </c>
      <c r="N270" s="93">
        <f t="shared" si="7"/>
        <v>18106.123595505618</v>
      </c>
      <c r="O270" s="139"/>
      <c r="P270" s="140"/>
      <c r="Q270" s="144"/>
      <c r="R270" s="144"/>
      <c r="S270" s="142"/>
      <c r="T270" s="158"/>
      <c r="U270" s="145"/>
    </row>
    <row r="271" spans="1:21" ht="27" customHeight="1">
      <c r="A271" s="9"/>
      <c r="B271" s="64" t="s">
        <v>52</v>
      </c>
      <c r="C271" s="37">
        <v>267</v>
      </c>
      <c r="D271" s="36">
        <v>2</v>
      </c>
      <c r="E271" s="64">
        <v>4040005014772</v>
      </c>
      <c r="F271" s="64" t="s">
        <v>588</v>
      </c>
      <c r="G271" s="57" t="s">
        <v>824</v>
      </c>
      <c r="H271" s="63">
        <v>20</v>
      </c>
      <c r="I271" s="47">
        <v>4285000</v>
      </c>
      <c r="J271" s="48">
        <v>5535</v>
      </c>
      <c r="K271" s="63">
        <v>243</v>
      </c>
      <c r="L271" s="114">
        <f t="shared" si="6"/>
        <v>22.8</v>
      </c>
      <c r="M271" s="63">
        <v>12</v>
      </c>
      <c r="N271" s="93">
        <f t="shared" si="7"/>
        <v>15661.549707602338</v>
      </c>
      <c r="O271" s="139"/>
      <c r="P271" s="140"/>
      <c r="Q271" s="144"/>
      <c r="R271" s="144"/>
      <c r="S271" s="142"/>
      <c r="T271" s="158"/>
      <c r="U271" s="145"/>
    </row>
    <row r="272" spans="1:21" ht="27" customHeight="1">
      <c r="A272" s="9"/>
      <c r="B272" s="64" t="s">
        <v>52</v>
      </c>
      <c r="C272" s="37">
        <v>268</v>
      </c>
      <c r="D272" s="36">
        <v>4</v>
      </c>
      <c r="E272" s="64">
        <v>6040002099971</v>
      </c>
      <c r="F272" s="64" t="s">
        <v>825</v>
      </c>
      <c r="G272" s="57" t="s">
        <v>826</v>
      </c>
      <c r="H272" s="63">
        <v>20</v>
      </c>
      <c r="I272" s="47">
        <v>7826175</v>
      </c>
      <c r="J272" s="48">
        <v>6654</v>
      </c>
      <c r="K272" s="63">
        <v>294</v>
      </c>
      <c r="L272" s="114">
        <f t="shared" si="6"/>
        <v>22.700000000000003</v>
      </c>
      <c r="M272" s="63">
        <v>12</v>
      </c>
      <c r="N272" s="93">
        <f t="shared" si="7"/>
        <v>28730.451541850216</v>
      </c>
      <c r="O272" s="139"/>
      <c r="P272" s="140"/>
      <c r="Q272" s="144"/>
      <c r="R272" s="144"/>
      <c r="S272" s="142"/>
      <c r="T272" s="158"/>
      <c r="U272" s="145"/>
    </row>
    <row r="273" spans="1:21" ht="27" customHeight="1">
      <c r="A273" s="9"/>
      <c r="B273" s="64" t="s">
        <v>52</v>
      </c>
      <c r="C273" s="37">
        <v>269</v>
      </c>
      <c r="D273" s="36">
        <v>4</v>
      </c>
      <c r="E273" s="64">
        <v>2040002100453</v>
      </c>
      <c r="F273" s="64" t="s">
        <v>827</v>
      </c>
      <c r="G273" s="57" t="s">
        <v>828</v>
      </c>
      <c r="H273" s="63">
        <v>20</v>
      </c>
      <c r="I273" s="47">
        <v>5859011</v>
      </c>
      <c r="J273" s="48">
        <v>7584</v>
      </c>
      <c r="K273" s="63">
        <v>311</v>
      </c>
      <c r="L273" s="114">
        <f t="shared" si="6"/>
        <v>24.400000000000002</v>
      </c>
      <c r="M273" s="63">
        <v>12</v>
      </c>
      <c r="N273" s="93">
        <f t="shared" si="7"/>
        <v>20010.283469945352</v>
      </c>
      <c r="O273" s="139"/>
      <c r="P273" s="140"/>
      <c r="Q273" s="144" t="s">
        <v>333</v>
      </c>
      <c r="R273" s="144" t="s">
        <v>333</v>
      </c>
      <c r="S273" s="142">
        <v>2.9000000000000001E-2</v>
      </c>
      <c r="T273" s="158" t="s">
        <v>333</v>
      </c>
      <c r="U273" s="145">
        <v>7.0000000000000007E-2</v>
      </c>
    </row>
    <row r="274" spans="1:21" ht="27" customHeight="1">
      <c r="A274" s="9"/>
      <c r="B274" s="64" t="s">
        <v>52</v>
      </c>
      <c r="C274" s="37">
        <v>270</v>
      </c>
      <c r="D274" s="36">
        <v>4</v>
      </c>
      <c r="E274" s="64">
        <v>5040002086319</v>
      </c>
      <c r="F274" s="64" t="s">
        <v>829</v>
      </c>
      <c r="G274" s="57" t="s">
        <v>830</v>
      </c>
      <c r="H274" s="63">
        <v>10</v>
      </c>
      <c r="I274" s="47">
        <v>1476494</v>
      </c>
      <c r="J274" s="48">
        <v>1984</v>
      </c>
      <c r="K274" s="63">
        <v>242</v>
      </c>
      <c r="L274" s="114">
        <f t="shared" si="6"/>
        <v>8.1999999999999993</v>
      </c>
      <c r="M274" s="63">
        <v>12</v>
      </c>
      <c r="N274" s="93">
        <f t="shared" si="7"/>
        <v>15005.020325203253</v>
      </c>
      <c r="O274" s="139"/>
      <c r="P274" s="140"/>
      <c r="Q274" s="144"/>
      <c r="R274" s="144"/>
      <c r="S274" s="142"/>
      <c r="T274" s="158"/>
      <c r="U274" s="145"/>
    </row>
    <row r="275" spans="1:21" ht="27" customHeight="1">
      <c r="A275" s="9"/>
      <c r="B275" s="64" t="s">
        <v>52</v>
      </c>
      <c r="C275" s="37">
        <v>271</v>
      </c>
      <c r="D275" s="36">
        <v>4</v>
      </c>
      <c r="E275" s="64"/>
      <c r="F275" s="64" t="s">
        <v>831</v>
      </c>
      <c r="G275" s="57" t="s">
        <v>832</v>
      </c>
      <c r="H275" s="63">
        <v>20</v>
      </c>
      <c r="I275" s="47">
        <v>256000</v>
      </c>
      <c r="J275" s="48">
        <v>86</v>
      </c>
      <c r="K275" s="63">
        <v>240</v>
      </c>
      <c r="L275" s="114">
        <f t="shared" si="6"/>
        <v>0.4</v>
      </c>
      <c r="M275" s="63">
        <v>12</v>
      </c>
      <c r="N275" s="93">
        <f t="shared" si="7"/>
        <v>53333.333333333336</v>
      </c>
      <c r="O275" s="139"/>
      <c r="P275" s="140"/>
      <c r="Q275" s="144"/>
      <c r="R275" s="144"/>
      <c r="S275" s="142"/>
      <c r="T275" s="158"/>
      <c r="U275" s="145"/>
    </row>
    <row r="276" spans="1:21" ht="27" customHeight="1">
      <c r="A276" s="9"/>
      <c r="B276" s="64" t="s">
        <v>52</v>
      </c>
      <c r="C276" s="37">
        <v>272</v>
      </c>
      <c r="D276" s="36">
        <v>4</v>
      </c>
      <c r="E276" s="64">
        <v>6040003013048</v>
      </c>
      <c r="F276" s="64" t="s">
        <v>833</v>
      </c>
      <c r="G276" s="57" t="s">
        <v>834</v>
      </c>
      <c r="H276" s="63">
        <v>14</v>
      </c>
      <c r="I276" s="47">
        <v>2047850</v>
      </c>
      <c r="J276" s="48">
        <v>3992</v>
      </c>
      <c r="K276" s="63">
        <v>298</v>
      </c>
      <c r="L276" s="114">
        <f t="shared" si="6"/>
        <v>13.4</v>
      </c>
      <c r="M276" s="63">
        <v>12</v>
      </c>
      <c r="N276" s="93">
        <f t="shared" si="7"/>
        <v>12735.385572139303</v>
      </c>
      <c r="O276" s="139"/>
      <c r="P276" s="140"/>
      <c r="Q276" s="144"/>
      <c r="R276" s="144"/>
      <c r="S276" s="142"/>
      <c r="T276" s="158"/>
      <c r="U276" s="145"/>
    </row>
    <row r="277" spans="1:21" ht="27" customHeight="1">
      <c r="A277" s="9"/>
      <c r="B277" s="64" t="s">
        <v>52</v>
      </c>
      <c r="C277" s="37">
        <v>273</v>
      </c>
      <c r="D277" s="36">
        <v>4</v>
      </c>
      <c r="E277" s="64">
        <v>1040001103268</v>
      </c>
      <c r="F277" s="64" t="s">
        <v>281</v>
      </c>
      <c r="G277" s="57" t="s">
        <v>835</v>
      </c>
      <c r="H277" s="63">
        <v>20</v>
      </c>
      <c r="I277" s="47">
        <v>9925051</v>
      </c>
      <c r="J277" s="48">
        <v>6211</v>
      </c>
      <c r="K277" s="63">
        <v>270</v>
      </c>
      <c r="L277" s="114">
        <f t="shared" si="6"/>
        <v>23.1</v>
      </c>
      <c r="M277" s="63">
        <v>12</v>
      </c>
      <c r="N277" s="93">
        <f t="shared" si="7"/>
        <v>35804.657287157286</v>
      </c>
      <c r="O277" s="139"/>
      <c r="P277" s="140"/>
      <c r="Q277" s="144"/>
      <c r="R277" s="144"/>
      <c r="S277" s="142"/>
      <c r="T277" s="158"/>
      <c r="U277" s="145"/>
    </row>
    <row r="278" spans="1:21" ht="27" customHeight="1">
      <c r="A278" s="9"/>
      <c r="B278" s="64" t="s">
        <v>52</v>
      </c>
      <c r="C278" s="37">
        <v>274</v>
      </c>
      <c r="D278" s="36">
        <v>6</v>
      </c>
      <c r="E278" s="64">
        <v>6040005021420</v>
      </c>
      <c r="F278" s="64" t="s">
        <v>836</v>
      </c>
      <c r="G278" s="57" t="s">
        <v>837</v>
      </c>
      <c r="H278" s="63">
        <v>20</v>
      </c>
      <c r="I278" s="47">
        <v>1445941</v>
      </c>
      <c r="J278" s="48">
        <v>1818</v>
      </c>
      <c r="K278" s="63">
        <v>242</v>
      </c>
      <c r="L278" s="114">
        <f t="shared" si="6"/>
        <v>7.6</v>
      </c>
      <c r="M278" s="63">
        <v>12</v>
      </c>
      <c r="N278" s="93">
        <f t="shared" si="7"/>
        <v>15854.616228070176</v>
      </c>
      <c r="O278" s="139"/>
      <c r="P278" s="140"/>
      <c r="Q278" s="144"/>
      <c r="R278" s="144"/>
      <c r="S278" s="142"/>
      <c r="T278" s="158"/>
      <c r="U278" s="145"/>
    </row>
    <row r="279" spans="1:21" ht="27" customHeight="1">
      <c r="A279" s="9"/>
      <c r="B279" s="64" t="s">
        <v>52</v>
      </c>
      <c r="C279" s="37">
        <v>275</v>
      </c>
      <c r="D279" s="36">
        <v>4</v>
      </c>
      <c r="E279" s="64">
        <v>204000301</v>
      </c>
      <c r="F279" s="64" t="s">
        <v>838</v>
      </c>
      <c r="G279" s="57" t="s">
        <v>839</v>
      </c>
      <c r="H279" s="63">
        <v>20</v>
      </c>
      <c r="I279" s="47">
        <v>1522537</v>
      </c>
      <c r="J279" s="48">
        <v>2160</v>
      </c>
      <c r="K279" s="63">
        <v>239</v>
      </c>
      <c r="L279" s="114">
        <f t="shared" si="6"/>
        <v>9.1</v>
      </c>
      <c r="M279" s="63">
        <v>12</v>
      </c>
      <c r="N279" s="93">
        <f t="shared" si="7"/>
        <v>13942.64652014652</v>
      </c>
      <c r="O279" s="139"/>
      <c r="P279" s="140"/>
      <c r="Q279" s="144"/>
      <c r="R279" s="144"/>
      <c r="S279" s="142"/>
      <c r="T279" s="158" t="s">
        <v>333</v>
      </c>
      <c r="U279" s="145">
        <v>0.03</v>
      </c>
    </row>
    <row r="280" spans="1:21" ht="27" customHeight="1">
      <c r="A280" s="9"/>
      <c r="B280" s="64" t="s">
        <v>52</v>
      </c>
      <c r="C280" s="37">
        <v>276</v>
      </c>
      <c r="D280" s="36">
        <v>5</v>
      </c>
      <c r="E280" s="64">
        <v>7040005021304</v>
      </c>
      <c r="F280" s="64" t="s">
        <v>840</v>
      </c>
      <c r="G280" s="57" t="s">
        <v>841</v>
      </c>
      <c r="H280" s="63">
        <v>20</v>
      </c>
      <c r="I280" s="47">
        <v>5511350</v>
      </c>
      <c r="J280" s="48">
        <v>8479</v>
      </c>
      <c r="K280" s="63">
        <v>270</v>
      </c>
      <c r="L280" s="114">
        <f t="shared" si="6"/>
        <v>31.5</v>
      </c>
      <c r="M280" s="63">
        <v>12</v>
      </c>
      <c r="N280" s="93">
        <f t="shared" si="7"/>
        <v>14580.291005291007</v>
      </c>
      <c r="O280" s="139"/>
      <c r="P280" s="140"/>
      <c r="Q280" s="144"/>
      <c r="R280" s="144"/>
      <c r="S280" s="142"/>
      <c r="T280" s="158" t="s">
        <v>333</v>
      </c>
      <c r="U280" s="145">
        <v>0.28999999999999998</v>
      </c>
    </row>
    <row r="281" spans="1:21" ht="27" customHeight="1">
      <c r="A281" s="9"/>
      <c r="B281" s="64" t="s">
        <v>52</v>
      </c>
      <c r="C281" s="37">
        <v>277</v>
      </c>
      <c r="D281" s="36">
        <v>4</v>
      </c>
      <c r="E281" s="64">
        <v>7040001093041</v>
      </c>
      <c r="F281" s="64" t="s">
        <v>842</v>
      </c>
      <c r="G281" s="57" t="s">
        <v>843</v>
      </c>
      <c r="H281" s="63">
        <v>20</v>
      </c>
      <c r="I281" s="47">
        <v>3719587</v>
      </c>
      <c r="J281" s="48">
        <v>3865</v>
      </c>
      <c r="K281" s="63">
        <v>256</v>
      </c>
      <c r="L281" s="114">
        <f t="shared" si="6"/>
        <v>15.1</v>
      </c>
      <c r="M281" s="63">
        <v>12</v>
      </c>
      <c r="N281" s="93">
        <f t="shared" si="7"/>
        <v>20527.522075055189</v>
      </c>
      <c r="O281" s="139"/>
      <c r="P281" s="140"/>
      <c r="Q281" s="144"/>
      <c r="R281" s="144"/>
      <c r="S281" s="142"/>
      <c r="T281" s="158"/>
      <c r="U281" s="145"/>
    </row>
    <row r="282" spans="1:21" ht="27" customHeight="1">
      <c r="A282" s="9"/>
      <c r="B282" s="64" t="s">
        <v>52</v>
      </c>
      <c r="C282" s="37">
        <v>278</v>
      </c>
      <c r="D282" s="36">
        <v>4</v>
      </c>
      <c r="E282" s="64">
        <v>4040001117034</v>
      </c>
      <c r="F282" s="64" t="s">
        <v>844</v>
      </c>
      <c r="G282" s="57" t="s">
        <v>845</v>
      </c>
      <c r="H282" s="63">
        <v>20</v>
      </c>
      <c r="I282" s="47">
        <v>15679623</v>
      </c>
      <c r="J282" s="48">
        <v>6809</v>
      </c>
      <c r="K282" s="63">
        <v>245</v>
      </c>
      <c r="L282" s="114">
        <f t="shared" si="6"/>
        <v>27.8</v>
      </c>
      <c r="M282" s="63">
        <v>12</v>
      </c>
      <c r="N282" s="93">
        <f t="shared" si="7"/>
        <v>47001.267985611514</v>
      </c>
      <c r="O282" s="139"/>
      <c r="P282" s="140"/>
      <c r="Q282" s="144"/>
      <c r="R282" s="144"/>
      <c r="S282" s="142"/>
      <c r="T282" s="158"/>
      <c r="U282" s="145"/>
    </row>
    <row r="283" spans="1:21" ht="27" customHeight="1">
      <c r="A283" s="9"/>
      <c r="B283" s="64" t="s">
        <v>52</v>
      </c>
      <c r="C283" s="37">
        <v>279</v>
      </c>
      <c r="D283" s="36">
        <v>4</v>
      </c>
      <c r="E283" s="64"/>
      <c r="F283" s="64" t="s">
        <v>846</v>
      </c>
      <c r="G283" s="57" t="s">
        <v>847</v>
      </c>
      <c r="H283" s="63">
        <v>20</v>
      </c>
      <c r="I283" s="47">
        <v>537083</v>
      </c>
      <c r="J283" s="48">
        <v>804</v>
      </c>
      <c r="K283" s="63">
        <v>239</v>
      </c>
      <c r="L283" s="114">
        <f t="shared" si="6"/>
        <v>3.4</v>
      </c>
      <c r="M283" s="63">
        <v>12</v>
      </c>
      <c r="N283" s="93">
        <f t="shared" si="7"/>
        <v>13163.799019607844</v>
      </c>
      <c r="O283" s="195"/>
      <c r="P283" s="196"/>
      <c r="Q283" s="187"/>
      <c r="R283" s="187"/>
      <c r="S283" s="188"/>
      <c r="T283" s="205"/>
      <c r="U283" s="189"/>
    </row>
    <row r="284" spans="1:21" ht="27" customHeight="1">
      <c r="A284" s="9"/>
      <c r="B284" s="64" t="s">
        <v>52</v>
      </c>
      <c r="C284" s="37">
        <v>280</v>
      </c>
      <c r="D284" s="36">
        <v>4</v>
      </c>
      <c r="E284" s="64">
        <v>1212402414</v>
      </c>
      <c r="F284" s="64" t="s">
        <v>848</v>
      </c>
      <c r="G284" s="57" t="s">
        <v>849</v>
      </c>
      <c r="H284" s="63">
        <v>20</v>
      </c>
      <c r="I284" s="47">
        <v>1231700</v>
      </c>
      <c r="J284" s="48">
        <v>1836</v>
      </c>
      <c r="K284" s="63">
        <v>260</v>
      </c>
      <c r="L284" s="114">
        <f t="shared" si="6"/>
        <v>7.1</v>
      </c>
      <c r="M284" s="63">
        <v>12</v>
      </c>
      <c r="N284" s="93">
        <f t="shared" si="7"/>
        <v>14456.572769953053</v>
      </c>
      <c r="O284" s="139"/>
      <c r="P284" s="140"/>
      <c r="Q284" s="144"/>
      <c r="R284" s="144"/>
      <c r="S284" s="142"/>
      <c r="T284" s="158"/>
      <c r="U284" s="145"/>
    </row>
    <row r="285" spans="1:21" ht="27" customHeight="1">
      <c r="A285" s="9"/>
      <c r="B285" s="64" t="s">
        <v>52</v>
      </c>
      <c r="C285" s="37">
        <v>281</v>
      </c>
      <c r="D285" s="36">
        <v>4</v>
      </c>
      <c r="E285" s="64">
        <v>3040001050120</v>
      </c>
      <c r="F285" s="64" t="s">
        <v>850</v>
      </c>
      <c r="G285" s="57" t="s">
        <v>851</v>
      </c>
      <c r="H285" s="63">
        <v>20</v>
      </c>
      <c r="I285" s="47">
        <v>785460</v>
      </c>
      <c r="J285" s="48">
        <v>1848</v>
      </c>
      <c r="K285" s="63">
        <v>358</v>
      </c>
      <c r="L285" s="114">
        <f t="shared" si="6"/>
        <v>5.1999999999999993</v>
      </c>
      <c r="M285" s="63">
        <v>12</v>
      </c>
      <c r="N285" s="93">
        <f t="shared" si="7"/>
        <v>12587.500000000002</v>
      </c>
      <c r="O285" s="139"/>
      <c r="P285" s="140"/>
      <c r="Q285" s="144"/>
      <c r="R285" s="144"/>
      <c r="S285" s="142"/>
      <c r="T285" s="158"/>
      <c r="U285" s="145"/>
    </row>
    <row r="286" spans="1:21" ht="27" customHeight="1">
      <c r="A286" s="9"/>
      <c r="B286" s="64" t="s">
        <v>52</v>
      </c>
      <c r="C286" s="37">
        <v>282</v>
      </c>
      <c r="D286" s="36">
        <v>5</v>
      </c>
      <c r="E286" s="64">
        <v>8040005014050</v>
      </c>
      <c r="F286" s="64" t="s">
        <v>852</v>
      </c>
      <c r="G286" s="57" t="s">
        <v>853</v>
      </c>
      <c r="H286" s="63">
        <v>20</v>
      </c>
      <c r="I286" s="47">
        <v>4355594</v>
      </c>
      <c r="J286" s="48">
        <v>3886</v>
      </c>
      <c r="K286" s="63">
        <v>254</v>
      </c>
      <c r="L286" s="114">
        <f t="shared" si="6"/>
        <v>15.299999999999999</v>
      </c>
      <c r="M286" s="63">
        <v>12</v>
      </c>
      <c r="N286" s="93">
        <f t="shared" si="7"/>
        <v>23723.278867102399</v>
      </c>
      <c r="O286" s="156"/>
      <c r="P286" s="157"/>
      <c r="Q286" s="144"/>
      <c r="R286" s="144"/>
      <c r="S286" s="142"/>
      <c r="T286" s="158"/>
      <c r="U286" s="145"/>
    </row>
    <row r="287" spans="1:21" ht="27" customHeight="1">
      <c r="A287" s="9"/>
      <c r="B287" s="64" t="s">
        <v>52</v>
      </c>
      <c r="C287" s="37">
        <v>283</v>
      </c>
      <c r="D287" s="36">
        <v>3</v>
      </c>
      <c r="E287" s="64">
        <v>1212600397</v>
      </c>
      <c r="F287" s="64" t="s">
        <v>854</v>
      </c>
      <c r="G287" s="57" t="s">
        <v>855</v>
      </c>
      <c r="H287" s="63">
        <v>10</v>
      </c>
      <c r="I287" s="47">
        <v>924680</v>
      </c>
      <c r="J287" s="48">
        <v>2029</v>
      </c>
      <c r="K287" s="63">
        <v>243</v>
      </c>
      <c r="L287" s="114">
        <f t="shared" si="6"/>
        <v>8.4</v>
      </c>
      <c r="M287" s="63">
        <v>12</v>
      </c>
      <c r="N287" s="93">
        <f t="shared" si="7"/>
        <v>9173.4126984126979</v>
      </c>
      <c r="O287" s="156"/>
      <c r="P287" s="157"/>
      <c r="Q287" s="144"/>
      <c r="R287" s="144"/>
      <c r="S287" s="142"/>
      <c r="T287" s="158"/>
      <c r="U287" s="145"/>
    </row>
    <row r="288" spans="1:21" ht="27" customHeight="1">
      <c r="A288" s="9"/>
      <c r="B288" s="64" t="s">
        <v>52</v>
      </c>
      <c r="C288" s="37">
        <v>284</v>
      </c>
      <c r="D288" s="36">
        <v>4</v>
      </c>
      <c r="E288" s="64">
        <v>1213600420</v>
      </c>
      <c r="F288" s="64" t="s">
        <v>856</v>
      </c>
      <c r="G288" s="57" t="s">
        <v>857</v>
      </c>
      <c r="H288" s="63">
        <v>20</v>
      </c>
      <c r="I288" s="47">
        <v>1748285</v>
      </c>
      <c r="J288" s="48">
        <v>1462</v>
      </c>
      <c r="K288" s="63">
        <v>255</v>
      </c>
      <c r="L288" s="114">
        <f t="shared" si="6"/>
        <v>5.8</v>
      </c>
      <c r="M288" s="63">
        <v>12</v>
      </c>
      <c r="N288" s="93">
        <f t="shared" si="7"/>
        <v>25119.037356321842</v>
      </c>
      <c r="O288" s="156"/>
      <c r="P288" s="157"/>
      <c r="Q288" s="144"/>
      <c r="R288" s="144"/>
      <c r="S288" s="142"/>
      <c r="T288" s="158"/>
      <c r="U288" s="145"/>
    </row>
    <row r="289" spans="1:21" ht="27" customHeight="1">
      <c r="A289" s="9"/>
      <c r="B289" s="64" t="s">
        <v>52</v>
      </c>
      <c r="C289" s="37">
        <v>285</v>
      </c>
      <c r="D289" s="36">
        <v>4</v>
      </c>
      <c r="E289" s="64">
        <v>7040001113922</v>
      </c>
      <c r="F289" s="64" t="s">
        <v>858</v>
      </c>
      <c r="G289" s="57" t="s">
        <v>859</v>
      </c>
      <c r="H289" s="63">
        <v>20</v>
      </c>
      <c r="I289" s="47">
        <v>1763529</v>
      </c>
      <c r="J289" s="48">
        <v>2061</v>
      </c>
      <c r="K289" s="63">
        <v>297</v>
      </c>
      <c r="L289" s="114">
        <f t="shared" si="6"/>
        <v>7</v>
      </c>
      <c r="M289" s="63">
        <v>12</v>
      </c>
      <c r="N289" s="93">
        <f t="shared" si="7"/>
        <v>20994.392857142859</v>
      </c>
      <c r="O289" s="156"/>
      <c r="P289" s="157"/>
      <c r="Q289" s="144"/>
      <c r="R289" s="144"/>
      <c r="S289" s="142"/>
      <c r="T289" s="158"/>
      <c r="U289" s="145"/>
    </row>
    <row r="290" spans="1:21" ht="27" customHeight="1">
      <c r="A290" s="9"/>
      <c r="B290" s="64" t="s">
        <v>52</v>
      </c>
      <c r="C290" s="37">
        <v>286</v>
      </c>
      <c r="D290" s="36">
        <v>4</v>
      </c>
      <c r="E290" s="64">
        <v>1212000705</v>
      </c>
      <c r="F290" s="64" t="s">
        <v>860</v>
      </c>
      <c r="G290" s="57" t="s">
        <v>861</v>
      </c>
      <c r="H290" s="63">
        <v>20</v>
      </c>
      <c r="I290" s="47">
        <v>4000250</v>
      </c>
      <c r="J290" s="48">
        <v>4761</v>
      </c>
      <c r="K290" s="63">
        <v>238</v>
      </c>
      <c r="L290" s="114">
        <f t="shared" si="6"/>
        <v>20.100000000000001</v>
      </c>
      <c r="M290" s="63">
        <v>12</v>
      </c>
      <c r="N290" s="93">
        <f t="shared" si="7"/>
        <v>16584.784411276949</v>
      </c>
      <c r="O290" s="156"/>
      <c r="P290" s="157"/>
      <c r="Q290" s="144"/>
      <c r="R290" s="144"/>
      <c r="S290" s="142"/>
      <c r="T290" s="158" t="s">
        <v>333</v>
      </c>
      <c r="U290" s="142">
        <v>0.5</v>
      </c>
    </row>
    <row r="291" spans="1:21" ht="27" customHeight="1">
      <c r="A291" s="9"/>
      <c r="B291" s="64" t="s">
        <v>52</v>
      </c>
      <c r="C291" s="37">
        <v>287</v>
      </c>
      <c r="D291" s="36">
        <v>4</v>
      </c>
      <c r="E291" s="64">
        <v>1212000663</v>
      </c>
      <c r="F291" s="64" t="s">
        <v>862</v>
      </c>
      <c r="G291" s="57" t="s">
        <v>863</v>
      </c>
      <c r="H291" s="63">
        <v>20</v>
      </c>
      <c r="I291" s="47">
        <v>1559538</v>
      </c>
      <c r="J291" s="48">
        <v>5000</v>
      </c>
      <c r="K291" s="63">
        <v>252</v>
      </c>
      <c r="L291" s="114">
        <f t="shared" si="6"/>
        <v>19.900000000000002</v>
      </c>
      <c r="M291" s="63">
        <v>12</v>
      </c>
      <c r="N291" s="93">
        <f t="shared" si="7"/>
        <v>6530.7286432160799</v>
      </c>
      <c r="O291" s="156"/>
      <c r="P291" s="157"/>
      <c r="Q291" s="144"/>
      <c r="R291" s="144"/>
      <c r="S291" s="142"/>
      <c r="T291" s="158"/>
      <c r="U291" s="145"/>
    </row>
    <row r="292" spans="1:21" ht="27" customHeight="1">
      <c r="A292" s="9"/>
      <c r="B292" s="64" t="s">
        <v>52</v>
      </c>
      <c r="C292" s="37">
        <v>288</v>
      </c>
      <c r="D292" s="36">
        <v>4</v>
      </c>
      <c r="E292" s="64">
        <v>1213100710</v>
      </c>
      <c r="F292" s="64" t="s">
        <v>864</v>
      </c>
      <c r="G292" s="57" t="s">
        <v>865</v>
      </c>
      <c r="H292" s="63">
        <v>14</v>
      </c>
      <c r="I292" s="47">
        <v>4301570</v>
      </c>
      <c r="J292" s="48">
        <v>3645</v>
      </c>
      <c r="K292" s="63">
        <v>254</v>
      </c>
      <c r="L292" s="114">
        <f t="shared" si="6"/>
        <v>14.4</v>
      </c>
      <c r="M292" s="63">
        <v>12</v>
      </c>
      <c r="N292" s="93">
        <f t="shared" si="7"/>
        <v>24893.344907407405</v>
      </c>
      <c r="O292" s="159" t="s">
        <v>333</v>
      </c>
      <c r="P292" s="160"/>
      <c r="Q292" s="161"/>
      <c r="R292" s="161"/>
      <c r="S292" s="142"/>
      <c r="T292" s="158"/>
      <c r="U292" s="145"/>
    </row>
    <row r="293" spans="1:21" ht="27" customHeight="1">
      <c r="A293" s="9"/>
      <c r="B293" s="64" t="s">
        <v>52</v>
      </c>
      <c r="C293" s="37">
        <v>289</v>
      </c>
      <c r="D293" s="36">
        <v>5</v>
      </c>
      <c r="E293" s="64">
        <v>1214300491</v>
      </c>
      <c r="F293" s="64" t="s">
        <v>866</v>
      </c>
      <c r="G293" s="57" t="s">
        <v>867</v>
      </c>
      <c r="H293" s="63">
        <v>20</v>
      </c>
      <c r="I293" s="47">
        <v>2208641</v>
      </c>
      <c r="J293" s="48">
        <v>1899</v>
      </c>
      <c r="K293" s="63">
        <v>241</v>
      </c>
      <c r="L293" s="114">
        <f t="shared" si="6"/>
        <v>7.8999999999999995</v>
      </c>
      <c r="M293" s="63">
        <v>12</v>
      </c>
      <c r="N293" s="93">
        <f t="shared" si="7"/>
        <v>23297.900843881856</v>
      </c>
      <c r="O293" s="156"/>
      <c r="P293" s="157"/>
      <c r="Q293" s="144"/>
      <c r="R293" s="144"/>
      <c r="S293" s="142"/>
      <c r="T293" s="158"/>
      <c r="U293" s="145"/>
    </row>
    <row r="294" spans="1:21" ht="27" customHeight="1">
      <c r="A294" s="9"/>
      <c r="B294" s="64" t="s">
        <v>52</v>
      </c>
      <c r="C294" s="37">
        <v>290</v>
      </c>
      <c r="D294" s="36">
        <v>4</v>
      </c>
      <c r="E294" s="64">
        <v>40001116877</v>
      </c>
      <c r="F294" s="64" t="s">
        <v>868</v>
      </c>
      <c r="G294" s="57" t="s">
        <v>869</v>
      </c>
      <c r="H294" s="63">
        <v>20</v>
      </c>
      <c r="I294" s="47">
        <v>1581265</v>
      </c>
      <c r="J294" s="48">
        <v>2991</v>
      </c>
      <c r="K294" s="63">
        <v>239</v>
      </c>
      <c r="L294" s="114">
        <f t="shared" si="6"/>
        <v>12.6</v>
      </c>
      <c r="M294" s="63">
        <v>12</v>
      </c>
      <c r="N294" s="93">
        <f t="shared" si="7"/>
        <v>10458.101851851852</v>
      </c>
      <c r="O294" s="156"/>
      <c r="P294" s="157"/>
      <c r="Q294" s="144"/>
      <c r="R294" s="144"/>
      <c r="S294" s="142"/>
      <c r="T294" s="158"/>
      <c r="U294" s="145"/>
    </row>
    <row r="295" spans="1:21" ht="27" customHeight="1">
      <c r="A295" s="9"/>
      <c r="B295" s="64" t="s">
        <v>52</v>
      </c>
      <c r="C295" s="37">
        <v>291</v>
      </c>
      <c r="D295" s="36">
        <v>4</v>
      </c>
      <c r="E295" s="64">
        <v>1210600969</v>
      </c>
      <c r="F295" s="64" t="s">
        <v>870</v>
      </c>
      <c r="G295" s="57" t="s">
        <v>871</v>
      </c>
      <c r="H295" s="63">
        <v>14</v>
      </c>
      <c r="I295" s="47">
        <v>1490459</v>
      </c>
      <c r="J295" s="48">
        <v>3500</v>
      </c>
      <c r="K295" s="63">
        <v>252</v>
      </c>
      <c r="L295" s="114">
        <f t="shared" si="6"/>
        <v>13.9</v>
      </c>
      <c r="M295" s="63">
        <v>12</v>
      </c>
      <c r="N295" s="93">
        <f t="shared" si="7"/>
        <v>8935.6055155875292</v>
      </c>
      <c r="O295" s="156"/>
      <c r="P295" s="157"/>
      <c r="Q295" s="144"/>
      <c r="R295" s="144"/>
      <c r="S295" s="142"/>
      <c r="T295" s="158"/>
      <c r="U295" s="145"/>
    </row>
    <row r="296" spans="1:21" ht="27" customHeight="1">
      <c r="A296" s="9"/>
      <c r="B296" s="64" t="s">
        <v>52</v>
      </c>
      <c r="C296" s="37">
        <v>292</v>
      </c>
      <c r="D296" s="36">
        <v>4</v>
      </c>
      <c r="E296" s="64">
        <v>5010001144963</v>
      </c>
      <c r="F296" s="64" t="s">
        <v>872</v>
      </c>
      <c r="G296" s="57" t="s">
        <v>873</v>
      </c>
      <c r="H296" s="63">
        <v>20</v>
      </c>
      <c r="I296" s="47">
        <v>1097178</v>
      </c>
      <c r="J296" s="48">
        <v>2151</v>
      </c>
      <c r="K296" s="63">
        <v>241</v>
      </c>
      <c r="L296" s="114">
        <f t="shared" si="6"/>
        <v>9</v>
      </c>
      <c r="M296" s="63">
        <v>12</v>
      </c>
      <c r="N296" s="93">
        <f t="shared" si="7"/>
        <v>10159.055555555557</v>
      </c>
      <c r="O296" s="156"/>
      <c r="P296" s="157"/>
      <c r="Q296" s="144"/>
      <c r="R296" s="144"/>
      <c r="S296" s="142"/>
      <c r="T296" s="158"/>
      <c r="U296" s="145"/>
    </row>
    <row r="297" spans="1:21" ht="27" customHeight="1">
      <c r="A297" s="9"/>
      <c r="B297" s="64" t="s">
        <v>52</v>
      </c>
      <c r="C297" s="37">
        <v>293</v>
      </c>
      <c r="D297" s="36">
        <v>4</v>
      </c>
      <c r="E297" s="64">
        <v>1210601611</v>
      </c>
      <c r="F297" s="64" t="s">
        <v>874</v>
      </c>
      <c r="G297" s="57" t="s">
        <v>875</v>
      </c>
      <c r="H297" s="63">
        <v>20</v>
      </c>
      <c r="I297" s="47">
        <v>1613605</v>
      </c>
      <c r="J297" s="48">
        <v>3018</v>
      </c>
      <c r="K297" s="63">
        <v>256</v>
      </c>
      <c r="L297" s="114">
        <f t="shared" si="6"/>
        <v>11.799999999999999</v>
      </c>
      <c r="M297" s="63">
        <v>12</v>
      </c>
      <c r="N297" s="93">
        <f t="shared" si="7"/>
        <v>11395.515536723164</v>
      </c>
      <c r="O297" s="156"/>
      <c r="P297" s="157"/>
      <c r="Q297" s="144"/>
      <c r="R297" s="144"/>
      <c r="S297" s="142"/>
      <c r="T297" s="158"/>
      <c r="U297" s="145"/>
    </row>
    <row r="298" spans="1:21" ht="27" customHeight="1">
      <c r="A298" s="9"/>
      <c r="B298" s="64" t="s">
        <v>52</v>
      </c>
      <c r="C298" s="37">
        <v>294</v>
      </c>
      <c r="D298" s="36">
        <v>4</v>
      </c>
      <c r="E298" s="64">
        <v>1210200620</v>
      </c>
      <c r="F298" s="64" t="s">
        <v>876</v>
      </c>
      <c r="G298" s="57" t="s">
        <v>877</v>
      </c>
      <c r="H298" s="63">
        <v>20</v>
      </c>
      <c r="I298" s="47">
        <v>2925180</v>
      </c>
      <c r="J298" s="48">
        <v>3721</v>
      </c>
      <c r="K298" s="63">
        <v>240</v>
      </c>
      <c r="L298" s="114">
        <f t="shared" si="6"/>
        <v>15.6</v>
      </c>
      <c r="M298" s="63">
        <v>12</v>
      </c>
      <c r="N298" s="93">
        <f t="shared" si="7"/>
        <v>15625.961538461539</v>
      </c>
      <c r="O298" s="156"/>
      <c r="P298" s="157"/>
      <c r="Q298" s="144"/>
      <c r="R298" s="144"/>
      <c r="S298" s="142"/>
      <c r="T298" s="158" t="s">
        <v>333</v>
      </c>
      <c r="U298" s="145">
        <v>0.3</v>
      </c>
    </row>
    <row r="299" spans="1:21" ht="27" customHeight="1">
      <c r="A299" s="9"/>
      <c r="B299" s="64" t="s">
        <v>52</v>
      </c>
      <c r="C299" s="37">
        <v>295</v>
      </c>
      <c r="D299" s="36">
        <v>2</v>
      </c>
      <c r="E299" s="64">
        <v>8040005017755</v>
      </c>
      <c r="F299" s="64" t="s">
        <v>878</v>
      </c>
      <c r="G299" s="57" t="s">
        <v>879</v>
      </c>
      <c r="H299" s="63">
        <v>20</v>
      </c>
      <c r="I299" s="47">
        <v>2718538</v>
      </c>
      <c r="J299" s="48">
        <v>4202</v>
      </c>
      <c r="K299" s="63">
        <v>244</v>
      </c>
      <c r="L299" s="114">
        <f t="shared" si="6"/>
        <v>17.3</v>
      </c>
      <c r="M299" s="63">
        <v>12</v>
      </c>
      <c r="N299" s="93">
        <f t="shared" si="7"/>
        <v>13095.077071290943</v>
      </c>
      <c r="O299" s="139"/>
      <c r="P299" s="140"/>
      <c r="Q299" s="144"/>
      <c r="R299" s="144"/>
      <c r="S299" s="142"/>
      <c r="T299" s="158"/>
      <c r="U299" s="145"/>
    </row>
    <row r="300" spans="1:21" ht="27" customHeight="1">
      <c r="A300" s="9"/>
      <c r="B300" s="64" t="s">
        <v>52</v>
      </c>
      <c r="C300" s="37">
        <v>296</v>
      </c>
      <c r="D300" s="36">
        <v>2</v>
      </c>
      <c r="E300" s="64">
        <v>2040005014015</v>
      </c>
      <c r="F300" s="64" t="s">
        <v>156</v>
      </c>
      <c r="G300" s="57" t="s">
        <v>880</v>
      </c>
      <c r="H300" s="63">
        <v>40</v>
      </c>
      <c r="I300" s="47">
        <v>5700439</v>
      </c>
      <c r="J300" s="48">
        <v>4368</v>
      </c>
      <c r="K300" s="63">
        <v>242</v>
      </c>
      <c r="L300" s="114">
        <f t="shared" si="6"/>
        <v>18.100000000000001</v>
      </c>
      <c r="M300" s="63">
        <v>12</v>
      </c>
      <c r="N300" s="93">
        <f t="shared" si="7"/>
        <v>26245.115101289131</v>
      </c>
      <c r="O300" s="139"/>
      <c r="P300" s="140"/>
      <c r="Q300" s="144"/>
      <c r="R300" s="144"/>
      <c r="S300" s="142"/>
      <c r="T300" s="158"/>
      <c r="U300" s="145"/>
    </row>
    <row r="301" spans="1:21" ht="27" customHeight="1">
      <c r="A301" s="9"/>
      <c r="B301" s="64" t="s">
        <v>52</v>
      </c>
      <c r="C301" s="37">
        <v>297</v>
      </c>
      <c r="D301" s="36">
        <v>2</v>
      </c>
      <c r="E301" s="64">
        <v>1040005013637</v>
      </c>
      <c r="F301" s="64" t="s">
        <v>881</v>
      </c>
      <c r="G301" s="57" t="s">
        <v>882</v>
      </c>
      <c r="H301" s="63">
        <v>40</v>
      </c>
      <c r="I301" s="47">
        <v>4384737</v>
      </c>
      <c r="J301" s="48">
        <v>8186</v>
      </c>
      <c r="K301" s="63">
        <v>255</v>
      </c>
      <c r="L301" s="114">
        <f t="shared" si="6"/>
        <v>32.200000000000003</v>
      </c>
      <c r="M301" s="63">
        <v>12</v>
      </c>
      <c r="N301" s="93">
        <f t="shared" si="7"/>
        <v>11347.663043478258</v>
      </c>
      <c r="O301" s="139"/>
      <c r="P301" s="140"/>
      <c r="Q301" s="144"/>
      <c r="R301" s="144"/>
      <c r="S301" s="142"/>
      <c r="T301" s="158"/>
      <c r="U301" s="145"/>
    </row>
    <row r="302" spans="1:21" ht="27" customHeight="1">
      <c r="A302" s="9"/>
      <c r="B302" s="64" t="s">
        <v>52</v>
      </c>
      <c r="C302" s="37">
        <v>298</v>
      </c>
      <c r="D302" s="36">
        <v>2</v>
      </c>
      <c r="E302" s="64">
        <v>7040005013805</v>
      </c>
      <c r="F302" s="64" t="s">
        <v>883</v>
      </c>
      <c r="G302" s="57" t="s">
        <v>884</v>
      </c>
      <c r="H302" s="63">
        <v>29</v>
      </c>
      <c r="I302" s="47">
        <v>5892399</v>
      </c>
      <c r="J302" s="48">
        <v>6403</v>
      </c>
      <c r="K302" s="63">
        <v>269</v>
      </c>
      <c r="L302" s="114">
        <f t="shared" si="6"/>
        <v>23.900000000000002</v>
      </c>
      <c r="M302" s="63">
        <v>12</v>
      </c>
      <c r="N302" s="93">
        <f t="shared" si="7"/>
        <v>20545.324267782427</v>
      </c>
      <c r="O302" s="139"/>
      <c r="P302" s="140"/>
      <c r="Q302" s="144"/>
      <c r="R302" s="144"/>
      <c r="S302" s="142"/>
      <c r="T302" s="158"/>
      <c r="U302" s="145"/>
    </row>
    <row r="303" spans="1:21" ht="27" customHeight="1">
      <c r="A303" s="9"/>
      <c r="B303" s="64" t="s">
        <v>52</v>
      </c>
      <c r="C303" s="37">
        <v>299</v>
      </c>
      <c r="D303" s="36">
        <v>2</v>
      </c>
      <c r="E303" s="64">
        <v>1040005013637</v>
      </c>
      <c r="F303" s="64" t="s">
        <v>885</v>
      </c>
      <c r="G303" s="57" t="s">
        <v>886</v>
      </c>
      <c r="H303" s="63">
        <v>29</v>
      </c>
      <c r="I303" s="47">
        <v>2581909</v>
      </c>
      <c r="J303" s="48">
        <v>5558</v>
      </c>
      <c r="K303" s="63">
        <v>239</v>
      </c>
      <c r="L303" s="114">
        <f t="shared" si="6"/>
        <v>23.3</v>
      </c>
      <c r="M303" s="63">
        <v>12</v>
      </c>
      <c r="N303" s="93">
        <f t="shared" si="7"/>
        <v>9234.2954220314732</v>
      </c>
      <c r="O303" s="139"/>
      <c r="P303" s="140"/>
      <c r="Q303" s="144"/>
      <c r="R303" s="144"/>
      <c r="S303" s="142"/>
      <c r="T303" s="158"/>
      <c r="U303" s="145"/>
    </row>
    <row r="304" spans="1:21" ht="27" customHeight="1">
      <c r="A304" s="9"/>
      <c r="B304" s="64" t="s">
        <v>52</v>
      </c>
      <c r="C304" s="37">
        <v>300</v>
      </c>
      <c r="D304" s="36">
        <v>4</v>
      </c>
      <c r="E304" s="64" t="s">
        <v>887</v>
      </c>
      <c r="F304" s="64" t="s">
        <v>888</v>
      </c>
      <c r="G304" s="57" t="s">
        <v>889</v>
      </c>
      <c r="H304" s="63">
        <v>20</v>
      </c>
      <c r="I304" s="47">
        <v>1613640</v>
      </c>
      <c r="J304" s="48">
        <v>2772</v>
      </c>
      <c r="K304" s="63">
        <v>242</v>
      </c>
      <c r="L304" s="114">
        <f t="shared" si="6"/>
        <v>11.5</v>
      </c>
      <c r="M304" s="63">
        <v>12</v>
      </c>
      <c r="N304" s="93">
        <f t="shared" si="7"/>
        <v>11693.04347826087</v>
      </c>
      <c r="O304" s="139"/>
      <c r="P304" s="140"/>
      <c r="Q304" s="144"/>
      <c r="R304" s="144"/>
      <c r="S304" s="142"/>
      <c r="T304" s="158"/>
      <c r="U304" s="145"/>
    </row>
    <row r="305" spans="1:21" ht="27" customHeight="1">
      <c r="A305" s="9"/>
      <c r="B305" s="64" t="s">
        <v>52</v>
      </c>
      <c r="C305" s="37">
        <v>301</v>
      </c>
      <c r="D305" s="36">
        <v>5</v>
      </c>
      <c r="E305" s="64" t="s">
        <v>890</v>
      </c>
      <c r="F305" s="64" t="s">
        <v>891</v>
      </c>
      <c r="G305" s="57" t="s">
        <v>892</v>
      </c>
      <c r="H305" s="63">
        <v>20</v>
      </c>
      <c r="I305" s="47">
        <v>2057510</v>
      </c>
      <c r="J305" s="48">
        <v>2994</v>
      </c>
      <c r="K305" s="63">
        <v>268</v>
      </c>
      <c r="L305" s="114">
        <f t="shared" si="6"/>
        <v>11.2</v>
      </c>
      <c r="M305" s="63">
        <v>12</v>
      </c>
      <c r="N305" s="93">
        <f t="shared" si="7"/>
        <v>15308.854166666666</v>
      </c>
      <c r="O305" s="139"/>
      <c r="P305" s="162"/>
      <c r="Q305" s="144"/>
      <c r="R305" s="144"/>
      <c r="S305" s="142"/>
      <c r="T305" s="158" t="s">
        <v>333</v>
      </c>
      <c r="U305" s="145">
        <v>0.2</v>
      </c>
    </row>
    <row r="306" spans="1:21" ht="27" customHeight="1">
      <c r="A306" s="9"/>
      <c r="B306" s="64" t="s">
        <v>52</v>
      </c>
      <c r="C306" s="37">
        <v>302</v>
      </c>
      <c r="D306" s="36">
        <v>2</v>
      </c>
      <c r="E306" s="64">
        <v>7040005013805</v>
      </c>
      <c r="F306" s="64" t="s">
        <v>883</v>
      </c>
      <c r="G306" s="57" t="s">
        <v>893</v>
      </c>
      <c r="H306" s="63">
        <v>34</v>
      </c>
      <c r="I306" s="47">
        <v>7109353</v>
      </c>
      <c r="J306" s="48">
        <v>7265</v>
      </c>
      <c r="K306" s="63">
        <v>269</v>
      </c>
      <c r="L306" s="114">
        <f t="shared" si="6"/>
        <v>27.1</v>
      </c>
      <c r="M306" s="63">
        <v>12</v>
      </c>
      <c r="N306" s="93">
        <f t="shared" si="7"/>
        <v>21861.479089790897</v>
      </c>
      <c r="O306" s="163"/>
      <c r="P306" s="164"/>
      <c r="Q306" s="144"/>
      <c r="R306" s="165"/>
      <c r="S306" s="142"/>
      <c r="T306" s="158"/>
      <c r="U306" s="145"/>
    </row>
    <row r="307" spans="1:21" ht="27" customHeight="1">
      <c r="A307" s="9"/>
      <c r="B307" s="64" t="s">
        <v>52</v>
      </c>
      <c r="C307" s="37">
        <v>303</v>
      </c>
      <c r="D307" s="36">
        <v>4</v>
      </c>
      <c r="E307" s="64">
        <v>4040001021764</v>
      </c>
      <c r="F307" s="64" t="s">
        <v>894</v>
      </c>
      <c r="G307" s="57" t="s">
        <v>895</v>
      </c>
      <c r="H307" s="63">
        <v>20</v>
      </c>
      <c r="I307" s="47">
        <v>2222000</v>
      </c>
      <c r="J307" s="48">
        <v>4672</v>
      </c>
      <c r="K307" s="63">
        <v>269</v>
      </c>
      <c r="L307" s="114">
        <f t="shared" si="6"/>
        <v>17.400000000000002</v>
      </c>
      <c r="M307" s="63">
        <v>12</v>
      </c>
      <c r="N307" s="93">
        <f t="shared" si="7"/>
        <v>10641.762452107278</v>
      </c>
      <c r="O307" s="163"/>
      <c r="P307" s="164"/>
      <c r="Q307" s="144" t="s">
        <v>333</v>
      </c>
      <c r="R307" s="165"/>
      <c r="S307" s="166">
        <v>2.8000000000000001E-2</v>
      </c>
      <c r="T307" s="158"/>
      <c r="U307" s="145"/>
    </row>
    <row r="308" spans="1:21" ht="27" customHeight="1">
      <c r="A308" s="9"/>
      <c r="B308" s="64" t="s">
        <v>52</v>
      </c>
      <c r="C308" s="37">
        <v>304</v>
      </c>
      <c r="D308" s="36">
        <v>2</v>
      </c>
      <c r="E308" s="64">
        <v>2040005014155</v>
      </c>
      <c r="F308" s="64" t="s">
        <v>896</v>
      </c>
      <c r="G308" s="57" t="s">
        <v>897</v>
      </c>
      <c r="H308" s="63">
        <v>40</v>
      </c>
      <c r="I308" s="47">
        <v>10796310</v>
      </c>
      <c r="J308" s="48">
        <v>10814</v>
      </c>
      <c r="K308" s="63">
        <v>253</v>
      </c>
      <c r="L308" s="114">
        <f t="shared" si="6"/>
        <v>42.800000000000004</v>
      </c>
      <c r="M308" s="63">
        <v>12</v>
      </c>
      <c r="N308" s="93">
        <f t="shared" si="7"/>
        <v>21020.852803738315</v>
      </c>
      <c r="O308" s="163"/>
      <c r="P308" s="164"/>
      <c r="Q308" s="144"/>
      <c r="R308" s="165"/>
      <c r="S308" s="142"/>
      <c r="T308" s="158"/>
      <c r="U308" s="145"/>
    </row>
    <row r="309" spans="1:21" ht="27" customHeight="1">
      <c r="A309" s="9"/>
      <c r="B309" s="64" t="s">
        <v>52</v>
      </c>
      <c r="C309" s="37">
        <v>305</v>
      </c>
      <c r="D309" s="36">
        <v>2</v>
      </c>
      <c r="E309" s="64">
        <v>8040005017755</v>
      </c>
      <c r="F309" s="64" t="s">
        <v>878</v>
      </c>
      <c r="G309" s="57" t="s">
        <v>898</v>
      </c>
      <c r="H309" s="63">
        <v>30</v>
      </c>
      <c r="I309" s="47">
        <v>3596653</v>
      </c>
      <c r="J309" s="48">
        <v>5769</v>
      </c>
      <c r="K309" s="63">
        <v>244</v>
      </c>
      <c r="L309" s="114">
        <f t="shared" si="6"/>
        <v>23.700000000000003</v>
      </c>
      <c r="M309" s="63">
        <v>12</v>
      </c>
      <c r="N309" s="93">
        <f t="shared" si="7"/>
        <v>12646.459212376933</v>
      </c>
      <c r="O309" s="163"/>
      <c r="P309" s="164"/>
      <c r="Q309" s="144"/>
      <c r="R309" s="165"/>
      <c r="S309" s="142"/>
      <c r="T309" s="158"/>
      <c r="U309" s="145"/>
    </row>
    <row r="310" spans="1:21" ht="27" customHeight="1">
      <c r="A310" s="9"/>
      <c r="B310" s="64" t="s">
        <v>52</v>
      </c>
      <c r="C310" s="37">
        <v>306</v>
      </c>
      <c r="D310" s="36">
        <v>5</v>
      </c>
      <c r="E310" s="64">
        <v>4040005014285</v>
      </c>
      <c r="F310" s="64" t="s">
        <v>899</v>
      </c>
      <c r="G310" s="57" t="s">
        <v>900</v>
      </c>
      <c r="H310" s="63">
        <v>11</v>
      </c>
      <c r="I310" s="47">
        <v>958355</v>
      </c>
      <c r="J310" s="48">
        <v>1629</v>
      </c>
      <c r="K310" s="63">
        <v>242</v>
      </c>
      <c r="L310" s="114">
        <f t="shared" si="6"/>
        <v>6.8</v>
      </c>
      <c r="M310" s="63">
        <v>12</v>
      </c>
      <c r="N310" s="93">
        <f t="shared" si="7"/>
        <v>11744.546568627453</v>
      </c>
      <c r="O310" s="163"/>
      <c r="P310" s="164"/>
      <c r="Q310" s="144"/>
      <c r="R310" s="165"/>
      <c r="S310" s="142"/>
      <c r="T310" s="158"/>
      <c r="U310" s="145"/>
    </row>
    <row r="311" spans="1:21" ht="27" customHeight="1">
      <c r="A311" s="9"/>
      <c r="B311" s="64" t="s">
        <v>52</v>
      </c>
      <c r="C311" s="37">
        <v>307</v>
      </c>
      <c r="D311" s="36">
        <v>2</v>
      </c>
      <c r="E311" s="64">
        <v>40005013806</v>
      </c>
      <c r="F311" s="64" t="s">
        <v>901</v>
      </c>
      <c r="G311" s="57" t="s">
        <v>902</v>
      </c>
      <c r="H311" s="63">
        <v>10</v>
      </c>
      <c r="I311" s="47">
        <v>786215</v>
      </c>
      <c r="J311" s="48">
        <v>2363</v>
      </c>
      <c r="K311" s="63">
        <v>301</v>
      </c>
      <c r="L311" s="114">
        <f t="shared" si="6"/>
        <v>7.8999999999999995</v>
      </c>
      <c r="M311" s="63">
        <v>12</v>
      </c>
      <c r="N311" s="93">
        <f t="shared" si="7"/>
        <v>8293.4071729957814</v>
      </c>
      <c r="O311" s="163"/>
      <c r="P311" s="164"/>
      <c r="Q311" s="144"/>
      <c r="R311" s="165"/>
      <c r="S311" s="142"/>
      <c r="T311" s="158"/>
      <c r="U311" s="145"/>
    </row>
    <row r="312" spans="1:21" ht="27" customHeight="1">
      <c r="A312" s="9"/>
      <c r="B312" s="64" t="s">
        <v>52</v>
      </c>
      <c r="C312" s="37">
        <v>308</v>
      </c>
      <c r="D312" s="36">
        <v>6</v>
      </c>
      <c r="E312" s="64">
        <v>3040005017347</v>
      </c>
      <c r="F312" s="64" t="s">
        <v>903</v>
      </c>
      <c r="G312" s="57" t="s">
        <v>904</v>
      </c>
      <c r="H312" s="63">
        <v>14</v>
      </c>
      <c r="I312" s="47">
        <v>2528512</v>
      </c>
      <c r="J312" s="48">
        <v>2488</v>
      </c>
      <c r="K312" s="63">
        <v>243</v>
      </c>
      <c r="L312" s="114">
        <f t="shared" si="6"/>
        <v>10.299999999999999</v>
      </c>
      <c r="M312" s="63">
        <v>12</v>
      </c>
      <c r="N312" s="93">
        <f t="shared" si="7"/>
        <v>20457.216828478966</v>
      </c>
      <c r="O312" s="163"/>
      <c r="P312" s="164"/>
      <c r="Q312" s="144"/>
      <c r="R312" s="165"/>
      <c r="S312" s="142"/>
      <c r="T312" s="158"/>
      <c r="U312" s="145"/>
    </row>
    <row r="313" spans="1:21" ht="27" customHeight="1">
      <c r="A313" s="9"/>
      <c r="B313" s="64" t="s">
        <v>52</v>
      </c>
      <c r="C313" s="37">
        <v>309</v>
      </c>
      <c r="D313" s="36">
        <v>5</v>
      </c>
      <c r="E313" s="64">
        <v>6040005005877</v>
      </c>
      <c r="F313" s="64" t="s">
        <v>905</v>
      </c>
      <c r="G313" s="57" t="s">
        <v>906</v>
      </c>
      <c r="H313" s="63">
        <v>20</v>
      </c>
      <c r="I313" s="47">
        <v>4176735</v>
      </c>
      <c r="J313" s="48">
        <v>4662</v>
      </c>
      <c r="K313" s="63">
        <v>291</v>
      </c>
      <c r="L313" s="114">
        <f t="shared" si="6"/>
        <v>16.100000000000001</v>
      </c>
      <c r="M313" s="63">
        <v>12</v>
      </c>
      <c r="N313" s="93">
        <f t="shared" si="7"/>
        <v>21618.711180124221</v>
      </c>
      <c r="O313" s="163"/>
      <c r="P313" s="164"/>
      <c r="Q313" s="144"/>
      <c r="R313" s="165"/>
      <c r="S313" s="142"/>
      <c r="T313" s="158"/>
      <c r="U313" s="145"/>
    </row>
    <row r="314" spans="1:21" ht="27" customHeight="1">
      <c r="A314" s="9"/>
      <c r="B314" s="64" t="s">
        <v>52</v>
      </c>
      <c r="C314" s="37">
        <v>310</v>
      </c>
      <c r="D314" s="36">
        <v>2</v>
      </c>
      <c r="E314" s="64">
        <v>1040005013637</v>
      </c>
      <c r="F314" s="64" t="s">
        <v>885</v>
      </c>
      <c r="G314" s="57" t="s">
        <v>907</v>
      </c>
      <c r="H314" s="63">
        <v>20</v>
      </c>
      <c r="I314" s="47">
        <v>2045616</v>
      </c>
      <c r="J314" s="48">
        <v>4484</v>
      </c>
      <c r="K314" s="63">
        <v>256</v>
      </c>
      <c r="L314" s="114">
        <f t="shared" si="6"/>
        <v>17.600000000000001</v>
      </c>
      <c r="M314" s="63">
        <v>12</v>
      </c>
      <c r="N314" s="93">
        <f t="shared" si="7"/>
        <v>9685.681818181818</v>
      </c>
      <c r="O314" s="163"/>
      <c r="P314" s="164"/>
      <c r="Q314" s="144"/>
      <c r="R314" s="165"/>
      <c r="S314" s="142"/>
      <c r="T314" s="158"/>
      <c r="U314" s="145"/>
    </row>
    <row r="315" spans="1:21" ht="27" customHeight="1">
      <c r="A315" s="9"/>
      <c r="B315" s="64" t="s">
        <v>52</v>
      </c>
      <c r="C315" s="37">
        <v>311</v>
      </c>
      <c r="D315" s="36">
        <v>2</v>
      </c>
      <c r="E315" s="64">
        <v>5040005010291</v>
      </c>
      <c r="F315" s="64" t="s">
        <v>908</v>
      </c>
      <c r="G315" s="57" t="s">
        <v>909</v>
      </c>
      <c r="H315" s="63">
        <v>20</v>
      </c>
      <c r="I315" s="47">
        <v>3578165</v>
      </c>
      <c r="J315" s="48">
        <v>2923</v>
      </c>
      <c r="K315" s="63">
        <v>306</v>
      </c>
      <c r="L315" s="114">
        <f t="shared" si="6"/>
        <v>9.6</v>
      </c>
      <c r="M315" s="63">
        <v>12</v>
      </c>
      <c r="N315" s="93">
        <f t="shared" si="7"/>
        <v>31060.460069444449</v>
      </c>
      <c r="O315" s="163"/>
      <c r="P315" s="164"/>
      <c r="Q315" s="144"/>
      <c r="R315" s="165"/>
      <c r="S315" s="142"/>
      <c r="T315" s="158"/>
      <c r="U315" s="145"/>
    </row>
    <row r="316" spans="1:21" ht="27" customHeight="1">
      <c r="A316" s="9"/>
      <c r="B316" s="64" t="s">
        <v>52</v>
      </c>
      <c r="C316" s="37">
        <v>312</v>
      </c>
      <c r="D316" s="36">
        <v>2</v>
      </c>
      <c r="E316" s="64">
        <v>1040005005403</v>
      </c>
      <c r="F316" s="64" t="s">
        <v>910</v>
      </c>
      <c r="G316" s="57" t="s">
        <v>911</v>
      </c>
      <c r="H316" s="63">
        <v>13</v>
      </c>
      <c r="I316" s="47">
        <v>1076388</v>
      </c>
      <c r="J316" s="48">
        <v>2736</v>
      </c>
      <c r="K316" s="63">
        <v>263</v>
      </c>
      <c r="L316" s="114">
        <f t="shared" si="6"/>
        <v>10.5</v>
      </c>
      <c r="M316" s="63">
        <v>12</v>
      </c>
      <c r="N316" s="93">
        <f t="shared" si="7"/>
        <v>8542.7619047619046</v>
      </c>
      <c r="O316" s="163"/>
      <c r="P316" s="164"/>
      <c r="Q316" s="144" t="s">
        <v>333</v>
      </c>
      <c r="R316" s="165" t="s">
        <v>333</v>
      </c>
      <c r="S316" s="166">
        <v>4.0000000000000001E-3</v>
      </c>
      <c r="T316" s="158" t="s">
        <v>333</v>
      </c>
      <c r="U316" s="167">
        <v>4.0000000000000002E-4</v>
      </c>
    </row>
    <row r="317" spans="1:21" ht="27" customHeight="1">
      <c r="A317" s="9"/>
      <c r="B317" s="64" t="s">
        <v>52</v>
      </c>
      <c r="C317" s="37">
        <v>313</v>
      </c>
      <c r="D317" s="36">
        <v>2</v>
      </c>
      <c r="E317" s="64">
        <v>1040005013637</v>
      </c>
      <c r="F317" s="64" t="s">
        <v>885</v>
      </c>
      <c r="G317" s="57" t="s">
        <v>912</v>
      </c>
      <c r="H317" s="63"/>
      <c r="I317" s="47"/>
      <c r="J317" s="48"/>
      <c r="K317" s="63"/>
      <c r="L317" s="114" t="e">
        <f t="shared" si="6"/>
        <v>#DIV/0!</v>
      </c>
      <c r="M317" s="63"/>
      <c r="N317" s="93" t="e">
        <f t="shared" si="7"/>
        <v>#DIV/0!</v>
      </c>
      <c r="O317" s="190"/>
      <c r="P317" s="202" t="s">
        <v>1312</v>
      </c>
      <c r="Q317" s="187"/>
      <c r="R317" s="201"/>
      <c r="S317" s="188"/>
      <c r="T317" s="205"/>
      <c r="U317" s="189"/>
    </row>
    <row r="318" spans="1:21" ht="27" customHeight="1">
      <c r="A318" s="9"/>
      <c r="B318" s="64" t="s">
        <v>52</v>
      </c>
      <c r="C318" s="37">
        <v>314</v>
      </c>
      <c r="D318" s="36">
        <v>5</v>
      </c>
      <c r="E318" s="64">
        <v>7040005014919</v>
      </c>
      <c r="F318" s="64" t="s">
        <v>913</v>
      </c>
      <c r="G318" s="57" t="s">
        <v>914</v>
      </c>
      <c r="H318" s="63">
        <v>20</v>
      </c>
      <c r="I318" s="47">
        <v>4973178</v>
      </c>
      <c r="J318" s="48">
        <v>2636</v>
      </c>
      <c r="K318" s="63">
        <v>256</v>
      </c>
      <c r="L318" s="114">
        <f t="shared" si="6"/>
        <v>10.299999999999999</v>
      </c>
      <c r="M318" s="63">
        <v>12</v>
      </c>
      <c r="N318" s="93">
        <f t="shared" si="7"/>
        <v>40236.067961165048</v>
      </c>
      <c r="O318" s="163"/>
      <c r="P318" s="164"/>
      <c r="Q318" s="144"/>
      <c r="R318" s="165"/>
      <c r="S318" s="142"/>
      <c r="T318" s="158"/>
      <c r="U318" s="145"/>
    </row>
    <row r="319" spans="1:21" ht="27" customHeight="1">
      <c r="A319" s="9"/>
      <c r="B319" s="64" t="s">
        <v>52</v>
      </c>
      <c r="C319" s="37">
        <v>315</v>
      </c>
      <c r="D319" s="36">
        <v>2</v>
      </c>
      <c r="E319" s="64">
        <v>2040005014015</v>
      </c>
      <c r="F319" s="64" t="s">
        <v>915</v>
      </c>
      <c r="G319" s="57" t="s">
        <v>916</v>
      </c>
      <c r="H319" s="63">
        <v>40</v>
      </c>
      <c r="I319" s="47">
        <v>5969315</v>
      </c>
      <c r="J319" s="48">
        <v>5136</v>
      </c>
      <c r="K319" s="63">
        <v>242</v>
      </c>
      <c r="L319" s="114">
        <f t="shared" si="6"/>
        <v>21.3</v>
      </c>
      <c r="M319" s="63">
        <v>12</v>
      </c>
      <c r="N319" s="93">
        <f t="shared" si="7"/>
        <v>23354.127543035993</v>
      </c>
      <c r="O319" s="163"/>
      <c r="P319" s="164"/>
      <c r="Q319" s="144"/>
      <c r="R319" s="165"/>
      <c r="S319" s="142"/>
      <c r="T319" s="158"/>
      <c r="U319" s="145"/>
    </row>
    <row r="320" spans="1:21" ht="27" customHeight="1">
      <c r="A320" s="9"/>
      <c r="B320" s="64" t="s">
        <v>52</v>
      </c>
      <c r="C320" s="37">
        <v>316</v>
      </c>
      <c r="D320" s="36">
        <v>5</v>
      </c>
      <c r="E320" s="64" t="s">
        <v>917</v>
      </c>
      <c r="F320" s="64" t="s">
        <v>918</v>
      </c>
      <c r="G320" s="57" t="s">
        <v>919</v>
      </c>
      <c r="H320" s="63">
        <v>25</v>
      </c>
      <c r="I320" s="47">
        <v>3227100</v>
      </c>
      <c r="J320" s="48">
        <v>4252</v>
      </c>
      <c r="K320" s="63">
        <v>261</v>
      </c>
      <c r="L320" s="114">
        <f t="shared" si="6"/>
        <v>16.3</v>
      </c>
      <c r="M320" s="63">
        <v>12</v>
      </c>
      <c r="N320" s="93">
        <f t="shared" si="7"/>
        <v>16498.466257668711</v>
      </c>
      <c r="O320" s="163"/>
      <c r="P320" s="164"/>
      <c r="Q320" s="144" t="s">
        <v>333</v>
      </c>
      <c r="R320" s="168"/>
      <c r="S320" s="166">
        <v>0.28999999999999998</v>
      </c>
      <c r="T320" s="158"/>
      <c r="U320" s="145"/>
    </row>
    <row r="321" spans="1:21" ht="27" customHeight="1">
      <c r="A321" s="9"/>
      <c r="B321" s="64" t="s">
        <v>52</v>
      </c>
      <c r="C321" s="37">
        <v>317</v>
      </c>
      <c r="D321" s="36">
        <v>2</v>
      </c>
      <c r="E321" s="64">
        <v>6040005013806</v>
      </c>
      <c r="F321" s="64" t="s">
        <v>920</v>
      </c>
      <c r="G321" s="57" t="s">
        <v>921</v>
      </c>
      <c r="H321" s="63">
        <v>20</v>
      </c>
      <c r="I321" s="47">
        <v>2517075</v>
      </c>
      <c r="J321" s="48">
        <v>4136</v>
      </c>
      <c r="K321" s="63">
        <v>291</v>
      </c>
      <c r="L321" s="114">
        <f t="shared" si="6"/>
        <v>14.299999999999999</v>
      </c>
      <c r="M321" s="63">
        <v>12</v>
      </c>
      <c r="N321" s="93">
        <f t="shared" si="7"/>
        <v>14668.269230769232</v>
      </c>
      <c r="O321" s="163"/>
      <c r="P321" s="164"/>
      <c r="Q321" s="144"/>
      <c r="R321" s="165"/>
      <c r="S321" s="142"/>
      <c r="T321" s="158"/>
      <c r="U321" s="145"/>
    </row>
    <row r="322" spans="1:21" ht="27" customHeight="1">
      <c r="A322" s="9"/>
      <c r="B322" s="64" t="s">
        <v>52</v>
      </c>
      <c r="C322" s="37">
        <v>318</v>
      </c>
      <c r="D322" s="36">
        <v>2</v>
      </c>
      <c r="E322" s="64">
        <v>5040005010291</v>
      </c>
      <c r="F322" s="64" t="s">
        <v>908</v>
      </c>
      <c r="G322" s="57" t="s">
        <v>922</v>
      </c>
      <c r="H322" s="63">
        <v>24</v>
      </c>
      <c r="I322" s="47">
        <v>5860918</v>
      </c>
      <c r="J322" s="48">
        <v>6062</v>
      </c>
      <c r="K322" s="63">
        <v>312</v>
      </c>
      <c r="L322" s="114">
        <f t="shared" si="6"/>
        <v>19.5</v>
      </c>
      <c r="M322" s="63">
        <v>12</v>
      </c>
      <c r="N322" s="93">
        <f t="shared" si="7"/>
        <v>25046.658119658121</v>
      </c>
      <c r="O322" s="163"/>
      <c r="P322" s="164"/>
      <c r="Q322" s="144" t="s">
        <v>333</v>
      </c>
      <c r="R322" s="165"/>
      <c r="S322" s="166">
        <v>1.6E-2</v>
      </c>
      <c r="T322" s="158"/>
      <c r="U322" s="145"/>
    </row>
    <row r="323" spans="1:21" ht="27" customHeight="1">
      <c r="A323" s="9"/>
      <c r="B323" s="64" t="s">
        <v>52</v>
      </c>
      <c r="C323" s="37">
        <v>319</v>
      </c>
      <c r="D323" s="36">
        <v>5</v>
      </c>
      <c r="E323" s="64">
        <v>4040005013980</v>
      </c>
      <c r="F323" s="64" t="s">
        <v>923</v>
      </c>
      <c r="G323" s="57" t="s">
        <v>924</v>
      </c>
      <c r="H323" s="63">
        <v>25</v>
      </c>
      <c r="I323" s="47">
        <v>1863120</v>
      </c>
      <c r="J323" s="48">
        <v>4722</v>
      </c>
      <c r="K323" s="63">
        <v>269</v>
      </c>
      <c r="L323" s="114">
        <f t="shared" si="6"/>
        <v>17.600000000000001</v>
      </c>
      <c r="M323" s="63">
        <v>12</v>
      </c>
      <c r="N323" s="93">
        <f t="shared" si="7"/>
        <v>8821.5909090909081</v>
      </c>
      <c r="O323" s="163"/>
      <c r="P323" s="164"/>
      <c r="Q323" s="144"/>
      <c r="R323" s="165"/>
      <c r="S323" s="142"/>
      <c r="T323" s="158"/>
      <c r="U323" s="145"/>
    </row>
    <row r="324" spans="1:21" ht="27" customHeight="1">
      <c r="A324" s="9"/>
      <c r="B324" s="64" t="s">
        <v>52</v>
      </c>
      <c r="C324" s="37">
        <v>320</v>
      </c>
      <c r="D324" s="36">
        <v>6</v>
      </c>
      <c r="E324" s="64">
        <v>3040005015827</v>
      </c>
      <c r="F324" s="64" t="s">
        <v>925</v>
      </c>
      <c r="G324" s="57" t="s">
        <v>926</v>
      </c>
      <c r="H324" s="63">
        <v>10</v>
      </c>
      <c r="I324" s="47">
        <v>125655</v>
      </c>
      <c r="J324" s="48">
        <v>566</v>
      </c>
      <c r="K324" s="63">
        <v>261</v>
      </c>
      <c r="L324" s="114">
        <f t="shared" si="6"/>
        <v>2.2000000000000002</v>
      </c>
      <c r="M324" s="63">
        <v>12</v>
      </c>
      <c r="N324" s="93">
        <f t="shared" si="7"/>
        <v>4759.659090909091</v>
      </c>
      <c r="O324" s="163"/>
      <c r="P324" s="164"/>
      <c r="Q324" s="144"/>
      <c r="R324" s="165"/>
      <c r="S324" s="142"/>
      <c r="T324" s="158"/>
      <c r="U324" s="145"/>
    </row>
    <row r="325" spans="1:21" ht="27" customHeight="1">
      <c r="A325" s="9"/>
      <c r="B325" s="64" t="s">
        <v>52</v>
      </c>
      <c r="C325" s="37">
        <v>321</v>
      </c>
      <c r="D325" s="36">
        <v>4</v>
      </c>
      <c r="E325" s="64" t="s">
        <v>927</v>
      </c>
      <c r="F325" s="64" t="s">
        <v>928</v>
      </c>
      <c r="G325" s="57" t="s">
        <v>929</v>
      </c>
      <c r="H325" s="63">
        <v>20</v>
      </c>
      <c r="I325" s="47">
        <v>7193601</v>
      </c>
      <c r="J325" s="48">
        <v>5309</v>
      </c>
      <c r="K325" s="63">
        <v>254</v>
      </c>
      <c r="L325" s="114">
        <f t="shared" si="6"/>
        <v>21</v>
      </c>
      <c r="M325" s="63">
        <v>12</v>
      </c>
      <c r="N325" s="93">
        <f t="shared" si="7"/>
        <v>28546.035714285714</v>
      </c>
      <c r="O325" s="156"/>
      <c r="P325" s="157"/>
      <c r="Q325" s="144"/>
      <c r="R325" s="144"/>
      <c r="S325" s="142"/>
      <c r="T325" s="158"/>
      <c r="U325" s="145"/>
    </row>
    <row r="326" spans="1:21" ht="27" customHeight="1">
      <c r="A326" s="9"/>
      <c r="B326" s="64" t="s">
        <v>52</v>
      </c>
      <c r="C326" s="37">
        <v>322</v>
      </c>
      <c r="D326" s="36">
        <v>4</v>
      </c>
      <c r="E326" s="64">
        <v>3010001195769</v>
      </c>
      <c r="F326" s="64" t="s">
        <v>930</v>
      </c>
      <c r="G326" s="57" t="s">
        <v>931</v>
      </c>
      <c r="H326" s="63">
        <v>20</v>
      </c>
      <c r="I326" s="47">
        <v>2294855</v>
      </c>
      <c r="J326" s="48">
        <v>4474</v>
      </c>
      <c r="K326" s="63">
        <v>310</v>
      </c>
      <c r="L326" s="114">
        <f t="shared" si="6"/>
        <v>14.5</v>
      </c>
      <c r="M326" s="63">
        <v>12</v>
      </c>
      <c r="N326" s="93">
        <f t="shared" si="7"/>
        <v>13188.82183908046</v>
      </c>
      <c r="O326" s="156"/>
      <c r="P326" s="157"/>
      <c r="Q326" s="144"/>
      <c r="R326" s="144"/>
      <c r="S326" s="142"/>
      <c r="T326" s="158" t="s">
        <v>333</v>
      </c>
      <c r="U326" s="145">
        <v>0.23</v>
      </c>
    </row>
    <row r="327" spans="1:21" ht="27" customHeight="1">
      <c r="A327" s="9"/>
      <c r="B327" s="64" t="s">
        <v>52</v>
      </c>
      <c r="C327" s="37">
        <v>323</v>
      </c>
      <c r="D327" s="36">
        <v>4</v>
      </c>
      <c r="E327" s="64">
        <v>2040001076637</v>
      </c>
      <c r="F327" s="64" t="s">
        <v>932</v>
      </c>
      <c r="G327" s="57" t="s">
        <v>933</v>
      </c>
      <c r="H327" s="63">
        <v>20</v>
      </c>
      <c r="I327" s="47">
        <v>473221</v>
      </c>
      <c r="J327" s="48">
        <v>1324</v>
      </c>
      <c r="K327" s="63">
        <v>240</v>
      </c>
      <c r="L327" s="114">
        <f t="shared" si="6"/>
        <v>5.6</v>
      </c>
      <c r="M327" s="63">
        <v>12</v>
      </c>
      <c r="N327" s="93">
        <f t="shared" si="7"/>
        <v>7041.979166666667</v>
      </c>
      <c r="O327" s="156"/>
      <c r="P327" s="157"/>
      <c r="Q327" s="144"/>
      <c r="R327" s="144"/>
      <c r="S327" s="142"/>
      <c r="T327" s="158"/>
      <c r="U327" s="145"/>
    </row>
    <row r="328" spans="1:21" ht="27" customHeight="1">
      <c r="A328" s="9"/>
      <c r="B328" s="64" t="s">
        <v>52</v>
      </c>
      <c r="C328" s="37">
        <v>324</v>
      </c>
      <c r="D328" s="36">
        <v>4</v>
      </c>
      <c r="E328" s="64">
        <v>3010401035224</v>
      </c>
      <c r="F328" s="64" t="s">
        <v>934</v>
      </c>
      <c r="G328" s="57" t="s">
        <v>935</v>
      </c>
      <c r="H328" s="63">
        <v>20</v>
      </c>
      <c r="I328" s="47">
        <v>1151028</v>
      </c>
      <c r="J328" s="48">
        <v>2352</v>
      </c>
      <c r="K328" s="63">
        <v>255</v>
      </c>
      <c r="L328" s="114">
        <f t="shared" si="6"/>
        <v>9.2999999999999989</v>
      </c>
      <c r="M328" s="63">
        <v>12</v>
      </c>
      <c r="N328" s="93">
        <f t="shared" si="7"/>
        <v>10313.870967741937</v>
      </c>
      <c r="O328" s="163"/>
      <c r="P328" s="164"/>
      <c r="Q328" s="144"/>
      <c r="R328" s="165"/>
      <c r="S328" s="142"/>
      <c r="T328" s="158"/>
      <c r="U328" s="145"/>
    </row>
    <row r="329" spans="1:21" ht="27" customHeight="1">
      <c r="A329" s="9"/>
      <c r="B329" s="64" t="s">
        <v>52</v>
      </c>
      <c r="C329" s="37">
        <v>325</v>
      </c>
      <c r="D329" s="36">
        <v>5</v>
      </c>
      <c r="E329" s="64">
        <v>3040005014872</v>
      </c>
      <c r="F329" s="64" t="s">
        <v>936</v>
      </c>
      <c r="G329" s="57" t="s">
        <v>937</v>
      </c>
      <c r="H329" s="63">
        <v>20</v>
      </c>
      <c r="I329" s="47">
        <v>2201642</v>
      </c>
      <c r="J329" s="48">
        <v>2171</v>
      </c>
      <c r="K329" s="63">
        <v>269</v>
      </c>
      <c r="L329" s="114">
        <f t="shared" si="6"/>
        <v>8.1</v>
      </c>
      <c r="M329" s="63">
        <v>12</v>
      </c>
      <c r="N329" s="93">
        <f t="shared" si="7"/>
        <v>22650.637860082305</v>
      </c>
      <c r="O329" s="163"/>
      <c r="P329" s="164"/>
      <c r="Q329" s="144"/>
      <c r="R329" s="165"/>
      <c r="S329" s="142"/>
      <c r="T329" s="158"/>
      <c r="U329" s="145"/>
    </row>
    <row r="330" spans="1:21" ht="27" customHeight="1">
      <c r="A330" s="9"/>
      <c r="B330" s="64" t="s">
        <v>52</v>
      </c>
      <c r="C330" s="37">
        <v>326</v>
      </c>
      <c r="D330" s="36">
        <v>5</v>
      </c>
      <c r="E330" s="64">
        <v>5040005018327</v>
      </c>
      <c r="F330" s="64" t="s">
        <v>938</v>
      </c>
      <c r="G330" s="57" t="s">
        <v>939</v>
      </c>
      <c r="H330" s="63">
        <v>11</v>
      </c>
      <c r="I330" s="47">
        <v>396915</v>
      </c>
      <c r="J330" s="48">
        <v>482</v>
      </c>
      <c r="K330" s="63">
        <v>241</v>
      </c>
      <c r="L330" s="114">
        <f t="shared" si="6"/>
        <v>2</v>
      </c>
      <c r="M330" s="63">
        <v>12</v>
      </c>
      <c r="N330" s="93">
        <f t="shared" si="7"/>
        <v>16538.125</v>
      </c>
      <c r="O330" s="163"/>
      <c r="P330" s="164"/>
      <c r="Q330" s="144"/>
      <c r="R330" s="165"/>
      <c r="S330" s="142"/>
      <c r="T330" s="158"/>
      <c r="U330" s="145"/>
    </row>
    <row r="331" spans="1:21" ht="27" customHeight="1">
      <c r="A331" s="9"/>
      <c r="B331" s="64" t="s">
        <v>52</v>
      </c>
      <c r="C331" s="37">
        <v>327</v>
      </c>
      <c r="D331" s="36">
        <v>5</v>
      </c>
      <c r="E331" s="64">
        <v>6040005003526</v>
      </c>
      <c r="F331" s="64" t="s">
        <v>940</v>
      </c>
      <c r="G331" s="57" t="s">
        <v>941</v>
      </c>
      <c r="H331" s="63">
        <v>20</v>
      </c>
      <c r="I331" s="47">
        <v>6215930</v>
      </c>
      <c r="J331" s="48">
        <v>3770</v>
      </c>
      <c r="K331" s="63">
        <v>240</v>
      </c>
      <c r="L331" s="114">
        <f t="shared" si="6"/>
        <v>15.799999999999999</v>
      </c>
      <c r="M331" s="63">
        <v>12</v>
      </c>
      <c r="N331" s="93">
        <f t="shared" si="7"/>
        <v>32784.440928270044</v>
      </c>
      <c r="O331" s="163"/>
      <c r="P331" s="164"/>
      <c r="Q331" s="144"/>
      <c r="R331" s="165"/>
      <c r="S331" s="142"/>
      <c r="T331" s="158"/>
      <c r="U331" s="145"/>
    </row>
    <row r="332" spans="1:21" ht="27" customHeight="1">
      <c r="A332" s="9"/>
      <c r="B332" s="64" t="s">
        <v>52</v>
      </c>
      <c r="C332" s="37">
        <v>328</v>
      </c>
      <c r="D332" s="36">
        <v>4</v>
      </c>
      <c r="E332" s="64">
        <v>2040001112623</v>
      </c>
      <c r="F332" s="64" t="s">
        <v>942</v>
      </c>
      <c r="G332" s="57" t="s">
        <v>943</v>
      </c>
      <c r="H332" s="63">
        <v>20</v>
      </c>
      <c r="I332" s="47">
        <v>2134700</v>
      </c>
      <c r="J332" s="48">
        <v>2175</v>
      </c>
      <c r="K332" s="63">
        <v>267</v>
      </c>
      <c r="L332" s="114">
        <f t="shared" si="6"/>
        <v>8.1999999999999993</v>
      </c>
      <c r="M332" s="63">
        <v>12</v>
      </c>
      <c r="N332" s="93">
        <f t="shared" si="7"/>
        <v>21694.105691056913</v>
      </c>
      <c r="O332" s="163"/>
      <c r="P332" s="164"/>
      <c r="Q332" s="144"/>
      <c r="R332" s="165"/>
      <c r="S332" s="142"/>
      <c r="T332" s="158"/>
      <c r="U332" s="145"/>
    </row>
    <row r="333" spans="1:21" ht="27" customHeight="1">
      <c r="A333" s="9"/>
      <c r="B333" s="64" t="s">
        <v>52</v>
      </c>
      <c r="C333" s="37">
        <v>329</v>
      </c>
      <c r="D333" s="36">
        <v>5</v>
      </c>
      <c r="E333" s="64">
        <v>7040005003649</v>
      </c>
      <c r="F333" s="64" t="s">
        <v>944</v>
      </c>
      <c r="G333" s="57" t="s">
        <v>945</v>
      </c>
      <c r="H333" s="63">
        <v>20</v>
      </c>
      <c r="I333" s="47">
        <v>2676500</v>
      </c>
      <c r="J333" s="48">
        <v>2856</v>
      </c>
      <c r="K333" s="63">
        <v>238</v>
      </c>
      <c r="L333" s="114">
        <f t="shared" si="6"/>
        <v>12</v>
      </c>
      <c r="M333" s="63">
        <v>12</v>
      </c>
      <c r="N333" s="93">
        <f t="shared" si="7"/>
        <v>18586.805555555555</v>
      </c>
      <c r="O333" s="163"/>
      <c r="P333" s="164"/>
      <c r="Q333" s="144"/>
      <c r="R333" s="165"/>
      <c r="S333" s="142"/>
      <c r="T333" s="158"/>
      <c r="U333" s="145"/>
    </row>
    <row r="334" spans="1:21" ht="27" customHeight="1">
      <c r="A334" s="9"/>
      <c r="B334" s="64" t="s">
        <v>52</v>
      </c>
      <c r="C334" s="37">
        <v>330</v>
      </c>
      <c r="D334" s="36">
        <v>4</v>
      </c>
      <c r="E334" s="64">
        <v>1040003012772</v>
      </c>
      <c r="F334" s="64" t="s">
        <v>946</v>
      </c>
      <c r="G334" s="57" t="s">
        <v>947</v>
      </c>
      <c r="H334" s="63">
        <v>20</v>
      </c>
      <c r="I334" s="47">
        <v>5326785</v>
      </c>
      <c r="J334" s="48">
        <v>5303</v>
      </c>
      <c r="K334" s="63">
        <v>362</v>
      </c>
      <c r="L334" s="114">
        <f t="shared" si="6"/>
        <v>14.7</v>
      </c>
      <c r="M334" s="63">
        <v>12</v>
      </c>
      <c r="N334" s="93">
        <f t="shared" si="7"/>
        <v>30197.193877551021</v>
      </c>
      <c r="O334" s="163"/>
      <c r="P334" s="164"/>
      <c r="Q334" s="144"/>
      <c r="R334" s="165"/>
      <c r="S334" s="142"/>
      <c r="T334" s="158" t="s">
        <v>333</v>
      </c>
      <c r="U334" s="145">
        <v>0.01</v>
      </c>
    </row>
    <row r="335" spans="1:21" ht="27" customHeight="1">
      <c r="A335" s="9"/>
      <c r="B335" s="64" t="s">
        <v>52</v>
      </c>
      <c r="C335" s="37">
        <v>331</v>
      </c>
      <c r="D335" s="36">
        <v>4</v>
      </c>
      <c r="E335" s="64">
        <v>8040003012733</v>
      </c>
      <c r="F335" s="64" t="s">
        <v>948</v>
      </c>
      <c r="G335" s="57" t="s">
        <v>949</v>
      </c>
      <c r="H335" s="63">
        <v>35</v>
      </c>
      <c r="I335" s="47">
        <v>3824657</v>
      </c>
      <c r="J335" s="48">
        <v>6930</v>
      </c>
      <c r="K335" s="63">
        <v>242</v>
      </c>
      <c r="L335" s="114">
        <f t="shared" si="6"/>
        <v>28.700000000000003</v>
      </c>
      <c r="M335" s="63">
        <v>12</v>
      </c>
      <c r="N335" s="93">
        <f t="shared" si="7"/>
        <v>11105.275842044133</v>
      </c>
      <c r="O335" s="163"/>
      <c r="P335" s="164"/>
      <c r="Q335" s="144"/>
      <c r="R335" s="165"/>
      <c r="S335" s="142"/>
      <c r="T335" s="158" t="s">
        <v>333</v>
      </c>
      <c r="U335" s="145">
        <v>0.02</v>
      </c>
    </row>
    <row r="336" spans="1:21" ht="27" customHeight="1">
      <c r="A336" s="9"/>
      <c r="B336" s="64" t="s">
        <v>52</v>
      </c>
      <c r="C336" s="37">
        <v>332</v>
      </c>
      <c r="D336" s="36">
        <v>5</v>
      </c>
      <c r="E336" s="64">
        <v>4040005017346</v>
      </c>
      <c r="F336" s="64" t="s">
        <v>950</v>
      </c>
      <c r="G336" s="57" t="s">
        <v>951</v>
      </c>
      <c r="H336" s="63">
        <v>30</v>
      </c>
      <c r="I336" s="47">
        <v>6094118</v>
      </c>
      <c r="J336" s="48">
        <v>8179.7999999999993</v>
      </c>
      <c r="K336" s="63">
        <v>303</v>
      </c>
      <c r="L336" s="114">
        <f t="shared" si="6"/>
        <v>27</v>
      </c>
      <c r="M336" s="63">
        <v>12</v>
      </c>
      <c r="N336" s="93">
        <f t="shared" si="7"/>
        <v>18809.006172839505</v>
      </c>
      <c r="O336" s="139"/>
      <c r="P336" s="140"/>
      <c r="Q336" s="144"/>
      <c r="R336" s="144"/>
      <c r="S336" s="142"/>
      <c r="T336" s="158"/>
      <c r="U336" s="145"/>
    </row>
    <row r="337" spans="1:21" ht="27" customHeight="1">
      <c r="A337" s="9"/>
      <c r="B337" s="64" t="s">
        <v>52</v>
      </c>
      <c r="C337" s="37">
        <v>333</v>
      </c>
      <c r="D337" s="36">
        <v>2</v>
      </c>
      <c r="E337" s="64">
        <v>3040005003132</v>
      </c>
      <c r="F337" s="64" t="s">
        <v>952</v>
      </c>
      <c r="G337" s="57" t="s">
        <v>953</v>
      </c>
      <c r="H337" s="63">
        <v>20</v>
      </c>
      <c r="I337" s="47">
        <v>6874570</v>
      </c>
      <c r="J337" s="48">
        <v>3690</v>
      </c>
      <c r="K337" s="63">
        <v>249</v>
      </c>
      <c r="L337" s="114">
        <f t="shared" si="6"/>
        <v>14.9</v>
      </c>
      <c r="M337" s="63">
        <v>12</v>
      </c>
      <c r="N337" s="93">
        <f t="shared" si="7"/>
        <v>38448.37807606264</v>
      </c>
      <c r="O337" s="139"/>
      <c r="P337" s="140"/>
      <c r="Q337" s="144"/>
      <c r="R337" s="144"/>
      <c r="S337" s="142"/>
      <c r="T337" s="158"/>
      <c r="U337" s="145"/>
    </row>
    <row r="338" spans="1:21" ht="27" customHeight="1">
      <c r="A338" s="9"/>
      <c r="B338" s="64" t="s">
        <v>52</v>
      </c>
      <c r="C338" s="37">
        <v>334</v>
      </c>
      <c r="D338" s="36">
        <v>6</v>
      </c>
      <c r="E338" s="64">
        <v>3040005003801</v>
      </c>
      <c r="F338" s="64" t="s">
        <v>954</v>
      </c>
      <c r="G338" s="57" t="s">
        <v>955</v>
      </c>
      <c r="H338" s="63">
        <v>12</v>
      </c>
      <c r="I338" s="47">
        <v>803563</v>
      </c>
      <c r="J338" s="48">
        <v>1037</v>
      </c>
      <c r="K338" s="63">
        <v>308</v>
      </c>
      <c r="L338" s="114">
        <f t="shared" si="6"/>
        <v>3.4</v>
      </c>
      <c r="M338" s="63">
        <v>12</v>
      </c>
      <c r="N338" s="93">
        <f t="shared" si="7"/>
        <v>19695.171568627451</v>
      </c>
      <c r="O338" s="139"/>
      <c r="P338" s="140"/>
      <c r="Q338" s="144"/>
      <c r="R338" s="144"/>
      <c r="S338" s="142"/>
      <c r="T338" s="158"/>
      <c r="U338" s="145"/>
    </row>
    <row r="339" spans="1:21" ht="27" customHeight="1">
      <c r="A339" s="9"/>
      <c r="B339" s="64" t="s">
        <v>52</v>
      </c>
      <c r="C339" s="37">
        <v>335</v>
      </c>
      <c r="D339" s="36">
        <v>4</v>
      </c>
      <c r="E339" s="64">
        <v>5040001019130</v>
      </c>
      <c r="F339" s="64" t="s">
        <v>956</v>
      </c>
      <c r="G339" s="57" t="s">
        <v>957</v>
      </c>
      <c r="H339" s="63">
        <v>20</v>
      </c>
      <c r="I339" s="47">
        <v>17422271</v>
      </c>
      <c r="J339" s="48">
        <v>5920</v>
      </c>
      <c r="K339" s="63">
        <v>366</v>
      </c>
      <c r="L339" s="114">
        <f t="shared" si="6"/>
        <v>16.200000000000003</v>
      </c>
      <c r="M339" s="63">
        <v>12</v>
      </c>
      <c r="N339" s="93">
        <f t="shared" si="7"/>
        <v>89620.735596707804</v>
      </c>
      <c r="O339" s="139"/>
      <c r="P339" s="140"/>
      <c r="Q339" s="144"/>
      <c r="R339" s="144"/>
      <c r="S339" s="142"/>
      <c r="T339" s="158"/>
      <c r="U339" s="145"/>
    </row>
    <row r="340" spans="1:21" ht="27" customHeight="1">
      <c r="A340" s="9"/>
      <c r="B340" s="64" t="s">
        <v>52</v>
      </c>
      <c r="C340" s="37">
        <v>336</v>
      </c>
      <c r="D340" s="36">
        <v>2</v>
      </c>
      <c r="E340" s="64">
        <v>9040005003052</v>
      </c>
      <c r="F340" s="64" t="s">
        <v>536</v>
      </c>
      <c r="G340" s="57" t="s">
        <v>958</v>
      </c>
      <c r="H340" s="63">
        <v>18</v>
      </c>
      <c r="I340" s="47">
        <v>2951559</v>
      </c>
      <c r="J340" s="48">
        <v>4171</v>
      </c>
      <c r="K340" s="63">
        <v>270</v>
      </c>
      <c r="L340" s="114">
        <f t="shared" si="6"/>
        <v>15.5</v>
      </c>
      <c r="M340" s="63">
        <v>12</v>
      </c>
      <c r="N340" s="93">
        <f t="shared" si="7"/>
        <v>15868.596774193547</v>
      </c>
      <c r="O340" s="139"/>
      <c r="P340" s="140"/>
      <c r="Q340" s="144"/>
      <c r="R340" s="144"/>
      <c r="S340" s="142"/>
      <c r="T340" s="158"/>
      <c r="U340" s="145"/>
    </row>
    <row r="341" spans="1:21" ht="27" customHeight="1">
      <c r="A341" s="9"/>
      <c r="B341" s="64" t="s">
        <v>52</v>
      </c>
      <c r="C341" s="37">
        <v>337</v>
      </c>
      <c r="D341" s="36">
        <v>5</v>
      </c>
      <c r="E341" s="64">
        <v>6040005003674</v>
      </c>
      <c r="F341" s="64" t="s">
        <v>959</v>
      </c>
      <c r="G341" s="57" t="s">
        <v>960</v>
      </c>
      <c r="H341" s="63">
        <v>40</v>
      </c>
      <c r="I341" s="47">
        <v>6261930</v>
      </c>
      <c r="J341" s="48">
        <v>6187</v>
      </c>
      <c r="K341" s="63">
        <v>256</v>
      </c>
      <c r="L341" s="114">
        <f t="shared" si="6"/>
        <v>24.200000000000003</v>
      </c>
      <c r="M341" s="63">
        <v>12</v>
      </c>
      <c r="N341" s="93">
        <f t="shared" si="7"/>
        <v>21563.119834710742</v>
      </c>
      <c r="O341" s="139"/>
      <c r="P341" s="140"/>
      <c r="Q341" s="144"/>
      <c r="R341" s="144"/>
      <c r="S341" s="142"/>
      <c r="T341" s="158"/>
      <c r="U341" s="145"/>
    </row>
    <row r="342" spans="1:21" ht="27" customHeight="1">
      <c r="A342" s="9"/>
      <c r="B342" s="64" t="s">
        <v>52</v>
      </c>
      <c r="C342" s="37">
        <v>338</v>
      </c>
      <c r="D342" s="36">
        <v>5</v>
      </c>
      <c r="E342" s="64">
        <v>5040005003254</v>
      </c>
      <c r="F342" s="64" t="s">
        <v>961</v>
      </c>
      <c r="G342" s="57" t="s">
        <v>962</v>
      </c>
      <c r="H342" s="63">
        <v>20</v>
      </c>
      <c r="I342" s="47">
        <v>1055000</v>
      </c>
      <c r="J342" s="48">
        <v>4207</v>
      </c>
      <c r="K342" s="63">
        <v>238</v>
      </c>
      <c r="L342" s="114">
        <f t="shared" si="6"/>
        <v>17.700000000000003</v>
      </c>
      <c r="M342" s="63">
        <v>12</v>
      </c>
      <c r="N342" s="93">
        <f t="shared" si="7"/>
        <v>4967.0433145009411</v>
      </c>
      <c r="O342" s="139"/>
      <c r="P342" s="140"/>
      <c r="Q342" s="144"/>
      <c r="R342" s="144"/>
      <c r="S342" s="142"/>
      <c r="T342" s="158" t="s">
        <v>333</v>
      </c>
      <c r="U342" s="145">
        <v>0.17</v>
      </c>
    </row>
    <row r="343" spans="1:21" ht="27" customHeight="1">
      <c r="A343" s="9"/>
      <c r="B343" s="64" t="s">
        <v>52</v>
      </c>
      <c r="C343" s="37">
        <v>339</v>
      </c>
      <c r="D343" s="36">
        <v>2</v>
      </c>
      <c r="E343" s="64">
        <v>9040005003052</v>
      </c>
      <c r="F343" s="64" t="s">
        <v>536</v>
      </c>
      <c r="G343" s="57" t="s">
        <v>963</v>
      </c>
      <c r="H343" s="63">
        <v>10</v>
      </c>
      <c r="I343" s="47">
        <v>3329142</v>
      </c>
      <c r="J343" s="48">
        <v>2503</v>
      </c>
      <c r="K343" s="63">
        <v>270</v>
      </c>
      <c r="L343" s="114">
        <f t="shared" si="6"/>
        <v>9.2999999999999989</v>
      </c>
      <c r="M343" s="63">
        <v>12</v>
      </c>
      <c r="N343" s="93">
        <f t="shared" si="7"/>
        <v>29831.02150537635</v>
      </c>
      <c r="O343" s="139"/>
      <c r="P343" s="140"/>
      <c r="Q343" s="144"/>
      <c r="R343" s="144"/>
      <c r="S343" s="142"/>
      <c r="T343" s="158"/>
      <c r="U343" s="145"/>
    </row>
    <row r="344" spans="1:21" ht="27" customHeight="1">
      <c r="A344" s="9"/>
      <c r="B344" s="64" t="s">
        <v>52</v>
      </c>
      <c r="C344" s="37">
        <v>340</v>
      </c>
      <c r="D344" s="36">
        <v>2</v>
      </c>
      <c r="E344" s="64">
        <v>9040005003052</v>
      </c>
      <c r="F344" s="64" t="s">
        <v>536</v>
      </c>
      <c r="G344" s="57" t="s">
        <v>964</v>
      </c>
      <c r="H344" s="63">
        <v>10</v>
      </c>
      <c r="I344" s="47">
        <v>3106832</v>
      </c>
      <c r="J344" s="48">
        <v>2442</v>
      </c>
      <c r="K344" s="63">
        <v>270</v>
      </c>
      <c r="L344" s="114">
        <f t="shared" si="6"/>
        <v>9.1</v>
      </c>
      <c r="M344" s="63">
        <v>12</v>
      </c>
      <c r="N344" s="93">
        <f t="shared" si="7"/>
        <v>28450.842490842493</v>
      </c>
      <c r="O344" s="139"/>
      <c r="P344" s="140"/>
      <c r="Q344" s="144"/>
      <c r="R344" s="144"/>
      <c r="S344" s="142"/>
      <c r="T344" s="158"/>
      <c r="U344" s="145"/>
    </row>
    <row r="345" spans="1:21" ht="27" customHeight="1">
      <c r="A345" s="9"/>
      <c r="B345" s="64" t="s">
        <v>52</v>
      </c>
      <c r="C345" s="37">
        <v>341</v>
      </c>
      <c r="D345" s="36">
        <v>2</v>
      </c>
      <c r="E345" s="64">
        <v>3040005003132</v>
      </c>
      <c r="F345" s="64" t="s">
        <v>952</v>
      </c>
      <c r="G345" s="57" t="s">
        <v>965</v>
      </c>
      <c r="H345" s="63">
        <v>40</v>
      </c>
      <c r="I345" s="47">
        <v>11381942</v>
      </c>
      <c r="J345" s="48">
        <v>7261</v>
      </c>
      <c r="K345" s="63">
        <v>246</v>
      </c>
      <c r="L345" s="114">
        <f t="shared" si="6"/>
        <v>29.6</v>
      </c>
      <c r="M345" s="63">
        <v>12</v>
      </c>
      <c r="N345" s="93">
        <f t="shared" si="7"/>
        <v>32043.755630630632</v>
      </c>
      <c r="O345" s="139"/>
      <c r="P345" s="140"/>
      <c r="Q345" s="144"/>
      <c r="R345" s="144"/>
      <c r="S345" s="142"/>
      <c r="T345" s="158" t="s">
        <v>333</v>
      </c>
      <c r="U345" s="145">
        <v>2.5999999999999999E-2</v>
      </c>
    </row>
    <row r="346" spans="1:21" ht="27" customHeight="1">
      <c r="A346" s="9"/>
      <c r="B346" s="64" t="s">
        <v>52</v>
      </c>
      <c r="C346" s="37">
        <v>342</v>
      </c>
      <c r="D346" s="36">
        <v>5</v>
      </c>
      <c r="E346" s="64">
        <v>7040005003649</v>
      </c>
      <c r="F346" s="64" t="s">
        <v>944</v>
      </c>
      <c r="G346" s="57" t="s">
        <v>966</v>
      </c>
      <c r="H346" s="63">
        <v>22</v>
      </c>
      <c r="I346" s="47">
        <v>2192700</v>
      </c>
      <c r="J346" s="48">
        <v>3043</v>
      </c>
      <c r="K346" s="63">
        <v>238</v>
      </c>
      <c r="L346" s="114">
        <f t="shared" si="6"/>
        <v>12.799999999999999</v>
      </c>
      <c r="M346" s="63">
        <v>12</v>
      </c>
      <c r="N346" s="93">
        <f t="shared" si="7"/>
        <v>14275.390625</v>
      </c>
      <c r="O346" s="139"/>
      <c r="P346" s="140"/>
      <c r="Q346" s="144"/>
      <c r="R346" s="144"/>
      <c r="S346" s="142"/>
      <c r="T346" s="158"/>
      <c r="U346" s="145"/>
    </row>
    <row r="347" spans="1:21" ht="27" customHeight="1">
      <c r="A347" s="9"/>
      <c r="B347" s="64" t="s">
        <v>52</v>
      </c>
      <c r="C347" s="37">
        <v>343</v>
      </c>
      <c r="D347" s="36">
        <v>2</v>
      </c>
      <c r="E347" s="64">
        <v>9040005003242</v>
      </c>
      <c r="F347" s="64" t="s">
        <v>967</v>
      </c>
      <c r="G347" s="57" t="s">
        <v>968</v>
      </c>
      <c r="H347" s="63">
        <v>20</v>
      </c>
      <c r="I347" s="47">
        <v>2842000</v>
      </c>
      <c r="J347" s="48">
        <v>4188</v>
      </c>
      <c r="K347" s="63">
        <v>266</v>
      </c>
      <c r="L347" s="114">
        <f t="shared" si="6"/>
        <v>15.799999999999999</v>
      </c>
      <c r="M347" s="63">
        <v>12</v>
      </c>
      <c r="N347" s="93">
        <f t="shared" si="7"/>
        <v>14989.451476793251</v>
      </c>
      <c r="O347" s="139"/>
      <c r="P347" s="140"/>
      <c r="Q347" s="144"/>
      <c r="R347" s="144"/>
      <c r="S347" s="142"/>
      <c r="T347" s="158"/>
      <c r="U347" s="145"/>
    </row>
    <row r="348" spans="1:21" ht="27" customHeight="1">
      <c r="A348" s="9"/>
      <c r="B348" s="64" t="s">
        <v>52</v>
      </c>
      <c r="C348" s="37">
        <v>344</v>
      </c>
      <c r="D348" s="36">
        <v>4</v>
      </c>
      <c r="E348" s="64">
        <v>7040003014391</v>
      </c>
      <c r="F348" s="64" t="s">
        <v>969</v>
      </c>
      <c r="G348" s="57" t="s">
        <v>970</v>
      </c>
      <c r="H348" s="63">
        <v>20</v>
      </c>
      <c r="I348" s="47">
        <v>3348750</v>
      </c>
      <c r="J348" s="48">
        <v>3308</v>
      </c>
      <c r="K348" s="63">
        <v>239</v>
      </c>
      <c r="L348" s="114">
        <f t="shared" si="6"/>
        <v>13.9</v>
      </c>
      <c r="M348" s="63">
        <v>12</v>
      </c>
      <c r="N348" s="93">
        <f t="shared" si="7"/>
        <v>20076.438848920861</v>
      </c>
      <c r="O348" s="139"/>
      <c r="P348" s="140"/>
      <c r="Q348" s="144"/>
      <c r="R348" s="144"/>
      <c r="S348" s="142"/>
      <c r="T348" s="158"/>
      <c r="U348" s="145"/>
    </row>
    <row r="349" spans="1:21" ht="27" customHeight="1">
      <c r="A349" s="9"/>
      <c r="B349" s="64" t="s">
        <v>52</v>
      </c>
      <c r="C349" s="37">
        <v>345</v>
      </c>
      <c r="D349" s="36">
        <v>2</v>
      </c>
      <c r="E349" s="64">
        <v>2040005003050</v>
      </c>
      <c r="F349" s="64" t="s">
        <v>565</v>
      </c>
      <c r="G349" s="57" t="s">
        <v>971</v>
      </c>
      <c r="H349" s="63">
        <v>12</v>
      </c>
      <c r="I349" s="47">
        <v>2219904</v>
      </c>
      <c r="J349" s="48">
        <v>3066</v>
      </c>
      <c r="K349" s="63">
        <v>250</v>
      </c>
      <c r="L349" s="114">
        <f t="shared" si="6"/>
        <v>12.299999999999999</v>
      </c>
      <c r="M349" s="63">
        <v>12</v>
      </c>
      <c r="N349" s="93">
        <f t="shared" si="7"/>
        <v>15040.000000000002</v>
      </c>
      <c r="O349" s="139"/>
      <c r="P349" s="140"/>
      <c r="Q349" s="144" t="s">
        <v>333</v>
      </c>
      <c r="R349" s="144"/>
      <c r="S349" s="142">
        <v>2.1999999999999999E-2</v>
      </c>
      <c r="T349" s="158"/>
      <c r="U349" s="145"/>
    </row>
    <row r="350" spans="1:21" ht="27" customHeight="1">
      <c r="A350" s="9"/>
      <c r="B350" s="64" t="s">
        <v>52</v>
      </c>
      <c r="C350" s="37">
        <v>346</v>
      </c>
      <c r="D350" s="36">
        <v>6</v>
      </c>
      <c r="E350" s="64">
        <v>8040005018258</v>
      </c>
      <c r="F350" s="64" t="s">
        <v>170</v>
      </c>
      <c r="G350" s="57" t="s">
        <v>171</v>
      </c>
      <c r="H350" s="63">
        <v>10</v>
      </c>
      <c r="I350" s="47">
        <v>3215578</v>
      </c>
      <c r="J350" s="48">
        <v>2442</v>
      </c>
      <c r="K350" s="63">
        <v>294</v>
      </c>
      <c r="L350" s="114">
        <f t="shared" si="6"/>
        <v>8.4</v>
      </c>
      <c r="M350" s="63">
        <v>12</v>
      </c>
      <c r="N350" s="93">
        <f t="shared" si="7"/>
        <v>31900.575396825396</v>
      </c>
      <c r="O350" s="139"/>
      <c r="P350" s="140"/>
      <c r="Q350" s="144"/>
      <c r="R350" s="144"/>
      <c r="S350" s="142"/>
      <c r="T350" s="158"/>
      <c r="U350" s="145"/>
    </row>
    <row r="351" spans="1:21" ht="27" customHeight="1">
      <c r="A351" s="9"/>
      <c r="B351" s="64" t="s">
        <v>52</v>
      </c>
      <c r="C351" s="37">
        <v>347</v>
      </c>
      <c r="D351" s="36">
        <v>2</v>
      </c>
      <c r="E351" s="64">
        <v>4040005003073</v>
      </c>
      <c r="F351" s="64" t="s">
        <v>972</v>
      </c>
      <c r="G351" s="57" t="s">
        <v>973</v>
      </c>
      <c r="H351" s="63">
        <v>20</v>
      </c>
      <c r="I351" s="47">
        <v>3586123</v>
      </c>
      <c r="J351" s="48">
        <v>5039</v>
      </c>
      <c r="K351" s="63">
        <v>258</v>
      </c>
      <c r="L351" s="114">
        <f t="shared" si="6"/>
        <v>19.600000000000001</v>
      </c>
      <c r="M351" s="63">
        <v>12</v>
      </c>
      <c r="N351" s="93">
        <f t="shared" si="7"/>
        <v>15247.121598639455</v>
      </c>
      <c r="O351" s="139"/>
      <c r="P351" s="140"/>
      <c r="Q351" s="144"/>
      <c r="R351" s="144"/>
      <c r="S351" s="142"/>
      <c r="T351" s="158"/>
      <c r="U351" s="145"/>
    </row>
    <row r="352" spans="1:21" ht="27" customHeight="1">
      <c r="A352" s="9"/>
      <c r="B352" s="64" t="s">
        <v>52</v>
      </c>
      <c r="C352" s="37">
        <v>348</v>
      </c>
      <c r="D352" s="36">
        <v>5</v>
      </c>
      <c r="E352" s="64">
        <v>7040005003649</v>
      </c>
      <c r="F352" s="64" t="s">
        <v>944</v>
      </c>
      <c r="G352" s="57" t="s">
        <v>974</v>
      </c>
      <c r="H352" s="63">
        <v>25</v>
      </c>
      <c r="I352" s="47">
        <v>4874903</v>
      </c>
      <c r="J352" s="48">
        <v>5293</v>
      </c>
      <c r="K352" s="63">
        <v>238</v>
      </c>
      <c r="L352" s="114">
        <f t="shared" si="6"/>
        <v>22.3</v>
      </c>
      <c r="M352" s="63">
        <v>12</v>
      </c>
      <c r="N352" s="93">
        <f t="shared" si="7"/>
        <v>18217.126307922274</v>
      </c>
      <c r="O352" s="139"/>
      <c r="P352" s="140"/>
      <c r="Q352" s="144"/>
      <c r="R352" s="144"/>
      <c r="S352" s="142"/>
      <c r="T352" s="158"/>
      <c r="U352" s="145"/>
    </row>
    <row r="353" spans="1:21" ht="27" customHeight="1">
      <c r="A353" s="9"/>
      <c r="B353" s="64" t="s">
        <v>52</v>
      </c>
      <c r="C353" s="37">
        <v>349</v>
      </c>
      <c r="D353" s="36">
        <v>5</v>
      </c>
      <c r="E353" s="64">
        <v>7040005003649</v>
      </c>
      <c r="F353" s="64" t="s">
        <v>944</v>
      </c>
      <c r="G353" s="57" t="s">
        <v>975</v>
      </c>
      <c r="H353" s="63">
        <v>40</v>
      </c>
      <c r="I353" s="47">
        <v>6763500</v>
      </c>
      <c r="J353" s="48">
        <v>7886</v>
      </c>
      <c r="K353" s="63">
        <v>238</v>
      </c>
      <c r="L353" s="114">
        <f t="shared" si="6"/>
        <v>33.200000000000003</v>
      </c>
      <c r="M353" s="63">
        <v>12</v>
      </c>
      <c r="N353" s="93">
        <f t="shared" si="7"/>
        <v>16976.656626506021</v>
      </c>
      <c r="O353" s="139"/>
      <c r="P353" s="140"/>
      <c r="Q353" s="144" t="s">
        <v>333</v>
      </c>
      <c r="R353" s="144"/>
      <c r="S353" s="142">
        <v>0.55700000000000005</v>
      </c>
      <c r="T353" s="158"/>
      <c r="U353" s="145"/>
    </row>
    <row r="354" spans="1:21" ht="27" customHeight="1">
      <c r="A354" s="9"/>
      <c r="B354" s="64" t="s">
        <v>52</v>
      </c>
      <c r="C354" s="37">
        <v>350</v>
      </c>
      <c r="D354" s="36">
        <v>6</v>
      </c>
      <c r="E354" s="64">
        <v>8040005018126</v>
      </c>
      <c r="F354" s="64" t="s">
        <v>976</v>
      </c>
      <c r="G354" s="57" t="s">
        <v>977</v>
      </c>
      <c r="H354" s="63">
        <v>20</v>
      </c>
      <c r="I354" s="47">
        <v>4913503</v>
      </c>
      <c r="J354" s="48">
        <v>4109</v>
      </c>
      <c r="K354" s="63">
        <v>268</v>
      </c>
      <c r="L354" s="114">
        <f t="shared" si="6"/>
        <v>15.4</v>
      </c>
      <c r="M354" s="63">
        <v>12</v>
      </c>
      <c r="N354" s="93">
        <f t="shared" si="7"/>
        <v>26588.219696969696</v>
      </c>
      <c r="O354" s="139"/>
      <c r="P354" s="140"/>
      <c r="Q354" s="144"/>
      <c r="R354" s="144"/>
      <c r="S354" s="142"/>
      <c r="T354" s="158"/>
      <c r="U354" s="145"/>
    </row>
    <row r="355" spans="1:21" ht="27" customHeight="1">
      <c r="A355" s="9"/>
      <c r="B355" s="64" t="s">
        <v>52</v>
      </c>
      <c r="C355" s="37">
        <v>351</v>
      </c>
      <c r="D355" s="36">
        <v>4</v>
      </c>
      <c r="E355" s="64">
        <v>1040001095786</v>
      </c>
      <c r="F355" s="64" t="s">
        <v>178</v>
      </c>
      <c r="G355" s="57" t="s">
        <v>179</v>
      </c>
      <c r="H355" s="63">
        <v>10</v>
      </c>
      <c r="I355" s="47">
        <v>824616</v>
      </c>
      <c r="J355" s="48">
        <v>571</v>
      </c>
      <c r="K355" s="63">
        <v>254</v>
      </c>
      <c r="L355" s="114">
        <f t="shared" si="6"/>
        <v>2.3000000000000003</v>
      </c>
      <c r="M355" s="63">
        <v>12</v>
      </c>
      <c r="N355" s="93">
        <f t="shared" si="7"/>
        <v>29877.391304347824</v>
      </c>
      <c r="O355" s="139"/>
      <c r="P355" s="140"/>
      <c r="Q355" s="144"/>
      <c r="R355" s="144"/>
      <c r="S355" s="142"/>
      <c r="T355" s="158"/>
      <c r="U355" s="145"/>
    </row>
    <row r="356" spans="1:21" ht="27" customHeight="1">
      <c r="A356" s="9"/>
      <c r="B356" s="64" t="s">
        <v>52</v>
      </c>
      <c r="C356" s="37">
        <v>352</v>
      </c>
      <c r="D356" s="36">
        <v>6</v>
      </c>
      <c r="E356" s="64">
        <v>3040005020219</v>
      </c>
      <c r="F356" s="64" t="s">
        <v>978</v>
      </c>
      <c r="G356" s="57" t="s">
        <v>979</v>
      </c>
      <c r="H356" s="63">
        <v>35</v>
      </c>
      <c r="I356" s="47">
        <v>5882176</v>
      </c>
      <c r="J356" s="48">
        <v>7310</v>
      </c>
      <c r="K356" s="63">
        <v>249</v>
      </c>
      <c r="L356" s="114">
        <f t="shared" si="6"/>
        <v>29.400000000000002</v>
      </c>
      <c r="M356" s="63">
        <v>12</v>
      </c>
      <c r="N356" s="93">
        <f t="shared" si="7"/>
        <v>16672.834467120181</v>
      </c>
      <c r="O356" s="139"/>
      <c r="P356" s="140"/>
      <c r="Q356" s="144"/>
      <c r="R356" s="144"/>
      <c r="S356" s="142"/>
      <c r="T356" s="158"/>
      <c r="U356" s="145"/>
    </row>
    <row r="357" spans="1:21" ht="27" customHeight="1">
      <c r="A357" s="9"/>
      <c r="B357" s="64" t="s">
        <v>52</v>
      </c>
      <c r="C357" s="37">
        <v>353</v>
      </c>
      <c r="D357" s="36">
        <v>4</v>
      </c>
      <c r="E357" s="64">
        <v>8040001081391</v>
      </c>
      <c r="F357" s="64" t="s">
        <v>980</v>
      </c>
      <c r="G357" s="57" t="s">
        <v>981</v>
      </c>
      <c r="H357" s="63">
        <v>10</v>
      </c>
      <c r="I357" s="47">
        <v>467620</v>
      </c>
      <c r="J357" s="48">
        <v>1179</v>
      </c>
      <c r="K357" s="63">
        <v>274</v>
      </c>
      <c r="L357" s="114">
        <f t="shared" si="6"/>
        <v>4.3999999999999995</v>
      </c>
      <c r="M357" s="63">
        <v>12</v>
      </c>
      <c r="N357" s="93">
        <f t="shared" si="7"/>
        <v>8856.439393939394</v>
      </c>
      <c r="O357" s="139"/>
      <c r="P357" s="140"/>
      <c r="Q357" s="144"/>
      <c r="R357" s="144"/>
      <c r="S357" s="142"/>
      <c r="T357" s="158" t="s">
        <v>333</v>
      </c>
      <c r="U357" s="145">
        <v>0.33</v>
      </c>
    </row>
    <row r="358" spans="1:21" ht="27" customHeight="1">
      <c r="A358" s="9"/>
      <c r="B358" s="64" t="s">
        <v>52</v>
      </c>
      <c r="C358" s="37">
        <v>354</v>
      </c>
      <c r="D358" s="36">
        <v>5</v>
      </c>
      <c r="E358" s="64">
        <v>4040005019763</v>
      </c>
      <c r="F358" s="64" t="s">
        <v>982</v>
      </c>
      <c r="G358" s="57" t="s">
        <v>983</v>
      </c>
      <c r="H358" s="63">
        <v>20</v>
      </c>
      <c r="I358" s="47">
        <v>10045380</v>
      </c>
      <c r="J358" s="48">
        <v>2779</v>
      </c>
      <c r="K358" s="63">
        <v>294</v>
      </c>
      <c r="L358" s="114">
        <f t="shared" si="6"/>
        <v>9.5</v>
      </c>
      <c r="M358" s="63">
        <v>12</v>
      </c>
      <c r="N358" s="93">
        <f t="shared" si="7"/>
        <v>88117.368421052641</v>
      </c>
      <c r="O358" s="139"/>
      <c r="P358" s="140"/>
      <c r="Q358" s="144"/>
      <c r="R358" s="144"/>
      <c r="S358" s="142"/>
      <c r="T358" s="158"/>
      <c r="U358" s="145"/>
    </row>
    <row r="359" spans="1:21" ht="27" customHeight="1">
      <c r="A359" s="9"/>
      <c r="B359" s="64" t="s">
        <v>52</v>
      </c>
      <c r="C359" s="37">
        <v>355</v>
      </c>
      <c r="D359" s="36">
        <v>5</v>
      </c>
      <c r="E359" s="64">
        <v>8040005003755</v>
      </c>
      <c r="F359" s="64" t="s">
        <v>984</v>
      </c>
      <c r="G359" s="57" t="s">
        <v>985</v>
      </c>
      <c r="H359" s="63">
        <v>30</v>
      </c>
      <c r="I359" s="47">
        <v>2042500</v>
      </c>
      <c r="J359" s="48">
        <v>3831</v>
      </c>
      <c r="K359" s="63">
        <v>268</v>
      </c>
      <c r="L359" s="114">
        <f t="shared" si="6"/>
        <v>14.299999999999999</v>
      </c>
      <c r="M359" s="63">
        <v>12</v>
      </c>
      <c r="N359" s="93">
        <f t="shared" si="7"/>
        <v>11902.680652680654</v>
      </c>
      <c r="O359" s="139"/>
      <c r="P359" s="140"/>
      <c r="Q359" s="144"/>
      <c r="R359" s="144"/>
      <c r="S359" s="142"/>
      <c r="T359" s="158"/>
      <c r="U359" s="145"/>
    </row>
    <row r="360" spans="1:21" ht="27" customHeight="1">
      <c r="A360" s="9"/>
      <c r="B360" s="64" t="s">
        <v>52</v>
      </c>
      <c r="C360" s="37">
        <v>356</v>
      </c>
      <c r="D360" s="36">
        <v>5</v>
      </c>
      <c r="E360" s="64">
        <v>7040005003525</v>
      </c>
      <c r="F360" s="64" t="s">
        <v>986</v>
      </c>
      <c r="G360" s="57" t="s">
        <v>987</v>
      </c>
      <c r="H360" s="63">
        <v>20</v>
      </c>
      <c r="I360" s="47">
        <v>519957</v>
      </c>
      <c r="J360" s="48">
        <v>755</v>
      </c>
      <c r="K360" s="63">
        <v>269</v>
      </c>
      <c r="L360" s="114">
        <f t="shared" si="6"/>
        <v>2.9</v>
      </c>
      <c r="M360" s="63">
        <v>12</v>
      </c>
      <c r="N360" s="93">
        <f t="shared" si="7"/>
        <v>14941.293103448275</v>
      </c>
      <c r="O360" s="139"/>
      <c r="P360" s="140"/>
      <c r="Q360" s="144"/>
      <c r="R360" s="144"/>
      <c r="S360" s="142"/>
      <c r="T360" s="158" t="s">
        <v>333</v>
      </c>
      <c r="U360" s="145">
        <v>0.3</v>
      </c>
    </row>
    <row r="361" spans="1:21" ht="27" customHeight="1">
      <c r="A361" s="9"/>
      <c r="B361" s="64" t="s">
        <v>52</v>
      </c>
      <c r="C361" s="37">
        <v>357</v>
      </c>
      <c r="D361" s="36">
        <v>5</v>
      </c>
      <c r="E361" s="64">
        <v>6040005003708</v>
      </c>
      <c r="F361" s="64" t="s">
        <v>988</v>
      </c>
      <c r="G361" s="57" t="s">
        <v>989</v>
      </c>
      <c r="H361" s="63">
        <v>20</v>
      </c>
      <c r="I361" s="47">
        <v>951190</v>
      </c>
      <c r="J361" s="48">
        <v>2344</v>
      </c>
      <c r="K361" s="63">
        <v>241</v>
      </c>
      <c r="L361" s="114">
        <f t="shared" si="6"/>
        <v>9.7999999999999989</v>
      </c>
      <c r="M361" s="63">
        <v>12</v>
      </c>
      <c r="N361" s="93">
        <f t="shared" si="7"/>
        <v>8088.3503401360549</v>
      </c>
      <c r="O361" s="139"/>
      <c r="P361" s="140"/>
      <c r="Q361" s="144"/>
      <c r="R361" s="144"/>
      <c r="S361" s="142"/>
      <c r="T361" s="158"/>
      <c r="U361" s="145"/>
    </row>
    <row r="362" spans="1:21" ht="27" customHeight="1">
      <c r="A362" s="9"/>
      <c r="B362" s="64" t="s">
        <v>52</v>
      </c>
      <c r="C362" s="37">
        <v>358</v>
      </c>
      <c r="D362" s="36">
        <v>4</v>
      </c>
      <c r="E362" s="64">
        <v>1040001021809</v>
      </c>
      <c r="F362" s="64" t="s">
        <v>990</v>
      </c>
      <c r="G362" s="57" t="s">
        <v>991</v>
      </c>
      <c r="H362" s="63">
        <v>10</v>
      </c>
      <c r="I362" s="47">
        <v>4448480</v>
      </c>
      <c r="J362" s="48">
        <v>3250</v>
      </c>
      <c r="K362" s="63">
        <v>244</v>
      </c>
      <c r="L362" s="114">
        <f t="shared" si="6"/>
        <v>13.4</v>
      </c>
      <c r="M362" s="63">
        <v>12</v>
      </c>
      <c r="N362" s="93">
        <f t="shared" si="7"/>
        <v>27664.676616915425</v>
      </c>
      <c r="O362" s="139"/>
      <c r="P362" s="140"/>
      <c r="Q362" s="144"/>
      <c r="R362" s="144"/>
      <c r="S362" s="142"/>
      <c r="T362" s="158"/>
      <c r="U362" s="145"/>
    </row>
    <row r="363" spans="1:21" ht="27" customHeight="1">
      <c r="A363" s="9"/>
      <c r="B363" s="64" t="s">
        <v>52</v>
      </c>
      <c r="C363" s="37">
        <v>359</v>
      </c>
      <c r="D363" s="36">
        <v>5</v>
      </c>
      <c r="E363" s="64">
        <v>2040005003281</v>
      </c>
      <c r="F363" s="64" t="s">
        <v>992</v>
      </c>
      <c r="G363" s="57" t="s">
        <v>993</v>
      </c>
      <c r="H363" s="63">
        <v>20</v>
      </c>
      <c r="I363" s="47">
        <v>2110249</v>
      </c>
      <c r="J363" s="48">
        <v>4424</v>
      </c>
      <c r="K363" s="63">
        <v>236</v>
      </c>
      <c r="L363" s="114">
        <f t="shared" si="6"/>
        <v>18.8</v>
      </c>
      <c r="M363" s="63">
        <v>12</v>
      </c>
      <c r="N363" s="93">
        <f t="shared" si="7"/>
        <v>9353.9406028368794</v>
      </c>
      <c r="O363" s="139"/>
      <c r="P363" s="169"/>
      <c r="Q363" s="144"/>
      <c r="R363" s="144"/>
      <c r="S363" s="142"/>
      <c r="T363" s="158"/>
      <c r="U363" s="145"/>
    </row>
    <row r="364" spans="1:21" ht="27" customHeight="1">
      <c r="A364" s="9"/>
      <c r="B364" s="64" t="s">
        <v>52</v>
      </c>
      <c r="C364" s="37">
        <v>360</v>
      </c>
      <c r="D364" s="36">
        <v>4</v>
      </c>
      <c r="E364" s="64">
        <v>6040003014525</v>
      </c>
      <c r="F364" s="64" t="s">
        <v>994</v>
      </c>
      <c r="G364" s="57" t="s">
        <v>165</v>
      </c>
      <c r="H364" s="63">
        <v>10</v>
      </c>
      <c r="I364" s="47">
        <v>3606628</v>
      </c>
      <c r="J364" s="48">
        <v>2618</v>
      </c>
      <c r="K364" s="63">
        <v>269</v>
      </c>
      <c r="L364" s="114">
        <f t="shared" si="6"/>
        <v>9.7999999999999989</v>
      </c>
      <c r="M364" s="63">
        <v>12</v>
      </c>
      <c r="N364" s="93">
        <f t="shared" si="7"/>
        <v>30668.605442176875</v>
      </c>
      <c r="O364" s="156"/>
      <c r="P364" s="157"/>
      <c r="Q364" s="144"/>
      <c r="R364" s="144"/>
      <c r="S364" s="142"/>
      <c r="T364" s="158" t="s">
        <v>333</v>
      </c>
      <c r="U364" s="145">
        <v>0.1</v>
      </c>
    </row>
    <row r="365" spans="1:21" ht="27" customHeight="1">
      <c r="A365" s="9"/>
      <c r="B365" s="64" t="s">
        <v>52</v>
      </c>
      <c r="C365" s="37">
        <v>361</v>
      </c>
      <c r="D365" s="36">
        <v>4</v>
      </c>
      <c r="E365" s="64">
        <v>9040001024861</v>
      </c>
      <c r="F365" s="64" t="s">
        <v>995</v>
      </c>
      <c r="G365" s="57" t="s">
        <v>996</v>
      </c>
      <c r="H365" s="63">
        <v>20</v>
      </c>
      <c r="I365" s="47">
        <v>6975261</v>
      </c>
      <c r="J365" s="48">
        <v>3271</v>
      </c>
      <c r="K365" s="63">
        <v>254</v>
      </c>
      <c r="L365" s="114">
        <f t="shared" si="6"/>
        <v>12.9</v>
      </c>
      <c r="M365" s="63">
        <v>12</v>
      </c>
      <c r="N365" s="93">
        <f t="shared" si="7"/>
        <v>45059.825581395351</v>
      </c>
      <c r="O365" s="156"/>
      <c r="P365" s="157"/>
      <c r="Q365" s="144"/>
      <c r="R365" s="144"/>
      <c r="S365" s="142"/>
      <c r="T365" s="158" t="s">
        <v>333</v>
      </c>
      <c r="U365" s="145">
        <v>0.15</v>
      </c>
    </row>
    <row r="366" spans="1:21" ht="27" customHeight="1">
      <c r="A366" s="9"/>
      <c r="B366" s="64" t="s">
        <v>52</v>
      </c>
      <c r="C366" s="37">
        <v>362</v>
      </c>
      <c r="D366" s="36">
        <v>4</v>
      </c>
      <c r="E366" s="64">
        <v>5040001019130</v>
      </c>
      <c r="F366" s="64" t="s">
        <v>997</v>
      </c>
      <c r="G366" s="57" t="s">
        <v>998</v>
      </c>
      <c r="H366" s="63">
        <v>20</v>
      </c>
      <c r="I366" s="47">
        <v>1097394</v>
      </c>
      <c r="J366" s="48">
        <v>671</v>
      </c>
      <c r="K366" s="63">
        <v>257</v>
      </c>
      <c r="L366" s="114">
        <f t="shared" si="6"/>
        <v>2.7</v>
      </c>
      <c r="M366" s="63">
        <v>12</v>
      </c>
      <c r="N366" s="93">
        <f t="shared" si="7"/>
        <v>33870.185185185182</v>
      </c>
      <c r="O366" s="156"/>
      <c r="P366" s="157"/>
      <c r="Q366" s="144"/>
      <c r="R366" s="144"/>
      <c r="S366" s="142"/>
      <c r="T366" s="158"/>
      <c r="U366" s="145"/>
    </row>
    <row r="367" spans="1:21" ht="27" customHeight="1">
      <c r="A367" s="9"/>
      <c r="B367" s="64" t="s">
        <v>52</v>
      </c>
      <c r="C367" s="37">
        <v>363</v>
      </c>
      <c r="D367" s="36">
        <v>4</v>
      </c>
      <c r="E367" s="64">
        <v>3040001085926</v>
      </c>
      <c r="F367" s="64" t="s">
        <v>999</v>
      </c>
      <c r="G367" s="57" t="s">
        <v>1000</v>
      </c>
      <c r="H367" s="63">
        <v>20</v>
      </c>
      <c r="I367" s="47">
        <v>446459</v>
      </c>
      <c r="J367" s="48">
        <v>2066</v>
      </c>
      <c r="K367" s="63">
        <v>270</v>
      </c>
      <c r="L367" s="114">
        <f t="shared" si="6"/>
        <v>7.6999999999999993</v>
      </c>
      <c r="M367" s="63">
        <v>12</v>
      </c>
      <c r="N367" s="93">
        <f t="shared" si="7"/>
        <v>4831.8073593073595</v>
      </c>
      <c r="O367" s="156"/>
      <c r="P367" s="157"/>
      <c r="Q367" s="144"/>
      <c r="R367" s="144"/>
      <c r="S367" s="142"/>
      <c r="T367" s="158"/>
      <c r="U367" s="145"/>
    </row>
    <row r="368" spans="1:21" ht="27" customHeight="1">
      <c r="A368" s="9"/>
      <c r="B368" s="64" t="s">
        <v>52</v>
      </c>
      <c r="C368" s="37">
        <v>364</v>
      </c>
      <c r="D368" s="36">
        <v>6</v>
      </c>
      <c r="E368" s="64">
        <v>2040005018445</v>
      </c>
      <c r="F368" s="64" t="s">
        <v>1001</v>
      </c>
      <c r="G368" s="57" t="s">
        <v>1002</v>
      </c>
      <c r="H368" s="63">
        <v>20</v>
      </c>
      <c r="I368" s="47">
        <v>2706030</v>
      </c>
      <c r="J368" s="48">
        <v>2160</v>
      </c>
      <c r="K368" s="63">
        <v>307</v>
      </c>
      <c r="L368" s="114">
        <f t="shared" si="6"/>
        <v>7.1</v>
      </c>
      <c r="M368" s="63">
        <v>12</v>
      </c>
      <c r="N368" s="93">
        <f t="shared" si="7"/>
        <v>31760.915492957749</v>
      </c>
      <c r="O368" s="156"/>
      <c r="P368" s="140"/>
      <c r="Q368" s="144"/>
      <c r="R368" s="144"/>
      <c r="S368" s="142"/>
      <c r="T368" s="158" t="s">
        <v>333</v>
      </c>
      <c r="U368" s="145">
        <v>0.05</v>
      </c>
    </row>
    <row r="369" spans="1:21" ht="27" customHeight="1">
      <c r="A369" s="9"/>
      <c r="B369" s="64" t="s">
        <v>52</v>
      </c>
      <c r="C369" s="37">
        <v>365</v>
      </c>
      <c r="D369" s="36">
        <v>4</v>
      </c>
      <c r="E369" s="64">
        <v>1040003009265</v>
      </c>
      <c r="F369" s="64" t="s">
        <v>1003</v>
      </c>
      <c r="G369" s="57" t="s">
        <v>1004</v>
      </c>
      <c r="H369" s="63">
        <v>20</v>
      </c>
      <c r="I369" s="47">
        <v>5471440</v>
      </c>
      <c r="J369" s="48">
        <v>5012</v>
      </c>
      <c r="K369" s="63">
        <v>310</v>
      </c>
      <c r="L369" s="114">
        <f t="shared" si="6"/>
        <v>16.200000000000003</v>
      </c>
      <c r="M369" s="63">
        <v>12</v>
      </c>
      <c r="N369" s="93">
        <f t="shared" si="7"/>
        <v>28145.267489711929</v>
      </c>
      <c r="O369" s="156"/>
      <c r="P369" s="157"/>
      <c r="Q369" s="144"/>
      <c r="R369" s="144"/>
      <c r="S369" s="142"/>
      <c r="T369" s="158" t="s">
        <v>333</v>
      </c>
      <c r="U369" s="145">
        <v>0.1</v>
      </c>
    </row>
    <row r="370" spans="1:21" ht="27" customHeight="1">
      <c r="A370" s="9"/>
      <c r="B370" s="64" t="s">
        <v>52</v>
      </c>
      <c r="C370" s="37">
        <v>366</v>
      </c>
      <c r="D370" s="36">
        <v>5</v>
      </c>
      <c r="E370" s="64">
        <v>5040005002248</v>
      </c>
      <c r="F370" s="64" t="s">
        <v>1005</v>
      </c>
      <c r="G370" s="57" t="s">
        <v>1006</v>
      </c>
      <c r="H370" s="63">
        <v>20</v>
      </c>
      <c r="I370" s="47">
        <v>8394718</v>
      </c>
      <c r="J370" s="48">
        <v>6100</v>
      </c>
      <c r="K370" s="63">
        <v>269</v>
      </c>
      <c r="L370" s="114">
        <f t="shared" si="6"/>
        <v>22.700000000000003</v>
      </c>
      <c r="M370" s="63">
        <v>12</v>
      </c>
      <c r="N370" s="93">
        <f t="shared" si="7"/>
        <v>30817.613803230543</v>
      </c>
      <c r="O370" s="139"/>
      <c r="P370" s="140"/>
      <c r="Q370" s="144"/>
      <c r="R370" s="144"/>
      <c r="S370" s="142"/>
      <c r="T370" s="158"/>
      <c r="U370" s="145"/>
    </row>
    <row r="371" spans="1:21" ht="27" customHeight="1">
      <c r="A371" s="9"/>
      <c r="B371" s="64" t="s">
        <v>52</v>
      </c>
      <c r="C371" s="37">
        <v>367</v>
      </c>
      <c r="D371" s="36">
        <v>4</v>
      </c>
      <c r="E371" s="64">
        <v>4040001108413</v>
      </c>
      <c r="F371" s="64" t="s">
        <v>1007</v>
      </c>
      <c r="G371" s="57" t="s">
        <v>1008</v>
      </c>
      <c r="H371" s="63">
        <v>20</v>
      </c>
      <c r="I371" s="47">
        <v>2655613</v>
      </c>
      <c r="J371" s="48">
        <v>3049</v>
      </c>
      <c r="K371" s="63">
        <v>239</v>
      </c>
      <c r="L371" s="114">
        <f t="shared" si="6"/>
        <v>12.799999999999999</v>
      </c>
      <c r="M371" s="63">
        <v>12</v>
      </c>
      <c r="N371" s="93">
        <f t="shared" si="7"/>
        <v>17289.147135416668</v>
      </c>
      <c r="O371" s="139"/>
      <c r="P371" s="140"/>
      <c r="Q371" s="144"/>
      <c r="R371" s="144"/>
      <c r="S371" s="142"/>
      <c r="T371" s="158" t="s">
        <v>333</v>
      </c>
      <c r="U371" s="145">
        <v>0.17</v>
      </c>
    </row>
    <row r="372" spans="1:21" ht="27" customHeight="1">
      <c r="A372" s="9"/>
      <c r="B372" s="64" t="s">
        <v>52</v>
      </c>
      <c r="C372" s="37">
        <v>368</v>
      </c>
      <c r="D372" s="36">
        <v>2</v>
      </c>
      <c r="E372" s="64">
        <v>9040005001725</v>
      </c>
      <c r="F372" s="64" t="s">
        <v>1009</v>
      </c>
      <c r="G372" s="57" t="s">
        <v>1010</v>
      </c>
      <c r="H372" s="63">
        <v>25</v>
      </c>
      <c r="I372" s="47">
        <v>2317900</v>
      </c>
      <c r="J372" s="48">
        <v>3582</v>
      </c>
      <c r="K372" s="63">
        <v>245</v>
      </c>
      <c r="L372" s="114">
        <f t="shared" si="6"/>
        <v>14.7</v>
      </c>
      <c r="M372" s="63">
        <v>12</v>
      </c>
      <c r="N372" s="93">
        <f t="shared" si="7"/>
        <v>13140.022675736962</v>
      </c>
      <c r="O372" s="139"/>
      <c r="P372" s="140"/>
      <c r="Q372" s="144"/>
      <c r="R372" s="144"/>
      <c r="S372" s="142"/>
      <c r="T372" s="158"/>
      <c r="U372" s="145"/>
    </row>
    <row r="373" spans="1:21" ht="27" customHeight="1">
      <c r="A373" s="9"/>
      <c r="B373" s="64" t="s">
        <v>52</v>
      </c>
      <c r="C373" s="37">
        <v>369</v>
      </c>
      <c r="D373" s="36">
        <v>2</v>
      </c>
      <c r="E373" s="64">
        <v>3040005001540</v>
      </c>
      <c r="F373" s="64" t="s">
        <v>1011</v>
      </c>
      <c r="G373" s="57" t="s">
        <v>1012</v>
      </c>
      <c r="H373" s="63">
        <v>12</v>
      </c>
      <c r="I373" s="47">
        <v>889000</v>
      </c>
      <c r="J373" s="48">
        <v>2899</v>
      </c>
      <c r="K373" s="63">
        <v>258</v>
      </c>
      <c r="L373" s="114">
        <f t="shared" si="6"/>
        <v>11.299999999999999</v>
      </c>
      <c r="M373" s="63">
        <v>12</v>
      </c>
      <c r="N373" s="93">
        <f t="shared" si="7"/>
        <v>6556.0471976401195</v>
      </c>
      <c r="O373" s="139"/>
      <c r="P373" s="140"/>
      <c r="Q373" s="144"/>
      <c r="R373" s="144"/>
      <c r="S373" s="142"/>
      <c r="T373" s="158"/>
      <c r="U373" s="145"/>
    </row>
    <row r="374" spans="1:21" ht="27" customHeight="1">
      <c r="A374" s="9"/>
      <c r="B374" s="64" t="s">
        <v>52</v>
      </c>
      <c r="C374" s="37">
        <v>370</v>
      </c>
      <c r="D374" s="36">
        <v>2</v>
      </c>
      <c r="E374" s="64">
        <v>3040005001953</v>
      </c>
      <c r="F374" s="64" t="s">
        <v>1013</v>
      </c>
      <c r="G374" s="57" t="s">
        <v>1014</v>
      </c>
      <c r="H374" s="63">
        <v>30</v>
      </c>
      <c r="I374" s="47">
        <v>6027400</v>
      </c>
      <c r="J374" s="48">
        <v>4688</v>
      </c>
      <c r="K374" s="63">
        <v>242</v>
      </c>
      <c r="L374" s="114">
        <f t="shared" si="6"/>
        <v>19.400000000000002</v>
      </c>
      <c r="M374" s="63">
        <v>12</v>
      </c>
      <c r="N374" s="93">
        <f t="shared" si="7"/>
        <v>25890.893470790372</v>
      </c>
      <c r="O374" s="139"/>
      <c r="P374" s="140"/>
      <c r="Q374" s="144"/>
      <c r="R374" s="144"/>
      <c r="S374" s="142"/>
      <c r="T374" s="158"/>
      <c r="U374" s="145"/>
    </row>
    <row r="375" spans="1:21" ht="27" customHeight="1">
      <c r="A375" s="9"/>
      <c r="B375" s="64" t="s">
        <v>52</v>
      </c>
      <c r="C375" s="37">
        <v>371</v>
      </c>
      <c r="D375" s="36">
        <v>6</v>
      </c>
      <c r="E375" s="64">
        <v>6040001112297</v>
      </c>
      <c r="F375" s="64" t="s">
        <v>1015</v>
      </c>
      <c r="G375" s="57" t="s">
        <v>1016</v>
      </c>
      <c r="H375" s="63">
        <v>20</v>
      </c>
      <c r="I375" s="47">
        <v>3083814</v>
      </c>
      <c r="J375" s="48">
        <v>4066</v>
      </c>
      <c r="K375" s="63">
        <v>239</v>
      </c>
      <c r="L375" s="114">
        <f t="shared" si="6"/>
        <v>17.100000000000001</v>
      </c>
      <c r="M375" s="63">
        <v>12</v>
      </c>
      <c r="N375" s="93">
        <f t="shared" si="7"/>
        <v>15028.33333333333</v>
      </c>
      <c r="O375" s="139"/>
      <c r="P375" s="140"/>
      <c r="Q375" s="144"/>
      <c r="R375" s="144"/>
      <c r="S375" s="142"/>
      <c r="T375" s="158"/>
      <c r="U375" s="145"/>
    </row>
    <row r="376" spans="1:21" ht="27" customHeight="1">
      <c r="A376" s="9"/>
      <c r="B376" s="64" t="s">
        <v>52</v>
      </c>
      <c r="C376" s="37">
        <v>372</v>
      </c>
      <c r="D376" s="36">
        <v>2</v>
      </c>
      <c r="E376" s="64">
        <v>8040005001536</v>
      </c>
      <c r="F376" s="64" t="s">
        <v>1017</v>
      </c>
      <c r="G376" s="57" t="s">
        <v>1018</v>
      </c>
      <c r="H376" s="63">
        <v>20</v>
      </c>
      <c r="I376" s="47">
        <v>2579931</v>
      </c>
      <c r="J376" s="48">
        <v>4654</v>
      </c>
      <c r="K376" s="63">
        <v>252</v>
      </c>
      <c r="L376" s="114">
        <f t="shared" si="6"/>
        <v>18.5</v>
      </c>
      <c r="M376" s="63">
        <v>12</v>
      </c>
      <c r="N376" s="93">
        <f t="shared" si="7"/>
        <v>11621.310810810812</v>
      </c>
      <c r="O376" s="139"/>
      <c r="P376" s="140"/>
      <c r="Q376" s="144"/>
      <c r="R376" s="144"/>
      <c r="S376" s="142"/>
      <c r="T376" s="158"/>
      <c r="U376" s="145"/>
    </row>
    <row r="377" spans="1:21" ht="27" customHeight="1">
      <c r="A377" s="9"/>
      <c r="B377" s="64" t="s">
        <v>52</v>
      </c>
      <c r="C377" s="37">
        <v>373</v>
      </c>
      <c r="D377" s="36">
        <v>2</v>
      </c>
      <c r="E377" s="64">
        <v>7040005001958</v>
      </c>
      <c r="F377" s="64" t="s">
        <v>1019</v>
      </c>
      <c r="G377" s="57" t="s">
        <v>598</v>
      </c>
      <c r="H377" s="63">
        <v>24</v>
      </c>
      <c r="I377" s="47">
        <v>3746400</v>
      </c>
      <c r="J377" s="48">
        <v>3395</v>
      </c>
      <c r="K377" s="63">
        <v>243</v>
      </c>
      <c r="L377" s="114">
        <f t="shared" si="6"/>
        <v>14</v>
      </c>
      <c r="M377" s="63">
        <v>12</v>
      </c>
      <c r="N377" s="93">
        <f t="shared" si="7"/>
        <v>22300</v>
      </c>
      <c r="O377" s="139"/>
      <c r="P377" s="140"/>
      <c r="Q377" s="144"/>
      <c r="R377" s="144"/>
      <c r="S377" s="142"/>
      <c r="T377" s="158"/>
      <c r="U377" s="145"/>
    </row>
    <row r="378" spans="1:21" ht="27" customHeight="1">
      <c r="A378" s="9"/>
      <c r="B378" s="64" t="s">
        <v>52</v>
      </c>
      <c r="C378" s="37">
        <v>374</v>
      </c>
      <c r="D378" s="36">
        <v>2</v>
      </c>
      <c r="E378" s="64">
        <v>5040005001984</v>
      </c>
      <c r="F378" s="64" t="s">
        <v>1020</v>
      </c>
      <c r="G378" s="57" t="s">
        <v>1021</v>
      </c>
      <c r="H378" s="63">
        <v>12</v>
      </c>
      <c r="I378" s="47">
        <v>2342451</v>
      </c>
      <c r="J378" s="48">
        <v>2713</v>
      </c>
      <c r="K378" s="63">
        <v>312</v>
      </c>
      <c r="L378" s="114">
        <f t="shared" si="6"/>
        <v>8.6999999999999993</v>
      </c>
      <c r="M378" s="63">
        <v>12</v>
      </c>
      <c r="N378" s="93">
        <f t="shared" si="7"/>
        <v>22437.27011494253</v>
      </c>
      <c r="O378" s="163"/>
      <c r="P378" s="164"/>
      <c r="Q378" s="144"/>
      <c r="R378" s="165"/>
      <c r="S378" s="142"/>
      <c r="T378" s="158"/>
      <c r="U378" s="145"/>
    </row>
    <row r="379" spans="1:21" ht="27" customHeight="1">
      <c r="A379" s="9"/>
      <c r="B379" s="64" t="s">
        <v>52</v>
      </c>
      <c r="C379" s="37">
        <v>375</v>
      </c>
      <c r="D379" s="36">
        <v>2</v>
      </c>
      <c r="E379" s="64">
        <v>2040005020228</v>
      </c>
      <c r="F379" s="64" t="s">
        <v>1022</v>
      </c>
      <c r="G379" s="57" t="s">
        <v>1023</v>
      </c>
      <c r="H379" s="63">
        <v>10</v>
      </c>
      <c r="I379" s="47">
        <v>2911481</v>
      </c>
      <c r="J379" s="48">
        <v>2389</v>
      </c>
      <c r="K379" s="63">
        <v>270</v>
      </c>
      <c r="L379" s="114">
        <f t="shared" si="6"/>
        <v>8.9</v>
      </c>
      <c r="M379" s="63">
        <v>12</v>
      </c>
      <c r="N379" s="93">
        <f t="shared" si="7"/>
        <v>27261.058052434455</v>
      </c>
      <c r="O379" s="139"/>
      <c r="P379" s="140"/>
      <c r="Q379" s="144"/>
      <c r="R379" s="144"/>
      <c r="S379" s="142"/>
      <c r="T379" s="158"/>
      <c r="U379" s="145"/>
    </row>
    <row r="380" spans="1:21" ht="27" customHeight="1">
      <c r="A380" s="9"/>
      <c r="B380" s="64" t="s">
        <v>52</v>
      </c>
      <c r="C380" s="37">
        <v>376</v>
      </c>
      <c r="D380" s="36">
        <v>2</v>
      </c>
      <c r="E380" s="64">
        <v>3040005001524</v>
      </c>
      <c r="F380" s="64" t="s">
        <v>1024</v>
      </c>
      <c r="G380" s="57" t="s">
        <v>1025</v>
      </c>
      <c r="H380" s="63">
        <v>20</v>
      </c>
      <c r="I380" s="47">
        <v>36995</v>
      </c>
      <c r="J380" s="48">
        <v>184</v>
      </c>
      <c r="K380" s="63">
        <v>270</v>
      </c>
      <c r="L380" s="114">
        <f t="shared" si="6"/>
        <v>0.7</v>
      </c>
      <c r="M380" s="63">
        <v>12</v>
      </c>
      <c r="N380" s="93">
        <f t="shared" si="7"/>
        <v>4404.166666666667</v>
      </c>
      <c r="O380" s="139"/>
      <c r="P380" s="140"/>
      <c r="Q380" s="144"/>
      <c r="R380" s="144"/>
      <c r="S380" s="142"/>
      <c r="T380" s="158"/>
      <c r="U380" s="145"/>
    </row>
    <row r="381" spans="1:21" ht="27" customHeight="1">
      <c r="A381" s="9"/>
      <c r="B381" s="64" t="s">
        <v>52</v>
      </c>
      <c r="C381" s="37">
        <v>377</v>
      </c>
      <c r="D381" s="36">
        <v>2</v>
      </c>
      <c r="E381" s="64">
        <v>5040005001695</v>
      </c>
      <c r="F381" s="64" t="s">
        <v>1026</v>
      </c>
      <c r="G381" s="57" t="s">
        <v>1027</v>
      </c>
      <c r="H381" s="63">
        <v>20</v>
      </c>
      <c r="I381" s="47">
        <v>2591010</v>
      </c>
      <c r="J381" s="48">
        <v>3480</v>
      </c>
      <c r="K381" s="63">
        <v>257</v>
      </c>
      <c r="L381" s="114">
        <f t="shared" si="6"/>
        <v>13.6</v>
      </c>
      <c r="M381" s="63">
        <v>12</v>
      </c>
      <c r="N381" s="93">
        <f t="shared" si="7"/>
        <v>15876.286764705883</v>
      </c>
      <c r="O381" s="139"/>
      <c r="P381" s="140"/>
      <c r="Q381" s="144"/>
      <c r="R381" s="144"/>
      <c r="S381" s="142"/>
      <c r="T381" s="158"/>
      <c r="U381" s="145"/>
    </row>
    <row r="382" spans="1:21" ht="27" customHeight="1">
      <c r="A382" s="9"/>
      <c r="B382" s="64" t="s">
        <v>52</v>
      </c>
      <c r="C382" s="37">
        <v>378</v>
      </c>
      <c r="D382" s="36">
        <v>2</v>
      </c>
      <c r="E382" s="64">
        <v>8040005001536</v>
      </c>
      <c r="F382" s="64" t="s">
        <v>1028</v>
      </c>
      <c r="G382" s="57" t="s">
        <v>1029</v>
      </c>
      <c r="H382" s="63">
        <v>50</v>
      </c>
      <c r="I382" s="47">
        <v>4986266</v>
      </c>
      <c r="J382" s="48">
        <v>11785</v>
      </c>
      <c r="K382" s="63">
        <v>257</v>
      </c>
      <c r="L382" s="114">
        <f t="shared" si="6"/>
        <v>45.9</v>
      </c>
      <c r="M382" s="63">
        <v>12</v>
      </c>
      <c r="N382" s="93">
        <f t="shared" si="7"/>
        <v>9052.7705156136526</v>
      </c>
      <c r="O382" s="139"/>
      <c r="P382" s="140"/>
      <c r="Q382" s="144" t="s">
        <v>333</v>
      </c>
      <c r="R382" s="144"/>
      <c r="S382" s="142">
        <v>2.7E-2</v>
      </c>
      <c r="T382" s="158"/>
      <c r="U382" s="145"/>
    </row>
    <row r="383" spans="1:21" ht="27" customHeight="1">
      <c r="A383" s="9"/>
      <c r="B383" s="64" t="s">
        <v>52</v>
      </c>
      <c r="C383" s="37">
        <v>379</v>
      </c>
      <c r="D383" s="36">
        <v>2</v>
      </c>
      <c r="E383" s="64">
        <v>5040005001084</v>
      </c>
      <c r="F383" s="64" t="s">
        <v>1030</v>
      </c>
      <c r="G383" s="57" t="s">
        <v>1031</v>
      </c>
      <c r="H383" s="63">
        <v>16</v>
      </c>
      <c r="I383" s="47">
        <v>2716580</v>
      </c>
      <c r="J383" s="48">
        <v>2906</v>
      </c>
      <c r="K383" s="63">
        <v>262</v>
      </c>
      <c r="L383" s="114">
        <f t="shared" si="6"/>
        <v>11.1</v>
      </c>
      <c r="M383" s="63">
        <v>12</v>
      </c>
      <c r="N383" s="93">
        <f t="shared" si="7"/>
        <v>20394.744744744745</v>
      </c>
      <c r="O383" s="139"/>
      <c r="P383" s="140"/>
      <c r="Q383" s="144"/>
      <c r="R383" s="144"/>
      <c r="S383" s="142"/>
      <c r="T383" s="158"/>
      <c r="U383" s="145"/>
    </row>
    <row r="384" spans="1:21" ht="27" customHeight="1">
      <c r="A384" s="9"/>
      <c r="B384" s="64" t="s">
        <v>52</v>
      </c>
      <c r="C384" s="37">
        <v>380</v>
      </c>
      <c r="D384" s="36">
        <v>2</v>
      </c>
      <c r="E384" s="64">
        <v>1040005001831</v>
      </c>
      <c r="F384" s="64" t="s">
        <v>1032</v>
      </c>
      <c r="G384" s="57" t="s">
        <v>1033</v>
      </c>
      <c r="H384" s="63">
        <v>20</v>
      </c>
      <c r="I384" s="47">
        <v>2694292</v>
      </c>
      <c r="J384" s="48">
        <v>3599</v>
      </c>
      <c r="K384" s="63">
        <v>243</v>
      </c>
      <c r="L384" s="114">
        <f t="shared" si="6"/>
        <v>14.9</v>
      </c>
      <c r="M384" s="63">
        <v>12</v>
      </c>
      <c r="N384" s="93">
        <f t="shared" si="7"/>
        <v>15068.747203579418</v>
      </c>
      <c r="O384" s="139"/>
      <c r="P384" s="140"/>
      <c r="Q384" s="144"/>
      <c r="R384" s="144"/>
      <c r="S384" s="142"/>
      <c r="T384" s="158"/>
      <c r="U384" s="145"/>
    </row>
    <row r="385" spans="1:21" ht="27" customHeight="1">
      <c r="A385" s="9"/>
      <c r="B385" s="64" t="s">
        <v>52</v>
      </c>
      <c r="C385" s="37">
        <v>381</v>
      </c>
      <c r="D385" s="36">
        <v>2</v>
      </c>
      <c r="E385" s="64">
        <v>6040005001991</v>
      </c>
      <c r="F385" s="64" t="s">
        <v>1034</v>
      </c>
      <c r="G385" s="57" t="s">
        <v>1035</v>
      </c>
      <c r="H385" s="63">
        <v>14</v>
      </c>
      <c r="I385" s="47">
        <v>1521206</v>
      </c>
      <c r="J385" s="48">
        <v>2631</v>
      </c>
      <c r="K385" s="63">
        <v>270</v>
      </c>
      <c r="L385" s="114">
        <f t="shared" si="6"/>
        <v>9.7999999999999989</v>
      </c>
      <c r="M385" s="63">
        <v>12</v>
      </c>
      <c r="N385" s="93">
        <f t="shared" si="7"/>
        <v>12935.425170068027</v>
      </c>
      <c r="O385" s="139"/>
      <c r="P385" s="140"/>
      <c r="Q385" s="144"/>
      <c r="R385" s="144"/>
      <c r="S385" s="142"/>
      <c r="T385" s="158"/>
      <c r="U385" s="145"/>
    </row>
    <row r="386" spans="1:21" ht="27" customHeight="1">
      <c r="A386" s="9"/>
      <c r="B386" s="64" t="s">
        <v>52</v>
      </c>
      <c r="C386" s="37">
        <v>382</v>
      </c>
      <c r="D386" s="36">
        <v>4</v>
      </c>
      <c r="E386" s="64">
        <v>9040003006916</v>
      </c>
      <c r="F386" s="64" t="s">
        <v>1036</v>
      </c>
      <c r="G386" s="57" t="s">
        <v>1037</v>
      </c>
      <c r="H386" s="63">
        <v>14</v>
      </c>
      <c r="I386" s="47">
        <v>1590500</v>
      </c>
      <c r="J386" s="48">
        <v>3181</v>
      </c>
      <c r="K386" s="63">
        <v>240</v>
      </c>
      <c r="L386" s="114">
        <f t="shared" ref="L386:L449" si="8">ROUNDUP(J386/K386,1)</f>
        <v>13.299999999999999</v>
      </c>
      <c r="M386" s="63">
        <v>12</v>
      </c>
      <c r="N386" s="93">
        <f t="shared" ref="N386:N449" si="9">IF(AND(I386&gt;0,L386&gt;0,M386&gt;0),I386/L386/M386,0)</f>
        <v>9965.5388471177957</v>
      </c>
      <c r="O386" s="139"/>
      <c r="P386" s="140"/>
      <c r="Q386" s="144"/>
      <c r="R386" s="144"/>
      <c r="S386" s="142"/>
      <c r="T386" s="158"/>
      <c r="U386" s="145"/>
    </row>
    <row r="387" spans="1:21" ht="27" customHeight="1">
      <c r="A387" s="9"/>
      <c r="B387" s="64" t="s">
        <v>52</v>
      </c>
      <c r="C387" s="37">
        <v>383</v>
      </c>
      <c r="D387" s="36">
        <v>2</v>
      </c>
      <c r="E387" s="64">
        <v>9040005001502</v>
      </c>
      <c r="F387" s="64" t="s">
        <v>1038</v>
      </c>
      <c r="G387" s="57" t="s">
        <v>1039</v>
      </c>
      <c r="H387" s="63">
        <v>18</v>
      </c>
      <c r="I387" s="47">
        <v>2420022</v>
      </c>
      <c r="J387" s="48">
        <v>4695</v>
      </c>
      <c r="K387" s="63">
        <v>256</v>
      </c>
      <c r="L387" s="114">
        <f t="shared" si="8"/>
        <v>18.400000000000002</v>
      </c>
      <c r="M387" s="63">
        <v>12</v>
      </c>
      <c r="N387" s="93">
        <f t="shared" si="9"/>
        <v>10960.24456521739</v>
      </c>
      <c r="O387" s="139"/>
      <c r="P387" s="140"/>
      <c r="Q387" s="144"/>
      <c r="R387" s="144"/>
      <c r="S387" s="142"/>
      <c r="T387" s="158"/>
      <c r="U387" s="145"/>
    </row>
    <row r="388" spans="1:21" ht="27" customHeight="1">
      <c r="A388" s="9"/>
      <c r="B388" s="64" t="s">
        <v>52</v>
      </c>
      <c r="C388" s="37">
        <v>384</v>
      </c>
      <c r="D388" s="36">
        <v>2</v>
      </c>
      <c r="E388" s="64">
        <v>5040005010291</v>
      </c>
      <c r="F388" s="64" t="s">
        <v>606</v>
      </c>
      <c r="G388" s="57" t="s">
        <v>1040</v>
      </c>
      <c r="H388" s="63">
        <v>34</v>
      </c>
      <c r="I388" s="47">
        <v>11877738</v>
      </c>
      <c r="J388" s="48">
        <v>8701</v>
      </c>
      <c r="K388" s="63">
        <v>254</v>
      </c>
      <c r="L388" s="114">
        <f t="shared" si="8"/>
        <v>34.300000000000004</v>
      </c>
      <c r="M388" s="63">
        <v>12</v>
      </c>
      <c r="N388" s="93">
        <f t="shared" si="9"/>
        <v>28857.478134110785</v>
      </c>
      <c r="O388" s="139"/>
      <c r="P388" s="140"/>
      <c r="Q388" s="144"/>
      <c r="R388" s="144"/>
      <c r="S388" s="142"/>
      <c r="T388" s="158"/>
      <c r="U388" s="145"/>
    </row>
    <row r="389" spans="1:21" ht="27" customHeight="1">
      <c r="A389" s="9"/>
      <c r="B389" s="64" t="s">
        <v>52</v>
      </c>
      <c r="C389" s="37">
        <v>385</v>
      </c>
      <c r="D389" s="36">
        <v>4</v>
      </c>
      <c r="E389" s="64">
        <v>9040001024688</v>
      </c>
      <c r="F389" s="64" t="s">
        <v>1041</v>
      </c>
      <c r="G389" s="57" t="s">
        <v>1042</v>
      </c>
      <c r="H389" s="63">
        <v>20</v>
      </c>
      <c r="I389" s="47">
        <v>580700</v>
      </c>
      <c r="J389" s="48">
        <v>3148</v>
      </c>
      <c r="K389" s="63">
        <v>256</v>
      </c>
      <c r="L389" s="114">
        <f t="shared" si="8"/>
        <v>12.299999999999999</v>
      </c>
      <c r="M389" s="63">
        <v>12</v>
      </c>
      <c r="N389" s="93">
        <f t="shared" si="9"/>
        <v>3934.2818428184287</v>
      </c>
      <c r="O389" s="139"/>
      <c r="P389" s="140"/>
      <c r="Q389" s="144"/>
      <c r="R389" s="144"/>
      <c r="S389" s="142"/>
      <c r="T389" s="158"/>
      <c r="U389" s="145"/>
    </row>
    <row r="390" spans="1:21" ht="27" customHeight="1">
      <c r="A390" s="9"/>
      <c r="B390" s="64" t="s">
        <v>52</v>
      </c>
      <c r="C390" s="37">
        <v>386</v>
      </c>
      <c r="D390" s="36">
        <v>5</v>
      </c>
      <c r="E390" s="64">
        <v>6040005010357</v>
      </c>
      <c r="F390" s="64" t="s">
        <v>1043</v>
      </c>
      <c r="G390" s="57" t="s">
        <v>1044</v>
      </c>
      <c r="H390" s="63">
        <v>20</v>
      </c>
      <c r="I390" s="47">
        <v>1938116</v>
      </c>
      <c r="J390" s="48">
        <v>3894</v>
      </c>
      <c r="K390" s="63">
        <v>243</v>
      </c>
      <c r="L390" s="114">
        <f t="shared" si="8"/>
        <v>16.100000000000001</v>
      </c>
      <c r="M390" s="63">
        <v>12</v>
      </c>
      <c r="N390" s="93">
        <f t="shared" si="9"/>
        <v>10031.656314699792</v>
      </c>
      <c r="O390" s="139"/>
      <c r="P390" s="140"/>
      <c r="Q390" s="144"/>
      <c r="R390" s="144"/>
      <c r="S390" s="142"/>
      <c r="T390" s="158"/>
      <c r="U390" s="145"/>
    </row>
    <row r="391" spans="1:21" ht="27" customHeight="1">
      <c r="A391" s="9"/>
      <c r="B391" s="64" t="s">
        <v>52</v>
      </c>
      <c r="C391" s="37">
        <v>387</v>
      </c>
      <c r="D391" s="36">
        <v>2</v>
      </c>
      <c r="E391" s="64">
        <v>4040005001564</v>
      </c>
      <c r="F391" s="64" t="s">
        <v>1045</v>
      </c>
      <c r="G391" s="57" t="s">
        <v>1046</v>
      </c>
      <c r="H391" s="63">
        <v>20</v>
      </c>
      <c r="I391" s="47">
        <v>5073715</v>
      </c>
      <c r="J391" s="48">
        <v>5309</v>
      </c>
      <c r="K391" s="63">
        <v>325</v>
      </c>
      <c r="L391" s="114">
        <f t="shared" si="8"/>
        <v>16.400000000000002</v>
      </c>
      <c r="M391" s="63">
        <v>12</v>
      </c>
      <c r="N391" s="93">
        <f t="shared" si="9"/>
        <v>25781.072154471538</v>
      </c>
      <c r="O391" s="139"/>
      <c r="P391" s="140"/>
      <c r="Q391" s="144"/>
      <c r="R391" s="144"/>
      <c r="S391" s="142"/>
      <c r="T391" s="158"/>
      <c r="U391" s="145"/>
    </row>
    <row r="392" spans="1:21" ht="27" customHeight="1">
      <c r="A392" s="9"/>
      <c r="B392" s="64" t="s">
        <v>52</v>
      </c>
      <c r="C392" s="37">
        <v>388</v>
      </c>
      <c r="D392" s="36">
        <v>4</v>
      </c>
      <c r="E392" s="64">
        <v>4010001139584</v>
      </c>
      <c r="F392" s="64" t="s">
        <v>1047</v>
      </c>
      <c r="G392" s="57" t="s">
        <v>1048</v>
      </c>
      <c r="H392" s="63">
        <v>20</v>
      </c>
      <c r="I392" s="47">
        <v>5831150</v>
      </c>
      <c r="J392" s="48">
        <v>7052</v>
      </c>
      <c r="K392" s="63">
        <v>311</v>
      </c>
      <c r="L392" s="114">
        <f t="shared" si="8"/>
        <v>22.700000000000003</v>
      </c>
      <c r="M392" s="63">
        <v>12</v>
      </c>
      <c r="N392" s="93">
        <f t="shared" si="9"/>
        <v>21406.571218795885</v>
      </c>
      <c r="O392" s="139"/>
      <c r="P392" s="140"/>
      <c r="Q392" s="144"/>
      <c r="R392" s="144"/>
      <c r="S392" s="142"/>
      <c r="T392" s="158" t="s">
        <v>333</v>
      </c>
      <c r="U392" s="145">
        <v>0.05</v>
      </c>
    </row>
    <row r="393" spans="1:21" ht="27" customHeight="1">
      <c r="A393" s="9"/>
      <c r="B393" s="64" t="s">
        <v>52</v>
      </c>
      <c r="C393" s="37">
        <v>389</v>
      </c>
      <c r="D393" s="36">
        <v>4</v>
      </c>
      <c r="E393" s="64">
        <v>2040001013978</v>
      </c>
      <c r="F393" s="64" t="s">
        <v>1049</v>
      </c>
      <c r="G393" s="57" t="s">
        <v>1050</v>
      </c>
      <c r="H393" s="63">
        <v>10</v>
      </c>
      <c r="I393" s="47">
        <v>748770</v>
      </c>
      <c r="J393" s="48">
        <v>898</v>
      </c>
      <c r="K393" s="63">
        <v>241</v>
      </c>
      <c r="L393" s="114">
        <f t="shared" si="8"/>
        <v>3.8000000000000003</v>
      </c>
      <c r="M393" s="63">
        <v>12</v>
      </c>
      <c r="N393" s="93">
        <f t="shared" si="9"/>
        <v>16420.394736842103</v>
      </c>
      <c r="O393" s="139"/>
      <c r="P393" s="140"/>
      <c r="Q393" s="144"/>
      <c r="R393" s="144"/>
      <c r="S393" s="142"/>
      <c r="T393" s="158"/>
      <c r="U393" s="145"/>
    </row>
    <row r="394" spans="1:21" ht="27" customHeight="1">
      <c r="A394" s="9"/>
      <c r="B394" s="64" t="s">
        <v>52</v>
      </c>
      <c r="C394" s="37">
        <v>390</v>
      </c>
      <c r="D394" s="36">
        <v>5</v>
      </c>
      <c r="E394" s="64">
        <v>7040005001834</v>
      </c>
      <c r="F394" s="64" t="s">
        <v>1051</v>
      </c>
      <c r="G394" s="57" t="s">
        <v>1052</v>
      </c>
      <c r="H394" s="63">
        <v>20</v>
      </c>
      <c r="I394" s="47">
        <v>4707966</v>
      </c>
      <c r="J394" s="48">
        <v>4095</v>
      </c>
      <c r="K394" s="63">
        <v>242</v>
      </c>
      <c r="L394" s="114">
        <f t="shared" si="8"/>
        <v>17</v>
      </c>
      <c r="M394" s="63">
        <v>12</v>
      </c>
      <c r="N394" s="93">
        <f t="shared" si="9"/>
        <v>23078.264705882353</v>
      </c>
      <c r="O394" s="139"/>
      <c r="P394" s="140"/>
      <c r="Q394" s="144"/>
      <c r="R394" s="144"/>
      <c r="S394" s="142"/>
      <c r="T394" s="158"/>
      <c r="U394" s="145"/>
    </row>
    <row r="395" spans="1:21" ht="27" customHeight="1">
      <c r="A395" s="9"/>
      <c r="B395" s="64" t="s">
        <v>52</v>
      </c>
      <c r="C395" s="37">
        <v>391</v>
      </c>
      <c r="D395" s="36">
        <v>4</v>
      </c>
      <c r="E395" s="64">
        <v>5040001103875</v>
      </c>
      <c r="F395" s="64" t="s">
        <v>1053</v>
      </c>
      <c r="G395" s="57" t="s">
        <v>1054</v>
      </c>
      <c r="H395" s="63">
        <v>20</v>
      </c>
      <c r="I395" s="47">
        <v>2157961</v>
      </c>
      <c r="J395" s="48">
        <v>2880</v>
      </c>
      <c r="K395" s="63">
        <v>246</v>
      </c>
      <c r="L395" s="114">
        <f t="shared" si="8"/>
        <v>11.799999999999999</v>
      </c>
      <c r="M395" s="63">
        <v>12</v>
      </c>
      <c r="N395" s="93">
        <f t="shared" si="9"/>
        <v>15239.83757062147</v>
      </c>
      <c r="O395" s="139"/>
      <c r="P395" s="140"/>
      <c r="Q395" s="144"/>
      <c r="R395" s="144"/>
      <c r="S395" s="142"/>
      <c r="T395" s="158"/>
      <c r="U395" s="145"/>
    </row>
    <row r="396" spans="1:21" ht="27" customHeight="1">
      <c r="A396" s="9"/>
      <c r="B396" s="64" t="s">
        <v>52</v>
      </c>
      <c r="C396" s="37">
        <v>392</v>
      </c>
      <c r="D396" s="36">
        <v>4</v>
      </c>
      <c r="E396" s="64">
        <v>4010001139584</v>
      </c>
      <c r="F396" s="64" t="s">
        <v>1047</v>
      </c>
      <c r="G396" s="57" t="s">
        <v>1055</v>
      </c>
      <c r="H396" s="63">
        <v>20</v>
      </c>
      <c r="I396" s="47">
        <v>4472150</v>
      </c>
      <c r="J396" s="48">
        <v>6103</v>
      </c>
      <c r="K396" s="63">
        <v>311</v>
      </c>
      <c r="L396" s="114">
        <f t="shared" si="8"/>
        <v>19.700000000000003</v>
      </c>
      <c r="M396" s="63">
        <v>12</v>
      </c>
      <c r="N396" s="93">
        <f t="shared" si="9"/>
        <v>18917.724196277493</v>
      </c>
      <c r="O396" s="139"/>
      <c r="P396" s="140"/>
      <c r="Q396" s="144"/>
      <c r="R396" s="144"/>
      <c r="S396" s="142"/>
      <c r="T396" s="158" t="s">
        <v>333</v>
      </c>
      <c r="U396" s="145">
        <v>0.19</v>
      </c>
    </row>
    <row r="397" spans="1:21" ht="27" customHeight="1">
      <c r="A397" s="9"/>
      <c r="B397" s="64" t="s">
        <v>52</v>
      </c>
      <c r="C397" s="37">
        <v>393</v>
      </c>
      <c r="D397" s="36">
        <v>2</v>
      </c>
      <c r="E397" s="64">
        <v>4040005001564</v>
      </c>
      <c r="F397" s="64" t="s">
        <v>1045</v>
      </c>
      <c r="G397" s="57" t="s">
        <v>199</v>
      </c>
      <c r="H397" s="63">
        <v>10</v>
      </c>
      <c r="I397" s="47">
        <v>1261026</v>
      </c>
      <c r="J397" s="48">
        <v>2557</v>
      </c>
      <c r="K397" s="63">
        <v>276</v>
      </c>
      <c r="L397" s="114">
        <f t="shared" si="8"/>
        <v>9.2999999999999989</v>
      </c>
      <c r="M397" s="63">
        <v>12</v>
      </c>
      <c r="N397" s="93">
        <f t="shared" si="9"/>
        <v>11299.516129032259</v>
      </c>
      <c r="O397" s="139"/>
      <c r="P397" s="140"/>
      <c r="Q397" s="144"/>
      <c r="R397" s="144"/>
      <c r="S397" s="142"/>
      <c r="T397" s="158"/>
      <c r="U397" s="145"/>
    </row>
    <row r="398" spans="1:21" ht="27" customHeight="1">
      <c r="A398" s="9"/>
      <c r="B398" s="64" t="s">
        <v>52</v>
      </c>
      <c r="C398" s="37">
        <v>394</v>
      </c>
      <c r="D398" s="36">
        <v>4</v>
      </c>
      <c r="E398" s="64">
        <v>8040001090608</v>
      </c>
      <c r="F398" s="64" t="s">
        <v>1056</v>
      </c>
      <c r="G398" s="57" t="s">
        <v>1057</v>
      </c>
      <c r="H398" s="63">
        <v>20</v>
      </c>
      <c r="I398" s="47">
        <v>2587440</v>
      </c>
      <c r="J398" s="48">
        <v>4836</v>
      </c>
      <c r="K398" s="63">
        <v>256</v>
      </c>
      <c r="L398" s="114">
        <f t="shared" si="8"/>
        <v>18.900000000000002</v>
      </c>
      <c r="M398" s="63">
        <v>12</v>
      </c>
      <c r="N398" s="93">
        <f t="shared" si="9"/>
        <v>11408.465608465607</v>
      </c>
      <c r="O398" s="139"/>
      <c r="P398" s="140"/>
      <c r="Q398" s="144"/>
      <c r="R398" s="144"/>
      <c r="S398" s="142"/>
      <c r="T398" s="158"/>
      <c r="U398" s="145"/>
    </row>
    <row r="399" spans="1:21" ht="27" customHeight="1">
      <c r="A399" s="9"/>
      <c r="B399" s="64" t="s">
        <v>52</v>
      </c>
      <c r="C399" s="37">
        <v>395</v>
      </c>
      <c r="D399" s="36">
        <v>2</v>
      </c>
      <c r="E399" s="64">
        <v>2040005002135</v>
      </c>
      <c r="F399" s="64" t="s">
        <v>1058</v>
      </c>
      <c r="G399" s="57" t="s">
        <v>1059</v>
      </c>
      <c r="H399" s="63">
        <v>20</v>
      </c>
      <c r="I399" s="47">
        <v>2848484</v>
      </c>
      <c r="J399" s="48">
        <v>2989</v>
      </c>
      <c r="K399" s="63">
        <v>257</v>
      </c>
      <c r="L399" s="114">
        <f t="shared" si="8"/>
        <v>11.7</v>
      </c>
      <c r="M399" s="63">
        <v>12</v>
      </c>
      <c r="N399" s="93">
        <f t="shared" si="9"/>
        <v>20288.347578347581</v>
      </c>
      <c r="O399" s="139"/>
      <c r="P399" s="140"/>
      <c r="Q399" s="144" t="s">
        <v>333</v>
      </c>
      <c r="R399" s="144"/>
      <c r="S399" s="142">
        <v>0.17699999999999999</v>
      </c>
      <c r="T399" s="158"/>
      <c r="U399" s="145"/>
    </row>
    <row r="400" spans="1:21" ht="27" customHeight="1">
      <c r="A400" s="9"/>
      <c r="B400" s="64" t="s">
        <v>52</v>
      </c>
      <c r="C400" s="37">
        <v>396</v>
      </c>
      <c r="D400" s="36">
        <v>4</v>
      </c>
      <c r="E400" s="64">
        <v>5040001112793</v>
      </c>
      <c r="F400" s="64" t="s">
        <v>1060</v>
      </c>
      <c r="G400" s="57" t="s">
        <v>1061</v>
      </c>
      <c r="H400" s="63">
        <v>20</v>
      </c>
      <c r="I400" s="47">
        <v>1195090</v>
      </c>
      <c r="J400" s="48">
        <v>1883</v>
      </c>
      <c r="K400" s="63">
        <v>265</v>
      </c>
      <c r="L400" s="114">
        <f t="shared" si="8"/>
        <v>7.1999999999999993</v>
      </c>
      <c r="M400" s="63">
        <v>12</v>
      </c>
      <c r="N400" s="93">
        <f t="shared" si="9"/>
        <v>13832.060185185188</v>
      </c>
      <c r="O400" s="139"/>
      <c r="P400" s="140"/>
      <c r="Q400" s="144"/>
      <c r="R400" s="144"/>
      <c r="S400" s="142"/>
      <c r="T400" s="158"/>
      <c r="U400" s="145"/>
    </row>
    <row r="401" spans="1:21" ht="27" customHeight="1">
      <c r="A401" s="9"/>
      <c r="B401" s="64" t="s">
        <v>52</v>
      </c>
      <c r="C401" s="37">
        <v>397</v>
      </c>
      <c r="D401" s="36">
        <v>2</v>
      </c>
      <c r="E401" s="64">
        <v>8040005001536</v>
      </c>
      <c r="F401" s="64" t="s">
        <v>1028</v>
      </c>
      <c r="G401" s="57" t="s">
        <v>1062</v>
      </c>
      <c r="H401" s="63">
        <v>20</v>
      </c>
      <c r="I401" s="47">
        <v>2590330</v>
      </c>
      <c r="J401" s="48">
        <v>2769</v>
      </c>
      <c r="K401" s="63">
        <v>252</v>
      </c>
      <c r="L401" s="114">
        <f t="shared" si="8"/>
        <v>11</v>
      </c>
      <c r="M401" s="63">
        <v>12</v>
      </c>
      <c r="N401" s="93">
        <f t="shared" si="9"/>
        <v>19623.71212121212</v>
      </c>
      <c r="O401" s="139"/>
      <c r="P401" s="140"/>
      <c r="Q401" s="144"/>
      <c r="R401" s="144"/>
      <c r="S401" s="142"/>
      <c r="T401" s="158"/>
      <c r="U401" s="145"/>
    </row>
    <row r="402" spans="1:21" ht="27" customHeight="1">
      <c r="A402" s="9"/>
      <c r="B402" s="64" t="s">
        <v>52</v>
      </c>
      <c r="C402" s="37">
        <v>398</v>
      </c>
      <c r="D402" s="36">
        <v>2</v>
      </c>
      <c r="E402" s="64">
        <v>7040005001636</v>
      </c>
      <c r="F402" s="64" t="s">
        <v>1063</v>
      </c>
      <c r="G402" s="57" t="s">
        <v>1064</v>
      </c>
      <c r="H402" s="63">
        <v>20</v>
      </c>
      <c r="I402" s="47">
        <v>1111424</v>
      </c>
      <c r="J402" s="48">
        <v>3757</v>
      </c>
      <c r="K402" s="63">
        <v>243</v>
      </c>
      <c r="L402" s="114">
        <f t="shared" si="8"/>
        <v>15.5</v>
      </c>
      <c r="M402" s="63">
        <v>12</v>
      </c>
      <c r="N402" s="93">
        <f t="shared" si="9"/>
        <v>5975.3978494623661</v>
      </c>
      <c r="O402" s="139"/>
      <c r="P402" s="140"/>
      <c r="Q402" s="144"/>
      <c r="R402" s="144"/>
      <c r="S402" s="142"/>
      <c r="T402" s="158"/>
      <c r="U402" s="145"/>
    </row>
    <row r="403" spans="1:21" ht="27" customHeight="1">
      <c r="A403" s="9"/>
      <c r="B403" s="64" t="s">
        <v>52</v>
      </c>
      <c r="C403" s="37">
        <v>399</v>
      </c>
      <c r="D403" s="36">
        <v>2</v>
      </c>
      <c r="E403" s="64">
        <v>7040005001636</v>
      </c>
      <c r="F403" s="64" t="s">
        <v>1063</v>
      </c>
      <c r="G403" s="57" t="s">
        <v>1065</v>
      </c>
      <c r="H403" s="63"/>
      <c r="I403" s="47"/>
      <c r="J403" s="48"/>
      <c r="K403" s="63"/>
      <c r="L403" s="114" t="e">
        <f t="shared" si="8"/>
        <v>#DIV/0!</v>
      </c>
      <c r="M403" s="63"/>
      <c r="N403" s="93" t="e">
        <f t="shared" si="9"/>
        <v>#DIV/0!</v>
      </c>
      <c r="O403" s="139"/>
      <c r="P403" s="217" t="s">
        <v>1312</v>
      </c>
      <c r="Q403" s="144"/>
      <c r="R403" s="144"/>
      <c r="S403" s="142"/>
      <c r="T403" s="158"/>
      <c r="U403" s="145"/>
    </row>
    <row r="404" spans="1:21" ht="27" customHeight="1">
      <c r="A404" s="9"/>
      <c r="B404" s="64" t="s">
        <v>52</v>
      </c>
      <c r="C404" s="37">
        <v>400</v>
      </c>
      <c r="D404" s="36">
        <v>2</v>
      </c>
      <c r="E404" s="64">
        <v>7040005001636</v>
      </c>
      <c r="F404" s="64" t="s">
        <v>1063</v>
      </c>
      <c r="G404" s="57" t="s">
        <v>1066</v>
      </c>
      <c r="H404" s="63">
        <v>20</v>
      </c>
      <c r="I404" s="47">
        <v>899307</v>
      </c>
      <c r="J404" s="48">
        <v>3187</v>
      </c>
      <c r="K404" s="63">
        <v>242</v>
      </c>
      <c r="L404" s="114">
        <f t="shared" si="8"/>
        <v>13.2</v>
      </c>
      <c r="M404" s="63">
        <v>12</v>
      </c>
      <c r="N404" s="93">
        <f t="shared" si="9"/>
        <v>5677.4431818181829</v>
      </c>
      <c r="O404" s="139"/>
      <c r="P404" s="47"/>
      <c r="Q404" s="48"/>
      <c r="R404" s="63"/>
      <c r="S404" s="114" t="e">
        <f t="shared" ref="S404" si="10">ROUNDUP(Q404/R404,1)</f>
        <v>#DIV/0!</v>
      </c>
      <c r="T404" s="63"/>
      <c r="U404" s="93" t="e">
        <f t="shared" ref="U404" si="11">IF(AND(P404&gt;0,S404&gt;0,T404&gt;0),P404/S404/T404,0)</f>
        <v>#DIV/0!</v>
      </c>
    </row>
    <row r="405" spans="1:21" ht="27" customHeight="1">
      <c r="A405" s="9"/>
      <c r="B405" s="64" t="s">
        <v>52</v>
      </c>
      <c r="C405" s="37">
        <v>401</v>
      </c>
      <c r="D405" s="36">
        <v>2</v>
      </c>
      <c r="E405" s="64">
        <v>7040005001636</v>
      </c>
      <c r="F405" s="64" t="s">
        <v>1063</v>
      </c>
      <c r="G405" s="57" t="s">
        <v>1067</v>
      </c>
      <c r="H405" s="63">
        <v>20</v>
      </c>
      <c r="I405" s="47">
        <v>943945</v>
      </c>
      <c r="J405" s="48">
        <v>3270</v>
      </c>
      <c r="K405" s="63">
        <v>243</v>
      </c>
      <c r="L405" s="114">
        <f t="shared" si="8"/>
        <v>13.5</v>
      </c>
      <c r="M405" s="63">
        <v>12</v>
      </c>
      <c r="N405" s="93">
        <f t="shared" si="9"/>
        <v>5826.8209876543215</v>
      </c>
      <c r="O405" s="139"/>
      <c r="P405" s="140"/>
      <c r="Q405" s="144"/>
      <c r="R405" s="144"/>
      <c r="S405" s="142"/>
      <c r="T405" s="158"/>
      <c r="U405" s="145"/>
    </row>
    <row r="406" spans="1:21" ht="27" customHeight="1">
      <c r="A406" s="9"/>
      <c r="B406" s="64" t="s">
        <v>52</v>
      </c>
      <c r="C406" s="37">
        <v>402</v>
      </c>
      <c r="D406" s="36">
        <v>5</v>
      </c>
      <c r="E406" s="64">
        <v>3040005018997</v>
      </c>
      <c r="F406" s="64" t="s">
        <v>1068</v>
      </c>
      <c r="G406" s="57" t="s">
        <v>1069</v>
      </c>
      <c r="H406" s="63">
        <v>10</v>
      </c>
      <c r="I406" s="47">
        <v>3076892</v>
      </c>
      <c r="J406" s="48">
        <v>2417</v>
      </c>
      <c r="K406" s="63">
        <v>243</v>
      </c>
      <c r="L406" s="114">
        <f t="shared" si="8"/>
        <v>10</v>
      </c>
      <c r="M406" s="63">
        <v>12</v>
      </c>
      <c r="N406" s="93">
        <f t="shared" si="9"/>
        <v>25640.766666666666</v>
      </c>
      <c r="O406" s="139"/>
      <c r="P406" s="140"/>
      <c r="Q406" s="144"/>
      <c r="R406" s="144"/>
      <c r="S406" s="142"/>
      <c r="T406" s="158"/>
      <c r="U406" s="145"/>
    </row>
    <row r="407" spans="1:21" ht="27" customHeight="1">
      <c r="A407" s="9"/>
      <c r="B407" s="64" t="s">
        <v>52</v>
      </c>
      <c r="C407" s="37">
        <v>403</v>
      </c>
      <c r="D407" s="36">
        <v>4</v>
      </c>
      <c r="E407" s="64">
        <v>3040001034461</v>
      </c>
      <c r="F407" s="64" t="s">
        <v>1070</v>
      </c>
      <c r="G407" s="57" t="s">
        <v>1071</v>
      </c>
      <c r="H407" s="63">
        <v>20</v>
      </c>
      <c r="I407" s="47">
        <v>4249393</v>
      </c>
      <c r="J407" s="48">
        <v>3094</v>
      </c>
      <c r="K407" s="63">
        <v>250</v>
      </c>
      <c r="L407" s="114">
        <f t="shared" si="8"/>
        <v>12.4</v>
      </c>
      <c r="M407" s="63">
        <v>12</v>
      </c>
      <c r="N407" s="93">
        <f t="shared" si="9"/>
        <v>28557.74865591398</v>
      </c>
      <c r="O407" s="139"/>
      <c r="P407" s="140"/>
      <c r="Q407" s="144"/>
      <c r="R407" s="144"/>
      <c r="S407" s="142"/>
      <c r="T407" s="158"/>
      <c r="U407" s="145"/>
    </row>
    <row r="408" spans="1:21" ht="27" customHeight="1">
      <c r="A408" s="9"/>
      <c r="B408" s="64" t="s">
        <v>52</v>
      </c>
      <c r="C408" s="37">
        <v>404</v>
      </c>
      <c r="D408" s="36">
        <v>5</v>
      </c>
      <c r="E408" s="64">
        <v>3040005018097</v>
      </c>
      <c r="F408" s="64" t="s">
        <v>1072</v>
      </c>
      <c r="G408" s="57" t="s">
        <v>1073</v>
      </c>
      <c r="H408" s="63">
        <v>20</v>
      </c>
      <c r="I408" s="47">
        <v>6353290</v>
      </c>
      <c r="J408" s="48">
        <v>2779</v>
      </c>
      <c r="K408" s="63">
        <v>305</v>
      </c>
      <c r="L408" s="114">
        <f t="shared" si="8"/>
        <v>9.1999999999999993</v>
      </c>
      <c r="M408" s="63">
        <v>12</v>
      </c>
      <c r="N408" s="93">
        <f t="shared" si="9"/>
        <v>57547.916666666664</v>
      </c>
      <c r="O408" s="139"/>
      <c r="P408" s="140"/>
      <c r="Q408" s="144"/>
      <c r="R408" s="144"/>
      <c r="S408" s="142"/>
      <c r="T408" s="158"/>
      <c r="U408" s="145"/>
    </row>
    <row r="409" spans="1:21" ht="27" customHeight="1">
      <c r="A409" s="9"/>
      <c r="B409" s="64" t="s">
        <v>52</v>
      </c>
      <c r="C409" s="37">
        <v>405</v>
      </c>
      <c r="D409" s="36">
        <v>2</v>
      </c>
      <c r="E409" s="64">
        <v>4040005001564</v>
      </c>
      <c r="F409" s="64" t="s">
        <v>1045</v>
      </c>
      <c r="G409" s="57" t="s">
        <v>1074</v>
      </c>
      <c r="H409" s="63">
        <v>40</v>
      </c>
      <c r="I409" s="47">
        <v>7864271</v>
      </c>
      <c r="J409" s="48">
        <v>7668</v>
      </c>
      <c r="K409" s="63">
        <v>290</v>
      </c>
      <c r="L409" s="114">
        <f t="shared" si="8"/>
        <v>26.5</v>
      </c>
      <c r="M409" s="63">
        <v>12</v>
      </c>
      <c r="N409" s="93">
        <f t="shared" si="9"/>
        <v>24730.411949685531</v>
      </c>
      <c r="O409" s="139"/>
      <c r="P409" s="140"/>
      <c r="Q409" s="144"/>
      <c r="R409" s="144"/>
      <c r="S409" s="142"/>
      <c r="T409" s="158"/>
      <c r="U409" s="145"/>
    </row>
    <row r="410" spans="1:21" ht="27" customHeight="1">
      <c r="A410" s="9"/>
      <c r="B410" s="64" t="s">
        <v>52</v>
      </c>
      <c r="C410" s="37">
        <v>406</v>
      </c>
      <c r="D410" s="36">
        <v>2</v>
      </c>
      <c r="E410" s="64">
        <v>1040005001518</v>
      </c>
      <c r="F410" s="64" t="s">
        <v>1075</v>
      </c>
      <c r="G410" s="57" t="s">
        <v>1076</v>
      </c>
      <c r="H410" s="63">
        <v>34</v>
      </c>
      <c r="I410" s="47">
        <v>8170909</v>
      </c>
      <c r="J410" s="48">
        <v>6160</v>
      </c>
      <c r="K410" s="63">
        <v>243</v>
      </c>
      <c r="L410" s="114">
        <f t="shared" si="8"/>
        <v>25.400000000000002</v>
      </c>
      <c r="M410" s="63">
        <v>12</v>
      </c>
      <c r="N410" s="93">
        <f t="shared" si="9"/>
        <v>26807.444225721785</v>
      </c>
      <c r="O410" s="139"/>
      <c r="P410" s="140"/>
      <c r="Q410" s="144"/>
      <c r="R410" s="144"/>
      <c r="S410" s="142"/>
      <c r="T410" s="158"/>
      <c r="U410" s="145"/>
    </row>
    <row r="411" spans="1:21" ht="27" customHeight="1">
      <c r="A411" s="9"/>
      <c r="B411" s="64" t="s">
        <v>52</v>
      </c>
      <c r="C411" s="37">
        <v>407</v>
      </c>
      <c r="D411" s="36">
        <v>5</v>
      </c>
      <c r="E411" s="64">
        <v>6040005002197</v>
      </c>
      <c r="F411" s="64" t="s">
        <v>1077</v>
      </c>
      <c r="G411" s="57" t="s">
        <v>1078</v>
      </c>
      <c r="H411" s="63">
        <v>20</v>
      </c>
      <c r="I411" s="47">
        <v>1033110</v>
      </c>
      <c r="J411" s="48">
        <v>2100</v>
      </c>
      <c r="K411" s="63">
        <v>115</v>
      </c>
      <c r="L411" s="114">
        <f t="shared" si="8"/>
        <v>18.3</v>
      </c>
      <c r="M411" s="63">
        <v>12</v>
      </c>
      <c r="N411" s="93">
        <f t="shared" si="9"/>
        <v>4704.5081967213109</v>
      </c>
      <c r="O411" s="139"/>
      <c r="P411" s="140"/>
      <c r="Q411" s="144"/>
      <c r="R411" s="144"/>
      <c r="S411" s="142"/>
      <c r="T411" s="158"/>
      <c r="U411" s="145"/>
    </row>
    <row r="412" spans="1:21" ht="27" customHeight="1">
      <c r="A412" s="9"/>
      <c r="B412" s="64" t="s">
        <v>52</v>
      </c>
      <c r="C412" s="37">
        <v>408</v>
      </c>
      <c r="D412" s="36">
        <v>5</v>
      </c>
      <c r="E412" s="64">
        <v>2040005003868</v>
      </c>
      <c r="F412" s="64" t="s">
        <v>1079</v>
      </c>
      <c r="G412" s="57" t="s">
        <v>1080</v>
      </c>
      <c r="H412" s="63">
        <v>20</v>
      </c>
      <c r="I412" s="47">
        <v>2142582</v>
      </c>
      <c r="J412" s="48">
        <v>2666</v>
      </c>
      <c r="K412" s="63">
        <v>254</v>
      </c>
      <c r="L412" s="114">
        <f t="shared" si="8"/>
        <v>10.5</v>
      </c>
      <c r="M412" s="63">
        <v>12</v>
      </c>
      <c r="N412" s="93">
        <f t="shared" si="9"/>
        <v>17004.61904761905</v>
      </c>
      <c r="O412" s="139"/>
      <c r="P412" s="140"/>
      <c r="Q412" s="144"/>
      <c r="R412" s="144"/>
      <c r="S412" s="142"/>
      <c r="T412" s="158"/>
      <c r="U412" s="145"/>
    </row>
    <row r="413" spans="1:21" ht="27" customHeight="1">
      <c r="A413" s="9"/>
      <c r="B413" s="64" t="s">
        <v>52</v>
      </c>
      <c r="C413" s="37">
        <v>409</v>
      </c>
      <c r="D413" s="36">
        <v>4</v>
      </c>
      <c r="E413" s="64">
        <v>7040001084239</v>
      </c>
      <c r="F413" s="64" t="s">
        <v>1081</v>
      </c>
      <c r="G413" s="57" t="s">
        <v>1082</v>
      </c>
      <c r="H413" s="63">
        <v>20</v>
      </c>
      <c r="I413" s="47">
        <v>3673647</v>
      </c>
      <c r="J413" s="48">
        <v>2239</v>
      </c>
      <c r="K413" s="63">
        <v>269</v>
      </c>
      <c r="L413" s="114">
        <f t="shared" si="8"/>
        <v>8.4</v>
      </c>
      <c r="M413" s="63">
        <v>12</v>
      </c>
      <c r="N413" s="93">
        <f t="shared" si="9"/>
        <v>36444.910714285717</v>
      </c>
      <c r="O413" s="139"/>
      <c r="P413" s="140"/>
      <c r="Q413" s="144"/>
      <c r="R413" s="144"/>
      <c r="S413" s="142"/>
      <c r="T413" s="158" t="s">
        <v>333</v>
      </c>
      <c r="U413" s="145">
        <v>0.1</v>
      </c>
    </row>
    <row r="414" spans="1:21" ht="27" customHeight="1">
      <c r="A414" s="9"/>
      <c r="B414" s="64" t="s">
        <v>52</v>
      </c>
      <c r="C414" s="37">
        <v>410</v>
      </c>
      <c r="D414" s="36">
        <v>4</v>
      </c>
      <c r="E414" s="64">
        <v>6040001072938</v>
      </c>
      <c r="F414" s="64" t="s">
        <v>1083</v>
      </c>
      <c r="G414" s="57" t="s">
        <v>1084</v>
      </c>
      <c r="H414" s="63">
        <v>20</v>
      </c>
      <c r="I414" s="47">
        <v>13330000</v>
      </c>
      <c r="J414" s="48">
        <v>8178</v>
      </c>
      <c r="K414" s="63">
        <v>268</v>
      </c>
      <c r="L414" s="114">
        <f t="shared" si="8"/>
        <v>30.6</v>
      </c>
      <c r="M414" s="63">
        <v>12</v>
      </c>
      <c r="N414" s="93">
        <f t="shared" si="9"/>
        <v>36301.742919389981</v>
      </c>
      <c r="O414" s="139"/>
      <c r="P414" s="140"/>
      <c r="Q414" s="144" t="s">
        <v>333</v>
      </c>
      <c r="R414" s="144" t="s">
        <v>333</v>
      </c>
      <c r="S414" s="142">
        <v>6.4000000000000001E-2</v>
      </c>
      <c r="T414" s="158" t="s">
        <v>333</v>
      </c>
      <c r="U414" s="145">
        <v>0.3</v>
      </c>
    </row>
    <row r="415" spans="1:21" ht="27" customHeight="1">
      <c r="A415" s="9"/>
      <c r="B415" s="64" t="s">
        <v>52</v>
      </c>
      <c r="C415" s="37">
        <v>411</v>
      </c>
      <c r="D415" s="36">
        <v>4</v>
      </c>
      <c r="E415" s="64">
        <v>6011101057773</v>
      </c>
      <c r="F415" s="64" t="s">
        <v>1085</v>
      </c>
      <c r="G415" s="57" t="s">
        <v>1086</v>
      </c>
      <c r="H415" s="63">
        <v>40</v>
      </c>
      <c r="I415" s="47">
        <v>5689238</v>
      </c>
      <c r="J415" s="48">
        <v>8466</v>
      </c>
      <c r="K415" s="63">
        <v>282</v>
      </c>
      <c r="L415" s="114">
        <f t="shared" si="8"/>
        <v>30.1</v>
      </c>
      <c r="M415" s="63">
        <v>12</v>
      </c>
      <c r="N415" s="93">
        <f t="shared" si="9"/>
        <v>15750.9357696567</v>
      </c>
      <c r="O415" s="139"/>
      <c r="P415" s="140"/>
      <c r="Q415" s="144"/>
      <c r="R415" s="144"/>
      <c r="S415" s="142"/>
      <c r="T415" s="158" t="s">
        <v>333</v>
      </c>
      <c r="U415" s="145">
        <v>0.84</v>
      </c>
    </row>
    <row r="416" spans="1:21" ht="27" customHeight="1">
      <c r="A416" s="9"/>
      <c r="B416" s="64" t="s">
        <v>52</v>
      </c>
      <c r="C416" s="37">
        <v>412</v>
      </c>
      <c r="D416" s="36">
        <v>5</v>
      </c>
      <c r="E416" s="64">
        <v>3040005020796</v>
      </c>
      <c r="F416" s="64" t="s">
        <v>1087</v>
      </c>
      <c r="G416" s="57" t="s">
        <v>1088</v>
      </c>
      <c r="H416" s="63">
        <v>20</v>
      </c>
      <c r="I416" s="47">
        <v>2146016</v>
      </c>
      <c r="J416" s="48">
        <v>2487</v>
      </c>
      <c r="K416" s="63">
        <v>267</v>
      </c>
      <c r="L416" s="114">
        <f t="shared" si="8"/>
        <v>9.4</v>
      </c>
      <c r="M416" s="63">
        <v>12</v>
      </c>
      <c r="N416" s="93">
        <f t="shared" si="9"/>
        <v>19024.964539007091</v>
      </c>
      <c r="O416" s="139"/>
      <c r="P416" s="140"/>
      <c r="Q416" s="144"/>
      <c r="R416" s="144"/>
      <c r="S416" s="142"/>
      <c r="T416" s="158"/>
      <c r="U416" s="145"/>
    </row>
    <row r="417" spans="1:21" ht="27" customHeight="1">
      <c r="A417" s="9"/>
      <c r="B417" s="64" t="s">
        <v>52</v>
      </c>
      <c r="C417" s="37">
        <v>413</v>
      </c>
      <c r="D417" s="36">
        <v>4</v>
      </c>
      <c r="E417" s="64">
        <v>4010001139584</v>
      </c>
      <c r="F417" s="64" t="s">
        <v>1089</v>
      </c>
      <c r="G417" s="57" t="s">
        <v>1090</v>
      </c>
      <c r="H417" s="63">
        <v>20</v>
      </c>
      <c r="I417" s="47">
        <v>5413950</v>
      </c>
      <c r="J417" s="48">
        <v>6988</v>
      </c>
      <c r="K417" s="63">
        <v>311</v>
      </c>
      <c r="L417" s="114">
        <f t="shared" si="8"/>
        <v>22.5</v>
      </c>
      <c r="M417" s="63">
        <v>12</v>
      </c>
      <c r="N417" s="93">
        <f t="shared" si="9"/>
        <v>20051.666666666668</v>
      </c>
      <c r="O417" s="156"/>
      <c r="P417" s="157"/>
      <c r="Q417" s="144"/>
      <c r="R417" s="144"/>
      <c r="S417" s="142"/>
      <c r="T417" s="158" t="s">
        <v>333</v>
      </c>
      <c r="U417" s="145">
        <v>5.3999999999999999E-2</v>
      </c>
    </row>
    <row r="418" spans="1:21" ht="27" customHeight="1">
      <c r="A418" s="9"/>
      <c r="B418" s="64" t="s">
        <v>52</v>
      </c>
      <c r="C418" s="37">
        <v>414</v>
      </c>
      <c r="D418" s="36">
        <v>4</v>
      </c>
      <c r="E418" s="64">
        <v>5040001005502</v>
      </c>
      <c r="F418" s="64" t="s">
        <v>1091</v>
      </c>
      <c r="G418" s="57" t="s">
        <v>1092</v>
      </c>
      <c r="H418" s="63">
        <v>20</v>
      </c>
      <c r="I418" s="47">
        <v>3209609</v>
      </c>
      <c r="J418" s="48">
        <v>2986</v>
      </c>
      <c r="K418" s="63">
        <v>288</v>
      </c>
      <c r="L418" s="114">
        <f t="shared" si="8"/>
        <v>10.4</v>
      </c>
      <c r="M418" s="63">
        <v>12</v>
      </c>
      <c r="N418" s="93">
        <f t="shared" si="9"/>
        <v>25718.020833333332</v>
      </c>
      <c r="O418" s="156"/>
      <c r="P418" s="157"/>
      <c r="Q418" s="144"/>
      <c r="R418" s="144"/>
      <c r="S418" s="142"/>
      <c r="T418" s="158" t="s">
        <v>333</v>
      </c>
      <c r="U418" s="145">
        <v>0.05</v>
      </c>
    </row>
    <row r="419" spans="1:21" ht="27" customHeight="1">
      <c r="A419" s="9"/>
      <c r="B419" s="64" t="s">
        <v>52</v>
      </c>
      <c r="C419" s="37">
        <v>415</v>
      </c>
      <c r="D419" s="36">
        <v>4</v>
      </c>
      <c r="E419" s="64">
        <v>6040001072938</v>
      </c>
      <c r="F419" s="64" t="s">
        <v>1093</v>
      </c>
      <c r="G419" s="57" t="s">
        <v>1094</v>
      </c>
      <c r="H419" s="63">
        <v>20</v>
      </c>
      <c r="I419" s="47">
        <v>10200000</v>
      </c>
      <c r="J419" s="48">
        <v>7822</v>
      </c>
      <c r="K419" s="63">
        <v>278</v>
      </c>
      <c r="L419" s="114">
        <f t="shared" si="8"/>
        <v>28.200000000000003</v>
      </c>
      <c r="M419" s="63">
        <v>12</v>
      </c>
      <c r="N419" s="93">
        <f t="shared" si="9"/>
        <v>30141.843971631202</v>
      </c>
      <c r="O419" s="156"/>
      <c r="P419" s="157"/>
      <c r="Q419" s="144"/>
      <c r="R419" s="144"/>
      <c r="S419" s="142"/>
      <c r="T419" s="158" t="s">
        <v>333</v>
      </c>
      <c r="U419" s="145">
        <v>0.28000000000000003</v>
      </c>
    </row>
    <row r="420" spans="1:21" ht="27" customHeight="1">
      <c r="A420" s="9"/>
      <c r="B420" s="64" t="s">
        <v>52</v>
      </c>
      <c r="C420" s="37">
        <v>416</v>
      </c>
      <c r="D420" s="36">
        <v>5</v>
      </c>
      <c r="E420" s="64">
        <v>9040005021087</v>
      </c>
      <c r="F420" s="64" t="s">
        <v>1095</v>
      </c>
      <c r="G420" s="57" t="s">
        <v>216</v>
      </c>
      <c r="H420" s="63">
        <v>10</v>
      </c>
      <c r="I420" s="47">
        <v>3818373</v>
      </c>
      <c r="J420" s="48">
        <v>2790</v>
      </c>
      <c r="K420" s="63">
        <v>266</v>
      </c>
      <c r="L420" s="114">
        <f t="shared" si="8"/>
        <v>10.5</v>
      </c>
      <c r="M420" s="63">
        <v>12</v>
      </c>
      <c r="N420" s="93">
        <f t="shared" si="9"/>
        <v>30304.547619047618</v>
      </c>
      <c r="O420" s="156"/>
      <c r="P420" s="157"/>
      <c r="Q420" s="144"/>
      <c r="R420" s="144"/>
      <c r="S420" s="142"/>
      <c r="T420" s="158"/>
      <c r="U420" s="145"/>
    </row>
    <row r="421" spans="1:21" ht="27" customHeight="1">
      <c r="A421" s="9"/>
      <c r="B421" s="64" t="s">
        <v>52</v>
      </c>
      <c r="C421" s="37">
        <v>417</v>
      </c>
      <c r="D421" s="36">
        <v>6</v>
      </c>
      <c r="E421" s="64">
        <v>1210200729</v>
      </c>
      <c r="F421" s="64" t="s">
        <v>1096</v>
      </c>
      <c r="G421" s="57" t="s">
        <v>1097</v>
      </c>
      <c r="H421" s="63"/>
      <c r="I421" s="47">
        <v>505472</v>
      </c>
      <c r="J421" s="48">
        <v>639</v>
      </c>
      <c r="K421" s="63">
        <v>231</v>
      </c>
      <c r="L421" s="114">
        <f t="shared" si="8"/>
        <v>2.8000000000000003</v>
      </c>
      <c r="M421" s="63">
        <v>12</v>
      </c>
      <c r="N421" s="93">
        <f t="shared" si="9"/>
        <v>15043.809523809521</v>
      </c>
      <c r="O421" s="156"/>
      <c r="P421" s="157"/>
      <c r="Q421" s="144"/>
      <c r="R421" s="144"/>
      <c r="S421" s="142"/>
      <c r="T421" s="158"/>
      <c r="U421" s="145"/>
    </row>
    <row r="422" spans="1:21" ht="27" customHeight="1">
      <c r="A422" s="9"/>
      <c r="B422" s="64" t="s">
        <v>52</v>
      </c>
      <c r="C422" s="37">
        <v>418</v>
      </c>
      <c r="D422" s="36">
        <v>5</v>
      </c>
      <c r="E422" s="64">
        <v>1212701963</v>
      </c>
      <c r="F422" s="64" t="s">
        <v>1098</v>
      </c>
      <c r="G422" s="57" t="s">
        <v>1099</v>
      </c>
      <c r="H422" s="63">
        <v>20</v>
      </c>
      <c r="I422" s="47">
        <v>837357</v>
      </c>
      <c r="J422" s="48">
        <v>3839</v>
      </c>
      <c r="K422" s="63">
        <v>244</v>
      </c>
      <c r="L422" s="114">
        <f t="shared" si="8"/>
        <v>15.799999999999999</v>
      </c>
      <c r="M422" s="63">
        <v>12</v>
      </c>
      <c r="N422" s="93">
        <f t="shared" si="9"/>
        <v>4416.4398734177221</v>
      </c>
      <c r="O422" s="156"/>
      <c r="P422" s="157"/>
      <c r="Q422" s="144"/>
      <c r="R422" s="144"/>
      <c r="S422" s="142"/>
      <c r="T422" s="158" t="s">
        <v>333</v>
      </c>
      <c r="U422" s="145">
        <v>1</v>
      </c>
    </row>
    <row r="423" spans="1:21" ht="27" customHeight="1">
      <c r="A423" s="9"/>
      <c r="B423" s="64" t="s">
        <v>52</v>
      </c>
      <c r="C423" s="37">
        <v>419</v>
      </c>
      <c r="D423" s="36">
        <v>4</v>
      </c>
      <c r="E423" s="64">
        <v>3010001195769</v>
      </c>
      <c r="F423" s="64" t="s">
        <v>1100</v>
      </c>
      <c r="G423" s="57" t="s">
        <v>1101</v>
      </c>
      <c r="H423" s="63">
        <v>20</v>
      </c>
      <c r="I423" s="47">
        <v>2041200</v>
      </c>
      <c r="J423" s="48">
        <v>3609</v>
      </c>
      <c r="K423" s="63">
        <v>310</v>
      </c>
      <c r="L423" s="114">
        <f t="shared" si="8"/>
        <v>11.7</v>
      </c>
      <c r="M423" s="63">
        <v>12</v>
      </c>
      <c r="N423" s="93">
        <f t="shared" si="9"/>
        <v>14538.461538461539</v>
      </c>
      <c r="O423" s="156"/>
      <c r="P423" s="157"/>
      <c r="Q423" s="144"/>
      <c r="R423" s="144"/>
      <c r="S423" s="142"/>
      <c r="T423" s="158" t="s">
        <v>333</v>
      </c>
      <c r="U423" s="145">
        <v>0.4</v>
      </c>
    </row>
    <row r="424" spans="1:21" ht="27" customHeight="1">
      <c r="A424" s="9"/>
      <c r="B424" s="64" t="s">
        <v>52</v>
      </c>
      <c r="C424" s="37">
        <v>420</v>
      </c>
      <c r="D424" s="36">
        <v>6</v>
      </c>
      <c r="E424" s="64">
        <v>5040005021660</v>
      </c>
      <c r="F424" s="64" t="s">
        <v>1102</v>
      </c>
      <c r="G424" s="57" t="s">
        <v>1103</v>
      </c>
      <c r="H424" s="63">
        <v>20</v>
      </c>
      <c r="I424" s="47">
        <v>282650</v>
      </c>
      <c r="J424" s="48">
        <v>1162</v>
      </c>
      <c r="K424" s="63">
        <v>204</v>
      </c>
      <c r="L424" s="114">
        <f t="shared" si="8"/>
        <v>5.6999999999999993</v>
      </c>
      <c r="M424" s="63">
        <v>12</v>
      </c>
      <c r="N424" s="93">
        <f t="shared" si="9"/>
        <v>4132.3099415204679</v>
      </c>
      <c r="O424" s="156"/>
      <c r="P424" s="157"/>
      <c r="Q424" s="144"/>
      <c r="R424" s="144"/>
      <c r="S424" s="142"/>
      <c r="T424" s="158" t="s">
        <v>333</v>
      </c>
      <c r="U424" s="145">
        <v>0.2</v>
      </c>
    </row>
    <row r="425" spans="1:21" ht="27" customHeight="1">
      <c r="A425" s="9"/>
      <c r="B425" s="64" t="s">
        <v>52</v>
      </c>
      <c r="C425" s="37">
        <v>421</v>
      </c>
      <c r="D425" s="36">
        <v>4</v>
      </c>
      <c r="E425" s="64" t="s">
        <v>1104</v>
      </c>
      <c r="F425" s="64" t="s">
        <v>1105</v>
      </c>
      <c r="G425" s="57" t="s">
        <v>1106</v>
      </c>
      <c r="H425" s="63">
        <v>20</v>
      </c>
      <c r="I425" s="47">
        <v>6574631</v>
      </c>
      <c r="J425" s="48">
        <v>7648</v>
      </c>
      <c r="K425" s="63">
        <v>323</v>
      </c>
      <c r="L425" s="114">
        <f t="shared" si="8"/>
        <v>23.700000000000003</v>
      </c>
      <c r="M425" s="63">
        <v>12</v>
      </c>
      <c r="N425" s="93">
        <f t="shared" si="9"/>
        <v>23117.549226441628</v>
      </c>
      <c r="O425" s="156"/>
      <c r="P425" s="157"/>
      <c r="Q425" s="144"/>
      <c r="R425" s="144"/>
      <c r="S425" s="142"/>
      <c r="T425" s="158"/>
      <c r="U425" s="145"/>
    </row>
    <row r="426" spans="1:21" ht="27" customHeight="1">
      <c r="A426" s="9"/>
      <c r="B426" s="64" t="s">
        <v>52</v>
      </c>
      <c r="C426" s="37">
        <v>422</v>
      </c>
      <c r="D426" s="36">
        <v>4</v>
      </c>
      <c r="E426" s="64">
        <v>7040001122923</v>
      </c>
      <c r="F426" s="64" t="s">
        <v>1107</v>
      </c>
      <c r="G426" s="57" t="s">
        <v>1108</v>
      </c>
      <c r="H426" s="63">
        <v>20</v>
      </c>
      <c r="I426" s="47">
        <v>1856050</v>
      </c>
      <c r="J426" s="48">
        <v>2194</v>
      </c>
      <c r="K426" s="63">
        <v>257</v>
      </c>
      <c r="L426" s="114">
        <f t="shared" si="8"/>
        <v>8.6</v>
      </c>
      <c r="M426" s="63">
        <v>12</v>
      </c>
      <c r="N426" s="93">
        <f t="shared" si="9"/>
        <v>17984.980620155042</v>
      </c>
      <c r="O426" s="156"/>
      <c r="P426" s="157"/>
      <c r="Q426" s="144" t="s">
        <v>333</v>
      </c>
      <c r="R426" s="144"/>
      <c r="S426" s="142">
        <v>1</v>
      </c>
      <c r="T426" s="158"/>
      <c r="U426" s="145"/>
    </row>
    <row r="427" spans="1:21" ht="27" customHeight="1">
      <c r="A427" s="9"/>
      <c r="B427" s="64" t="s">
        <v>52</v>
      </c>
      <c r="C427" s="37">
        <v>423</v>
      </c>
      <c r="D427" s="36">
        <v>4</v>
      </c>
      <c r="E427" s="64" t="s">
        <v>1109</v>
      </c>
      <c r="F427" s="64" t="s">
        <v>1110</v>
      </c>
      <c r="G427" s="57" t="s">
        <v>1111</v>
      </c>
      <c r="H427" s="63">
        <v>20</v>
      </c>
      <c r="I427" s="47">
        <v>3655000</v>
      </c>
      <c r="J427" s="48">
        <v>5451</v>
      </c>
      <c r="K427" s="63">
        <v>270</v>
      </c>
      <c r="L427" s="114">
        <f t="shared" si="8"/>
        <v>20.200000000000003</v>
      </c>
      <c r="M427" s="63">
        <v>12</v>
      </c>
      <c r="N427" s="93">
        <f t="shared" si="9"/>
        <v>15078.382838283826</v>
      </c>
      <c r="O427" s="156"/>
      <c r="P427" s="157"/>
      <c r="Q427" s="144" t="s">
        <v>333</v>
      </c>
      <c r="R427" s="144"/>
      <c r="S427" s="142">
        <v>0</v>
      </c>
      <c r="T427" s="158" t="s">
        <v>333</v>
      </c>
      <c r="U427" s="145">
        <v>0</v>
      </c>
    </row>
    <row r="428" spans="1:21" ht="27" customHeight="1">
      <c r="A428" s="9"/>
      <c r="B428" s="64" t="s">
        <v>52</v>
      </c>
      <c r="C428" s="37">
        <v>424</v>
      </c>
      <c r="D428" s="36">
        <v>5</v>
      </c>
      <c r="E428" s="64">
        <v>1040005019551</v>
      </c>
      <c r="F428" s="64" t="s">
        <v>1112</v>
      </c>
      <c r="G428" s="57" t="s">
        <v>1113</v>
      </c>
      <c r="H428" s="63">
        <v>20</v>
      </c>
      <c r="I428" s="47">
        <v>3574520</v>
      </c>
      <c r="J428" s="48">
        <v>2302</v>
      </c>
      <c r="K428" s="63">
        <v>243</v>
      </c>
      <c r="L428" s="114">
        <f t="shared" si="8"/>
        <v>9.5</v>
      </c>
      <c r="M428" s="63">
        <v>12</v>
      </c>
      <c r="N428" s="93">
        <f t="shared" si="9"/>
        <v>31355.438596491225</v>
      </c>
      <c r="O428" s="156"/>
      <c r="P428" s="157"/>
      <c r="Q428" s="144"/>
      <c r="R428" s="144"/>
      <c r="S428" s="142"/>
      <c r="T428" s="158"/>
      <c r="U428" s="145"/>
    </row>
    <row r="429" spans="1:21" ht="27" customHeight="1">
      <c r="A429" s="9"/>
      <c r="B429" s="64" t="s">
        <v>52</v>
      </c>
      <c r="C429" s="37">
        <v>425</v>
      </c>
      <c r="D429" s="36">
        <v>4</v>
      </c>
      <c r="E429" s="64">
        <v>1214800243</v>
      </c>
      <c r="F429" s="64" t="s">
        <v>1114</v>
      </c>
      <c r="G429" s="57" t="s">
        <v>1115</v>
      </c>
      <c r="H429" s="63">
        <v>20</v>
      </c>
      <c r="I429" s="47">
        <v>3534655</v>
      </c>
      <c r="J429" s="48">
        <v>3699</v>
      </c>
      <c r="K429" s="63">
        <v>307</v>
      </c>
      <c r="L429" s="114">
        <f t="shared" si="8"/>
        <v>12.1</v>
      </c>
      <c r="M429" s="63">
        <v>12</v>
      </c>
      <c r="N429" s="93">
        <f t="shared" si="9"/>
        <v>24343.35399449036</v>
      </c>
      <c r="O429" s="156"/>
      <c r="P429" s="157"/>
      <c r="Q429" s="144"/>
      <c r="R429" s="144"/>
      <c r="S429" s="142"/>
      <c r="T429" s="158"/>
      <c r="U429" s="145"/>
    </row>
    <row r="430" spans="1:21" ht="27" customHeight="1">
      <c r="A430" s="9"/>
      <c r="B430" s="64" t="s">
        <v>52</v>
      </c>
      <c r="C430" s="37">
        <v>426</v>
      </c>
      <c r="D430" s="36">
        <v>2</v>
      </c>
      <c r="E430" s="64">
        <v>4040005011712</v>
      </c>
      <c r="F430" s="64" t="s">
        <v>1116</v>
      </c>
      <c r="G430" s="57" t="s">
        <v>1117</v>
      </c>
      <c r="H430" s="63">
        <v>10</v>
      </c>
      <c r="I430" s="47">
        <v>1579233</v>
      </c>
      <c r="J430" s="48">
        <v>1289</v>
      </c>
      <c r="K430" s="63">
        <v>270</v>
      </c>
      <c r="L430" s="114">
        <f t="shared" si="8"/>
        <v>4.8</v>
      </c>
      <c r="M430" s="63">
        <v>12</v>
      </c>
      <c r="N430" s="93">
        <f t="shared" si="9"/>
        <v>27417.239583333332</v>
      </c>
      <c r="O430" s="156"/>
      <c r="P430" s="157"/>
      <c r="Q430" s="144"/>
      <c r="R430" s="144"/>
      <c r="S430" s="142"/>
      <c r="T430" s="158"/>
      <c r="U430" s="145"/>
    </row>
    <row r="431" spans="1:21" ht="27" customHeight="1">
      <c r="A431" s="9"/>
      <c r="B431" s="64" t="s">
        <v>52</v>
      </c>
      <c r="C431" s="37">
        <v>427</v>
      </c>
      <c r="D431" s="36">
        <v>4</v>
      </c>
      <c r="E431" s="64">
        <v>1213600495</v>
      </c>
      <c r="F431" s="64" t="s">
        <v>1118</v>
      </c>
      <c r="G431" s="57" t="s">
        <v>527</v>
      </c>
      <c r="H431" s="63">
        <v>20</v>
      </c>
      <c r="I431" s="47">
        <v>1899716</v>
      </c>
      <c r="J431" s="48">
        <v>2406</v>
      </c>
      <c r="K431" s="63">
        <v>287</v>
      </c>
      <c r="L431" s="114">
        <f t="shared" si="8"/>
        <v>8.4</v>
      </c>
      <c r="M431" s="63">
        <v>12</v>
      </c>
      <c r="N431" s="93">
        <f t="shared" si="9"/>
        <v>18846.388888888887</v>
      </c>
      <c r="O431" s="156"/>
      <c r="P431" s="157"/>
      <c r="Q431" s="144"/>
      <c r="R431" s="144"/>
      <c r="S431" s="142"/>
      <c r="T431" s="158"/>
      <c r="U431" s="145"/>
    </row>
    <row r="432" spans="1:21" ht="27" customHeight="1">
      <c r="A432" s="9"/>
      <c r="B432" s="64" t="s">
        <v>52</v>
      </c>
      <c r="C432" s="37">
        <v>428</v>
      </c>
      <c r="D432" s="36">
        <v>6</v>
      </c>
      <c r="E432" s="64">
        <v>3010005027605</v>
      </c>
      <c r="F432" s="64" t="s">
        <v>1119</v>
      </c>
      <c r="G432" s="57" t="s">
        <v>1120</v>
      </c>
      <c r="H432" s="63">
        <v>20</v>
      </c>
      <c r="I432" s="47">
        <v>899570</v>
      </c>
      <c r="J432" s="48">
        <v>906</v>
      </c>
      <c r="K432" s="63">
        <v>43</v>
      </c>
      <c r="L432" s="114">
        <f t="shared" si="8"/>
        <v>21.1</v>
      </c>
      <c r="M432" s="63">
        <v>2</v>
      </c>
      <c r="N432" s="93">
        <f t="shared" si="9"/>
        <v>21316.824644549761</v>
      </c>
      <c r="O432" s="156" t="s">
        <v>333</v>
      </c>
      <c r="P432" s="157"/>
      <c r="Q432" s="144"/>
      <c r="R432" s="144"/>
      <c r="S432" s="142"/>
      <c r="T432" s="158" t="s">
        <v>333</v>
      </c>
      <c r="U432" s="145">
        <v>0.11</v>
      </c>
    </row>
    <row r="433" spans="1:21" ht="27" customHeight="1">
      <c r="A433" s="9"/>
      <c r="B433" s="64" t="s">
        <v>52</v>
      </c>
      <c r="C433" s="37">
        <v>429</v>
      </c>
      <c r="D433" s="36">
        <v>6</v>
      </c>
      <c r="E433" s="64">
        <v>3010005027605</v>
      </c>
      <c r="F433" s="64" t="s">
        <v>1121</v>
      </c>
      <c r="G433" s="57" t="s">
        <v>1122</v>
      </c>
      <c r="H433" s="63"/>
      <c r="I433" s="47">
        <v>4209507</v>
      </c>
      <c r="J433" s="48">
        <v>4352</v>
      </c>
      <c r="K433" s="63">
        <v>250</v>
      </c>
      <c r="L433" s="114">
        <f t="shared" si="8"/>
        <v>17.5</v>
      </c>
      <c r="M433" s="63">
        <v>12</v>
      </c>
      <c r="N433" s="93">
        <f t="shared" si="9"/>
        <v>20045.271428571428</v>
      </c>
      <c r="O433" s="156"/>
      <c r="P433" s="157"/>
      <c r="Q433" s="144"/>
      <c r="R433" s="144"/>
      <c r="S433" s="142"/>
      <c r="T433" s="158"/>
      <c r="U433" s="145"/>
    </row>
    <row r="434" spans="1:21" ht="27" customHeight="1">
      <c r="A434" s="9"/>
      <c r="B434" s="64" t="s">
        <v>52</v>
      </c>
      <c r="C434" s="37">
        <v>430</v>
      </c>
      <c r="D434" s="36">
        <v>4</v>
      </c>
      <c r="E434" s="64">
        <v>8040003001075</v>
      </c>
      <c r="F434" s="64" t="s">
        <v>1123</v>
      </c>
      <c r="G434" s="57" t="s">
        <v>1124</v>
      </c>
      <c r="H434" s="63">
        <v>20</v>
      </c>
      <c r="I434" s="47">
        <v>3361675</v>
      </c>
      <c r="J434" s="48">
        <v>2710</v>
      </c>
      <c r="K434" s="63">
        <v>248</v>
      </c>
      <c r="L434" s="114">
        <f t="shared" si="8"/>
        <v>11</v>
      </c>
      <c r="M434" s="63">
        <v>12</v>
      </c>
      <c r="N434" s="93">
        <f t="shared" si="9"/>
        <v>25467.234848484848</v>
      </c>
      <c r="O434" s="156"/>
      <c r="P434" s="157"/>
      <c r="Q434" s="144"/>
      <c r="R434" s="144"/>
      <c r="S434" s="142"/>
      <c r="T434" s="158" t="s">
        <v>333</v>
      </c>
      <c r="U434" s="145">
        <v>0.15</v>
      </c>
    </row>
    <row r="435" spans="1:21" ht="27" customHeight="1">
      <c r="A435" s="9"/>
      <c r="B435" s="64" t="s">
        <v>52</v>
      </c>
      <c r="C435" s="37">
        <v>431</v>
      </c>
      <c r="D435" s="36">
        <v>4</v>
      </c>
      <c r="E435" s="64">
        <v>4040001090388</v>
      </c>
      <c r="F435" s="64" t="s">
        <v>1125</v>
      </c>
      <c r="G435" s="57" t="s">
        <v>1126</v>
      </c>
      <c r="H435" s="63">
        <v>20</v>
      </c>
      <c r="I435" s="47">
        <v>1717135</v>
      </c>
      <c r="J435" s="48">
        <v>1362</v>
      </c>
      <c r="K435" s="63">
        <v>303</v>
      </c>
      <c r="L435" s="114">
        <f t="shared" si="8"/>
        <v>4.5</v>
      </c>
      <c r="M435" s="63">
        <v>12</v>
      </c>
      <c r="N435" s="93">
        <f t="shared" si="9"/>
        <v>31798.796296296296</v>
      </c>
      <c r="O435" s="156"/>
      <c r="P435" s="157"/>
      <c r="Q435" s="144"/>
      <c r="R435" s="144"/>
      <c r="S435" s="142"/>
      <c r="T435" s="158"/>
      <c r="U435" s="145"/>
    </row>
    <row r="436" spans="1:21" ht="27" customHeight="1">
      <c r="A436" s="9"/>
      <c r="B436" s="64" t="s">
        <v>52</v>
      </c>
      <c r="C436" s="37">
        <v>432</v>
      </c>
      <c r="D436" s="36">
        <v>5</v>
      </c>
      <c r="E436" s="64"/>
      <c r="F436" s="64" t="s">
        <v>1127</v>
      </c>
      <c r="G436" s="57" t="s">
        <v>1128</v>
      </c>
      <c r="H436" s="63">
        <v>10</v>
      </c>
      <c r="I436" s="47">
        <v>459612</v>
      </c>
      <c r="J436" s="48">
        <v>873</v>
      </c>
      <c r="K436" s="63">
        <v>264</v>
      </c>
      <c r="L436" s="114">
        <f t="shared" si="8"/>
        <v>3.4</v>
      </c>
      <c r="M436" s="63">
        <v>12</v>
      </c>
      <c r="N436" s="93">
        <f t="shared" si="9"/>
        <v>11265</v>
      </c>
      <c r="O436" s="156"/>
      <c r="P436" s="157"/>
      <c r="Q436" s="144"/>
      <c r="R436" s="144"/>
      <c r="S436" s="142"/>
      <c r="T436" s="158"/>
      <c r="U436" s="145"/>
    </row>
    <row r="437" spans="1:21" ht="27" customHeight="1">
      <c r="A437" s="9"/>
      <c r="B437" s="64" t="s">
        <v>52</v>
      </c>
      <c r="C437" s="37">
        <v>433</v>
      </c>
      <c r="D437" s="36">
        <v>4</v>
      </c>
      <c r="E437" s="64">
        <v>1213600487</v>
      </c>
      <c r="F437" s="64" t="s">
        <v>245</v>
      </c>
      <c r="G437" s="57" t="s">
        <v>246</v>
      </c>
      <c r="H437" s="63">
        <v>10</v>
      </c>
      <c r="I437" s="47">
        <v>1269251</v>
      </c>
      <c r="J437" s="48">
        <v>739</v>
      </c>
      <c r="K437" s="63">
        <v>208</v>
      </c>
      <c r="L437" s="114">
        <f t="shared" si="8"/>
        <v>3.6</v>
      </c>
      <c r="M437" s="63">
        <v>12</v>
      </c>
      <c r="N437" s="93">
        <f t="shared" si="9"/>
        <v>29380.810185185182</v>
      </c>
      <c r="O437" s="156"/>
      <c r="P437" s="157"/>
      <c r="Q437" s="144" t="s">
        <v>333</v>
      </c>
      <c r="R437" s="144"/>
      <c r="S437" s="142">
        <v>1</v>
      </c>
      <c r="T437" s="158"/>
      <c r="U437" s="145"/>
    </row>
    <row r="438" spans="1:21" ht="27" customHeight="1">
      <c r="A438" s="9"/>
      <c r="B438" s="64" t="s">
        <v>52</v>
      </c>
      <c r="C438" s="37">
        <v>434</v>
      </c>
      <c r="D438" s="36">
        <v>4</v>
      </c>
      <c r="E438" s="64">
        <v>8040001120827</v>
      </c>
      <c r="F438" s="64" t="s">
        <v>1129</v>
      </c>
      <c r="G438" s="57" t="s">
        <v>1130</v>
      </c>
      <c r="H438" s="63">
        <v>20</v>
      </c>
      <c r="I438" s="47">
        <v>979155</v>
      </c>
      <c r="J438" s="48">
        <v>1005</v>
      </c>
      <c r="K438" s="63">
        <v>255</v>
      </c>
      <c r="L438" s="114">
        <f t="shared" si="8"/>
        <v>4</v>
      </c>
      <c r="M438" s="63">
        <v>12</v>
      </c>
      <c r="N438" s="93">
        <f t="shared" si="9"/>
        <v>20399.0625</v>
      </c>
      <c r="O438" s="156"/>
      <c r="P438" s="157"/>
      <c r="Q438" s="144" t="s">
        <v>333</v>
      </c>
      <c r="R438" s="144"/>
      <c r="S438" s="142">
        <v>1</v>
      </c>
      <c r="T438" s="158"/>
      <c r="U438" s="145"/>
    </row>
    <row r="439" spans="1:21" ht="27" customHeight="1">
      <c r="A439" s="9"/>
      <c r="B439" s="64" t="s">
        <v>52</v>
      </c>
      <c r="C439" s="37">
        <v>435</v>
      </c>
      <c r="D439" s="36">
        <v>4</v>
      </c>
      <c r="E439" s="64">
        <v>1213600412</v>
      </c>
      <c r="F439" s="64" t="s">
        <v>1131</v>
      </c>
      <c r="G439" s="57" t="s">
        <v>1132</v>
      </c>
      <c r="H439" s="63">
        <v>20</v>
      </c>
      <c r="I439" s="47">
        <v>1787000</v>
      </c>
      <c r="J439" s="48">
        <v>1636</v>
      </c>
      <c r="K439" s="63">
        <v>270</v>
      </c>
      <c r="L439" s="114">
        <f t="shared" si="8"/>
        <v>6.1</v>
      </c>
      <c r="M439" s="63">
        <v>12</v>
      </c>
      <c r="N439" s="93">
        <f t="shared" si="9"/>
        <v>24412.56830601093</v>
      </c>
      <c r="O439" s="139"/>
      <c r="P439" s="140"/>
      <c r="Q439" s="144"/>
      <c r="R439" s="144"/>
      <c r="S439" s="142"/>
      <c r="T439" s="158"/>
      <c r="U439" s="145"/>
    </row>
    <row r="440" spans="1:21" ht="27" customHeight="1">
      <c r="A440" s="9"/>
      <c r="B440" s="64" t="s">
        <v>52</v>
      </c>
      <c r="C440" s="37">
        <v>436</v>
      </c>
      <c r="D440" s="36">
        <v>4</v>
      </c>
      <c r="E440" s="64" t="s">
        <v>1133</v>
      </c>
      <c r="F440" s="64" t="s">
        <v>1134</v>
      </c>
      <c r="G440" s="57" t="s">
        <v>1135</v>
      </c>
      <c r="H440" s="63">
        <v>20</v>
      </c>
      <c r="I440" s="47">
        <v>5889800</v>
      </c>
      <c r="J440" s="48">
        <v>9859</v>
      </c>
      <c r="K440" s="63">
        <v>303</v>
      </c>
      <c r="L440" s="114">
        <f t="shared" si="8"/>
        <v>32.6</v>
      </c>
      <c r="M440" s="63">
        <v>12</v>
      </c>
      <c r="N440" s="93">
        <f t="shared" si="9"/>
        <v>15055.725971370142</v>
      </c>
      <c r="O440" s="156"/>
      <c r="P440" s="157"/>
      <c r="Q440" s="144"/>
      <c r="R440" s="144"/>
      <c r="S440" s="142"/>
      <c r="T440" s="158"/>
      <c r="U440" s="145"/>
    </row>
    <row r="441" spans="1:21" ht="27" customHeight="1">
      <c r="A441" s="9"/>
      <c r="B441" s="64" t="s">
        <v>52</v>
      </c>
      <c r="C441" s="37">
        <v>437</v>
      </c>
      <c r="D441" s="36"/>
      <c r="E441" s="64"/>
      <c r="F441" s="64" t="s">
        <v>1136</v>
      </c>
      <c r="G441" s="57" t="s">
        <v>1137</v>
      </c>
      <c r="H441" s="63">
        <v>20</v>
      </c>
      <c r="I441" s="47">
        <v>1520206</v>
      </c>
      <c r="J441" s="48">
        <v>2744</v>
      </c>
      <c r="K441" s="63">
        <v>254</v>
      </c>
      <c r="L441" s="114">
        <f t="shared" si="8"/>
        <v>10.9</v>
      </c>
      <c r="M441" s="63">
        <v>12</v>
      </c>
      <c r="N441" s="93">
        <f t="shared" si="9"/>
        <v>11622.37003058104</v>
      </c>
      <c r="O441" s="156"/>
      <c r="P441" s="157"/>
      <c r="Q441" s="144"/>
      <c r="R441" s="144"/>
      <c r="S441" s="142">
        <v>0</v>
      </c>
      <c r="T441" s="158"/>
      <c r="U441" s="145">
        <v>0</v>
      </c>
    </row>
    <row r="442" spans="1:21" ht="27" customHeight="1">
      <c r="A442" s="9"/>
      <c r="B442" s="64" t="s">
        <v>52</v>
      </c>
      <c r="C442" s="37">
        <v>438</v>
      </c>
      <c r="D442" s="36">
        <v>4</v>
      </c>
      <c r="E442" s="64">
        <v>1210400881</v>
      </c>
      <c r="F442" s="64" t="s">
        <v>1138</v>
      </c>
      <c r="G442" s="57" t="s">
        <v>1139</v>
      </c>
      <c r="H442" s="63"/>
      <c r="I442" s="47"/>
      <c r="J442" s="48"/>
      <c r="K442" s="63"/>
      <c r="L442" s="114" t="e">
        <f t="shared" si="8"/>
        <v>#DIV/0!</v>
      </c>
      <c r="M442" s="63"/>
      <c r="N442" s="93" t="e">
        <f t="shared" si="9"/>
        <v>#DIV/0!</v>
      </c>
      <c r="O442" s="156"/>
      <c r="P442" s="157"/>
      <c r="Q442" s="144"/>
      <c r="R442" s="144"/>
      <c r="S442" s="142"/>
      <c r="T442" s="158"/>
      <c r="U442" s="145"/>
    </row>
    <row r="443" spans="1:21" ht="27" customHeight="1">
      <c r="A443" s="9"/>
      <c r="B443" s="64" t="s">
        <v>52</v>
      </c>
      <c r="C443" s="37">
        <v>439</v>
      </c>
      <c r="D443" s="36">
        <v>3</v>
      </c>
      <c r="E443" s="64"/>
      <c r="F443" s="64" t="s">
        <v>1140</v>
      </c>
      <c r="G443" s="57" t="s">
        <v>1141</v>
      </c>
      <c r="H443" s="63">
        <v>20</v>
      </c>
      <c r="I443" s="47">
        <v>1903023</v>
      </c>
      <c r="J443" s="48">
        <v>1560</v>
      </c>
      <c r="K443" s="63">
        <v>252</v>
      </c>
      <c r="L443" s="114">
        <f t="shared" si="8"/>
        <v>6.1999999999999993</v>
      </c>
      <c r="M443" s="63">
        <v>12</v>
      </c>
      <c r="N443" s="93">
        <f t="shared" si="9"/>
        <v>25578.266129032261</v>
      </c>
      <c r="O443" s="156"/>
      <c r="P443" s="157"/>
      <c r="Q443" s="144"/>
      <c r="R443" s="144"/>
      <c r="S443" s="142"/>
      <c r="T443" s="158"/>
      <c r="U443" s="145"/>
    </row>
    <row r="444" spans="1:21" ht="27" customHeight="1">
      <c r="A444" s="9"/>
      <c r="B444" s="64" t="s">
        <v>52</v>
      </c>
      <c r="C444" s="37">
        <v>440</v>
      </c>
      <c r="D444" s="36">
        <v>4</v>
      </c>
      <c r="E444" s="64"/>
      <c r="F444" s="64" t="s">
        <v>1142</v>
      </c>
      <c r="G444" s="57" t="s">
        <v>1143</v>
      </c>
      <c r="H444" s="63">
        <v>20</v>
      </c>
      <c r="I444" s="47">
        <v>492036</v>
      </c>
      <c r="J444" s="48">
        <v>2432</v>
      </c>
      <c r="K444" s="63">
        <v>257</v>
      </c>
      <c r="L444" s="114">
        <f t="shared" si="8"/>
        <v>9.5</v>
      </c>
      <c r="M444" s="63">
        <v>12</v>
      </c>
      <c r="N444" s="93">
        <f t="shared" si="9"/>
        <v>4316.105263157895</v>
      </c>
      <c r="O444" s="156"/>
      <c r="P444" s="157"/>
      <c r="Q444" s="144"/>
      <c r="R444" s="144"/>
      <c r="S444" s="142"/>
      <c r="T444" s="158" t="s">
        <v>333</v>
      </c>
      <c r="U444" s="145">
        <v>0.4</v>
      </c>
    </row>
    <row r="445" spans="1:21" ht="27" customHeight="1">
      <c r="A445" s="9"/>
      <c r="B445" s="64" t="s">
        <v>52</v>
      </c>
      <c r="C445" s="37">
        <v>441</v>
      </c>
      <c r="D445" s="36">
        <v>4</v>
      </c>
      <c r="E445" s="64"/>
      <c r="F445" s="64" t="s">
        <v>1144</v>
      </c>
      <c r="G445" s="57" t="s">
        <v>1145</v>
      </c>
      <c r="H445" s="63">
        <v>20</v>
      </c>
      <c r="I445" s="47">
        <v>2117672</v>
      </c>
      <c r="J445" s="48">
        <v>1693</v>
      </c>
      <c r="K445" s="63">
        <v>250</v>
      </c>
      <c r="L445" s="114">
        <f t="shared" si="8"/>
        <v>6.8</v>
      </c>
      <c r="M445" s="63">
        <v>12</v>
      </c>
      <c r="N445" s="93">
        <f t="shared" si="9"/>
        <v>25951.862745098042</v>
      </c>
      <c r="O445" s="156"/>
      <c r="P445" s="140"/>
      <c r="Q445" s="144"/>
      <c r="R445" s="144"/>
      <c r="S445" s="142"/>
      <c r="T445" s="158"/>
      <c r="U445" s="145"/>
    </row>
    <row r="446" spans="1:21" ht="27" customHeight="1">
      <c r="A446" s="9"/>
      <c r="B446" s="64" t="s">
        <v>52</v>
      </c>
      <c r="C446" s="37">
        <v>442</v>
      </c>
      <c r="D446" s="36">
        <v>4</v>
      </c>
      <c r="E446" s="64"/>
      <c r="F446" s="64" t="s">
        <v>1146</v>
      </c>
      <c r="G446" s="57" t="s">
        <v>1147</v>
      </c>
      <c r="H446" s="63">
        <v>12</v>
      </c>
      <c r="I446" s="47">
        <v>845076</v>
      </c>
      <c r="J446" s="48">
        <v>2908</v>
      </c>
      <c r="K446" s="63">
        <v>258</v>
      </c>
      <c r="L446" s="114">
        <f t="shared" si="8"/>
        <v>11.299999999999999</v>
      </c>
      <c r="M446" s="63">
        <v>12</v>
      </c>
      <c r="N446" s="93">
        <f t="shared" si="9"/>
        <v>6232.1238938053102</v>
      </c>
      <c r="O446" s="156"/>
      <c r="P446" s="157"/>
      <c r="Q446" s="144"/>
      <c r="R446" s="144"/>
      <c r="S446" s="142"/>
      <c r="T446" s="158" t="s">
        <v>333</v>
      </c>
      <c r="U446" s="145">
        <v>0.04</v>
      </c>
    </row>
    <row r="447" spans="1:21" ht="27" customHeight="1">
      <c r="A447" s="9"/>
      <c r="B447" s="64" t="s">
        <v>52</v>
      </c>
      <c r="C447" s="37">
        <v>443</v>
      </c>
      <c r="D447" s="36">
        <v>4</v>
      </c>
      <c r="E447" s="64"/>
      <c r="F447" s="64" t="s">
        <v>1148</v>
      </c>
      <c r="G447" s="57" t="s">
        <v>1149</v>
      </c>
      <c r="H447" s="63">
        <v>20</v>
      </c>
      <c r="I447" s="47">
        <v>670638</v>
      </c>
      <c r="J447" s="48">
        <v>1011</v>
      </c>
      <c r="K447" s="63">
        <v>243</v>
      </c>
      <c r="L447" s="114">
        <f t="shared" si="8"/>
        <v>4.1999999999999993</v>
      </c>
      <c r="M447" s="63">
        <v>12</v>
      </c>
      <c r="N447" s="93">
        <f t="shared" si="9"/>
        <v>13306.309523809527</v>
      </c>
      <c r="O447" s="156"/>
      <c r="P447" s="157"/>
      <c r="Q447" s="144"/>
      <c r="R447" s="144"/>
      <c r="S447" s="142"/>
      <c r="T447" s="158"/>
      <c r="U447" s="145"/>
    </row>
    <row r="448" spans="1:21" ht="27" customHeight="1">
      <c r="A448" s="9"/>
      <c r="B448" s="64" t="s">
        <v>52</v>
      </c>
      <c r="C448" s="37">
        <v>444</v>
      </c>
      <c r="D448" s="36">
        <v>4</v>
      </c>
      <c r="E448" s="64">
        <v>9040002016387</v>
      </c>
      <c r="F448" s="64" t="s">
        <v>1150</v>
      </c>
      <c r="G448" s="57" t="s">
        <v>1151</v>
      </c>
      <c r="H448" s="63">
        <v>20</v>
      </c>
      <c r="I448" s="47">
        <v>708183</v>
      </c>
      <c r="J448" s="48">
        <v>1225</v>
      </c>
      <c r="K448" s="63">
        <v>224</v>
      </c>
      <c r="L448" s="114">
        <f t="shared" si="8"/>
        <v>5.5</v>
      </c>
      <c r="M448" s="63">
        <v>12</v>
      </c>
      <c r="N448" s="93">
        <f t="shared" si="9"/>
        <v>10730.045454545454</v>
      </c>
      <c r="O448" s="156"/>
      <c r="P448" s="157"/>
      <c r="Q448" s="144"/>
      <c r="R448" s="144"/>
      <c r="S448" s="142"/>
      <c r="T448" s="158"/>
      <c r="U448" s="145"/>
    </row>
    <row r="449" spans="1:21" ht="27" customHeight="1">
      <c r="A449" s="9"/>
      <c r="B449" s="64" t="s">
        <v>52</v>
      </c>
      <c r="C449" s="37">
        <v>445</v>
      </c>
      <c r="D449" s="36">
        <v>4</v>
      </c>
      <c r="E449" s="64">
        <v>6370001048847</v>
      </c>
      <c r="F449" s="64" t="s">
        <v>1152</v>
      </c>
      <c r="G449" s="57" t="s">
        <v>1153</v>
      </c>
      <c r="H449" s="63">
        <v>20</v>
      </c>
      <c r="I449" s="47">
        <v>7365188</v>
      </c>
      <c r="J449" s="48">
        <v>7440</v>
      </c>
      <c r="K449" s="63">
        <v>271</v>
      </c>
      <c r="L449" s="114">
        <f t="shared" si="8"/>
        <v>27.5</v>
      </c>
      <c r="M449" s="63">
        <v>12</v>
      </c>
      <c r="N449" s="93">
        <f t="shared" si="9"/>
        <v>22318.751515151514</v>
      </c>
      <c r="O449" s="156"/>
      <c r="P449" s="157"/>
      <c r="Q449" s="144"/>
      <c r="R449" s="144"/>
      <c r="S449" s="142"/>
      <c r="T449" s="158"/>
      <c r="U449" s="145"/>
    </row>
    <row r="450" spans="1:21" ht="27" customHeight="1">
      <c r="A450" s="9"/>
      <c r="B450" s="64" t="s">
        <v>52</v>
      </c>
      <c r="C450" s="37">
        <v>446</v>
      </c>
      <c r="D450" s="36">
        <v>5</v>
      </c>
      <c r="E450" s="64">
        <v>1210105688</v>
      </c>
      <c r="F450" s="64" t="s">
        <v>1154</v>
      </c>
      <c r="G450" s="57" t="s">
        <v>1155</v>
      </c>
      <c r="H450" s="63">
        <v>20</v>
      </c>
      <c r="I450" s="47">
        <v>5499999</v>
      </c>
      <c r="J450" s="48">
        <v>3323</v>
      </c>
      <c r="K450" s="63">
        <v>270</v>
      </c>
      <c r="L450" s="114">
        <f t="shared" ref="L450:L513" si="12">ROUNDUP(J450/K450,1)</f>
        <v>12.4</v>
      </c>
      <c r="M450" s="63">
        <v>12</v>
      </c>
      <c r="N450" s="93">
        <f t="shared" ref="N450:N513" si="13">IF(AND(I450&gt;0,L450&gt;0,M450&gt;0),I450/L450/M450,0)</f>
        <v>36962.358870967742</v>
      </c>
      <c r="O450" s="156"/>
      <c r="P450" s="157"/>
      <c r="Q450" s="144" t="s">
        <v>333</v>
      </c>
      <c r="R450" s="144"/>
      <c r="S450" s="142">
        <v>5.0000000000000001E-3</v>
      </c>
      <c r="T450" s="158"/>
      <c r="U450" s="145"/>
    </row>
    <row r="451" spans="1:21" ht="27" customHeight="1">
      <c r="A451" s="9"/>
      <c r="B451" s="64" t="s">
        <v>52</v>
      </c>
      <c r="C451" s="37">
        <v>447</v>
      </c>
      <c r="D451" s="36">
        <v>4</v>
      </c>
      <c r="E451" s="64">
        <v>3040001005792</v>
      </c>
      <c r="F451" s="64" t="s">
        <v>1156</v>
      </c>
      <c r="G451" s="57" t="s">
        <v>1157</v>
      </c>
      <c r="H451" s="63">
        <v>20</v>
      </c>
      <c r="I451" s="47">
        <v>0</v>
      </c>
      <c r="J451" s="48">
        <v>0</v>
      </c>
      <c r="K451" s="63">
        <v>0</v>
      </c>
      <c r="L451" s="114" t="e">
        <f t="shared" si="12"/>
        <v>#DIV/0!</v>
      </c>
      <c r="M451" s="63">
        <v>0</v>
      </c>
      <c r="N451" s="93" t="e">
        <f t="shared" si="13"/>
        <v>#DIV/0!</v>
      </c>
      <c r="O451" s="156"/>
      <c r="P451" s="157"/>
      <c r="Q451" s="144"/>
      <c r="R451" s="144"/>
      <c r="S451" s="142"/>
      <c r="T451" s="158"/>
      <c r="U451" s="145"/>
    </row>
    <row r="452" spans="1:21" ht="27" customHeight="1">
      <c r="A452" s="9"/>
      <c r="B452" s="64" t="s">
        <v>52</v>
      </c>
      <c r="C452" s="37">
        <v>448</v>
      </c>
      <c r="D452" s="36">
        <v>5</v>
      </c>
      <c r="E452" s="64">
        <v>6040005019794</v>
      </c>
      <c r="F452" s="64" t="s">
        <v>1158</v>
      </c>
      <c r="G452" s="57" t="s">
        <v>1159</v>
      </c>
      <c r="H452" s="63">
        <v>20</v>
      </c>
      <c r="I452" s="47">
        <v>7582750</v>
      </c>
      <c r="J452" s="48">
        <v>3433</v>
      </c>
      <c r="K452" s="63">
        <v>310</v>
      </c>
      <c r="L452" s="114">
        <f t="shared" si="12"/>
        <v>11.1</v>
      </c>
      <c r="M452" s="63">
        <v>12</v>
      </c>
      <c r="N452" s="93">
        <f t="shared" si="13"/>
        <v>56927.552552552552</v>
      </c>
      <c r="O452" s="156"/>
      <c r="P452" s="157"/>
      <c r="Q452" s="144"/>
      <c r="R452" s="144"/>
      <c r="S452" s="142"/>
      <c r="T452" s="158"/>
      <c r="U452" s="145"/>
    </row>
    <row r="453" spans="1:21" ht="27" customHeight="1">
      <c r="A453" s="9"/>
      <c r="B453" s="64" t="s">
        <v>52</v>
      </c>
      <c r="C453" s="37">
        <v>449</v>
      </c>
      <c r="D453" s="36">
        <v>4</v>
      </c>
      <c r="E453" s="64">
        <v>1210105696</v>
      </c>
      <c r="F453" s="64" t="s">
        <v>1093</v>
      </c>
      <c r="G453" s="57" t="s">
        <v>1160</v>
      </c>
      <c r="H453" s="63">
        <v>20</v>
      </c>
      <c r="I453" s="47">
        <v>5060000</v>
      </c>
      <c r="J453" s="48">
        <v>4261</v>
      </c>
      <c r="K453" s="63">
        <v>260</v>
      </c>
      <c r="L453" s="114">
        <f t="shared" si="12"/>
        <v>16.400000000000002</v>
      </c>
      <c r="M453" s="63">
        <v>12</v>
      </c>
      <c r="N453" s="93">
        <f t="shared" si="13"/>
        <v>25711.382113821135</v>
      </c>
      <c r="O453" s="156"/>
      <c r="P453" s="157"/>
      <c r="Q453" s="144"/>
      <c r="R453" s="144"/>
      <c r="S453" s="142"/>
      <c r="T453" s="158" t="s">
        <v>333</v>
      </c>
      <c r="U453" s="145">
        <v>0.46</v>
      </c>
    </row>
    <row r="454" spans="1:21" ht="27" customHeight="1">
      <c r="A454" s="9"/>
      <c r="B454" s="64" t="s">
        <v>52</v>
      </c>
      <c r="C454" s="37">
        <v>450</v>
      </c>
      <c r="D454" s="36">
        <v>4</v>
      </c>
      <c r="E454" s="64" t="s">
        <v>927</v>
      </c>
      <c r="F454" s="64" t="s">
        <v>928</v>
      </c>
      <c r="G454" s="57" t="s">
        <v>1161</v>
      </c>
      <c r="H454" s="63">
        <v>20</v>
      </c>
      <c r="I454" s="47">
        <v>1953806</v>
      </c>
      <c r="J454" s="48">
        <v>2008</v>
      </c>
      <c r="K454" s="63">
        <v>253</v>
      </c>
      <c r="L454" s="114">
        <f t="shared" si="12"/>
        <v>8</v>
      </c>
      <c r="M454" s="63">
        <v>12</v>
      </c>
      <c r="N454" s="93">
        <f t="shared" si="13"/>
        <v>20352.145833333332</v>
      </c>
      <c r="O454" s="156"/>
      <c r="P454" s="157"/>
      <c r="Q454" s="144"/>
      <c r="R454" s="144"/>
      <c r="S454" s="142"/>
      <c r="T454" s="158"/>
      <c r="U454" s="145"/>
    </row>
    <row r="455" spans="1:21" ht="27" customHeight="1">
      <c r="A455" s="9"/>
      <c r="B455" s="64" t="s">
        <v>52</v>
      </c>
      <c r="C455" s="37">
        <v>451</v>
      </c>
      <c r="D455" s="36">
        <v>4</v>
      </c>
      <c r="E455" s="64">
        <v>1210105670</v>
      </c>
      <c r="F455" s="64" t="s">
        <v>1162</v>
      </c>
      <c r="G455" s="57" t="s">
        <v>1163</v>
      </c>
      <c r="H455" s="63">
        <v>20</v>
      </c>
      <c r="I455" s="47">
        <v>1193140</v>
      </c>
      <c r="J455" s="48">
        <v>1856</v>
      </c>
      <c r="K455" s="63">
        <v>299</v>
      </c>
      <c r="L455" s="114">
        <f t="shared" si="12"/>
        <v>6.3</v>
      </c>
      <c r="M455" s="63">
        <v>12</v>
      </c>
      <c r="N455" s="93">
        <f t="shared" si="13"/>
        <v>15782.275132275134</v>
      </c>
      <c r="O455" s="156"/>
      <c r="P455" s="157"/>
      <c r="Q455" s="144"/>
      <c r="R455" s="144"/>
      <c r="S455" s="142"/>
      <c r="T455" s="158"/>
      <c r="U455" s="145"/>
    </row>
    <row r="456" spans="1:21" ht="27" customHeight="1">
      <c r="A456" s="9"/>
      <c r="B456" s="64" t="s">
        <v>52</v>
      </c>
      <c r="C456" s="37">
        <v>452</v>
      </c>
      <c r="D456" s="36">
        <v>4</v>
      </c>
      <c r="E456" s="64">
        <v>1210105498</v>
      </c>
      <c r="F456" s="64" t="s">
        <v>1164</v>
      </c>
      <c r="G456" s="57" t="s">
        <v>1165</v>
      </c>
      <c r="H456" s="63">
        <v>20</v>
      </c>
      <c r="I456" s="47">
        <v>12300000</v>
      </c>
      <c r="J456" s="48">
        <v>8821</v>
      </c>
      <c r="K456" s="63">
        <v>278</v>
      </c>
      <c r="L456" s="114">
        <f t="shared" si="12"/>
        <v>31.8</v>
      </c>
      <c r="M456" s="63">
        <v>12</v>
      </c>
      <c r="N456" s="93">
        <f t="shared" si="13"/>
        <v>32232.704402515723</v>
      </c>
      <c r="O456" s="156"/>
      <c r="P456" s="157"/>
      <c r="Q456" s="144"/>
      <c r="R456" s="144"/>
      <c r="S456" s="142"/>
      <c r="T456" s="158" t="s">
        <v>333</v>
      </c>
      <c r="U456" s="145">
        <v>0.15</v>
      </c>
    </row>
    <row r="457" spans="1:21" ht="27" customHeight="1">
      <c r="A457" s="9"/>
      <c r="B457" s="64" t="s">
        <v>52</v>
      </c>
      <c r="C457" s="37">
        <v>453</v>
      </c>
      <c r="D457" s="36">
        <v>4</v>
      </c>
      <c r="E457" s="64">
        <v>9040001107699</v>
      </c>
      <c r="F457" s="64" t="s">
        <v>1166</v>
      </c>
      <c r="G457" s="57" t="s">
        <v>1167</v>
      </c>
      <c r="H457" s="63">
        <v>20</v>
      </c>
      <c r="I457" s="47">
        <v>498050</v>
      </c>
      <c r="J457" s="48">
        <v>603</v>
      </c>
      <c r="K457" s="63">
        <v>264</v>
      </c>
      <c r="L457" s="114">
        <f t="shared" si="12"/>
        <v>2.3000000000000003</v>
      </c>
      <c r="M457" s="63">
        <v>12</v>
      </c>
      <c r="N457" s="93">
        <f t="shared" si="13"/>
        <v>18045.28985507246</v>
      </c>
      <c r="O457" s="156"/>
      <c r="P457" s="157"/>
      <c r="Q457" s="144"/>
      <c r="R457" s="144"/>
      <c r="S457" s="142"/>
      <c r="T457" s="158"/>
      <c r="U457" s="145"/>
    </row>
    <row r="458" spans="1:21" ht="27" customHeight="1">
      <c r="A458" s="9"/>
      <c r="B458" s="64" t="s">
        <v>52</v>
      </c>
      <c r="C458" s="37">
        <v>454</v>
      </c>
      <c r="D458" s="36">
        <v>4</v>
      </c>
      <c r="E458" s="64">
        <v>3010001195769</v>
      </c>
      <c r="F458" s="64" t="s">
        <v>1100</v>
      </c>
      <c r="G458" s="57" t="s">
        <v>1168</v>
      </c>
      <c r="H458" s="63">
        <v>20</v>
      </c>
      <c r="I458" s="47">
        <v>1736817</v>
      </c>
      <c r="J458" s="48">
        <v>3006</v>
      </c>
      <c r="K458" s="63">
        <v>310</v>
      </c>
      <c r="L458" s="114">
        <f t="shared" si="12"/>
        <v>9.6999999999999993</v>
      </c>
      <c r="M458" s="63">
        <v>12</v>
      </c>
      <c r="N458" s="93">
        <f t="shared" si="13"/>
        <v>14921.108247422681</v>
      </c>
      <c r="O458" s="156"/>
      <c r="P458" s="157"/>
      <c r="Q458" s="144"/>
      <c r="R458" s="144"/>
      <c r="S458" s="142"/>
      <c r="T458" s="158" t="s">
        <v>333</v>
      </c>
      <c r="U458" s="145">
        <v>0.27</v>
      </c>
    </row>
    <row r="459" spans="1:21" ht="27" customHeight="1">
      <c r="A459" s="9"/>
      <c r="B459" s="64" t="s">
        <v>52</v>
      </c>
      <c r="C459" s="37">
        <v>455</v>
      </c>
      <c r="D459" s="36">
        <v>5</v>
      </c>
      <c r="E459" s="64"/>
      <c r="F459" s="64" t="s">
        <v>1169</v>
      </c>
      <c r="G459" s="57" t="s">
        <v>1170</v>
      </c>
      <c r="H459" s="63">
        <v>20</v>
      </c>
      <c r="I459" s="47">
        <v>511818</v>
      </c>
      <c r="J459" s="48">
        <v>967</v>
      </c>
      <c r="K459" s="63">
        <v>238</v>
      </c>
      <c r="L459" s="114">
        <f t="shared" si="12"/>
        <v>4.0999999999999996</v>
      </c>
      <c r="M459" s="63">
        <v>12</v>
      </c>
      <c r="N459" s="93">
        <f t="shared" si="13"/>
        <v>10402.804878048782</v>
      </c>
      <c r="O459" s="156"/>
      <c r="P459" s="157"/>
      <c r="Q459" s="144"/>
      <c r="R459" s="144"/>
      <c r="S459" s="142"/>
      <c r="T459" s="158"/>
      <c r="U459" s="145"/>
    </row>
    <row r="460" spans="1:21" ht="27" customHeight="1">
      <c r="A460" s="9"/>
      <c r="B460" s="64" t="s">
        <v>52</v>
      </c>
      <c r="C460" s="37">
        <v>456</v>
      </c>
      <c r="D460" s="36">
        <v>4</v>
      </c>
      <c r="E460" s="64">
        <v>1210103758</v>
      </c>
      <c r="F460" s="64" t="s">
        <v>1171</v>
      </c>
      <c r="G460" s="57" t="s">
        <v>1172</v>
      </c>
      <c r="H460" s="63">
        <v>8</v>
      </c>
      <c r="I460" s="47">
        <v>65858</v>
      </c>
      <c r="J460" s="48">
        <v>301</v>
      </c>
      <c r="K460" s="63">
        <v>239</v>
      </c>
      <c r="L460" s="114">
        <f t="shared" si="12"/>
        <v>1.3</v>
      </c>
      <c r="M460" s="63">
        <v>12</v>
      </c>
      <c r="N460" s="93">
        <f t="shared" si="13"/>
        <v>4221.666666666667</v>
      </c>
      <c r="O460" s="156"/>
      <c r="P460" s="157"/>
      <c r="Q460" s="144"/>
      <c r="R460" s="144"/>
      <c r="S460" s="142"/>
      <c r="T460" s="158"/>
      <c r="U460" s="145"/>
    </row>
    <row r="461" spans="1:21" ht="27" customHeight="1">
      <c r="A461" s="9"/>
      <c r="B461" s="64" t="s">
        <v>52</v>
      </c>
      <c r="C461" s="37">
        <v>457</v>
      </c>
      <c r="D461" s="36">
        <v>6</v>
      </c>
      <c r="E461" s="64"/>
      <c r="F461" s="64" t="s">
        <v>1173</v>
      </c>
      <c r="G461" s="57" t="s">
        <v>1173</v>
      </c>
      <c r="H461" s="63"/>
      <c r="I461" s="47">
        <v>0</v>
      </c>
      <c r="J461" s="48">
        <v>0</v>
      </c>
      <c r="K461" s="63">
        <v>0</v>
      </c>
      <c r="L461" s="114" t="e">
        <f t="shared" si="12"/>
        <v>#DIV/0!</v>
      </c>
      <c r="M461" s="63">
        <v>0</v>
      </c>
      <c r="N461" s="93" t="e">
        <f t="shared" si="13"/>
        <v>#DIV/0!</v>
      </c>
      <c r="O461" s="156"/>
      <c r="P461" s="157"/>
      <c r="Q461" s="144"/>
      <c r="R461" s="144"/>
      <c r="S461" s="142"/>
      <c r="T461" s="158"/>
      <c r="U461" s="145"/>
    </row>
    <row r="462" spans="1:21" ht="27" customHeight="1">
      <c r="A462" s="9"/>
      <c r="B462" s="64" t="s">
        <v>52</v>
      </c>
      <c r="C462" s="37">
        <v>458</v>
      </c>
      <c r="D462" s="36">
        <v>4</v>
      </c>
      <c r="E462" s="64"/>
      <c r="F462" s="64" t="s">
        <v>1174</v>
      </c>
      <c r="G462" s="57" t="s">
        <v>1175</v>
      </c>
      <c r="H462" s="63">
        <v>20</v>
      </c>
      <c r="I462" s="47">
        <v>1001668</v>
      </c>
      <c r="J462" s="48">
        <v>976</v>
      </c>
      <c r="K462" s="63">
        <v>245</v>
      </c>
      <c r="L462" s="114">
        <f t="shared" si="12"/>
        <v>4</v>
      </c>
      <c r="M462" s="63">
        <v>12</v>
      </c>
      <c r="N462" s="93">
        <f t="shared" si="13"/>
        <v>20868.083333333332</v>
      </c>
      <c r="O462" s="156"/>
      <c r="P462" s="157"/>
      <c r="Q462" s="144"/>
      <c r="R462" s="144"/>
      <c r="S462" s="142"/>
      <c r="T462" s="158"/>
      <c r="U462" s="145"/>
    </row>
    <row r="463" spans="1:21" ht="27" customHeight="1">
      <c r="A463" s="9"/>
      <c r="B463" s="64" t="s">
        <v>1317</v>
      </c>
      <c r="C463" s="37">
        <v>459</v>
      </c>
      <c r="D463" s="36">
        <v>4</v>
      </c>
      <c r="E463" s="64">
        <v>1212500399</v>
      </c>
      <c r="F463" s="64" t="s">
        <v>1308</v>
      </c>
      <c r="G463" s="42" t="s">
        <v>1309</v>
      </c>
      <c r="H463" s="63"/>
      <c r="I463" s="47"/>
      <c r="J463" s="48"/>
      <c r="K463" s="63"/>
      <c r="L463" s="114" t="e">
        <f t="shared" ref="L463" si="14">ROUNDUP(J463/K463,1)</f>
        <v>#DIV/0!</v>
      </c>
      <c r="M463" s="63"/>
      <c r="N463" s="93" t="e">
        <f t="shared" ref="N463" si="15">IF(AND(I463&gt;0,L463&gt;0,M463&gt;0),I463/L463/M463,0)</f>
        <v>#DIV/0!</v>
      </c>
      <c r="O463" s="186"/>
      <c r="P463" s="200"/>
      <c r="Q463" s="187"/>
      <c r="R463" s="187"/>
      <c r="S463" s="188"/>
      <c r="T463" s="205"/>
      <c r="U463" s="189"/>
    </row>
    <row r="464" spans="1:21" ht="27" customHeight="1">
      <c r="A464" s="9"/>
      <c r="B464" s="64" t="s">
        <v>52</v>
      </c>
      <c r="C464" s="37">
        <v>460</v>
      </c>
      <c r="D464" s="36">
        <v>4</v>
      </c>
      <c r="E464" s="64">
        <v>1040001122953</v>
      </c>
      <c r="F464" s="64" t="s">
        <v>1176</v>
      </c>
      <c r="G464" s="42" t="s">
        <v>1316</v>
      </c>
      <c r="H464" s="63"/>
      <c r="I464" s="47"/>
      <c r="J464" s="48"/>
      <c r="K464" s="63"/>
      <c r="L464" s="114" t="e">
        <f t="shared" si="12"/>
        <v>#DIV/0!</v>
      </c>
      <c r="M464" s="63"/>
      <c r="N464" s="93" t="e">
        <f t="shared" si="13"/>
        <v>#DIV/0!</v>
      </c>
      <c r="O464" s="156"/>
      <c r="P464" s="157"/>
      <c r="Q464" s="144"/>
      <c r="R464" s="144"/>
      <c r="S464" s="142"/>
      <c r="T464" s="158"/>
      <c r="U464" s="145"/>
    </row>
    <row r="465" spans="1:21" ht="27" customHeight="1">
      <c r="A465" s="9"/>
      <c r="B465" s="64" t="s">
        <v>52</v>
      </c>
      <c r="C465" s="37">
        <v>461</v>
      </c>
      <c r="D465" s="36">
        <v>4</v>
      </c>
      <c r="E465" s="64"/>
      <c r="F465" s="64" t="s">
        <v>1177</v>
      </c>
      <c r="G465" s="57" t="s">
        <v>1178</v>
      </c>
      <c r="H465" s="63">
        <v>20</v>
      </c>
      <c r="I465" s="47">
        <v>1751400</v>
      </c>
      <c r="J465" s="48">
        <v>1412</v>
      </c>
      <c r="K465" s="63">
        <v>255</v>
      </c>
      <c r="L465" s="114">
        <f t="shared" si="12"/>
        <v>5.6</v>
      </c>
      <c r="M465" s="63">
        <v>12</v>
      </c>
      <c r="N465" s="93">
        <f t="shared" si="13"/>
        <v>26062.5</v>
      </c>
      <c r="O465" s="156"/>
      <c r="P465" s="157"/>
      <c r="Q465" s="141"/>
      <c r="R465" s="141"/>
      <c r="S465" s="170"/>
      <c r="T465" s="173"/>
      <c r="U465" s="172"/>
    </row>
    <row r="466" spans="1:21" ht="27" customHeight="1">
      <c r="A466" s="9"/>
      <c r="B466" s="64" t="s">
        <v>52</v>
      </c>
      <c r="C466" s="37">
        <v>462</v>
      </c>
      <c r="D466" s="36">
        <v>4</v>
      </c>
      <c r="E466" s="64">
        <v>9040002079624</v>
      </c>
      <c r="F466" s="64" t="s">
        <v>1179</v>
      </c>
      <c r="G466" s="57" t="s">
        <v>1180</v>
      </c>
      <c r="H466" s="63">
        <v>20</v>
      </c>
      <c r="I466" s="47">
        <v>1191425</v>
      </c>
      <c r="J466" s="48">
        <v>752</v>
      </c>
      <c r="K466" s="63">
        <v>255</v>
      </c>
      <c r="L466" s="114">
        <f t="shared" si="12"/>
        <v>3</v>
      </c>
      <c r="M466" s="63">
        <v>12</v>
      </c>
      <c r="N466" s="93">
        <f t="shared" si="13"/>
        <v>33095.138888888891</v>
      </c>
      <c r="O466" s="156"/>
      <c r="P466" s="157"/>
      <c r="Q466" s="144"/>
      <c r="R466" s="144"/>
      <c r="S466" s="142"/>
      <c r="T466" s="158"/>
      <c r="U466" s="145"/>
    </row>
    <row r="467" spans="1:21" ht="27" customHeight="1">
      <c r="A467" s="9"/>
      <c r="B467" s="64" t="s">
        <v>52</v>
      </c>
      <c r="C467" s="37">
        <v>463</v>
      </c>
      <c r="D467" s="36">
        <v>4</v>
      </c>
      <c r="E467" s="64">
        <v>40003016989</v>
      </c>
      <c r="F467" s="64" t="s">
        <v>1181</v>
      </c>
      <c r="G467" s="57" t="s">
        <v>1182</v>
      </c>
      <c r="H467" s="63">
        <v>20</v>
      </c>
      <c r="I467" s="47">
        <v>1265350</v>
      </c>
      <c r="J467" s="48">
        <v>1450</v>
      </c>
      <c r="K467" s="63">
        <v>255</v>
      </c>
      <c r="L467" s="114">
        <f t="shared" si="12"/>
        <v>5.6999999999999993</v>
      </c>
      <c r="M467" s="63">
        <v>12</v>
      </c>
      <c r="N467" s="93">
        <f t="shared" si="13"/>
        <v>18499.269005847957</v>
      </c>
      <c r="O467" s="156"/>
      <c r="P467" s="157"/>
      <c r="Q467" s="144"/>
      <c r="R467" s="144"/>
      <c r="S467" s="142"/>
      <c r="T467" s="158"/>
      <c r="U467" s="145"/>
    </row>
    <row r="468" spans="1:21" ht="27" customHeight="1">
      <c r="A468" s="9"/>
      <c r="B468" s="64" t="s">
        <v>52</v>
      </c>
      <c r="C468" s="37">
        <v>464</v>
      </c>
      <c r="D468" s="36">
        <v>4</v>
      </c>
      <c r="E468" s="64">
        <v>1212402638</v>
      </c>
      <c r="F468" s="64" t="s">
        <v>1183</v>
      </c>
      <c r="G468" s="57" t="s">
        <v>1184</v>
      </c>
      <c r="H468" s="63">
        <v>20</v>
      </c>
      <c r="I468" s="47">
        <v>1340450</v>
      </c>
      <c r="J468" s="48">
        <v>1203</v>
      </c>
      <c r="K468" s="63">
        <v>272</v>
      </c>
      <c r="L468" s="114">
        <f t="shared" si="12"/>
        <v>4.5</v>
      </c>
      <c r="M468" s="63">
        <v>12</v>
      </c>
      <c r="N468" s="93">
        <f t="shared" si="13"/>
        <v>24823.148148148146</v>
      </c>
      <c r="O468" s="156"/>
      <c r="P468" s="157"/>
      <c r="Q468" s="144"/>
      <c r="R468" s="144"/>
      <c r="S468" s="142"/>
      <c r="T468" s="158"/>
      <c r="U468" s="145"/>
    </row>
    <row r="469" spans="1:21" ht="27" customHeight="1">
      <c r="A469" s="9"/>
      <c r="B469" s="64" t="s">
        <v>52</v>
      </c>
      <c r="C469" s="37">
        <v>465</v>
      </c>
      <c r="D469" s="36">
        <v>4</v>
      </c>
      <c r="E469" s="64">
        <v>1212500639</v>
      </c>
      <c r="F469" s="64" t="s">
        <v>1185</v>
      </c>
      <c r="G469" s="57" t="s">
        <v>1186</v>
      </c>
      <c r="H469" s="63">
        <v>20</v>
      </c>
      <c r="I469" s="47">
        <v>192060</v>
      </c>
      <c r="J469" s="48">
        <v>407</v>
      </c>
      <c r="K469" s="63">
        <v>256</v>
      </c>
      <c r="L469" s="114">
        <f t="shared" si="12"/>
        <v>1.6</v>
      </c>
      <c r="M469" s="63">
        <v>12</v>
      </c>
      <c r="N469" s="93">
        <f t="shared" si="13"/>
        <v>10003.125</v>
      </c>
      <c r="O469" s="156"/>
      <c r="P469" s="157"/>
      <c r="Q469" s="141"/>
      <c r="R469" s="141"/>
      <c r="S469" s="170"/>
      <c r="T469" s="173"/>
      <c r="U469" s="172"/>
    </row>
    <row r="470" spans="1:21" ht="27" customHeight="1">
      <c r="A470" s="9"/>
      <c r="B470" s="64" t="s">
        <v>52</v>
      </c>
      <c r="C470" s="37">
        <v>466</v>
      </c>
      <c r="D470" s="36">
        <v>4</v>
      </c>
      <c r="E470" s="64">
        <v>1212600520</v>
      </c>
      <c r="F470" s="64" t="s">
        <v>1187</v>
      </c>
      <c r="G470" s="57" t="s">
        <v>1188</v>
      </c>
      <c r="H470" s="63">
        <v>20</v>
      </c>
      <c r="I470" s="47">
        <v>1986675</v>
      </c>
      <c r="J470" s="48">
        <v>2289</v>
      </c>
      <c r="K470" s="63">
        <v>269</v>
      </c>
      <c r="L470" s="114">
        <f t="shared" si="12"/>
        <v>8.6</v>
      </c>
      <c r="M470" s="63">
        <v>12</v>
      </c>
      <c r="N470" s="93">
        <f t="shared" si="13"/>
        <v>19250.726744186049</v>
      </c>
      <c r="O470" s="156"/>
      <c r="P470" s="157"/>
      <c r="Q470" s="144"/>
      <c r="R470" s="144"/>
      <c r="S470" s="142"/>
      <c r="T470" s="158"/>
      <c r="U470" s="145"/>
    </row>
    <row r="471" spans="1:21" ht="27" customHeight="1">
      <c r="A471" s="9"/>
      <c r="B471" s="64" t="s">
        <v>52</v>
      </c>
      <c r="C471" s="37">
        <v>467</v>
      </c>
      <c r="D471" s="36">
        <v>4</v>
      </c>
      <c r="E471" s="64">
        <v>7120003011117</v>
      </c>
      <c r="F471" s="64" t="s">
        <v>1189</v>
      </c>
      <c r="G471" s="57" t="s">
        <v>1190</v>
      </c>
      <c r="H471" s="63">
        <v>20</v>
      </c>
      <c r="I471" s="47">
        <v>2416790</v>
      </c>
      <c r="J471" s="48">
        <v>2412</v>
      </c>
      <c r="K471" s="63">
        <v>240</v>
      </c>
      <c r="L471" s="114">
        <f t="shared" si="12"/>
        <v>10.1</v>
      </c>
      <c r="M471" s="63">
        <v>12</v>
      </c>
      <c r="N471" s="93">
        <f t="shared" si="13"/>
        <v>19940.511551155116</v>
      </c>
      <c r="O471" s="156"/>
      <c r="P471" s="157"/>
      <c r="Q471" s="144"/>
      <c r="R471" s="144"/>
      <c r="S471" s="142"/>
      <c r="T471" s="158"/>
      <c r="U471" s="145"/>
    </row>
    <row r="472" spans="1:21" ht="27" customHeight="1">
      <c r="A472" s="9"/>
      <c r="B472" s="64" t="s">
        <v>52</v>
      </c>
      <c r="C472" s="37">
        <v>468</v>
      </c>
      <c r="D472" s="36">
        <v>4</v>
      </c>
      <c r="E472" s="64"/>
      <c r="F472" s="64" t="s">
        <v>1191</v>
      </c>
      <c r="G472" s="57" t="s">
        <v>1192</v>
      </c>
      <c r="H472" s="63">
        <v>20</v>
      </c>
      <c r="I472" s="47">
        <v>475532</v>
      </c>
      <c r="J472" s="48">
        <v>754</v>
      </c>
      <c r="K472" s="63">
        <v>247</v>
      </c>
      <c r="L472" s="114">
        <f t="shared" si="12"/>
        <v>3.1</v>
      </c>
      <c r="M472" s="63">
        <v>12</v>
      </c>
      <c r="N472" s="93">
        <f t="shared" si="13"/>
        <v>12783.118279569891</v>
      </c>
      <c r="O472" s="156"/>
      <c r="P472" s="157"/>
      <c r="Q472" s="144"/>
      <c r="R472" s="144"/>
      <c r="S472" s="142"/>
      <c r="T472" s="158"/>
      <c r="U472" s="145"/>
    </row>
    <row r="473" spans="1:21" ht="27" customHeight="1">
      <c r="A473" s="9"/>
      <c r="B473" s="64" t="s">
        <v>52</v>
      </c>
      <c r="C473" s="37">
        <v>469</v>
      </c>
      <c r="D473" s="36">
        <v>2</v>
      </c>
      <c r="E473" s="64" t="s">
        <v>1193</v>
      </c>
      <c r="F473" s="64" t="s">
        <v>1194</v>
      </c>
      <c r="G473" s="57" t="s">
        <v>1195</v>
      </c>
      <c r="H473" s="63"/>
      <c r="I473" s="47">
        <v>4724835</v>
      </c>
      <c r="J473" s="48">
        <v>2620</v>
      </c>
      <c r="K473" s="63">
        <v>355</v>
      </c>
      <c r="L473" s="114">
        <f t="shared" si="12"/>
        <v>7.3999999999999995</v>
      </c>
      <c r="M473" s="63">
        <v>12</v>
      </c>
      <c r="N473" s="93">
        <f t="shared" si="13"/>
        <v>53207.601351351354</v>
      </c>
      <c r="O473" s="156"/>
      <c r="P473" s="157"/>
      <c r="Q473" s="144"/>
      <c r="R473" s="144"/>
      <c r="S473" s="142"/>
      <c r="T473" s="158"/>
      <c r="U473" s="145"/>
    </row>
    <row r="474" spans="1:21" ht="27" customHeight="1">
      <c r="A474" s="9"/>
      <c r="B474" s="64" t="s">
        <v>52</v>
      </c>
      <c r="C474" s="37">
        <v>470</v>
      </c>
      <c r="D474" s="36">
        <v>4</v>
      </c>
      <c r="E474" s="64" t="s">
        <v>1196</v>
      </c>
      <c r="F474" s="64" t="s">
        <v>1197</v>
      </c>
      <c r="G474" s="57" t="s">
        <v>1198</v>
      </c>
      <c r="H474" s="63">
        <v>20</v>
      </c>
      <c r="I474" s="47">
        <v>80000</v>
      </c>
      <c r="J474" s="48">
        <v>212</v>
      </c>
      <c r="K474" s="63">
        <v>62</v>
      </c>
      <c r="L474" s="114">
        <f t="shared" si="12"/>
        <v>3.5</v>
      </c>
      <c r="M474" s="63">
        <v>3</v>
      </c>
      <c r="N474" s="93">
        <f t="shared" si="13"/>
        <v>7619.0476190476193</v>
      </c>
      <c r="O474" s="156" t="s">
        <v>333</v>
      </c>
      <c r="P474" s="157"/>
      <c r="Q474" s="144"/>
      <c r="R474" s="144"/>
      <c r="S474" s="142"/>
      <c r="T474" s="158"/>
      <c r="U474" s="145"/>
    </row>
    <row r="475" spans="1:21" ht="27" customHeight="1">
      <c r="A475" s="9"/>
      <c r="B475" s="64" t="s">
        <v>52</v>
      </c>
      <c r="C475" s="37">
        <v>471</v>
      </c>
      <c r="D475" s="36">
        <v>6</v>
      </c>
      <c r="E475" s="64">
        <v>3010005027605</v>
      </c>
      <c r="F475" s="64" t="s">
        <v>1121</v>
      </c>
      <c r="G475" s="57" t="s">
        <v>1199</v>
      </c>
      <c r="H475" s="63">
        <v>20</v>
      </c>
      <c r="I475" s="47">
        <v>482374</v>
      </c>
      <c r="J475" s="48">
        <v>517</v>
      </c>
      <c r="K475" s="63">
        <v>122</v>
      </c>
      <c r="L475" s="114">
        <f t="shared" si="12"/>
        <v>4.3</v>
      </c>
      <c r="M475" s="63">
        <v>6</v>
      </c>
      <c r="N475" s="93">
        <f t="shared" si="13"/>
        <v>18696.666666666668</v>
      </c>
      <c r="O475" s="156" t="s">
        <v>333</v>
      </c>
      <c r="P475" s="157"/>
      <c r="Q475" s="141"/>
      <c r="R475" s="141"/>
      <c r="S475" s="170"/>
      <c r="T475" s="173" t="s">
        <v>333</v>
      </c>
      <c r="U475" s="172">
        <v>0.25</v>
      </c>
    </row>
    <row r="476" spans="1:21" ht="27" customHeight="1">
      <c r="A476" s="9"/>
      <c r="B476" s="64" t="s">
        <v>52</v>
      </c>
      <c r="C476" s="37">
        <v>472</v>
      </c>
      <c r="D476" s="36"/>
      <c r="E476" s="64">
        <v>7040003023401</v>
      </c>
      <c r="F476" s="64" t="s">
        <v>1200</v>
      </c>
      <c r="G476" s="57" t="s">
        <v>1201</v>
      </c>
      <c r="H476" s="63">
        <v>20</v>
      </c>
      <c r="I476" s="47">
        <v>324050</v>
      </c>
      <c r="J476" s="48">
        <v>361</v>
      </c>
      <c r="K476" s="63">
        <v>42</v>
      </c>
      <c r="L476" s="114">
        <f t="shared" si="12"/>
        <v>8.6</v>
      </c>
      <c r="M476" s="63">
        <v>2</v>
      </c>
      <c r="N476" s="93">
        <f t="shared" si="13"/>
        <v>18840.116279069767</v>
      </c>
      <c r="O476" s="156" t="s">
        <v>333</v>
      </c>
      <c r="P476" s="157"/>
      <c r="Q476" s="141"/>
      <c r="R476" s="141"/>
      <c r="S476" s="170"/>
      <c r="T476" s="173"/>
      <c r="U476" s="172"/>
    </row>
    <row r="477" spans="1:21" ht="27" customHeight="1">
      <c r="A477" s="9"/>
      <c r="B477" s="64" t="s">
        <v>52</v>
      </c>
      <c r="C477" s="37">
        <v>473</v>
      </c>
      <c r="D477" s="36">
        <v>4</v>
      </c>
      <c r="E477" s="64" t="s">
        <v>1202</v>
      </c>
      <c r="F477" s="64" t="s">
        <v>1203</v>
      </c>
      <c r="G477" s="57" t="s">
        <v>1204</v>
      </c>
      <c r="H477" s="63">
        <v>40</v>
      </c>
      <c r="I477" s="47">
        <v>4658625</v>
      </c>
      <c r="J477" s="48">
        <v>6303</v>
      </c>
      <c r="K477" s="63">
        <v>246</v>
      </c>
      <c r="L477" s="114">
        <f t="shared" si="12"/>
        <v>25.700000000000003</v>
      </c>
      <c r="M477" s="63">
        <v>12</v>
      </c>
      <c r="N477" s="93">
        <f t="shared" si="13"/>
        <v>15105.787937743189</v>
      </c>
      <c r="O477" s="156" t="s">
        <v>333</v>
      </c>
      <c r="P477" s="157"/>
      <c r="Q477" s="141"/>
      <c r="R477" s="141"/>
      <c r="S477" s="170"/>
      <c r="T477" s="173"/>
      <c r="U477" s="172"/>
    </row>
    <row r="478" spans="1:21" ht="27" customHeight="1">
      <c r="A478" s="9"/>
      <c r="B478" s="64" t="s">
        <v>52</v>
      </c>
      <c r="C478" s="37">
        <v>474</v>
      </c>
      <c r="D478" s="36">
        <v>4</v>
      </c>
      <c r="E478" s="64">
        <v>3010001195769</v>
      </c>
      <c r="F478" s="64" t="s">
        <v>1100</v>
      </c>
      <c r="G478" s="57" t="s">
        <v>1205</v>
      </c>
      <c r="H478" s="63">
        <v>20</v>
      </c>
      <c r="I478" s="47">
        <v>799080</v>
      </c>
      <c r="J478" s="48">
        <v>1705</v>
      </c>
      <c r="K478" s="63">
        <v>258</v>
      </c>
      <c r="L478" s="114">
        <f t="shared" si="12"/>
        <v>6.6999999999999993</v>
      </c>
      <c r="M478" s="63">
        <v>10</v>
      </c>
      <c r="N478" s="93">
        <f t="shared" si="13"/>
        <v>11926.567164179105</v>
      </c>
      <c r="O478" s="156" t="s">
        <v>333</v>
      </c>
      <c r="P478" s="157"/>
      <c r="Q478" s="141"/>
      <c r="R478" s="141"/>
      <c r="S478" s="170"/>
      <c r="T478" s="173" t="s">
        <v>333</v>
      </c>
      <c r="U478" s="172">
        <v>0.5</v>
      </c>
    </row>
    <row r="479" spans="1:21" ht="27" customHeight="1">
      <c r="A479" s="9"/>
      <c r="B479" s="64" t="s">
        <v>52</v>
      </c>
      <c r="C479" s="37">
        <v>475</v>
      </c>
      <c r="D479" s="36">
        <v>4</v>
      </c>
      <c r="E479" s="64" t="s">
        <v>1206</v>
      </c>
      <c r="F479" s="64" t="s">
        <v>1207</v>
      </c>
      <c r="G479" s="57" t="s">
        <v>1208</v>
      </c>
      <c r="H479" s="63">
        <v>20</v>
      </c>
      <c r="I479" s="47">
        <v>56967</v>
      </c>
      <c r="J479" s="48">
        <v>193</v>
      </c>
      <c r="K479" s="63">
        <v>58</v>
      </c>
      <c r="L479" s="114">
        <f t="shared" si="12"/>
        <v>3.4</v>
      </c>
      <c r="M479" s="63">
        <v>3</v>
      </c>
      <c r="N479" s="93">
        <f t="shared" si="13"/>
        <v>5585</v>
      </c>
      <c r="O479" s="156" t="s">
        <v>333</v>
      </c>
      <c r="P479" s="157"/>
      <c r="Q479" s="141" t="s">
        <v>333</v>
      </c>
      <c r="R479" s="141" t="s">
        <v>333</v>
      </c>
      <c r="S479" s="170">
        <v>3.6999999999999998E-2</v>
      </c>
      <c r="T479" s="173" t="s">
        <v>333</v>
      </c>
      <c r="U479" s="172">
        <v>0.2</v>
      </c>
    </row>
    <row r="480" spans="1:21" ht="27" customHeight="1">
      <c r="A480" s="9"/>
      <c r="B480" s="64" t="s">
        <v>52</v>
      </c>
      <c r="C480" s="37">
        <v>476</v>
      </c>
      <c r="D480" s="36">
        <v>4</v>
      </c>
      <c r="E480" s="64">
        <v>8011003010259</v>
      </c>
      <c r="F480" s="64" t="s">
        <v>300</v>
      </c>
      <c r="G480" s="57" t="s">
        <v>1209</v>
      </c>
      <c r="H480" s="63">
        <v>10</v>
      </c>
      <c r="I480" s="47">
        <v>240000</v>
      </c>
      <c r="J480" s="48">
        <v>236</v>
      </c>
      <c r="K480" s="63">
        <v>135</v>
      </c>
      <c r="L480" s="114">
        <f t="shared" si="12"/>
        <v>1.8</v>
      </c>
      <c r="M480" s="63">
        <v>8</v>
      </c>
      <c r="N480" s="93">
        <f t="shared" si="13"/>
        <v>16666.666666666668</v>
      </c>
      <c r="O480" s="156" t="s">
        <v>333</v>
      </c>
      <c r="P480" s="157"/>
      <c r="Q480" s="141"/>
      <c r="R480" s="141"/>
      <c r="S480" s="170"/>
      <c r="T480" s="173"/>
      <c r="U480" s="172"/>
    </row>
    <row r="481" spans="1:21" ht="27" customHeight="1">
      <c r="A481" s="9"/>
      <c r="B481" s="64" t="s">
        <v>52</v>
      </c>
      <c r="C481" s="37">
        <v>477</v>
      </c>
      <c r="D481" s="36">
        <v>4</v>
      </c>
      <c r="E481" s="64">
        <v>1215100361</v>
      </c>
      <c r="F481" s="64" t="s">
        <v>1210</v>
      </c>
      <c r="G481" s="57" t="s">
        <v>1211</v>
      </c>
      <c r="H481" s="63">
        <v>20</v>
      </c>
      <c r="I481" s="47">
        <v>2662987</v>
      </c>
      <c r="J481" s="48">
        <v>2873</v>
      </c>
      <c r="K481" s="63">
        <v>256</v>
      </c>
      <c r="L481" s="114">
        <f t="shared" si="12"/>
        <v>11.299999999999999</v>
      </c>
      <c r="M481" s="63">
        <v>11</v>
      </c>
      <c r="N481" s="93">
        <f t="shared" si="13"/>
        <v>21423.869670152857</v>
      </c>
      <c r="O481" s="156" t="s">
        <v>333</v>
      </c>
      <c r="P481" s="157"/>
      <c r="Q481" s="141"/>
      <c r="R481" s="141"/>
      <c r="S481" s="170"/>
      <c r="T481" s="173"/>
      <c r="U481" s="172"/>
    </row>
    <row r="482" spans="1:21" ht="27" customHeight="1">
      <c r="A482" s="9"/>
      <c r="B482" s="64" t="s">
        <v>52</v>
      </c>
      <c r="C482" s="37">
        <v>478</v>
      </c>
      <c r="D482" s="36">
        <v>4</v>
      </c>
      <c r="E482" s="64"/>
      <c r="F482" s="64" t="s">
        <v>1212</v>
      </c>
      <c r="G482" s="57" t="s">
        <v>1213</v>
      </c>
      <c r="H482" s="63">
        <v>10</v>
      </c>
      <c r="I482" s="47">
        <v>2563958</v>
      </c>
      <c r="J482" s="48">
        <v>1315</v>
      </c>
      <c r="K482" s="63">
        <v>259</v>
      </c>
      <c r="L482" s="114">
        <f t="shared" si="12"/>
        <v>5.0999999999999996</v>
      </c>
      <c r="M482" s="63">
        <v>11</v>
      </c>
      <c r="N482" s="93">
        <f t="shared" si="13"/>
        <v>45703.351158645281</v>
      </c>
      <c r="O482" s="156"/>
      <c r="P482" s="157"/>
      <c r="Q482" s="141"/>
      <c r="R482" s="141"/>
      <c r="S482" s="170"/>
      <c r="T482" s="173"/>
      <c r="U482" s="172"/>
    </row>
    <row r="483" spans="1:21" ht="27" customHeight="1">
      <c r="A483" s="9"/>
      <c r="B483" s="64" t="s">
        <v>52</v>
      </c>
      <c r="C483" s="37">
        <v>479</v>
      </c>
      <c r="D483" s="36">
        <v>4</v>
      </c>
      <c r="E483" s="64">
        <v>1212500670</v>
      </c>
      <c r="F483" s="64" t="s">
        <v>1214</v>
      </c>
      <c r="G483" s="57" t="s">
        <v>1215</v>
      </c>
      <c r="H483" s="63"/>
      <c r="I483" s="47">
        <v>1863250</v>
      </c>
      <c r="J483" s="48">
        <v>1153</v>
      </c>
      <c r="K483" s="63">
        <v>220</v>
      </c>
      <c r="L483" s="114">
        <f t="shared" si="12"/>
        <v>5.3</v>
      </c>
      <c r="M483" s="63">
        <v>11</v>
      </c>
      <c r="N483" s="93">
        <f t="shared" si="13"/>
        <v>31959.691252144086</v>
      </c>
      <c r="O483" s="156" t="s">
        <v>333</v>
      </c>
      <c r="P483" s="157"/>
      <c r="Q483" s="141"/>
      <c r="R483" s="141"/>
      <c r="S483" s="170"/>
      <c r="T483" s="173"/>
      <c r="U483" s="172"/>
    </row>
    <row r="484" spans="1:21" ht="27" customHeight="1">
      <c r="A484" s="9"/>
      <c r="B484" s="64" t="s">
        <v>52</v>
      </c>
      <c r="C484" s="37">
        <v>480</v>
      </c>
      <c r="D484" s="36">
        <v>4</v>
      </c>
      <c r="E484" s="64">
        <v>9040001055584</v>
      </c>
      <c r="F484" s="64" t="s">
        <v>1216</v>
      </c>
      <c r="G484" s="57" t="s">
        <v>1217</v>
      </c>
      <c r="H484" s="63">
        <v>20</v>
      </c>
      <c r="I484" s="47">
        <v>470400</v>
      </c>
      <c r="J484" s="48">
        <v>787</v>
      </c>
      <c r="K484" s="63">
        <v>223</v>
      </c>
      <c r="L484" s="114">
        <f t="shared" si="12"/>
        <v>3.6</v>
      </c>
      <c r="M484" s="63">
        <v>9</v>
      </c>
      <c r="N484" s="93">
        <f t="shared" si="13"/>
        <v>14518.518518518518</v>
      </c>
      <c r="O484" s="156" t="s">
        <v>333</v>
      </c>
      <c r="P484" s="157"/>
      <c r="Q484" s="141"/>
      <c r="R484" s="141"/>
      <c r="S484" s="170"/>
      <c r="T484" s="173"/>
      <c r="U484" s="172"/>
    </row>
    <row r="485" spans="1:21" ht="27" customHeight="1">
      <c r="A485" s="9"/>
      <c r="B485" s="64" t="s">
        <v>52</v>
      </c>
      <c r="C485" s="37">
        <v>481</v>
      </c>
      <c r="D485" s="36">
        <v>5</v>
      </c>
      <c r="E485" s="64">
        <v>1214200709</v>
      </c>
      <c r="F485" s="64" t="s">
        <v>1218</v>
      </c>
      <c r="G485" s="57" t="s">
        <v>1219</v>
      </c>
      <c r="H485" s="63">
        <v>20</v>
      </c>
      <c r="I485" s="47">
        <v>809627</v>
      </c>
      <c r="J485" s="48">
        <v>1704</v>
      </c>
      <c r="K485" s="63">
        <v>244</v>
      </c>
      <c r="L485" s="114">
        <f t="shared" si="12"/>
        <v>7</v>
      </c>
      <c r="M485" s="63">
        <v>12</v>
      </c>
      <c r="N485" s="93">
        <f t="shared" si="13"/>
        <v>9638.4166666666661</v>
      </c>
      <c r="O485" s="156"/>
      <c r="P485" s="157"/>
      <c r="Q485" s="141"/>
      <c r="R485" s="141"/>
      <c r="S485" s="170"/>
      <c r="T485" s="173" t="s">
        <v>333</v>
      </c>
      <c r="U485" s="172">
        <v>0.1</v>
      </c>
    </row>
    <row r="486" spans="1:21" ht="27" customHeight="1">
      <c r="A486" s="9"/>
      <c r="B486" s="64" t="s">
        <v>52</v>
      </c>
      <c r="C486" s="37">
        <v>482</v>
      </c>
      <c r="D486" s="36">
        <v>4</v>
      </c>
      <c r="E486" s="64">
        <v>7040001131271</v>
      </c>
      <c r="F486" s="64" t="s">
        <v>1220</v>
      </c>
      <c r="G486" s="57" t="s">
        <v>286</v>
      </c>
      <c r="H486" s="63">
        <v>20</v>
      </c>
      <c r="I486" s="47">
        <v>350500</v>
      </c>
      <c r="J486" s="48">
        <v>373</v>
      </c>
      <c r="K486" s="63">
        <v>23</v>
      </c>
      <c r="L486" s="114">
        <f t="shared" si="12"/>
        <v>16.3</v>
      </c>
      <c r="M486" s="63">
        <v>1</v>
      </c>
      <c r="N486" s="93">
        <f t="shared" si="13"/>
        <v>21503.067484662577</v>
      </c>
      <c r="O486" s="156" t="s">
        <v>333</v>
      </c>
      <c r="P486" s="157"/>
      <c r="Q486" s="141"/>
      <c r="R486" s="141"/>
      <c r="S486" s="170"/>
      <c r="T486" s="173"/>
      <c r="U486" s="172"/>
    </row>
    <row r="487" spans="1:21" ht="27" customHeight="1">
      <c r="A487" s="9"/>
      <c r="B487" s="64" t="s">
        <v>52</v>
      </c>
      <c r="C487" s="37">
        <v>483</v>
      </c>
      <c r="D487" s="36">
        <v>4</v>
      </c>
      <c r="E487" s="64" t="s">
        <v>1221</v>
      </c>
      <c r="F487" s="64" t="s">
        <v>1222</v>
      </c>
      <c r="G487" s="57" t="s">
        <v>1223</v>
      </c>
      <c r="H487" s="63">
        <v>20</v>
      </c>
      <c r="I487" s="47">
        <v>682805</v>
      </c>
      <c r="J487" s="48">
        <v>1110</v>
      </c>
      <c r="K487" s="63">
        <v>285</v>
      </c>
      <c r="L487" s="114">
        <f t="shared" si="12"/>
        <v>3.9</v>
      </c>
      <c r="M487" s="63">
        <v>11</v>
      </c>
      <c r="N487" s="93">
        <f t="shared" si="13"/>
        <v>15916.200466200466</v>
      </c>
      <c r="O487" s="156" t="s">
        <v>333</v>
      </c>
      <c r="P487" s="157"/>
      <c r="Q487" s="141"/>
      <c r="R487" s="141"/>
      <c r="S487" s="170"/>
      <c r="T487" s="173" t="s">
        <v>333</v>
      </c>
      <c r="U487" s="171">
        <v>5.5</v>
      </c>
    </row>
    <row r="488" spans="1:21" ht="27" customHeight="1">
      <c r="A488" s="9"/>
      <c r="B488" s="64" t="s">
        <v>52</v>
      </c>
      <c r="C488" s="37">
        <v>484</v>
      </c>
      <c r="D488" s="36">
        <v>4</v>
      </c>
      <c r="E488" s="64" t="s">
        <v>1221</v>
      </c>
      <c r="F488" s="64" t="s">
        <v>1222</v>
      </c>
      <c r="G488" s="57" t="s">
        <v>1224</v>
      </c>
      <c r="H488" s="63">
        <v>20</v>
      </c>
      <c r="I488" s="47">
        <v>460470</v>
      </c>
      <c r="J488" s="48">
        <v>968</v>
      </c>
      <c r="K488" s="63">
        <v>258</v>
      </c>
      <c r="L488" s="114">
        <f t="shared" si="12"/>
        <v>3.8000000000000003</v>
      </c>
      <c r="M488" s="63">
        <v>10</v>
      </c>
      <c r="N488" s="93">
        <f t="shared" si="13"/>
        <v>12117.631578947368</v>
      </c>
      <c r="O488" s="156" t="s">
        <v>333</v>
      </c>
      <c r="P488" s="157"/>
      <c r="Q488" s="141"/>
      <c r="R488" s="141"/>
      <c r="S488" s="170"/>
      <c r="T488" s="173" t="s">
        <v>333</v>
      </c>
      <c r="U488" s="171">
        <v>47.7</v>
      </c>
    </row>
    <row r="489" spans="1:21" ht="27" customHeight="1">
      <c r="A489" s="9"/>
      <c r="B489" s="64" t="s">
        <v>52</v>
      </c>
      <c r="C489" s="37">
        <v>485</v>
      </c>
      <c r="D489" s="36">
        <v>4</v>
      </c>
      <c r="E489" s="64" t="s">
        <v>1221</v>
      </c>
      <c r="F489" s="64" t="s">
        <v>1222</v>
      </c>
      <c r="G489" s="57" t="s">
        <v>1225</v>
      </c>
      <c r="H489" s="63">
        <v>20</v>
      </c>
      <c r="I489" s="47">
        <v>115140</v>
      </c>
      <c r="J489" s="48">
        <v>201</v>
      </c>
      <c r="K489" s="63">
        <v>26</v>
      </c>
      <c r="L489" s="114">
        <f t="shared" si="12"/>
        <v>7.8</v>
      </c>
      <c r="M489" s="63">
        <v>1</v>
      </c>
      <c r="N489" s="93">
        <f t="shared" si="13"/>
        <v>14761.538461538461</v>
      </c>
      <c r="O489" s="156" t="s">
        <v>333</v>
      </c>
      <c r="P489" s="157"/>
      <c r="Q489" s="141"/>
      <c r="R489" s="141"/>
      <c r="S489" s="170"/>
      <c r="T489" s="173" t="s">
        <v>333</v>
      </c>
      <c r="U489" s="171">
        <v>15.4</v>
      </c>
    </row>
    <row r="490" spans="1:21" ht="27" customHeight="1">
      <c r="A490" s="9"/>
      <c r="B490" s="64" t="s">
        <v>52</v>
      </c>
      <c r="C490" s="37">
        <v>486</v>
      </c>
      <c r="D490" s="36">
        <v>2</v>
      </c>
      <c r="E490" s="64">
        <v>6040005007254</v>
      </c>
      <c r="F490" s="64" t="s">
        <v>630</v>
      </c>
      <c r="G490" s="57" t="s">
        <v>1226</v>
      </c>
      <c r="H490" s="63">
        <v>10</v>
      </c>
      <c r="I490" s="47">
        <v>113927</v>
      </c>
      <c r="J490" s="48">
        <v>400</v>
      </c>
      <c r="K490" s="63">
        <v>117</v>
      </c>
      <c r="L490" s="114">
        <f t="shared" si="12"/>
        <v>3.5</v>
      </c>
      <c r="M490" s="63">
        <v>5</v>
      </c>
      <c r="N490" s="93">
        <f t="shared" si="13"/>
        <v>6510.1142857142859</v>
      </c>
      <c r="O490" s="156" t="s">
        <v>333</v>
      </c>
      <c r="P490" s="157"/>
      <c r="Q490" s="141"/>
      <c r="R490" s="141"/>
      <c r="S490" s="170"/>
      <c r="T490" s="173"/>
      <c r="U490" s="172"/>
    </row>
    <row r="491" spans="1:21" ht="27" customHeight="1">
      <c r="A491" s="9"/>
      <c r="B491" s="64" t="s">
        <v>52</v>
      </c>
      <c r="C491" s="37">
        <v>487</v>
      </c>
      <c r="D491" s="36">
        <v>4</v>
      </c>
      <c r="E491" s="64">
        <v>1210401079</v>
      </c>
      <c r="F491" s="64" t="s">
        <v>1227</v>
      </c>
      <c r="G491" s="57" t="s">
        <v>1228</v>
      </c>
      <c r="H491" s="63">
        <v>20</v>
      </c>
      <c r="I491" s="47">
        <v>18134</v>
      </c>
      <c r="J491" s="48">
        <v>23</v>
      </c>
      <c r="K491" s="63">
        <v>20</v>
      </c>
      <c r="L491" s="114">
        <f t="shared" si="12"/>
        <v>1.2000000000000002</v>
      </c>
      <c r="M491" s="63">
        <v>1</v>
      </c>
      <c r="N491" s="93">
        <f t="shared" si="13"/>
        <v>15111.666666666664</v>
      </c>
      <c r="O491" s="156" t="s">
        <v>333</v>
      </c>
      <c r="P491" s="157"/>
      <c r="Q491" s="141"/>
      <c r="R491" s="141"/>
      <c r="S491" s="170"/>
      <c r="T491" s="173"/>
      <c r="U491" s="172"/>
    </row>
    <row r="492" spans="1:21" ht="27" customHeight="1">
      <c r="A492" s="9"/>
      <c r="B492" s="64" t="s">
        <v>52</v>
      </c>
      <c r="C492" s="37">
        <v>488</v>
      </c>
      <c r="D492" s="36"/>
      <c r="E492" s="64">
        <v>1210200794</v>
      </c>
      <c r="F492" s="64" t="s">
        <v>1229</v>
      </c>
      <c r="G492" s="57" t="s">
        <v>1230</v>
      </c>
      <c r="H492" s="63">
        <v>20</v>
      </c>
      <c r="I492" s="47">
        <v>2965528</v>
      </c>
      <c r="J492" s="48">
        <v>3158</v>
      </c>
      <c r="K492" s="63">
        <v>206</v>
      </c>
      <c r="L492" s="114">
        <f t="shared" si="12"/>
        <v>15.4</v>
      </c>
      <c r="M492" s="63">
        <v>10</v>
      </c>
      <c r="N492" s="93">
        <f t="shared" si="13"/>
        <v>19256.675324675325</v>
      </c>
      <c r="O492" s="156" t="s">
        <v>333</v>
      </c>
      <c r="P492" s="157"/>
      <c r="Q492" s="141"/>
      <c r="R492" s="141"/>
      <c r="S492" s="170"/>
      <c r="T492" s="173"/>
      <c r="U492" s="145"/>
    </row>
    <row r="493" spans="1:21" ht="27" customHeight="1">
      <c r="A493" s="9"/>
      <c r="B493" s="64" t="s">
        <v>52</v>
      </c>
      <c r="C493" s="37">
        <v>489</v>
      </c>
      <c r="D493" s="36">
        <v>4</v>
      </c>
      <c r="E493" s="64">
        <v>8040003022220</v>
      </c>
      <c r="F493" s="64" t="s">
        <v>1231</v>
      </c>
      <c r="G493" s="57" t="s">
        <v>1232</v>
      </c>
      <c r="H493" s="63">
        <v>20</v>
      </c>
      <c r="I493" s="47">
        <v>256639</v>
      </c>
      <c r="J493" s="48">
        <v>547</v>
      </c>
      <c r="K493" s="63">
        <v>181</v>
      </c>
      <c r="L493" s="114">
        <f t="shared" si="12"/>
        <v>3.1</v>
      </c>
      <c r="M493" s="63">
        <v>8</v>
      </c>
      <c r="N493" s="93">
        <f t="shared" si="13"/>
        <v>10348.346774193547</v>
      </c>
      <c r="O493" s="156" t="s">
        <v>333</v>
      </c>
      <c r="P493" s="157"/>
      <c r="Q493" s="141"/>
      <c r="R493" s="141"/>
      <c r="S493" s="170"/>
      <c r="T493" s="173"/>
      <c r="U493" s="172"/>
    </row>
    <row r="494" spans="1:21" ht="27" customHeight="1">
      <c r="A494" s="9"/>
      <c r="B494" s="64" t="s">
        <v>52</v>
      </c>
      <c r="C494" s="37">
        <v>490</v>
      </c>
      <c r="D494" s="36">
        <v>2</v>
      </c>
      <c r="E494" s="64">
        <v>1212300972</v>
      </c>
      <c r="F494" s="64" t="s">
        <v>1233</v>
      </c>
      <c r="G494" s="57" t="s">
        <v>1234</v>
      </c>
      <c r="H494" s="63">
        <v>20</v>
      </c>
      <c r="I494" s="47">
        <v>282400</v>
      </c>
      <c r="J494" s="48">
        <v>348</v>
      </c>
      <c r="K494" s="63">
        <v>152</v>
      </c>
      <c r="L494" s="114">
        <f t="shared" si="12"/>
        <v>2.3000000000000003</v>
      </c>
      <c r="M494" s="63">
        <v>12</v>
      </c>
      <c r="N494" s="93">
        <f t="shared" si="13"/>
        <v>10231.884057971014</v>
      </c>
      <c r="O494" s="156" t="s">
        <v>333</v>
      </c>
      <c r="P494" s="157"/>
      <c r="Q494" s="141" t="s">
        <v>333</v>
      </c>
      <c r="R494" s="141" t="s">
        <v>333</v>
      </c>
      <c r="S494" s="170">
        <v>0.1</v>
      </c>
      <c r="T494" s="173"/>
      <c r="U494" s="172"/>
    </row>
    <row r="495" spans="1:21" ht="27" customHeight="1">
      <c r="A495" s="9"/>
      <c r="B495" s="64" t="s">
        <v>52</v>
      </c>
      <c r="C495" s="37">
        <v>491</v>
      </c>
      <c r="D495" s="36">
        <v>4</v>
      </c>
      <c r="E495" s="64">
        <v>1210400980</v>
      </c>
      <c r="F495" s="64" t="s">
        <v>1235</v>
      </c>
      <c r="G495" s="57" t="s">
        <v>1236</v>
      </c>
      <c r="H495" s="63">
        <v>20</v>
      </c>
      <c r="I495" s="47">
        <v>1108000</v>
      </c>
      <c r="J495" s="48">
        <v>703</v>
      </c>
      <c r="K495" s="63">
        <v>121</v>
      </c>
      <c r="L495" s="114">
        <f t="shared" si="12"/>
        <v>5.8999999999999995</v>
      </c>
      <c r="M495" s="63">
        <v>11</v>
      </c>
      <c r="N495" s="93">
        <f t="shared" si="13"/>
        <v>17072.419106317415</v>
      </c>
      <c r="O495" s="156" t="s">
        <v>333</v>
      </c>
      <c r="P495" s="157"/>
      <c r="Q495" s="141"/>
      <c r="R495" s="141"/>
      <c r="S495" s="170"/>
      <c r="T495" s="173" t="s">
        <v>333</v>
      </c>
      <c r="U495" s="172">
        <v>0.1</v>
      </c>
    </row>
    <row r="496" spans="1:21" ht="27" customHeight="1">
      <c r="A496" s="9"/>
      <c r="B496" s="64" t="s">
        <v>52</v>
      </c>
      <c r="C496" s="37">
        <v>492</v>
      </c>
      <c r="D496" s="36">
        <v>4</v>
      </c>
      <c r="E496" s="64">
        <v>2040003020287</v>
      </c>
      <c r="F496" s="64" t="s">
        <v>1237</v>
      </c>
      <c r="G496" s="57" t="s">
        <v>1238</v>
      </c>
      <c r="H496" s="63">
        <v>20</v>
      </c>
      <c r="I496" s="47">
        <v>259900</v>
      </c>
      <c r="J496" s="48">
        <v>264</v>
      </c>
      <c r="K496" s="63">
        <v>180</v>
      </c>
      <c r="L496" s="114">
        <f t="shared" si="12"/>
        <v>1.5</v>
      </c>
      <c r="M496" s="63">
        <v>8</v>
      </c>
      <c r="N496" s="93">
        <f t="shared" si="13"/>
        <v>21658.333333333332</v>
      </c>
      <c r="O496" s="156" t="s">
        <v>333</v>
      </c>
      <c r="P496" s="157"/>
      <c r="Q496" s="141" t="s">
        <v>333</v>
      </c>
      <c r="R496" s="141" t="s">
        <v>333</v>
      </c>
      <c r="S496" s="170">
        <v>1</v>
      </c>
      <c r="T496" s="173"/>
      <c r="U496" s="172"/>
    </row>
    <row r="497" spans="1:21" ht="27" customHeight="1">
      <c r="A497" s="9"/>
      <c r="B497" s="64" t="s">
        <v>52</v>
      </c>
      <c r="C497" s="37">
        <v>493</v>
      </c>
      <c r="D497" s="36">
        <v>2</v>
      </c>
      <c r="E497" s="64">
        <v>1212000804</v>
      </c>
      <c r="F497" s="64" t="s">
        <v>1239</v>
      </c>
      <c r="G497" s="57" t="s">
        <v>1240</v>
      </c>
      <c r="H497" s="63">
        <v>20</v>
      </c>
      <c r="I497" s="47">
        <v>550554</v>
      </c>
      <c r="J497" s="48">
        <v>560</v>
      </c>
      <c r="K497" s="63">
        <v>190</v>
      </c>
      <c r="L497" s="114">
        <f t="shared" si="12"/>
        <v>3</v>
      </c>
      <c r="M497" s="63">
        <v>12</v>
      </c>
      <c r="N497" s="93">
        <f t="shared" si="13"/>
        <v>15293.166666666666</v>
      </c>
      <c r="O497" s="156" t="s">
        <v>333</v>
      </c>
      <c r="P497" s="157"/>
      <c r="Q497" s="141"/>
      <c r="R497" s="141"/>
      <c r="S497" s="170"/>
      <c r="T497" s="173"/>
      <c r="U497" s="172"/>
    </row>
    <row r="498" spans="1:21" ht="27" customHeight="1">
      <c r="A498" s="9"/>
      <c r="B498" s="64" t="s">
        <v>52</v>
      </c>
      <c r="C498" s="37">
        <v>494</v>
      </c>
      <c r="D498" s="36">
        <v>6</v>
      </c>
      <c r="E498" s="64" t="s">
        <v>1241</v>
      </c>
      <c r="F498" s="64" t="s">
        <v>1242</v>
      </c>
      <c r="G498" s="57" t="s">
        <v>1243</v>
      </c>
      <c r="H498" s="63">
        <v>20</v>
      </c>
      <c r="I498" s="47">
        <v>215990</v>
      </c>
      <c r="J498" s="48">
        <v>749</v>
      </c>
      <c r="K498" s="63">
        <v>205</v>
      </c>
      <c r="L498" s="114">
        <f t="shared" si="12"/>
        <v>3.7</v>
      </c>
      <c r="M498" s="63">
        <v>8</v>
      </c>
      <c r="N498" s="93">
        <f t="shared" si="13"/>
        <v>7296.9594594594591</v>
      </c>
      <c r="O498" s="156" t="s">
        <v>333</v>
      </c>
      <c r="P498" s="157"/>
      <c r="Q498" s="141"/>
      <c r="R498" s="141"/>
      <c r="S498" s="170"/>
      <c r="T498" s="173"/>
      <c r="U498" s="172"/>
    </row>
    <row r="499" spans="1:21" ht="27" customHeight="1">
      <c r="A499" s="9"/>
      <c r="B499" s="64" t="s">
        <v>52</v>
      </c>
      <c r="C499" s="37">
        <v>495</v>
      </c>
      <c r="D499" s="36">
        <v>4</v>
      </c>
      <c r="E499" s="64">
        <v>5120001202891</v>
      </c>
      <c r="F499" s="64" t="s">
        <v>1244</v>
      </c>
      <c r="G499" s="57" t="s">
        <v>1245</v>
      </c>
      <c r="H499" s="63">
        <v>20</v>
      </c>
      <c r="I499" s="47">
        <v>509250</v>
      </c>
      <c r="J499" s="48">
        <v>1411</v>
      </c>
      <c r="K499" s="63">
        <v>284</v>
      </c>
      <c r="L499" s="114">
        <f t="shared" si="12"/>
        <v>5</v>
      </c>
      <c r="M499" s="63">
        <v>11</v>
      </c>
      <c r="N499" s="93">
        <f t="shared" si="13"/>
        <v>9259.0909090909099</v>
      </c>
      <c r="O499" s="156" t="s">
        <v>333</v>
      </c>
      <c r="P499" s="157"/>
      <c r="Q499" s="141"/>
      <c r="R499" s="141"/>
      <c r="S499" s="170"/>
      <c r="T499" s="173" t="s">
        <v>333</v>
      </c>
      <c r="U499" s="172">
        <v>0</v>
      </c>
    </row>
    <row r="500" spans="1:21" ht="27" customHeight="1">
      <c r="A500" s="9"/>
      <c r="B500" s="64" t="s">
        <v>52</v>
      </c>
      <c r="C500" s="37">
        <v>496</v>
      </c>
      <c r="D500" s="36">
        <v>4</v>
      </c>
      <c r="E500" s="64">
        <v>4040001085181</v>
      </c>
      <c r="F500" s="64" t="s">
        <v>1246</v>
      </c>
      <c r="G500" s="57" t="s">
        <v>1247</v>
      </c>
      <c r="H500" s="63">
        <v>20</v>
      </c>
      <c r="I500" s="47">
        <v>190500</v>
      </c>
      <c r="J500" s="48">
        <v>239</v>
      </c>
      <c r="K500" s="63">
        <v>69</v>
      </c>
      <c r="L500" s="114">
        <f t="shared" si="12"/>
        <v>3.5</v>
      </c>
      <c r="M500" s="63">
        <v>4</v>
      </c>
      <c r="N500" s="93">
        <f t="shared" si="13"/>
        <v>13607.142857142857</v>
      </c>
      <c r="O500" s="156" t="s">
        <v>333</v>
      </c>
      <c r="P500" s="157"/>
      <c r="Q500" s="141"/>
      <c r="R500" s="141"/>
      <c r="S500" s="170"/>
      <c r="T500" s="173" t="s">
        <v>333</v>
      </c>
      <c r="U500" s="172">
        <v>0.19700000000000001</v>
      </c>
    </row>
    <row r="501" spans="1:21" ht="27" customHeight="1">
      <c r="A501" s="9"/>
      <c r="B501" s="64" t="s">
        <v>52</v>
      </c>
      <c r="C501" s="37">
        <v>497</v>
      </c>
      <c r="D501" s="36">
        <v>4</v>
      </c>
      <c r="E501" s="64">
        <v>40001118255</v>
      </c>
      <c r="F501" s="64" t="s">
        <v>1248</v>
      </c>
      <c r="G501" s="57" t="s">
        <v>1249</v>
      </c>
      <c r="H501" s="63">
        <v>20</v>
      </c>
      <c r="I501" s="47">
        <v>2197954</v>
      </c>
      <c r="J501" s="48">
        <v>1098</v>
      </c>
      <c r="K501" s="63">
        <v>204</v>
      </c>
      <c r="L501" s="114">
        <f t="shared" si="12"/>
        <v>5.3999999999999995</v>
      </c>
      <c r="M501" s="63">
        <v>9</v>
      </c>
      <c r="N501" s="93">
        <f t="shared" si="13"/>
        <v>45225.390946502062</v>
      </c>
      <c r="O501" s="156" t="s">
        <v>333</v>
      </c>
      <c r="P501" s="157"/>
      <c r="Q501" s="141"/>
      <c r="R501" s="141"/>
      <c r="S501" s="170"/>
      <c r="T501" s="173"/>
      <c r="U501" s="172"/>
    </row>
    <row r="502" spans="1:21" ht="27" customHeight="1">
      <c r="A502" s="9"/>
      <c r="B502" s="64" t="s">
        <v>52</v>
      </c>
      <c r="C502" s="37">
        <v>498</v>
      </c>
      <c r="D502" s="36">
        <v>4</v>
      </c>
      <c r="E502" s="64">
        <v>5010601042344</v>
      </c>
      <c r="F502" s="64" t="s">
        <v>1250</v>
      </c>
      <c r="G502" s="57" t="s">
        <v>1251</v>
      </c>
      <c r="H502" s="63">
        <v>20</v>
      </c>
      <c r="I502" s="47">
        <v>17966</v>
      </c>
      <c r="J502" s="48">
        <v>28</v>
      </c>
      <c r="K502" s="63">
        <v>23</v>
      </c>
      <c r="L502" s="114">
        <f t="shared" si="12"/>
        <v>1.3</v>
      </c>
      <c r="M502" s="63">
        <v>1</v>
      </c>
      <c r="N502" s="93">
        <f t="shared" si="13"/>
        <v>13820</v>
      </c>
      <c r="O502" s="156" t="s">
        <v>333</v>
      </c>
      <c r="P502" s="157"/>
      <c r="Q502" s="141"/>
      <c r="R502" s="141"/>
      <c r="S502" s="170"/>
      <c r="T502" s="173"/>
      <c r="U502" s="172"/>
    </row>
    <row r="503" spans="1:21" ht="27" customHeight="1">
      <c r="A503" s="9"/>
      <c r="B503" s="64" t="s">
        <v>52</v>
      </c>
      <c r="C503" s="37">
        <v>499</v>
      </c>
      <c r="D503" s="36">
        <v>2</v>
      </c>
      <c r="E503" s="64">
        <v>1040005007936</v>
      </c>
      <c r="F503" s="64" t="s">
        <v>1252</v>
      </c>
      <c r="G503" s="57" t="s">
        <v>1253</v>
      </c>
      <c r="H503" s="63">
        <v>20</v>
      </c>
      <c r="I503" s="47">
        <v>4647931</v>
      </c>
      <c r="J503" s="48">
        <v>1878</v>
      </c>
      <c r="K503" s="63">
        <v>170</v>
      </c>
      <c r="L503" s="114">
        <f t="shared" si="12"/>
        <v>11.1</v>
      </c>
      <c r="M503" s="63">
        <v>8</v>
      </c>
      <c r="N503" s="93">
        <f t="shared" si="13"/>
        <v>52341.565315315318</v>
      </c>
      <c r="O503" s="156" t="s">
        <v>333</v>
      </c>
      <c r="P503" s="157"/>
      <c r="Q503" s="141"/>
      <c r="R503" s="141"/>
      <c r="S503" s="170"/>
      <c r="T503" s="173"/>
      <c r="U503" s="172"/>
    </row>
    <row r="504" spans="1:21" ht="27" customHeight="1">
      <c r="A504" s="9"/>
      <c r="B504" s="64" t="s">
        <v>52</v>
      </c>
      <c r="C504" s="37">
        <v>500</v>
      </c>
      <c r="D504" s="36">
        <v>4</v>
      </c>
      <c r="E504" s="64">
        <v>1211100449</v>
      </c>
      <c r="F504" s="64" t="s">
        <v>1254</v>
      </c>
      <c r="G504" s="57" t="s">
        <v>1255</v>
      </c>
      <c r="H504" s="63"/>
      <c r="I504" s="47">
        <v>4894309</v>
      </c>
      <c r="J504" s="48">
        <v>4976</v>
      </c>
      <c r="K504" s="63">
        <v>270</v>
      </c>
      <c r="L504" s="114">
        <f t="shared" si="12"/>
        <v>18.5</v>
      </c>
      <c r="M504" s="63">
        <v>12</v>
      </c>
      <c r="N504" s="93">
        <f t="shared" si="13"/>
        <v>22046.436936936938</v>
      </c>
      <c r="O504" s="156" t="s">
        <v>333</v>
      </c>
      <c r="P504" s="157"/>
      <c r="Q504" s="141"/>
      <c r="R504" s="141"/>
      <c r="S504" s="170"/>
      <c r="T504" s="173"/>
      <c r="U504" s="172"/>
    </row>
    <row r="505" spans="1:21" ht="27" customHeight="1">
      <c r="A505" s="9"/>
      <c r="B505" s="64" t="s">
        <v>52</v>
      </c>
      <c r="C505" s="37">
        <v>501</v>
      </c>
      <c r="D505" s="36">
        <v>6</v>
      </c>
      <c r="E505" s="64" t="s">
        <v>304</v>
      </c>
      <c r="F505" s="64" t="s">
        <v>305</v>
      </c>
      <c r="G505" s="57" t="s">
        <v>306</v>
      </c>
      <c r="H505" s="63">
        <v>10</v>
      </c>
      <c r="I505" s="47">
        <v>420096</v>
      </c>
      <c r="J505" s="48">
        <v>591</v>
      </c>
      <c r="K505" s="63">
        <v>203</v>
      </c>
      <c r="L505" s="114">
        <f t="shared" si="12"/>
        <v>3</v>
      </c>
      <c r="M505" s="63">
        <v>8</v>
      </c>
      <c r="N505" s="93">
        <f t="shared" si="13"/>
        <v>17504</v>
      </c>
      <c r="O505" s="156" t="s">
        <v>333</v>
      </c>
      <c r="P505" s="157"/>
      <c r="Q505" s="141"/>
      <c r="R505" s="141"/>
      <c r="S505" s="170"/>
      <c r="T505" s="173" t="s">
        <v>333</v>
      </c>
      <c r="U505" s="172">
        <v>0.2</v>
      </c>
    </row>
    <row r="506" spans="1:21" ht="27" customHeight="1">
      <c r="A506" s="9"/>
      <c r="B506" s="64" t="s">
        <v>52</v>
      </c>
      <c r="C506" s="37">
        <v>502</v>
      </c>
      <c r="D506" s="36">
        <v>4</v>
      </c>
      <c r="E506" s="64">
        <v>4040001111202</v>
      </c>
      <c r="F506" s="64" t="s">
        <v>1256</v>
      </c>
      <c r="G506" s="57" t="s">
        <v>1257</v>
      </c>
      <c r="H506" s="63">
        <v>20</v>
      </c>
      <c r="I506" s="47">
        <v>1725401</v>
      </c>
      <c r="J506" s="48">
        <v>3678</v>
      </c>
      <c r="K506" s="63">
        <v>322</v>
      </c>
      <c r="L506" s="114">
        <f t="shared" si="12"/>
        <v>11.5</v>
      </c>
      <c r="M506" s="63">
        <v>12</v>
      </c>
      <c r="N506" s="93">
        <f t="shared" si="13"/>
        <v>12502.905797101448</v>
      </c>
      <c r="O506" s="156" t="s">
        <v>333</v>
      </c>
      <c r="P506" s="157"/>
      <c r="Q506" s="141"/>
      <c r="R506" s="141"/>
      <c r="S506" s="170"/>
      <c r="T506" s="173"/>
      <c r="U506" s="172"/>
    </row>
    <row r="507" spans="1:21" ht="27" customHeight="1">
      <c r="A507" s="9"/>
      <c r="B507" s="64" t="s">
        <v>52</v>
      </c>
      <c r="C507" s="37">
        <v>503</v>
      </c>
      <c r="D507" s="36">
        <v>4</v>
      </c>
      <c r="E507" s="64">
        <v>1214200857</v>
      </c>
      <c r="F507" s="64" t="s">
        <v>318</v>
      </c>
      <c r="G507" s="57" t="s">
        <v>319</v>
      </c>
      <c r="H507" s="63"/>
      <c r="I507" s="47"/>
      <c r="J507" s="48"/>
      <c r="K507" s="63"/>
      <c r="L507" s="114" t="e">
        <f t="shared" si="12"/>
        <v>#DIV/0!</v>
      </c>
      <c r="M507" s="63"/>
      <c r="N507" s="93" t="e">
        <f t="shared" si="13"/>
        <v>#DIV/0!</v>
      </c>
      <c r="O507" s="156" t="s">
        <v>333</v>
      </c>
      <c r="P507" s="157"/>
      <c r="Q507" s="141"/>
      <c r="R507" s="141"/>
      <c r="S507" s="170"/>
      <c r="T507" s="173"/>
      <c r="U507" s="172"/>
    </row>
    <row r="508" spans="1:21" ht="27" customHeight="1">
      <c r="A508" s="9"/>
      <c r="B508" s="64" t="s">
        <v>52</v>
      </c>
      <c r="C508" s="37">
        <v>504</v>
      </c>
      <c r="D508" s="36">
        <v>1</v>
      </c>
      <c r="E508" s="64">
        <v>1212102568</v>
      </c>
      <c r="F508" s="64" t="s">
        <v>606</v>
      </c>
      <c r="G508" s="57" t="s">
        <v>1258</v>
      </c>
      <c r="H508" s="63">
        <v>20</v>
      </c>
      <c r="I508" s="47">
        <v>831480</v>
      </c>
      <c r="J508" s="48">
        <v>868</v>
      </c>
      <c r="K508" s="63">
        <v>249</v>
      </c>
      <c r="L508" s="114">
        <f t="shared" si="12"/>
        <v>3.5</v>
      </c>
      <c r="M508" s="63">
        <v>12</v>
      </c>
      <c r="N508" s="93">
        <f t="shared" si="13"/>
        <v>19797.142857142859</v>
      </c>
      <c r="O508" s="156" t="s">
        <v>333</v>
      </c>
      <c r="P508" s="157"/>
      <c r="Q508" s="141"/>
      <c r="R508" s="141"/>
      <c r="S508" s="170"/>
      <c r="T508" s="173"/>
      <c r="U508" s="172"/>
    </row>
    <row r="509" spans="1:21" ht="27" customHeight="1">
      <c r="A509" s="9"/>
      <c r="B509" s="64" t="s">
        <v>52</v>
      </c>
      <c r="C509" s="37">
        <v>505</v>
      </c>
      <c r="D509" s="36">
        <v>4</v>
      </c>
      <c r="E509" s="64" t="s">
        <v>1259</v>
      </c>
      <c r="F509" s="64" t="s">
        <v>1260</v>
      </c>
      <c r="G509" s="57" t="s">
        <v>1261</v>
      </c>
      <c r="H509" s="63">
        <v>20</v>
      </c>
      <c r="I509" s="47">
        <v>108300</v>
      </c>
      <c r="J509" s="48">
        <v>57</v>
      </c>
      <c r="K509" s="63">
        <v>20</v>
      </c>
      <c r="L509" s="114">
        <f t="shared" si="12"/>
        <v>2.9</v>
      </c>
      <c r="M509" s="63">
        <v>1</v>
      </c>
      <c r="N509" s="93">
        <f t="shared" si="13"/>
        <v>37344.827586206899</v>
      </c>
      <c r="O509" s="156" t="s">
        <v>333</v>
      </c>
      <c r="P509" s="157"/>
      <c r="Q509" s="141"/>
      <c r="R509" s="141"/>
      <c r="S509" s="170"/>
      <c r="T509" s="173"/>
      <c r="U509" s="172"/>
    </row>
    <row r="510" spans="1:21" ht="27" customHeight="1">
      <c r="A510" s="9"/>
      <c r="B510" s="64" t="s">
        <v>52</v>
      </c>
      <c r="C510" s="37">
        <v>506</v>
      </c>
      <c r="D510" s="36">
        <v>4</v>
      </c>
      <c r="E510" s="64">
        <v>6040001107529</v>
      </c>
      <c r="F510" s="64" t="s">
        <v>1262</v>
      </c>
      <c r="G510" s="57" t="s">
        <v>1263</v>
      </c>
      <c r="H510" s="63">
        <v>20</v>
      </c>
      <c r="I510" s="47">
        <v>558196</v>
      </c>
      <c r="J510" s="48">
        <v>1412</v>
      </c>
      <c r="K510" s="63">
        <v>240</v>
      </c>
      <c r="L510" s="114">
        <f t="shared" si="12"/>
        <v>5.8999999999999995</v>
      </c>
      <c r="M510" s="63">
        <v>11</v>
      </c>
      <c r="N510" s="93">
        <f t="shared" si="13"/>
        <v>8600.8628659476126</v>
      </c>
      <c r="O510" s="174" t="s">
        <v>333</v>
      </c>
      <c r="P510" s="162"/>
      <c r="Q510" s="144"/>
      <c r="R510" s="144"/>
      <c r="S510" s="142"/>
      <c r="T510" s="158"/>
      <c r="U510" s="145"/>
    </row>
    <row r="511" spans="1:21" ht="27" customHeight="1">
      <c r="A511" s="9"/>
      <c r="B511" s="64" t="s">
        <v>52</v>
      </c>
      <c r="C511" s="37">
        <v>507</v>
      </c>
      <c r="D511" s="36">
        <v>4</v>
      </c>
      <c r="E511" s="64" t="s">
        <v>334</v>
      </c>
      <c r="F511" s="64" t="s">
        <v>335</v>
      </c>
      <c r="G511" s="57" t="s">
        <v>1264</v>
      </c>
      <c r="H511" s="63">
        <v>4</v>
      </c>
      <c r="I511" s="47">
        <v>9870</v>
      </c>
      <c r="J511" s="48">
        <v>43</v>
      </c>
      <c r="K511" s="63">
        <v>37</v>
      </c>
      <c r="L511" s="114">
        <f t="shared" si="12"/>
        <v>1.2000000000000002</v>
      </c>
      <c r="M511" s="63">
        <v>3</v>
      </c>
      <c r="N511" s="93">
        <f t="shared" si="13"/>
        <v>2741.6666666666661</v>
      </c>
      <c r="O511" s="163" t="s">
        <v>333</v>
      </c>
      <c r="P511" s="164"/>
      <c r="Q511" s="175"/>
      <c r="R511" s="175" t="s">
        <v>333</v>
      </c>
      <c r="S511" s="176">
        <v>1</v>
      </c>
      <c r="T511" s="206"/>
      <c r="U511" s="143"/>
    </row>
    <row r="512" spans="1:21" ht="27" customHeight="1">
      <c r="A512" s="9"/>
      <c r="B512" s="64" t="s">
        <v>52</v>
      </c>
      <c r="C512" s="37">
        <v>508</v>
      </c>
      <c r="D512" s="36">
        <v>4</v>
      </c>
      <c r="E512" s="64">
        <v>8040001127962</v>
      </c>
      <c r="F512" s="64" t="s">
        <v>1265</v>
      </c>
      <c r="G512" s="57" t="s">
        <v>1266</v>
      </c>
      <c r="H512" s="63">
        <v>20</v>
      </c>
      <c r="I512" s="47">
        <v>27735</v>
      </c>
      <c r="J512" s="48">
        <v>417</v>
      </c>
      <c r="K512" s="63">
        <v>115</v>
      </c>
      <c r="L512" s="114">
        <f t="shared" si="12"/>
        <v>3.7</v>
      </c>
      <c r="M512" s="63">
        <v>5</v>
      </c>
      <c r="N512" s="93">
        <f t="shared" si="13"/>
        <v>1499.1891891891892</v>
      </c>
      <c r="O512" s="156" t="s">
        <v>333</v>
      </c>
      <c r="P512" s="157"/>
      <c r="Q512" s="144"/>
      <c r="R512" s="144"/>
      <c r="S512" s="142"/>
      <c r="T512" s="158" t="s">
        <v>333</v>
      </c>
      <c r="U512" s="145"/>
    </row>
    <row r="513" spans="1:21" ht="27" customHeight="1">
      <c r="A513" s="9"/>
      <c r="B513" s="64" t="s">
        <v>52</v>
      </c>
      <c r="C513" s="37">
        <v>509</v>
      </c>
      <c r="D513" s="36">
        <v>4</v>
      </c>
      <c r="E513" s="64">
        <v>4010001139584</v>
      </c>
      <c r="F513" s="64" t="s">
        <v>1089</v>
      </c>
      <c r="G513" s="57" t="s">
        <v>1267</v>
      </c>
      <c r="H513" s="63">
        <v>20</v>
      </c>
      <c r="I513" s="47">
        <v>70650</v>
      </c>
      <c r="J513" s="48">
        <v>87</v>
      </c>
      <c r="K513" s="63">
        <v>51</v>
      </c>
      <c r="L513" s="114">
        <f t="shared" si="12"/>
        <v>1.8</v>
      </c>
      <c r="M513" s="63">
        <v>2</v>
      </c>
      <c r="N513" s="93">
        <f t="shared" si="13"/>
        <v>19625</v>
      </c>
      <c r="O513" s="156" t="s">
        <v>333</v>
      </c>
      <c r="P513" s="157"/>
      <c r="Q513" s="141"/>
      <c r="R513" s="141"/>
      <c r="S513" s="170"/>
      <c r="T513" s="173"/>
      <c r="U513" s="172"/>
    </row>
    <row r="514" spans="1:21" ht="27" customHeight="1">
      <c r="A514" s="9"/>
      <c r="B514" s="64" t="s">
        <v>52</v>
      </c>
      <c r="C514" s="37">
        <v>510</v>
      </c>
      <c r="D514" s="36">
        <v>4</v>
      </c>
      <c r="E514" s="64">
        <v>1210106025</v>
      </c>
      <c r="F514" s="64" t="s">
        <v>1268</v>
      </c>
      <c r="G514" s="57" t="s">
        <v>1269</v>
      </c>
      <c r="H514" s="63">
        <v>20</v>
      </c>
      <c r="I514" s="47">
        <v>847750</v>
      </c>
      <c r="J514" s="48">
        <v>1073</v>
      </c>
      <c r="K514" s="63">
        <v>137</v>
      </c>
      <c r="L514" s="114">
        <f t="shared" ref="L514:L534" si="16">ROUNDUP(J514/K514,1)</f>
        <v>7.8999999999999995</v>
      </c>
      <c r="M514" s="63">
        <v>7</v>
      </c>
      <c r="N514" s="93">
        <f t="shared" ref="N514:N534" si="17">IF(AND(I514&gt;0,L514&gt;0,M514&gt;0),I514/L514/M514,0)</f>
        <v>15330.018083182642</v>
      </c>
      <c r="O514" s="156" t="s">
        <v>333</v>
      </c>
      <c r="P514" s="157"/>
      <c r="Q514" s="144"/>
      <c r="R514" s="144"/>
      <c r="S514" s="142"/>
      <c r="T514" s="158"/>
      <c r="U514" s="145"/>
    </row>
    <row r="515" spans="1:21" ht="27" customHeight="1">
      <c r="A515" s="9"/>
      <c r="B515" s="64" t="s">
        <v>52</v>
      </c>
      <c r="C515" s="37">
        <v>511</v>
      </c>
      <c r="D515" s="36">
        <v>4</v>
      </c>
      <c r="E515" s="64">
        <v>1210105696</v>
      </c>
      <c r="F515" s="64" t="s">
        <v>1270</v>
      </c>
      <c r="G515" s="57" t="s">
        <v>1271</v>
      </c>
      <c r="H515" s="63">
        <v>20</v>
      </c>
      <c r="I515" s="47">
        <v>3520000</v>
      </c>
      <c r="J515" s="48">
        <v>2796</v>
      </c>
      <c r="K515" s="63">
        <v>260</v>
      </c>
      <c r="L515" s="114">
        <f t="shared" si="16"/>
        <v>10.799999999999999</v>
      </c>
      <c r="M515" s="63">
        <v>12</v>
      </c>
      <c r="N515" s="93">
        <f t="shared" si="17"/>
        <v>27160.493827160495</v>
      </c>
      <c r="O515" s="156" t="s">
        <v>333</v>
      </c>
      <c r="P515" s="157"/>
      <c r="Q515" s="144"/>
      <c r="R515" s="144"/>
      <c r="S515" s="142"/>
      <c r="T515" s="158" t="s">
        <v>333</v>
      </c>
      <c r="U515" s="145">
        <v>0.51</v>
      </c>
    </row>
    <row r="516" spans="1:21" ht="27" customHeight="1">
      <c r="A516" s="9"/>
      <c r="B516" s="64" t="s">
        <v>52</v>
      </c>
      <c r="C516" s="37">
        <v>512</v>
      </c>
      <c r="D516" s="36">
        <v>4</v>
      </c>
      <c r="E516" s="64">
        <v>1210106041</v>
      </c>
      <c r="F516" s="64" t="s">
        <v>1272</v>
      </c>
      <c r="G516" s="57" t="s">
        <v>1273</v>
      </c>
      <c r="H516" s="63">
        <v>20</v>
      </c>
      <c r="I516" s="47">
        <v>104799</v>
      </c>
      <c r="J516" s="48">
        <v>279</v>
      </c>
      <c r="K516" s="63">
        <v>139</v>
      </c>
      <c r="L516" s="114">
        <f t="shared" si="16"/>
        <v>2.1</v>
      </c>
      <c r="M516" s="63">
        <v>7</v>
      </c>
      <c r="N516" s="93">
        <f t="shared" si="17"/>
        <v>7129.183673469387</v>
      </c>
      <c r="O516" s="156" t="s">
        <v>333</v>
      </c>
      <c r="P516" s="157"/>
      <c r="Q516" s="141"/>
      <c r="R516" s="141"/>
      <c r="S516" s="170"/>
      <c r="T516" s="173" t="s">
        <v>333</v>
      </c>
      <c r="U516" s="172">
        <v>0.13</v>
      </c>
    </row>
    <row r="517" spans="1:21" ht="27" customHeight="1">
      <c r="A517" s="9"/>
      <c r="B517" s="64" t="s">
        <v>52</v>
      </c>
      <c r="C517" s="37">
        <v>513</v>
      </c>
      <c r="D517" s="36">
        <v>4</v>
      </c>
      <c r="E517" s="64" t="s">
        <v>1274</v>
      </c>
      <c r="F517" s="64" t="s">
        <v>1275</v>
      </c>
      <c r="G517" s="57" t="s">
        <v>1276</v>
      </c>
      <c r="H517" s="63">
        <v>20</v>
      </c>
      <c r="I517" s="47">
        <v>181200</v>
      </c>
      <c r="J517" s="48">
        <v>282</v>
      </c>
      <c r="K517" s="63">
        <v>258</v>
      </c>
      <c r="L517" s="114">
        <f t="shared" si="16"/>
        <v>1.1000000000000001</v>
      </c>
      <c r="M517" s="63">
        <v>12</v>
      </c>
      <c r="N517" s="93">
        <f t="shared" si="17"/>
        <v>13727.272727272726</v>
      </c>
      <c r="O517" s="156" t="s">
        <v>333</v>
      </c>
      <c r="P517" s="157"/>
      <c r="Q517" s="144"/>
      <c r="R517" s="144"/>
      <c r="S517" s="142"/>
      <c r="T517" s="158"/>
      <c r="U517" s="145"/>
    </row>
    <row r="518" spans="1:21" ht="27" customHeight="1">
      <c r="A518" s="9"/>
      <c r="B518" s="64" t="s">
        <v>52</v>
      </c>
      <c r="C518" s="37">
        <v>514</v>
      </c>
      <c r="D518" s="36">
        <v>6</v>
      </c>
      <c r="E518" s="64">
        <v>1214500520</v>
      </c>
      <c r="F518" s="64" t="s">
        <v>1277</v>
      </c>
      <c r="G518" s="57" t="s">
        <v>1278</v>
      </c>
      <c r="H518" s="63">
        <v>20</v>
      </c>
      <c r="I518" s="47">
        <v>72000</v>
      </c>
      <c r="J518" s="48">
        <v>108</v>
      </c>
      <c r="K518" s="63">
        <v>54</v>
      </c>
      <c r="L518" s="114">
        <f t="shared" si="16"/>
        <v>2</v>
      </c>
      <c r="M518" s="182">
        <v>2</v>
      </c>
      <c r="N518" s="93">
        <f t="shared" si="17"/>
        <v>18000</v>
      </c>
      <c r="O518" s="156" t="s">
        <v>333</v>
      </c>
      <c r="P518" s="157"/>
      <c r="Q518" s="144"/>
      <c r="R518" s="144"/>
      <c r="S518" s="142"/>
      <c r="T518" s="158"/>
      <c r="U518" s="145"/>
    </row>
    <row r="519" spans="1:21" ht="27" customHeight="1">
      <c r="A519" s="9"/>
      <c r="B519" s="64" t="s">
        <v>52</v>
      </c>
      <c r="C519" s="37">
        <v>515</v>
      </c>
      <c r="D519" s="36">
        <v>4</v>
      </c>
      <c r="E519" s="64">
        <v>1214200840</v>
      </c>
      <c r="F519" s="64" t="s">
        <v>1279</v>
      </c>
      <c r="G519" s="57" t="s">
        <v>1280</v>
      </c>
      <c r="H519" s="63">
        <v>20</v>
      </c>
      <c r="I519" s="47">
        <v>21000</v>
      </c>
      <c r="J519" s="48">
        <v>35</v>
      </c>
      <c r="K519" s="63">
        <v>91</v>
      </c>
      <c r="L519" s="114">
        <f t="shared" si="16"/>
        <v>0.4</v>
      </c>
      <c r="M519" s="63">
        <v>4</v>
      </c>
      <c r="N519" s="93">
        <f t="shared" si="17"/>
        <v>13125</v>
      </c>
      <c r="O519" s="156" t="s">
        <v>333</v>
      </c>
      <c r="P519" s="157"/>
      <c r="Q519" s="144"/>
      <c r="R519" s="144"/>
      <c r="S519" s="142"/>
      <c r="T519" s="158"/>
      <c r="U519" s="145"/>
    </row>
    <row r="520" spans="1:21" ht="27" customHeight="1">
      <c r="A520" s="9"/>
      <c r="B520" s="64" t="s">
        <v>52</v>
      </c>
      <c r="C520" s="37">
        <v>516</v>
      </c>
      <c r="D520" s="36">
        <v>4</v>
      </c>
      <c r="E520" s="64">
        <v>1212300907</v>
      </c>
      <c r="F520" s="64" t="s">
        <v>1279</v>
      </c>
      <c r="G520" s="57" t="s">
        <v>1281</v>
      </c>
      <c r="H520" s="63">
        <v>20</v>
      </c>
      <c r="I520" s="47">
        <v>282515</v>
      </c>
      <c r="J520" s="48">
        <v>559</v>
      </c>
      <c r="K520" s="63">
        <v>335</v>
      </c>
      <c r="L520" s="114">
        <f t="shared" si="16"/>
        <v>1.7000000000000002</v>
      </c>
      <c r="M520" s="63">
        <v>11</v>
      </c>
      <c r="N520" s="93">
        <f t="shared" si="17"/>
        <v>15107.754010695186</v>
      </c>
      <c r="O520" s="156" t="s">
        <v>333</v>
      </c>
      <c r="P520" s="157"/>
      <c r="Q520" s="144"/>
      <c r="R520" s="144"/>
      <c r="S520" s="142"/>
      <c r="T520" s="158"/>
      <c r="U520" s="145"/>
    </row>
    <row r="521" spans="1:21" ht="27" customHeight="1">
      <c r="A521" s="9"/>
      <c r="B521" s="64" t="s">
        <v>52</v>
      </c>
      <c r="C521" s="37">
        <v>517</v>
      </c>
      <c r="D521" s="36">
        <v>4</v>
      </c>
      <c r="E521" s="64">
        <v>1211900798</v>
      </c>
      <c r="F521" s="64" t="s">
        <v>1279</v>
      </c>
      <c r="G521" s="57" t="s">
        <v>1282</v>
      </c>
      <c r="H521" s="63">
        <v>20</v>
      </c>
      <c r="I521" s="47">
        <v>2350</v>
      </c>
      <c r="J521" s="48">
        <v>5</v>
      </c>
      <c r="K521" s="63">
        <v>59</v>
      </c>
      <c r="L521" s="114">
        <f t="shared" si="16"/>
        <v>0.1</v>
      </c>
      <c r="M521" s="63">
        <v>2</v>
      </c>
      <c r="N521" s="93">
        <f t="shared" si="17"/>
        <v>11750</v>
      </c>
      <c r="O521" s="156" t="s">
        <v>333</v>
      </c>
      <c r="P521" s="157"/>
      <c r="Q521" s="144"/>
      <c r="R521" s="144"/>
      <c r="S521" s="142"/>
      <c r="T521" s="158"/>
      <c r="U521" s="145"/>
    </row>
    <row r="522" spans="1:21" ht="27" customHeight="1">
      <c r="A522" s="9"/>
      <c r="B522" s="64" t="s">
        <v>52</v>
      </c>
      <c r="C522" s="37">
        <v>518</v>
      </c>
      <c r="D522" s="36">
        <v>4</v>
      </c>
      <c r="E522" s="64">
        <v>1212702011</v>
      </c>
      <c r="F522" s="64" t="s">
        <v>1283</v>
      </c>
      <c r="G522" s="57" t="s">
        <v>1284</v>
      </c>
      <c r="H522" s="63">
        <v>10</v>
      </c>
      <c r="I522" s="47">
        <v>173000</v>
      </c>
      <c r="J522" s="48">
        <v>351</v>
      </c>
      <c r="K522" s="63">
        <v>248</v>
      </c>
      <c r="L522" s="114">
        <f t="shared" si="16"/>
        <v>1.5</v>
      </c>
      <c r="M522" s="63">
        <v>12</v>
      </c>
      <c r="N522" s="93">
        <f t="shared" si="17"/>
        <v>9611.1111111111113</v>
      </c>
      <c r="O522" s="177" t="s">
        <v>333</v>
      </c>
      <c r="P522" s="178"/>
      <c r="Q522" s="179"/>
      <c r="R522" s="179"/>
      <c r="S522" s="180"/>
      <c r="T522" s="209" t="s">
        <v>333</v>
      </c>
      <c r="U522" s="181">
        <v>0.66600000000000004</v>
      </c>
    </row>
    <row r="523" spans="1:21" ht="27" customHeight="1">
      <c r="A523" s="9"/>
      <c r="B523" s="64" t="s">
        <v>52</v>
      </c>
      <c r="C523" s="37">
        <v>519</v>
      </c>
      <c r="D523" s="36">
        <v>4</v>
      </c>
      <c r="E523" s="64">
        <v>1210106140</v>
      </c>
      <c r="F523" s="64" t="s">
        <v>1285</v>
      </c>
      <c r="G523" s="57" t="s">
        <v>1286</v>
      </c>
      <c r="H523" s="63">
        <v>20</v>
      </c>
      <c r="I523" s="47">
        <v>284902</v>
      </c>
      <c r="J523" s="48">
        <v>425</v>
      </c>
      <c r="K523" s="63">
        <v>115</v>
      </c>
      <c r="L523" s="114">
        <f t="shared" si="16"/>
        <v>3.7</v>
      </c>
      <c r="M523" s="63">
        <v>6</v>
      </c>
      <c r="N523" s="93">
        <f t="shared" si="17"/>
        <v>12833.423423423423</v>
      </c>
      <c r="O523" s="156" t="s">
        <v>333</v>
      </c>
      <c r="P523" s="157"/>
      <c r="Q523" s="144"/>
      <c r="R523" s="144"/>
      <c r="S523" s="142"/>
      <c r="T523" s="158"/>
      <c r="U523" s="145"/>
    </row>
    <row r="524" spans="1:21" ht="27" customHeight="1">
      <c r="A524" s="9"/>
      <c r="B524" s="64" t="s">
        <v>52</v>
      </c>
      <c r="C524" s="37">
        <v>520</v>
      </c>
      <c r="D524" s="36">
        <v>4</v>
      </c>
      <c r="E524" s="64">
        <v>1210106116</v>
      </c>
      <c r="F524" s="64" t="s">
        <v>1287</v>
      </c>
      <c r="G524" s="57" t="s">
        <v>1288</v>
      </c>
      <c r="H524" s="63"/>
      <c r="I524" s="47"/>
      <c r="J524" s="48"/>
      <c r="K524" s="63"/>
      <c r="L524" s="114" t="e">
        <f t="shared" si="16"/>
        <v>#DIV/0!</v>
      </c>
      <c r="M524" s="63"/>
      <c r="N524" s="93" t="e">
        <f t="shared" si="17"/>
        <v>#DIV/0!</v>
      </c>
      <c r="O524" s="156" t="s">
        <v>333</v>
      </c>
      <c r="P524" s="157"/>
      <c r="Q524" s="144"/>
      <c r="R524" s="144"/>
      <c r="S524" s="142"/>
      <c r="T524" s="158"/>
      <c r="U524" s="145"/>
    </row>
    <row r="525" spans="1:21" ht="27" customHeight="1">
      <c r="A525" s="9"/>
      <c r="B525" s="64" t="s">
        <v>52</v>
      </c>
      <c r="C525" s="37">
        <v>521</v>
      </c>
      <c r="D525" s="36">
        <v>4</v>
      </c>
      <c r="E525" s="64">
        <v>1210401012</v>
      </c>
      <c r="F525" s="64" t="s">
        <v>1289</v>
      </c>
      <c r="G525" s="57" t="s">
        <v>1290</v>
      </c>
      <c r="H525" s="63"/>
      <c r="I525" s="47"/>
      <c r="J525" s="48"/>
      <c r="K525" s="63"/>
      <c r="L525" s="114" t="e">
        <f t="shared" si="16"/>
        <v>#DIV/0!</v>
      </c>
      <c r="M525" s="63"/>
      <c r="N525" s="93" t="e">
        <f t="shared" si="17"/>
        <v>#DIV/0!</v>
      </c>
      <c r="O525" s="156"/>
      <c r="P525" s="157"/>
      <c r="Q525" s="144"/>
      <c r="R525" s="144"/>
      <c r="S525" s="142"/>
      <c r="T525" s="158"/>
      <c r="U525" s="145"/>
    </row>
    <row r="526" spans="1:21" ht="27" customHeight="1">
      <c r="A526" s="9"/>
      <c r="B526" s="64" t="s">
        <v>52</v>
      </c>
      <c r="C526" s="37">
        <v>522</v>
      </c>
      <c r="D526" s="36">
        <v>4</v>
      </c>
      <c r="E526" s="64">
        <v>1210106181</v>
      </c>
      <c r="F526" s="64" t="s">
        <v>1291</v>
      </c>
      <c r="G526" s="57" t="s">
        <v>1292</v>
      </c>
      <c r="H526" s="63"/>
      <c r="I526" s="47"/>
      <c r="J526" s="48"/>
      <c r="K526" s="63"/>
      <c r="L526" s="114" t="e">
        <f t="shared" si="16"/>
        <v>#DIV/0!</v>
      </c>
      <c r="M526" s="63"/>
      <c r="N526" s="93" t="e">
        <f t="shared" si="17"/>
        <v>#DIV/0!</v>
      </c>
      <c r="O526" s="156" t="s">
        <v>333</v>
      </c>
      <c r="P526" s="157"/>
      <c r="Q526" s="144"/>
      <c r="R526" s="144"/>
      <c r="S526" s="142"/>
      <c r="T526" s="158"/>
      <c r="U526" s="145"/>
    </row>
    <row r="527" spans="1:21" ht="27" customHeight="1">
      <c r="A527" s="9"/>
      <c r="B527" s="64" t="s">
        <v>52</v>
      </c>
      <c r="C527" s="37">
        <v>523</v>
      </c>
      <c r="D527" s="36">
        <v>5</v>
      </c>
      <c r="E527" s="64">
        <v>1212000853</v>
      </c>
      <c r="F527" s="64" t="s">
        <v>1293</v>
      </c>
      <c r="G527" s="57" t="s">
        <v>1294</v>
      </c>
      <c r="H527" s="63">
        <v>20</v>
      </c>
      <c r="I527" s="47">
        <v>0</v>
      </c>
      <c r="J527" s="48">
        <v>0</v>
      </c>
      <c r="K527" s="63">
        <v>150</v>
      </c>
      <c r="L527" s="114">
        <f t="shared" si="16"/>
        <v>0</v>
      </c>
      <c r="M527" s="63">
        <v>0</v>
      </c>
      <c r="N527" s="93">
        <f t="shared" si="17"/>
        <v>0</v>
      </c>
      <c r="O527" s="156" t="s">
        <v>333</v>
      </c>
      <c r="P527" s="157"/>
      <c r="Q527" s="144"/>
      <c r="R527" s="144"/>
      <c r="S527" s="142"/>
      <c r="T527" s="158"/>
      <c r="U527" s="145"/>
    </row>
    <row r="528" spans="1:21" ht="27" customHeight="1">
      <c r="A528" s="9"/>
      <c r="B528" s="64" t="s">
        <v>52</v>
      </c>
      <c r="C528" s="37">
        <v>524</v>
      </c>
      <c r="D528" s="36">
        <v>5</v>
      </c>
      <c r="E528" s="64">
        <v>1212702045</v>
      </c>
      <c r="F528" s="64" t="s">
        <v>1295</v>
      </c>
      <c r="G528" s="57" t="s">
        <v>1314</v>
      </c>
      <c r="H528" s="63"/>
      <c r="I528" s="47"/>
      <c r="J528" s="48"/>
      <c r="K528" s="63"/>
      <c r="L528" s="114" t="e">
        <f t="shared" si="16"/>
        <v>#DIV/0!</v>
      </c>
      <c r="M528" s="63"/>
      <c r="N528" s="93" t="e">
        <f t="shared" si="17"/>
        <v>#DIV/0!</v>
      </c>
      <c r="O528" s="186"/>
      <c r="P528" s="199" t="s">
        <v>1312</v>
      </c>
      <c r="Q528" s="187"/>
      <c r="R528" s="187"/>
      <c r="S528" s="188"/>
      <c r="T528" s="205"/>
      <c r="U528" s="189"/>
    </row>
    <row r="529" spans="1:21" ht="27" customHeight="1">
      <c r="A529" s="9"/>
      <c r="B529" s="64" t="s">
        <v>52</v>
      </c>
      <c r="C529" s="37">
        <v>525</v>
      </c>
      <c r="D529" s="36">
        <v>4</v>
      </c>
      <c r="E529" s="64">
        <v>1214500462</v>
      </c>
      <c r="F529" s="64" t="s">
        <v>1296</v>
      </c>
      <c r="G529" s="57" t="s">
        <v>1297</v>
      </c>
      <c r="H529" s="63"/>
      <c r="I529" s="47"/>
      <c r="J529" s="48"/>
      <c r="K529" s="63"/>
      <c r="L529" s="114" t="e">
        <f t="shared" si="16"/>
        <v>#DIV/0!</v>
      </c>
      <c r="M529" s="63"/>
      <c r="N529" s="93" t="e">
        <f t="shared" si="17"/>
        <v>#DIV/0!</v>
      </c>
      <c r="O529" s="156"/>
      <c r="P529" s="157"/>
      <c r="Q529" s="144"/>
      <c r="R529" s="144"/>
      <c r="S529" s="142"/>
      <c r="T529" s="158"/>
      <c r="U529" s="145"/>
    </row>
    <row r="530" spans="1:21" ht="27" customHeight="1">
      <c r="A530" s="9"/>
      <c r="B530" s="64" t="s">
        <v>52</v>
      </c>
      <c r="C530" s="37">
        <v>526</v>
      </c>
      <c r="D530" s="36">
        <v>6</v>
      </c>
      <c r="E530" s="64">
        <v>1212600512</v>
      </c>
      <c r="F530" s="64" t="s">
        <v>1298</v>
      </c>
      <c r="G530" s="57" t="s">
        <v>1299</v>
      </c>
      <c r="H530" s="63"/>
      <c r="I530" s="47"/>
      <c r="J530" s="48"/>
      <c r="K530" s="63"/>
      <c r="L530" s="114" t="e">
        <f t="shared" si="16"/>
        <v>#DIV/0!</v>
      </c>
      <c r="M530" s="63"/>
      <c r="N530" s="93" t="e">
        <f t="shared" si="17"/>
        <v>#DIV/0!</v>
      </c>
      <c r="O530" s="156"/>
      <c r="P530" s="157"/>
      <c r="Q530" s="144"/>
      <c r="R530" s="144"/>
      <c r="S530" s="142"/>
      <c r="T530" s="158"/>
      <c r="U530" s="145"/>
    </row>
    <row r="531" spans="1:21" ht="27" customHeight="1">
      <c r="A531" s="9"/>
      <c r="B531" s="64" t="s">
        <v>52</v>
      </c>
      <c r="C531" s="37">
        <v>527</v>
      </c>
      <c r="D531" s="36">
        <v>4</v>
      </c>
      <c r="E531" s="64">
        <v>1213500059</v>
      </c>
      <c r="F531" s="64" t="s">
        <v>1300</v>
      </c>
      <c r="G531" s="57" t="s">
        <v>1301</v>
      </c>
      <c r="H531" s="63"/>
      <c r="I531" s="47"/>
      <c r="J531" s="48"/>
      <c r="K531" s="63"/>
      <c r="L531" s="114" t="e">
        <f t="shared" si="16"/>
        <v>#DIV/0!</v>
      </c>
      <c r="M531" s="63"/>
      <c r="N531" s="93" t="e">
        <f t="shared" si="17"/>
        <v>#DIV/0!</v>
      </c>
      <c r="O531" s="156"/>
      <c r="P531" s="157"/>
      <c r="Q531" s="144"/>
      <c r="R531" s="144"/>
      <c r="S531" s="142"/>
      <c r="T531" s="158"/>
      <c r="U531" s="145"/>
    </row>
    <row r="532" spans="1:21" ht="27" customHeight="1">
      <c r="A532" s="9"/>
      <c r="B532" s="64" t="s">
        <v>52</v>
      </c>
      <c r="C532" s="37">
        <v>528</v>
      </c>
      <c r="D532" s="36">
        <v>4</v>
      </c>
      <c r="E532" s="64">
        <v>1215400209</v>
      </c>
      <c r="F532" s="64" t="s">
        <v>1302</v>
      </c>
      <c r="G532" s="57" t="s">
        <v>1303</v>
      </c>
      <c r="H532" s="63"/>
      <c r="I532" s="47"/>
      <c r="J532" s="48"/>
      <c r="K532" s="63"/>
      <c r="L532" s="114" t="e">
        <f t="shared" si="16"/>
        <v>#DIV/0!</v>
      </c>
      <c r="M532" s="63"/>
      <c r="N532" s="93" t="e">
        <f t="shared" si="17"/>
        <v>#DIV/0!</v>
      </c>
      <c r="O532" s="156"/>
      <c r="P532" s="157"/>
      <c r="Q532" s="144"/>
      <c r="R532" s="144"/>
      <c r="S532" s="142"/>
      <c r="T532" s="158"/>
      <c r="U532" s="145"/>
    </row>
    <row r="533" spans="1:21" ht="27" customHeight="1">
      <c r="A533" s="9"/>
      <c r="B533" s="64" t="s">
        <v>52</v>
      </c>
      <c r="C533" s="37">
        <v>529</v>
      </c>
      <c r="D533" s="36">
        <v>4</v>
      </c>
      <c r="E533" s="64">
        <v>1210105357</v>
      </c>
      <c r="F533" s="64" t="s">
        <v>1304</v>
      </c>
      <c r="G533" s="57" t="s">
        <v>1305</v>
      </c>
      <c r="H533" s="63"/>
      <c r="I533" s="47"/>
      <c r="J533" s="48"/>
      <c r="K533" s="63"/>
      <c r="L533" s="114" t="e">
        <f t="shared" si="16"/>
        <v>#DIV/0!</v>
      </c>
      <c r="M533" s="63"/>
      <c r="N533" s="93" t="e">
        <f t="shared" si="17"/>
        <v>#DIV/0!</v>
      </c>
      <c r="O533" s="156"/>
      <c r="P533" s="157"/>
      <c r="Q533" s="144"/>
      <c r="R533" s="144"/>
      <c r="S533" s="142"/>
      <c r="T533" s="158"/>
      <c r="U533" s="145"/>
    </row>
    <row r="534" spans="1:21" ht="27" customHeight="1">
      <c r="A534" s="9"/>
      <c r="B534" s="64" t="s">
        <v>52</v>
      </c>
      <c r="C534" s="37">
        <v>530</v>
      </c>
      <c r="D534" s="36">
        <v>4</v>
      </c>
      <c r="E534" s="64">
        <v>1214800235</v>
      </c>
      <c r="F534" s="64" t="s">
        <v>1306</v>
      </c>
      <c r="G534" s="57" t="s">
        <v>1307</v>
      </c>
      <c r="H534" s="63"/>
      <c r="I534" s="47"/>
      <c r="J534" s="48"/>
      <c r="K534" s="63"/>
      <c r="L534" s="114" t="e">
        <f t="shared" si="16"/>
        <v>#DIV/0!</v>
      </c>
      <c r="M534" s="63"/>
      <c r="N534" s="93" t="e">
        <f t="shared" si="17"/>
        <v>#DIV/0!</v>
      </c>
      <c r="O534" s="156"/>
      <c r="P534" s="157"/>
      <c r="Q534" s="144"/>
      <c r="R534" s="144"/>
      <c r="S534" s="142"/>
      <c r="T534" s="158"/>
      <c r="U534" s="145"/>
    </row>
    <row r="535" spans="1:21" ht="27" customHeight="1">
      <c r="A535" s="9"/>
      <c r="B535" s="64"/>
      <c r="C535" s="37">
        <v>531</v>
      </c>
      <c r="D535" s="36"/>
      <c r="E535" s="64"/>
      <c r="F535" s="64"/>
      <c r="G535" s="57"/>
      <c r="H535" s="63"/>
      <c r="I535" s="47"/>
      <c r="J535" s="48"/>
      <c r="K535" s="63"/>
      <c r="L535" s="114"/>
      <c r="M535" s="63"/>
      <c r="N535" s="93"/>
      <c r="O535" s="156"/>
      <c r="P535" s="157"/>
      <c r="Q535" s="144"/>
      <c r="R535" s="144"/>
      <c r="S535" s="142"/>
      <c r="T535" s="158"/>
      <c r="U535" s="145"/>
    </row>
    <row r="536" spans="1:21" ht="27" hidden="1" customHeight="1">
      <c r="A536" s="9"/>
      <c r="B536" s="124"/>
      <c r="C536" s="125"/>
      <c r="D536" s="36"/>
      <c r="E536" s="64"/>
      <c r="F536" s="124"/>
      <c r="G536" s="126"/>
      <c r="H536" s="63"/>
      <c r="I536" s="47"/>
      <c r="J536" s="48"/>
      <c r="K536" s="63"/>
      <c r="L536" s="114"/>
      <c r="M536" s="63"/>
      <c r="N536" s="93"/>
      <c r="O536" s="65"/>
      <c r="P536" s="75"/>
      <c r="Q536" s="68"/>
      <c r="R536" s="68"/>
      <c r="S536" s="78"/>
      <c r="T536" s="210"/>
      <c r="U536" s="82"/>
    </row>
    <row r="537" spans="1:21" ht="27" hidden="1" customHeight="1">
      <c r="A537" s="9"/>
      <c r="B537" s="29"/>
      <c r="C537" s="28"/>
      <c r="D537" s="36"/>
      <c r="E537" s="64"/>
      <c r="F537" s="137"/>
      <c r="G537" s="31"/>
      <c r="H537" s="11"/>
      <c r="I537" s="12"/>
      <c r="J537" s="13"/>
      <c r="K537" s="11"/>
      <c r="L537" s="114" t="e">
        <f t="shared" si="6"/>
        <v>#DIV/0!</v>
      </c>
      <c r="M537" s="11"/>
      <c r="N537" s="93" t="e">
        <f t="shared" si="7"/>
        <v>#DIV/0!</v>
      </c>
      <c r="O537" s="19"/>
      <c r="P537" s="33"/>
      <c r="Q537" s="66"/>
      <c r="R537" s="66"/>
      <c r="S537" s="78"/>
      <c r="T537" s="211"/>
      <c r="U537" s="81"/>
    </row>
    <row r="538" spans="1:21" ht="27" hidden="1" customHeight="1">
      <c r="A538" s="9"/>
      <c r="B538" s="29"/>
      <c r="C538" s="27"/>
      <c r="D538" s="36"/>
      <c r="E538" s="64"/>
      <c r="F538" s="137"/>
      <c r="G538" s="35"/>
      <c r="H538" s="11"/>
      <c r="I538" s="12"/>
      <c r="J538" s="13"/>
      <c r="K538" s="11"/>
      <c r="L538" s="114" t="e">
        <f t="shared" si="6"/>
        <v>#DIV/0!</v>
      </c>
      <c r="M538" s="11"/>
      <c r="N538" s="93" t="e">
        <f t="shared" si="7"/>
        <v>#DIV/0!</v>
      </c>
      <c r="O538" s="19"/>
      <c r="P538" s="33"/>
      <c r="Q538" s="68"/>
      <c r="R538" s="68"/>
      <c r="S538" s="78"/>
      <c r="T538" s="210"/>
      <c r="U538" s="82"/>
    </row>
    <row r="539" spans="1:21" ht="27" hidden="1" customHeight="1" thickBot="1">
      <c r="A539" s="9"/>
      <c r="B539" s="32"/>
      <c r="C539" s="34"/>
      <c r="D539" s="36"/>
      <c r="E539" s="64"/>
      <c r="F539" s="138"/>
      <c r="G539" s="37"/>
      <c r="H539" s="15"/>
      <c r="I539" s="16"/>
      <c r="J539" s="17"/>
      <c r="K539" s="107"/>
      <c r="L539" s="116" t="e">
        <f t="shared" si="6"/>
        <v>#DIV/0!</v>
      </c>
      <c r="M539" s="107"/>
      <c r="N539" s="18" t="e">
        <f t="shared" si="7"/>
        <v>#DIV/0!</v>
      </c>
      <c r="O539" s="20"/>
      <c r="P539" s="76"/>
      <c r="Q539" s="70"/>
      <c r="R539" s="70"/>
      <c r="S539" s="79"/>
      <c r="T539" s="212"/>
      <c r="U539" s="83"/>
    </row>
    <row r="540" spans="1:21" ht="15" customHeight="1" thickBot="1">
      <c r="B540" t="s">
        <v>1</v>
      </c>
      <c r="C540" s="2"/>
      <c r="D540" s="21">
        <f>COUNTIF(D5:D539,1)</f>
        <v>7</v>
      </c>
      <c r="G540" s="2">
        <f>COUNTA(G5:G534)</f>
        <v>530</v>
      </c>
      <c r="H540" s="8">
        <f>SUM(H5:H534)</f>
        <v>10288</v>
      </c>
      <c r="I540" s="118">
        <f>SUM(I5:I534)</f>
        <v>1804582100</v>
      </c>
      <c r="J540" s="118">
        <f>SUM(J5:J534)</f>
        <v>1875098.8</v>
      </c>
      <c r="K540" s="122">
        <f>AVERAGEIF(K5:K539,"&gt;0")</f>
        <v>252.25</v>
      </c>
      <c r="L540" s="71">
        <f>ROUNDUP(J540/K541,1)</f>
        <v>7432.1</v>
      </c>
      <c r="M540" s="119">
        <f>AVERAGEIF(M5:M539,"&gt;0")</f>
        <v>11.550295857988166</v>
      </c>
      <c r="N540" s="108"/>
    </row>
    <row r="541" spans="1:21" ht="15" customHeight="1" thickBot="1">
      <c r="D541" s="21">
        <f>COUNTIF(D5:D539,2)</f>
        <v>149</v>
      </c>
      <c r="K541" s="123">
        <f>ROUND(K540,1)</f>
        <v>252.3</v>
      </c>
      <c r="M541" s="121">
        <f>ROUND(M540,1)</f>
        <v>11.6</v>
      </c>
      <c r="N541" s="120">
        <f>IF(AND(I540&gt;0,L540&gt;0,M541&gt;0),I540/L540/M541,0)</f>
        <v>20931.825784609075</v>
      </c>
    </row>
    <row r="542" spans="1:21" ht="15" customHeight="1">
      <c r="D542" s="21">
        <f>COUNTIF(D5:D539,3)</f>
        <v>5</v>
      </c>
      <c r="F542" s="2"/>
      <c r="G542" s="22"/>
      <c r="H542" s="8">
        <f>COUNTA(H5:H534)</f>
        <v>488</v>
      </c>
    </row>
    <row r="543" spans="1:21" ht="15" customHeight="1">
      <c r="D543" s="21">
        <f>COUNTIF(D5:D539,4)</f>
        <v>214</v>
      </c>
      <c r="F543" s="2"/>
      <c r="G543" s="22"/>
    </row>
    <row r="544" spans="1:21" ht="15" customHeight="1">
      <c r="D544" s="21">
        <f>COUNTIF(D5:D539,5)</f>
        <v>117</v>
      </c>
      <c r="F544" s="2"/>
      <c r="G544" s="22"/>
    </row>
    <row r="545" spans="2:22" ht="15" customHeight="1">
      <c r="D545" s="21">
        <f>COUNTIF(D5:D539,6)</f>
        <v>35</v>
      </c>
      <c r="F545" s="2"/>
      <c r="G545" s="22"/>
    </row>
    <row r="546" spans="2:22" ht="15" customHeight="1">
      <c r="B546" t="s">
        <v>47</v>
      </c>
      <c r="D546" s="21">
        <f>SUM(D540:D545)</f>
        <v>527</v>
      </c>
    </row>
    <row r="547" spans="2:22" ht="15" customHeight="1">
      <c r="D547" s="21"/>
      <c r="F547" s="2"/>
    </row>
    <row r="548" spans="2:22" ht="15" customHeight="1">
      <c r="D548" s="21"/>
      <c r="F548" s="2"/>
    </row>
    <row r="549" spans="2:22" ht="15" customHeight="1"/>
    <row r="550" spans="2:22" ht="15" customHeight="1"/>
    <row r="551" spans="2:22" ht="15" customHeight="1">
      <c r="V551" s="84"/>
    </row>
    <row r="552" spans="2:22" ht="15" customHeight="1"/>
    <row r="553" spans="2:22" ht="15" customHeight="1"/>
    <row r="554" spans="2:22" ht="15" customHeight="1"/>
    <row r="555" spans="2:22" ht="15" customHeight="1"/>
    <row r="556" spans="2:22" ht="15" customHeight="1"/>
    <row r="557" spans="2:22" ht="15" customHeight="1"/>
    <row r="558" spans="2:22" ht="15" customHeight="1"/>
    <row r="559" spans="2:22" ht="15" customHeight="1"/>
    <row r="560" spans="2:22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spans="22:22" ht="15" customHeight="1"/>
    <row r="578" spans="22:22" ht="15" customHeight="1"/>
    <row r="579" spans="22:22" ht="15" customHeight="1"/>
    <row r="580" spans="22:22" ht="15" customHeight="1"/>
    <row r="581" spans="22:22" ht="15" customHeight="1"/>
    <row r="582" spans="22:22" ht="15" customHeight="1"/>
    <row r="583" spans="22:22" ht="15" customHeight="1"/>
    <row r="584" spans="22:22" ht="15" customHeight="1"/>
    <row r="585" spans="22:22" ht="15" customHeight="1">
      <c r="V585" s="85"/>
    </row>
    <row r="586" spans="22:22" ht="15" customHeight="1"/>
    <row r="587" spans="22:22" ht="15" customHeight="1"/>
    <row r="588" spans="22:22" ht="15" customHeight="1"/>
    <row r="589" spans="22:22" ht="15" customHeight="1"/>
    <row r="590" spans="22:22" ht="15" customHeight="1"/>
    <row r="591" spans="22:22" ht="15" customHeight="1"/>
    <row r="592" spans="22:2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</sheetData>
  <autoFilter ref="A4:Z535" xr:uid="{00000000-0001-0000-0500-000000000000}"/>
  <mergeCells count="14">
    <mergeCell ref="P2:P4"/>
    <mergeCell ref="Q2:U2"/>
    <mergeCell ref="T3:U3"/>
    <mergeCell ref="A2:A4"/>
    <mergeCell ref="B2:B4"/>
    <mergeCell ref="H2:N2"/>
    <mergeCell ref="I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4">
    <dataValidation imeMode="on" allowBlank="1" showInputMessage="1" showErrorMessage="1" sqref="G93:G95 G97 G100:G103 G5:G87 G107:G113" xr:uid="{00000000-0002-0000-0500-000000000000}"/>
    <dataValidation type="list" allowBlank="1" showInputMessage="1" showErrorMessage="1" sqref="Q5:R66 O5:O66 T5:T66 T68:T403 Q68:R403 O68:O539 T405:T539 Q405:R539" xr:uid="{00000000-0002-0000-0500-000001000000}">
      <formula1>"○"</formula1>
    </dataValidation>
    <dataValidation type="list" allowBlank="1" showInputMessage="1" showErrorMessage="1" sqref="O67 Q67:R67 T67" xr:uid="{62788B15-B3B0-47B8-8095-111844F5BA5E}">
      <formula1>"○"</formula1>
      <formula2>0</formula2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539" xr:uid="{00000000-0002-0000-05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平均工賃（時間額）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2024-12-07T19:23:46Z</cp:lastPrinted>
  <dcterms:created xsi:type="dcterms:W3CDTF">2006-12-11T05:48:40Z</dcterms:created>
  <dcterms:modified xsi:type="dcterms:W3CDTF">2025-04-10T08:03:39Z</dcterms:modified>
</cp:coreProperties>
</file>