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95" windowWidth="10320" windowHeight="6750" tabRatio="872" activeTab="0"/>
  </bookViews>
  <sheets>
    <sheet name="平均工賃" sheetId="1" r:id="rId1"/>
    <sheet name="施設数" sheetId="2" r:id="rId2"/>
    <sheet name="就労Ａ型" sheetId="3" r:id="rId3"/>
    <sheet name="就労B型" sheetId="4" r:id="rId4"/>
    <sheet name="身体入所授産" sheetId="5" r:id="rId5"/>
    <sheet name="身体通所授産" sheetId="6" r:id="rId6"/>
    <sheet name="身体小通授" sheetId="7" r:id="rId7"/>
    <sheet name="身体福祉工場" sheetId="8" r:id="rId8"/>
    <sheet name="知的入所授産" sheetId="9" r:id="rId9"/>
    <sheet name="知的通所授産" sheetId="10" r:id="rId10"/>
    <sheet name="知的小通授" sheetId="11" r:id="rId11"/>
    <sheet name="知的福祉工場" sheetId="12" r:id="rId12"/>
    <sheet name="精神入所授産" sheetId="13" r:id="rId13"/>
    <sheet name="精神通所授産" sheetId="14" r:id="rId14"/>
    <sheet name="精神小通授" sheetId="15" r:id="rId15"/>
    <sheet name="精神福祉工場" sheetId="16" r:id="rId16"/>
  </sheets>
  <definedNames>
    <definedName name="_20030502_daicho_saishin" localSheetId="2">#REF!</definedName>
    <definedName name="_20030502_daicho_saishin" localSheetId="3">#REF!</definedName>
    <definedName name="_20030502_daicho_saishin" localSheetId="6">#REF!</definedName>
    <definedName name="_20030502_daicho_saishin" localSheetId="5">#REF!</definedName>
    <definedName name="_20030502_daicho_saishin" localSheetId="4">#REF!</definedName>
    <definedName name="_20030502_daicho_saishin" localSheetId="7">#REF!</definedName>
    <definedName name="_20030502_daicho_saishin" localSheetId="14">#REF!</definedName>
    <definedName name="_20030502_daicho_saishin" localSheetId="13">#REF!</definedName>
    <definedName name="_20030502_daicho_saishin" localSheetId="12">#REF!</definedName>
    <definedName name="_20030502_daicho_saishin" localSheetId="15">#REF!</definedName>
    <definedName name="_20030502_daicho_saishin" localSheetId="10">#REF!</definedName>
    <definedName name="_20030502_daicho_saishin" localSheetId="9">'知的通所授産'!#REF!</definedName>
    <definedName name="_20030502_daicho_saishin" localSheetId="8">#REF!</definedName>
    <definedName name="_20030502_daicho_saishin" localSheetId="11">#REF!</definedName>
    <definedName name="_xlnm.Print_Area" localSheetId="2">'就労Ａ型'!$A$1:$R$24</definedName>
    <definedName name="_xlnm.Print_Area" localSheetId="3">'就労B型'!$A$1:$R$160</definedName>
    <definedName name="_xlnm.Print_Area" localSheetId="6">'身体小通授'!$A$1:$R$7</definedName>
    <definedName name="_xlnm.Print_Area" localSheetId="5">'身体通所授産'!$A$1:$R$7</definedName>
    <definedName name="_xlnm.Print_Area" localSheetId="4">'身体入所授産'!$A$1:$R$6</definedName>
    <definedName name="_xlnm.Print_Area" localSheetId="7">'身体福祉工場'!#REF!</definedName>
    <definedName name="_xlnm.Print_Area" localSheetId="14">'精神小通授'!$A$1:$R$7</definedName>
    <definedName name="_xlnm.Print_Area" localSheetId="13">'精神通所授産'!$A$1:$R$7</definedName>
    <definedName name="_xlnm.Print_Area" localSheetId="12">'精神入所授産'!#REF!</definedName>
    <definedName name="_xlnm.Print_Area" localSheetId="15">'精神福祉工場'!#REF!</definedName>
    <definedName name="_xlnm.Print_Area" localSheetId="10">'知的小通授'!$A$1:$R$7</definedName>
    <definedName name="_xlnm.Print_Area" localSheetId="9">'知的通所授産'!$A$1:$R$23</definedName>
    <definedName name="_xlnm.Print_Area" localSheetId="8">'知的入所授産'!$A$1:$R$9</definedName>
    <definedName name="_xlnm.Print_Area" localSheetId="11">'知的福祉工場'!#REF!</definedName>
    <definedName name="_xlnm.Print_Titles" localSheetId="3">'就労B型'!$2:$4</definedName>
  </definedNames>
  <calcPr fullCalcOnLoad="1"/>
</workbook>
</file>

<file path=xl/sharedStrings.xml><?xml version="1.0" encoding="utf-8"?>
<sst xmlns="http://schemas.openxmlformats.org/spreadsheetml/2006/main" count="768" uniqueCount="243">
  <si>
    <t>対象者延人数</t>
  </si>
  <si>
    <t>廃止</t>
  </si>
  <si>
    <t>施設名</t>
  </si>
  <si>
    <t>定員</t>
  </si>
  <si>
    <t>小規模
通所授産</t>
  </si>
  <si>
    <t>都道府県名</t>
  </si>
  <si>
    <t>身体障害者</t>
  </si>
  <si>
    <t>知的障害者</t>
  </si>
  <si>
    <t>精神障害者</t>
  </si>
  <si>
    <t>入所授産</t>
  </si>
  <si>
    <t>通所授産</t>
  </si>
  <si>
    <t>都道府県</t>
  </si>
  <si>
    <t>福祉工場</t>
  </si>
  <si>
    <t>工賃平均額</t>
  </si>
  <si>
    <t>工賃支払総額</t>
  </si>
  <si>
    <t>新設</t>
  </si>
  <si>
    <t>移行</t>
  </si>
  <si>
    <t>調査対象外</t>
  </si>
  <si>
    <t>就労継続
支援Ａ型</t>
  </si>
  <si>
    <t>就労継続
支援Ｂ型</t>
  </si>
  <si>
    <t>調査対象</t>
  </si>
  <si>
    <t>報告
施設数</t>
  </si>
  <si>
    <t>調査対象施設数</t>
  </si>
  <si>
    <t>回収状況</t>
  </si>
  <si>
    <t>回収率</t>
  </si>
  <si>
    <t>施設数</t>
  </si>
  <si>
    <t>全施設</t>
  </si>
  <si>
    <t>工賃倍増5か年計画対象施設</t>
  </si>
  <si>
    <t>千葉県</t>
  </si>
  <si>
    <t>千葉市
はつらつ道場</t>
  </si>
  <si>
    <t>日本園芸療法士協会関東支部</t>
  </si>
  <si>
    <t>ＰＡＬ稲毛</t>
  </si>
  <si>
    <t>さつき台の家</t>
  </si>
  <si>
    <t>ユーカリワークス</t>
  </si>
  <si>
    <t>松里福祉作業所</t>
  </si>
  <si>
    <t>アルファー工房</t>
  </si>
  <si>
    <t>いぶき</t>
  </si>
  <si>
    <t>障害者の働く場　もえぎ</t>
  </si>
  <si>
    <t>ひまわり工房</t>
  </si>
  <si>
    <t>ビーアンビシャス</t>
  </si>
  <si>
    <t>東金市福祉作業所</t>
  </si>
  <si>
    <t>TUBU　PLAN</t>
  </si>
  <si>
    <t>南部よもぎの園指定管理者社会福祉法人千手会</t>
  </si>
  <si>
    <t>あかね園</t>
  </si>
  <si>
    <t>ビック・ハート</t>
  </si>
  <si>
    <t>メンタルステーション　オーノ</t>
  </si>
  <si>
    <t>第１レンコンの家</t>
  </si>
  <si>
    <t>ワークショップしらさと</t>
  </si>
  <si>
    <t>よつば就労センター　よつば工房</t>
  </si>
  <si>
    <t>野田市心身障害者福祉作業所</t>
  </si>
  <si>
    <t>サンワークL事業所</t>
  </si>
  <si>
    <t>千葉市
あけぼの園</t>
  </si>
  <si>
    <t>就労サポートリーブ</t>
  </si>
  <si>
    <t>はっぴぃマウス</t>
  </si>
  <si>
    <t>あきもとふぁーまーず</t>
  </si>
  <si>
    <t>ひかり学園アネックス</t>
  </si>
  <si>
    <t>アーアンドデイだいえい</t>
  </si>
  <si>
    <t>ほっとハートプラス</t>
  </si>
  <si>
    <t>ワイズホーム</t>
  </si>
  <si>
    <t>コスモス</t>
  </si>
  <si>
    <t>いんば学舎・オソロク倶楽部</t>
  </si>
  <si>
    <t>就職するなら明朗塾</t>
  </si>
  <si>
    <t>中里ワークホーム</t>
  </si>
  <si>
    <t>桜が丘晴山苑</t>
  </si>
  <si>
    <t>セルプ・しんゆう</t>
  </si>
  <si>
    <t>青い鳥</t>
  </si>
  <si>
    <t>シーモック</t>
  </si>
  <si>
    <t>カレンズ</t>
  </si>
  <si>
    <t>ふる里学舎きせつ館</t>
  </si>
  <si>
    <t>ワーカーズハウスぐらす</t>
  </si>
  <si>
    <t>山武市成東福祉作業所</t>
  </si>
  <si>
    <t>ワークアイ・船橋</t>
  </si>
  <si>
    <t>カメリアハウス</t>
  </si>
  <si>
    <t>茂原市心身障害者福祉作業所</t>
  </si>
  <si>
    <t>ぴあ　ふぁくとり</t>
  </si>
  <si>
    <t>タオ</t>
  </si>
  <si>
    <t>かりん</t>
  </si>
  <si>
    <t>あゆみ会作業所</t>
  </si>
  <si>
    <t>山の家</t>
  </si>
  <si>
    <t>館山憩いの家共同作業所</t>
  </si>
  <si>
    <t>ふくろう工房</t>
  </si>
  <si>
    <t>NPO法人コスモス大網ビレッジ</t>
  </si>
  <si>
    <t>流山こまぎ園</t>
  </si>
  <si>
    <t>大樹</t>
  </si>
  <si>
    <t>あやめ</t>
  </si>
  <si>
    <t>銀河舎</t>
  </si>
  <si>
    <t>身体障害者入所授産施設　セルプ・ガーデンハウス</t>
  </si>
  <si>
    <t>四街道市障害者就労支援センターサンワーク</t>
  </si>
  <si>
    <t>身体障害者通所授産施設　セルプ・ガーデンハウス</t>
  </si>
  <si>
    <t>オーヴェル</t>
  </si>
  <si>
    <t>千葉市亥鼻福祉作業所 きぼうの家</t>
  </si>
  <si>
    <t>千葉市鎌取福祉作業所 つばさの家</t>
  </si>
  <si>
    <t>千葉光の村授産園</t>
  </si>
  <si>
    <t>らんまん</t>
  </si>
  <si>
    <t>富里福葉苑</t>
  </si>
  <si>
    <t>ながうらワークホーム</t>
  </si>
  <si>
    <t>たびだちの村・ＢＩＳＨＡ</t>
  </si>
  <si>
    <t>浦安市知的障害者授産施設</t>
  </si>
  <si>
    <t>あさひの丘</t>
  </si>
  <si>
    <t>ペーターの丘</t>
  </si>
  <si>
    <t>望みの門新生舎</t>
  </si>
  <si>
    <t>みんなの家</t>
  </si>
  <si>
    <t>ときわぎ工舎</t>
  </si>
  <si>
    <t>まあるい広場</t>
  </si>
  <si>
    <t>わかたけ社会センター</t>
  </si>
  <si>
    <t>ふなばし工房</t>
  </si>
  <si>
    <t>船橋市光風みどり園</t>
  </si>
  <si>
    <t>千葉市療育センターいずみの家</t>
  </si>
  <si>
    <t>柏市立青和園</t>
  </si>
  <si>
    <t>柏市立朋生園</t>
  </si>
  <si>
    <t>野田市立あすなろ職業指導所</t>
  </si>
  <si>
    <t>父の樹園</t>
  </si>
  <si>
    <t>あすか園</t>
  </si>
  <si>
    <t>ふる里学舎しぜん工房</t>
  </si>
  <si>
    <t>けやき社会センター</t>
  </si>
  <si>
    <t>笹川なずな工房</t>
  </si>
  <si>
    <t>千葉市鎌取福祉作業所 めぶきの家</t>
  </si>
  <si>
    <t>千葉市亥鼻福祉作業所 わかばの家</t>
  </si>
  <si>
    <t>紙好き工房空と海</t>
  </si>
  <si>
    <t>市川市南八幡ワークス</t>
  </si>
  <si>
    <t>（医）社団透光会　サザンカの里</t>
  </si>
  <si>
    <t>（福）ロザリオの聖母会　ワークセンター</t>
  </si>
  <si>
    <t>成田市　あじさい工房</t>
  </si>
  <si>
    <t>もくまお</t>
  </si>
  <si>
    <t>オリーブハウス</t>
  </si>
  <si>
    <t>ステップ　ちば</t>
  </si>
  <si>
    <t>就労生活支援センター　トライアングル西千葉</t>
  </si>
  <si>
    <t>桜木</t>
  </si>
  <si>
    <t>ＮＰＯ法人ペイ・フォワード歩論館</t>
  </si>
  <si>
    <t>ハンドワーク</t>
  </si>
  <si>
    <t>ぽんぽこりん</t>
  </si>
  <si>
    <t>はみんぐばあど</t>
  </si>
  <si>
    <t>市川市フォルテ行徳</t>
  </si>
  <si>
    <t>花の実園</t>
  </si>
  <si>
    <t>成田市のぞみの園</t>
  </si>
  <si>
    <t>生活援助センター　工房スノードロップ</t>
  </si>
  <si>
    <t>福祉アシストワーク協会</t>
  </si>
  <si>
    <t>あくあ</t>
  </si>
  <si>
    <t>市川市チャレンジ国分</t>
  </si>
  <si>
    <t>はばたき職業センター</t>
  </si>
  <si>
    <t>ラポール</t>
  </si>
  <si>
    <t>ワーク・かなえ</t>
  </si>
  <si>
    <t>三芳ワークセンター</t>
  </si>
  <si>
    <t>沼南育成園</t>
  </si>
  <si>
    <t>青松学園</t>
  </si>
  <si>
    <t>美南園</t>
  </si>
  <si>
    <t>セットアップ</t>
  </si>
  <si>
    <t>はるか</t>
  </si>
  <si>
    <t>ハピネス行徳</t>
  </si>
  <si>
    <t>おおばん</t>
  </si>
  <si>
    <t>一松工房</t>
  </si>
  <si>
    <t>第２レンコンの家</t>
  </si>
  <si>
    <t>第３レンコンの家</t>
  </si>
  <si>
    <t>平成２２年度</t>
  </si>
  <si>
    <t>らいおん工房</t>
  </si>
  <si>
    <t>障がい福祉サービス事業所　こんぽーる</t>
  </si>
  <si>
    <t>あじさい工房</t>
  </si>
  <si>
    <t>コッペ</t>
  </si>
  <si>
    <t>つばさ</t>
  </si>
  <si>
    <t>石陶房</t>
  </si>
  <si>
    <t>就労継続支援Ｂ型事業所　かりん</t>
  </si>
  <si>
    <t>あいらんど</t>
  </si>
  <si>
    <t>キャンバス</t>
  </si>
  <si>
    <t>ジョブハウス・もみの木</t>
  </si>
  <si>
    <t>ふる里学舎木更津</t>
  </si>
  <si>
    <t>ワークアイ・ジョブサポート</t>
  </si>
  <si>
    <t>羽の郷</t>
  </si>
  <si>
    <t>佐倉市よもぎの園指定管理者社会福祉法人愛光</t>
  </si>
  <si>
    <t>松戸市立のぞみ学園</t>
  </si>
  <si>
    <t>ねむの里</t>
  </si>
  <si>
    <t>夢工房まごめざわ</t>
  </si>
  <si>
    <t>ハッピーウェーイ</t>
  </si>
  <si>
    <t>ワークジョイまつどセンター</t>
  </si>
  <si>
    <t>かたぐるま</t>
  </si>
  <si>
    <t>ぽぴあ福祉作業センターそらいろ</t>
  </si>
  <si>
    <t>地域作業所hana</t>
  </si>
  <si>
    <t>コスモ</t>
  </si>
  <si>
    <t>三愛ワークス御料</t>
  </si>
  <si>
    <t>我孫子市障害福祉サービス事業所みずき</t>
  </si>
  <si>
    <t>木更津市あけぼの園</t>
  </si>
  <si>
    <t>コミュニティカフェ「きずな」</t>
  </si>
  <si>
    <t>わたの実</t>
  </si>
  <si>
    <t>↑</t>
  </si>
  <si>
    <t>平成23年度各施設種別平均工賃一覧</t>
  </si>
  <si>
    <t>平成２３年度</t>
  </si>
  <si>
    <t>四街道市障害者就労支援センターサンワーク</t>
  </si>
  <si>
    <t>ワークセンター</t>
  </si>
  <si>
    <t>浦安市障がい者福祉センター　就労継続支援Ｂ型事業所</t>
  </si>
  <si>
    <t>障害者の就労促進事業所　みんなの家</t>
  </si>
  <si>
    <r>
      <t>B</t>
    </r>
    <r>
      <rPr>
        <sz val="11"/>
        <rFont val="ＭＳ Ｐゴシック"/>
        <family val="3"/>
      </rPr>
      <t xml:space="preserve"> 121</t>
    </r>
  </si>
  <si>
    <r>
      <t>B</t>
    </r>
    <r>
      <rPr>
        <sz val="11"/>
        <rFont val="ＭＳ Ｐゴシック"/>
        <family val="3"/>
      </rPr>
      <t>120</t>
    </r>
  </si>
  <si>
    <r>
      <t>B</t>
    </r>
    <r>
      <rPr>
        <sz val="11"/>
        <rFont val="ＭＳ Ｐゴシック"/>
        <family val="3"/>
      </rPr>
      <t xml:space="preserve"> 119</t>
    </r>
  </si>
  <si>
    <r>
      <t>B</t>
    </r>
    <r>
      <rPr>
        <sz val="11"/>
        <rFont val="ＭＳ Ｐゴシック"/>
        <family val="3"/>
      </rPr>
      <t xml:space="preserve"> 118</t>
    </r>
  </si>
  <si>
    <r>
      <t>B</t>
    </r>
    <r>
      <rPr>
        <sz val="11"/>
        <rFont val="ＭＳ Ｐゴシック"/>
        <family val="3"/>
      </rPr>
      <t xml:space="preserve"> 116</t>
    </r>
  </si>
  <si>
    <r>
      <t>B</t>
    </r>
    <r>
      <rPr>
        <sz val="11"/>
        <rFont val="ＭＳ Ｐゴシック"/>
        <family val="3"/>
      </rPr>
      <t xml:space="preserve"> 117</t>
    </r>
  </si>
  <si>
    <r>
      <t>B</t>
    </r>
    <r>
      <rPr>
        <sz val="11"/>
        <rFont val="ＭＳ Ｐゴシック"/>
        <family val="3"/>
      </rPr>
      <t xml:space="preserve"> 122</t>
    </r>
  </si>
  <si>
    <r>
      <t>B</t>
    </r>
    <r>
      <rPr>
        <sz val="11"/>
        <rFont val="ＭＳ Ｐゴシック"/>
        <family val="3"/>
      </rPr>
      <t xml:space="preserve"> 123</t>
    </r>
  </si>
  <si>
    <t>あすか園</t>
  </si>
  <si>
    <r>
      <t>B</t>
    </r>
    <r>
      <rPr>
        <sz val="11"/>
        <rFont val="ＭＳ Ｐゴシック"/>
        <family val="3"/>
      </rPr>
      <t xml:space="preserve"> 124</t>
    </r>
  </si>
  <si>
    <r>
      <t>B</t>
    </r>
    <r>
      <rPr>
        <sz val="11"/>
        <rFont val="ＭＳ Ｐゴシック"/>
        <family val="3"/>
      </rPr>
      <t xml:space="preserve"> 125</t>
    </r>
  </si>
  <si>
    <r>
      <t>B</t>
    </r>
    <r>
      <rPr>
        <sz val="11"/>
        <rFont val="ＭＳ Ｐゴシック"/>
        <family val="3"/>
      </rPr>
      <t xml:space="preserve"> 126</t>
    </r>
  </si>
  <si>
    <r>
      <t>B</t>
    </r>
    <r>
      <rPr>
        <sz val="11"/>
        <rFont val="ＭＳ Ｐゴシック"/>
        <family val="3"/>
      </rPr>
      <t xml:space="preserve"> 127</t>
    </r>
  </si>
  <si>
    <t>B 127</t>
  </si>
  <si>
    <t>千葉市亥鼻福祉作業所</t>
  </si>
  <si>
    <t>就労移行、生活介護、自立訓練</t>
  </si>
  <si>
    <t>生活介護、就労移行</t>
  </si>
  <si>
    <t>リバーサル市川</t>
  </si>
  <si>
    <t>○</t>
  </si>
  <si>
    <t>○</t>
  </si>
  <si>
    <t xml:space="preserve"> ｉ工房ｃ･ｓ･ｄ</t>
  </si>
  <si>
    <t>ARUKU</t>
  </si>
  <si>
    <t>アースプロテクト</t>
  </si>
  <si>
    <t>カフェテラスエスレ</t>
  </si>
  <si>
    <t>サークル</t>
  </si>
  <si>
    <t>就労支援センタージョブくらなみ</t>
  </si>
  <si>
    <t>スクラム</t>
  </si>
  <si>
    <t>たけのこ</t>
  </si>
  <si>
    <t>ひまわり園</t>
  </si>
  <si>
    <t>障害福祉サービス事業所まぁぶるひろ</t>
  </si>
  <si>
    <t>めぐり</t>
  </si>
  <si>
    <t>リーブカンパニー</t>
  </si>
  <si>
    <t>ワーク・ライフ まつさと</t>
  </si>
  <si>
    <t>わたげワークス</t>
  </si>
  <si>
    <t>一粒舎</t>
  </si>
  <si>
    <t>三愛ハート工房　レガーロ</t>
  </si>
  <si>
    <t>市原市五井福祉作業所</t>
  </si>
  <si>
    <t>市原市三和福祉作業所</t>
  </si>
  <si>
    <t>障がい者活動支援センター　通所部</t>
  </si>
  <si>
    <t>生活クラブ風の村とんぼ舎さくら</t>
  </si>
  <si>
    <t>青い空</t>
  </si>
  <si>
    <t>多機能型事業所きらら</t>
  </si>
  <si>
    <t>地域生活支援　大地</t>
  </si>
  <si>
    <t>福祉施設　風の村</t>
  </si>
  <si>
    <t>里見工房</t>
  </si>
  <si>
    <t>ふれあい広場ひびき</t>
  </si>
  <si>
    <t>ぽぴあ福祉作業センタースマイル</t>
  </si>
  <si>
    <t>のぞみ野暮らし応援センター</t>
  </si>
  <si>
    <t>かるのこ事業所</t>
  </si>
  <si>
    <t>ふれあいハウス</t>
  </si>
  <si>
    <t>EOSファーム船橋</t>
  </si>
  <si>
    <t>ハッピーアベニュー</t>
  </si>
  <si>
    <t>合同会社環境福祉サービス千葉事業所</t>
  </si>
  <si>
    <t>ハッピーストリート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</si>
</sst>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);[Red]\(0\)"/>
    <numFmt numFmtId="180" formatCode="#,##0&quot;人&quot;"/>
    <numFmt numFmtId="181" formatCode="#,##0&quot;円&quot;"/>
    <numFmt numFmtId="182" formatCode="#,##0;[Red]#,##0"/>
    <numFmt numFmtId="183" formatCode="#,##0\ "/>
    <numFmt numFmtId="184" formatCode="\(#,###&quot;人&quot;\)"/>
    <numFmt numFmtId="185" formatCode="\(#,###&quot;円&quot;\)"/>
    <numFmt numFmtId="186" formatCode="#,###&quot;人&quot;"/>
    <numFmt numFmtId="187" formatCode="#,###&quot;円&quot;"/>
    <numFmt numFmtId="188" formatCode="[$-411]ge\.m\.d;@"/>
    <numFmt numFmtId="189" formatCode="\(&quot;日&quot;&quot;給&quot;&quot;制&quot;\)\ \ #,##0\ "/>
    <numFmt numFmtId="190" formatCode="\(&quot;日&quot;&quot;給&quot;&quot;制&quot;\)\ #,##0\ "/>
    <numFmt numFmtId="191" formatCode="0.000000_ "/>
    <numFmt numFmtId="192" formatCode="0.00000_ "/>
    <numFmt numFmtId="193" formatCode="0.0000_ "/>
    <numFmt numFmtId="194" formatCode="0.000_ "/>
    <numFmt numFmtId="195" formatCode="0.00_ "/>
    <numFmt numFmtId="196" formatCode="0.0_ "/>
    <numFmt numFmtId="197" formatCode="0_ "/>
    <numFmt numFmtId="198" formatCode="#,##0.0_ "/>
    <numFmt numFmtId="199" formatCode="#,##0.00_ "/>
    <numFmt numFmtId="200" formatCode="#,##0.000_ "/>
    <numFmt numFmtId="201" formatCode="#,##0.0;[Red]\-#,##0.0"/>
    <numFmt numFmtId="202" formatCode="#,##0.0_);[Red]\(#,##0.0\)"/>
    <numFmt numFmtId="203" formatCode="#,##0.0_ ;[Red]\-#,##0.0\ "/>
    <numFmt numFmtId="204" formatCode="#,##0.00_);[Red]\(#,##0.00\)"/>
    <numFmt numFmtId="205" formatCode="0.0%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38" fontId="0" fillId="0" borderId="10" xfId="49" applyFont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176" fontId="0" fillId="0" borderId="10" xfId="0" applyNumberFormat="1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shrinkToFit="1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202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center" vertical="center" shrinkToFit="1"/>
    </xf>
    <xf numFmtId="202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0" xfId="0" applyNumberFormat="1" applyFont="1" applyAlignment="1">
      <alignment horizontal="right" vertical="center" shrinkToFit="1"/>
    </xf>
    <xf numFmtId="177" fontId="0" fillId="0" borderId="0" xfId="0" applyNumberFormat="1" applyFont="1" applyAlignment="1">
      <alignment horizontal="center" vertical="center" shrinkToFit="1"/>
    </xf>
    <xf numFmtId="177" fontId="0" fillId="0" borderId="0" xfId="0" applyNumberFormat="1" applyFont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right" vertical="center"/>
    </xf>
    <xf numFmtId="202" fontId="4" fillId="0" borderId="10" xfId="49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202" fontId="0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vertical="center"/>
    </xf>
    <xf numFmtId="202" fontId="0" fillId="0" borderId="0" xfId="0" applyNumberFormat="1" applyFont="1" applyAlignment="1">
      <alignment horizontal="right" vertical="center"/>
    </xf>
    <xf numFmtId="202" fontId="0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center" vertical="center" wrapText="1" shrinkToFit="1"/>
    </xf>
    <xf numFmtId="176" fontId="6" fillId="24" borderId="10" xfId="0" applyNumberFormat="1" applyFont="1" applyFill="1" applyBorder="1" applyAlignment="1">
      <alignment horizontal="center" vertical="center" wrapText="1"/>
    </xf>
    <xf numFmtId="176" fontId="6" fillId="25" borderId="10" xfId="0" applyNumberFormat="1" applyFont="1" applyFill="1" applyBorder="1" applyAlignment="1">
      <alignment horizontal="center" vertical="center" wrapText="1"/>
    </xf>
    <xf numFmtId="176" fontId="6" fillId="5" borderId="10" xfId="0" applyNumberFormat="1" applyFont="1" applyFill="1" applyBorder="1" applyAlignment="1">
      <alignment horizontal="center" vertical="center" wrapText="1"/>
    </xf>
    <xf numFmtId="176" fontId="6" fillId="26" borderId="10" xfId="0" applyNumberFormat="1" applyFont="1" applyFill="1" applyBorder="1" applyAlignment="1">
      <alignment horizontal="center" vertical="center" wrapText="1"/>
    </xf>
    <xf numFmtId="0" fontId="0" fillId="26" borderId="13" xfId="0" applyFill="1" applyBorder="1" applyAlignment="1">
      <alignment vertical="center"/>
    </xf>
    <xf numFmtId="202" fontId="0" fillId="0" borderId="14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Font="1" applyBorder="1" applyAlignment="1">
      <alignment horizontal="left" vertical="center" shrinkToFit="1"/>
    </xf>
    <xf numFmtId="177" fontId="0" fillId="0" borderId="10" xfId="43" applyNumberFormat="1" applyFont="1" applyFill="1" applyBorder="1" applyAlignment="1" applyProtection="1">
      <alignment vertical="center"/>
      <protection/>
    </xf>
    <xf numFmtId="205" fontId="0" fillId="0" borderId="10" xfId="43" applyNumberFormat="1" applyFont="1" applyFill="1" applyBorder="1" applyAlignment="1" applyProtection="1">
      <alignment horizontal="right" vertical="center"/>
      <protection/>
    </xf>
    <xf numFmtId="177" fontId="4" fillId="0" borderId="10" xfId="49" applyNumberFormat="1" applyFont="1" applyFill="1" applyBorder="1" applyAlignment="1">
      <alignment vertical="center"/>
    </xf>
    <xf numFmtId="177" fontId="0" fillId="0" borderId="10" xfId="0" applyNumberFormat="1" applyBorder="1" applyAlignment="1">
      <alignment vertical="center" shrinkToFit="1"/>
    </xf>
    <xf numFmtId="198" fontId="4" fillId="0" borderId="11" xfId="0" applyNumberFormat="1" applyFont="1" applyBorder="1" applyAlignment="1">
      <alignment horizontal="right" vertical="center"/>
    </xf>
    <xf numFmtId="198" fontId="4" fillId="0" borderId="15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6" xfId="0" applyNumberFormat="1" applyBorder="1" applyAlignment="1">
      <alignment vertical="center" shrinkToFit="1"/>
    </xf>
    <xf numFmtId="177" fontId="0" fillId="2" borderId="10" xfId="0" applyNumberFormat="1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202" fontId="0" fillId="0" borderId="0" xfId="0" applyNumberFormat="1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177" fontId="0" fillId="0" borderId="1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 applyAlignment="1">
      <alignment horizontal="left" vertical="center" shrinkToFit="1"/>
    </xf>
    <xf numFmtId="205" fontId="0" fillId="0" borderId="0" xfId="0" applyNumberFormat="1" applyFont="1" applyAlignment="1">
      <alignment vertical="center"/>
    </xf>
    <xf numFmtId="205" fontId="0" fillId="0" borderId="0" xfId="0" applyNumberFormat="1" applyAlignment="1">
      <alignment vertical="center"/>
    </xf>
    <xf numFmtId="205" fontId="0" fillId="25" borderId="0" xfId="0" applyNumberFormat="1" applyFont="1" applyFill="1" applyAlignment="1">
      <alignment vertical="center"/>
    </xf>
    <xf numFmtId="205" fontId="0" fillId="0" borderId="0" xfId="0" applyNumberFormat="1" applyFont="1" applyAlignment="1">
      <alignment vertical="center"/>
    </xf>
    <xf numFmtId="205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10" xfId="0" applyNumberFormat="1" applyFont="1" applyFill="1" applyBorder="1" applyAlignment="1">
      <alignment vertical="center"/>
    </xf>
    <xf numFmtId="176" fontId="6" fillId="26" borderId="17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76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176" fontId="6" fillId="24" borderId="10" xfId="0" applyNumberFormat="1" applyFont="1" applyFill="1" applyBorder="1" applyAlignment="1">
      <alignment horizontal="center" vertical="center" shrinkToFit="1"/>
    </xf>
    <xf numFmtId="0" fontId="6" fillId="24" borderId="10" xfId="0" applyFont="1" applyFill="1" applyBorder="1" applyAlignment="1">
      <alignment horizontal="center" vertical="center" shrinkToFit="1"/>
    </xf>
    <xf numFmtId="176" fontId="6" fillId="25" borderId="10" xfId="0" applyNumberFormat="1" applyFont="1" applyFill="1" applyBorder="1" applyAlignment="1">
      <alignment horizontal="center" vertical="center" shrinkToFit="1"/>
    </xf>
    <xf numFmtId="0" fontId="6" fillId="25" borderId="10" xfId="0" applyFont="1" applyFill="1" applyBorder="1" applyAlignment="1">
      <alignment horizontal="center" vertical="center" shrinkToFit="1"/>
    </xf>
    <xf numFmtId="176" fontId="6" fillId="5" borderId="10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176" fontId="6" fillId="6" borderId="16" xfId="0" applyNumberFormat="1" applyFont="1" applyFill="1" applyBorder="1" applyAlignment="1">
      <alignment horizontal="center" vertical="center" wrapText="1" shrinkToFit="1"/>
    </xf>
    <xf numFmtId="0" fontId="0" fillId="6" borderId="11" xfId="0" applyFill="1" applyBorder="1" applyAlignment="1">
      <alignment horizontal="center" vertical="center"/>
    </xf>
    <xf numFmtId="176" fontId="6" fillId="6" borderId="17" xfId="0" applyNumberFormat="1" applyFont="1" applyFill="1" applyBorder="1" applyAlignment="1">
      <alignment horizontal="center" vertical="center" wrapText="1" shrinkToFit="1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176" fontId="6" fillId="24" borderId="20" xfId="0" applyNumberFormat="1" applyFont="1" applyFill="1" applyBorder="1" applyAlignment="1">
      <alignment horizontal="center" vertical="center" wrapText="1"/>
    </xf>
    <xf numFmtId="176" fontId="6" fillId="24" borderId="13" xfId="0" applyNumberFormat="1" applyFont="1" applyFill="1" applyBorder="1" applyAlignment="1">
      <alignment horizontal="center" vertical="center" wrapText="1"/>
    </xf>
    <xf numFmtId="176" fontId="6" fillId="24" borderId="20" xfId="0" applyNumberFormat="1" applyFont="1" applyFill="1" applyBorder="1" applyAlignment="1">
      <alignment horizontal="center" vertical="center" shrinkToFit="1"/>
    </xf>
    <xf numFmtId="176" fontId="6" fillId="24" borderId="21" xfId="0" applyNumberFormat="1" applyFont="1" applyFill="1" applyBorder="1" applyAlignment="1">
      <alignment horizontal="center" vertical="center" shrinkToFit="1"/>
    </xf>
    <xf numFmtId="0" fontId="6" fillId="24" borderId="21" xfId="0" applyFont="1" applyFill="1" applyBorder="1" applyAlignment="1">
      <alignment horizontal="center" vertical="center" shrinkToFit="1"/>
    </xf>
    <xf numFmtId="0" fontId="0" fillId="24" borderId="13" xfId="0" applyFill="1" applyBorder="1" applyAlignment="1">
      <alignment horizontal="center" vertical="center" shrinkToFit="1"/>
    </xf>
    <xf numFmtId="176" fontId="6" fillId="25" borderId="20" xfId="0" applyNumberFormat="1" applyFont="1" applyFill="1" applyBorder="1" applyAlignment="1">
      <alignment horizontal="center" vertical="center" shrinkToFit="1"/>
    </xf>
    <xf numFmtId="176" fontId="6" fillId="25" borderId="21" xfId="0" applyNumberFormat="1" applyFont="1" applyFill="1" applyBorder="1" applyAlignment="1">
      <alignment horizontal="center" vertical="center" shrinkToFit="1"/>
    </xf>
    <xf numFmtId="0" fontId="6" fillId="25" borderId="21" xfId="0" applyFont="1" applyFill="1" applyBorder="1" applyAlignment="1">
      <alignment horizontal="center" vertical="center" shrinkToFit="1"/>
    </xf>
    <xf numFmtId="0" fontId="0" fillId="25" borderId="13" xfId="0" applyFill="1" applyBorder="1" applyAlignment="1">
      <alignment horizontal="center" vertical="center" shrinkToFit="1"/>
    </xf>
    <xf numFmtId="176" fontId="6" fillId="25" borderId="20" xfId="0" applyNumberFormat="1" applyFont="1" applyFill="1" applyBorder="1" applyAlignment="1">
      <alignment horizontal="center" vertical="center" wrapText="1"/>
    </xf>
    <xf numFmtId="176" fontId="6" fillId="25" borderId="13" xfId="0" applyNumberFormat="1" applyFont="1" applyFill="1" applyBorder="1" applyAlignment="1">
      <alignment horizontal="center" vertical="center" wrapText="1"/>
    </xf>
    <xf numFmtId="0" fontId="0" fillId="26" borderId="17" xfId="0" applyFont="1" applyFill="1" applyBorder="1" applyAlignment="1">
      <alignment horizontal="center" vertical="center" wrapText="1"/>
    </xf>
    <xf numFmtId="0" fontId="0" fillId="26" borderId="14" xfId="0" applyFill="1" applyBorder="1" applyAlignment="1">
      <alignment horizontal="center" vertical="center" wrapText="1"/>
    </xf>
    <xf numFmtId="0" fontId="0" fillId="26" borderId="18" xfId="0" applyFill="1" applyBorder="1" applyAlignment="1">
      <alignment horizontal="center" vertical="center" wrapText="1"/>
    </xf>
    <xf numFmtId="0" fontId="0" fillId="26" borderId="19" xfId="0" applyFill="1" applyBorder="1" applyAlignment="1">
      <alignment horizontal="center" vertical="center"/>
    </xf>
    <xf numFmtId="0" fontId="0" fillId="26" borderId="22" xfId="0" applyFill="1" applyBorder="1" applyAlignment="1">
      <alignment horizontal="center" vertical="center"/>
    </xf>
    <xf numFmtId="0" fontId="0" fillId="26" borderId="15" xfId="0" applyFill="1" applyBorder="1" applyAlignment="1">
      <alignment horizontal="center" vertical="center"/>
    </xf>
    <xf numFmtId="176" fontId="6" fillId="5" borderId="20" xfId="0" applyNumberFormat="1" applyFont="1" applyFill="1" applyBorder="1" applyAlignment="1">
      <alignment horizontal="center" vertical="center" wrapText="1"/>
    </xf>
    <xf numFmtId="176" fontId="6" fillId="5" borderId="13" xfId="0" applyNumberFormat="1" applyFont="1" applyFill="1" applyBorder="1" applyAlignment="1">
      <alignment horizontal="center" vertical="center" wrapText="1"/>
    </xf>
    <xf numFmtId="0" fontId="0" fillId="5" borderId="13" xfId="0" applyFill="1" applyBorder="1" applyAlignment="1">
      <alignment vertical="center"/>
    </xf>
    <xf numFmtId="176" fontId="6" fillId="5" borderId="20" xfId="0" applyNumberFormat="1" applyFont="1" applyFill="1" applyBorder="1" applyAlignment="1">
      <alignment horizontal="center" vertical="center"/>
    </xf>
    <xf numFmtId="176" fontId="6" fillId="5" borderId="21" xfId="0" applyNumberFormat="1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177" fontId="0" fillId="2" borderId="16" xfId="0" applyNumberFormat="1" applyFont="1" applyFill="1" applyBorder="1" applyAlignment="1">
      <alignment horizontal="center" vertical="center"/>
    </xf>
    <xf numFmtId="177" fontId="0" fillId="2" borderId="12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2" borderId="10" xfId="0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0" xfId="0" applyFill="1" applyBorder="1" applyAlignment="1">
      <alignment vertical="center"/>
    </xf>
    <xf numFmtId="0" fontId="0" fillId="2" borderId="17" xfId="0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18" xfId="0" applyFont="1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177" fontId="0" fillId="2" borderId="17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5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8" sqref="D18"/>
    </sheetView>
  </sheetViews>
  <sheetFormatPr defaultColWidth="9.00390625" defaultRowHeight="13.5"/>
  <cols>
    <col min="1" max="15" width="10.625" style="0" customWidth="1"/>
    <col min="16" max="17" width="11.375" style="0" customWidth="1"/>
  </cols>
  <sheetData>
    <row r="1" ht="21">
      <c r="A1" s="14" t="s">
        <v>183</v>
      </c>
    </row>
    <row r="3" spans="1:17" ht="15" customHeight="1">
      <c r="A3" s="88" t="s">
        <v>11</v>
      </c>
      <c r="B3" s="96" t="s">
        <v>18</v>
      </c>
      <c r="C3" s="96" t="s">
        <v>19</v>
      </c>
      <c r="D3" s="90" t="s">
        <v>6</v>
      </c>
      <c r="E3" s="90"/>
      <c r="F3" s="90"/>
      <c r="G3" s="91"/>
      <c r="H3" s="92" t="s">
        <v>7</v>
      </c>
      <c r="I3" s="92"/>
      <c r="J3" s="92"/>
      <c r="K3" s="93"/>
      <c r="L3" s="94" t="s">
        <v>8</v>
      </c>
      <c r="M3" s="94"/>
      <c r="N3" s="94"/>
      <c r="O3" s="95"/>
      <c r="P3" s="86" t="s">
        <v>26</v>
      </c>
      <c r="Q3" s="49"/>
    </row>
    <row r="4" spans="1:17" ht="36.75" customHeight="1">
      <c r="A4" s="89"/>
      <c r="B4" s="97"/>
      <c r="C4" s="97"/>
      <c r="D4" s="45" t="s">
        <v>9</v>
      </c>
      <c r="E4" s="45" t="s">
        <v>10</v>
      </c>
      <c r="F4" s="45" t="s">
        <v>4</v>
      </c>
      <c r="G4" s="45" t="s">
        <v>12</v>
      </c>
      <c r="H4" s="46" t="s">
        <v>9</v>
      </c>
      <c r="I4" s="46" t="s">
        <v>10</v>
      </c>
      <c r="J4" s="46" t="s">
        <v>4</v>
      </c>
      <c r="K4" s="46" t="s">
        <v>12</v>
      </c>
      <c r="L4" s="47" t="s">
        <v>9</v>
      </c>
      <c r="M4" s="47" t="s">
        <v>10</v>
      </c>
      <c r="N4" s="47" t="s">
        <v>4</v>
      </c>
      <c r="O4" s="47" t="s">
        <v>12</v>
      </c>
      <c r="P4" s="87"/>
      <c r="Q4" s="48" t="s">
        <v>27</v>
      </c>
    </row>
    <row r="5" spans="1:17" ht="15.75" customHeight="1">
      <c r="A5" s="29" t="s">
        <v>28</v>
      </c>
      <c r="B5" s="31">
        <f>'就労Ａ型'!M24</f>
        <v>50517.94256756757</v>
      </c>
      <c r="C5" s="31">
        <f>'就労B型'!M159</f>
        <v>12239.906170841254</v>
      </c>
      <c r="D5" s="31">
        <f>'身体入所授産'!M6</f>
        <v>2253.2011173184355</v>
      </c>
      <c r="E5" s="31">
        <f>'身体通所授産'!M7</f>
        <v>1827.7248677248676</v>
      </c>
      <c r="F5" s="31">
        <f>'身体小通授'!M7</f>
        <v>0</v>
      </c>
      <c r="G5" s="31">
        <f>'身体福祉工場'!M25</f>
        <v>0</v>
      </c>
      <c r="H5" s="31">
        <f>'知的入所授産'!M9</f>
        <v>12570.791463414635</v>
      </c>
      <c r="I5" s="31">
        <f>'知的通所授産'!M22</f>
        <v>10498.369200779727</v>
      </c>
      <c r="J5" s="31">
        <f>'知的小通授'!M7</f>
        <v>0</v>
      </c>
      <c r="K5" s="31">
        <f>'知的福祉工場'!M25</f>
        <v>0</v>
      </c>
      <c r="L5" s="31">
        <f>'精神入所授産'!M25</f>
        <v>0</v>
      </c>
      <c r="M5" s="31">
        <f>'精神通所授産'!M7</f>
        <v>12902.468085106382</v>
      </c>
      <c r="N5" s="31">
        <f>'精神小通授'!M7</f>
        <v>5988.644628099173</v>
      </c>
      <c r="O5" s="31">
        <f>'精神福祉工場'!M25</f>
        <v>0</v>
      </c>
      <c r="P5" s="60">
        <f>IF(ISERROR(('就労Ａ型'!L24+'就労B型'!L159+'身体入所授産'!L6+'身体通所授産'!L7+'身体小通授'!L7+'身体福祉工場'!L25+'知的入所授産'!L9+'知的通所授産'!L22+'知的小通授'!L7+'知的福祉工場'!L25+'精神入所授産'!L25+'精神通所授産'!L7+'精神小通授'!L7+'精神福祉工場'!L25)/('就労Ａ型'!K24+'就労B型'!K159+'身体入所授産'!K6+'身体通所授産'!K7+'身体小通授'!K7+'身体福祉工場'!K25+'知的入所授産'!K9+'知的通所授産'!K22+'知的小通授'!K7+'知的福祉工場'!K25+'精神入所授産'!K25+'精神通所授産'!K7+'精神小通授'!K7+'精神福祉工場'!K25)),"0.0",('就労Ａ型'!L24+'就労B型'!L159+'身体入所授産'!L6+'身体通所授産'!L7+'身体小通授'!L7+'身体福祉工場'!L25+'知的入所授産'!L9+'知的通所授産'!L22+'知的小通授'!L7+'知的福祉工場'!L25+'精神入所授産'!L25+'精神通所授産'!L7+'精神小通授'!L7+'精神福祉工場'!L25)/('就労Ａ型'!K24+'就労B型'!K159+'身体入所授産'!K6+'身体通所授産'!K7+'身体小通授'!K7+'身体福祉工場'!K25+'知的入所授産'!K9+'知的通所授産'!K22+'知的小通授'!K7+'知的福祉工場'!K25+'精神入所授産'!K25+'精神通所授産'!K7+'精神小通授'!K7+'精神福祉工場'!K25))</f>
        <v>13977.365404485095</v>
      </c>
      <c r="Q5" s="61">
        <f>IF(ISERROR(('就労B型'!L159+'身体入所授産'!L6+'身体通所授産'!L7+'身体小通授'!L7+'知的入所授産'!L9+'知的通所授産'!L22+'知的小通授'!L7+'精神入所授産'!L25+'精神通所授産'!L7+'精神小通授'!L7)/('就労B型'!K159+'身体入所授産'!K6+'身体通所授産'!K7+'身体小通授'!K7+'知的入所授産'!K9+'知的通所授産'!K22+'知的小通授'!K7+'精神入所授産'!K25+'精神通所授産'!K7+'精神小通授'!K7)),"0.0",('就労B型'!L159+'身体入所授産'!L6+'身体通所授産'!L7+'身体小通授'!L7+'知的入所授産'!L9+'知的通所授産'!L22+'知的小通授'!L7+'精神入所授産'!L25+'精神通所授産'!L7+'精神小通授'!L7)/('就労B型'!K159+'身体入所授産'!K6+'身体通所授産'!K7+'身体小通授'!K7+'知的入所授産'!K9+'知的通所授産'!K22+'知的小通授'!K7+'精神入所授産'!K25+'精神通所授産'!K7+'精神小通授'!K7))</f>
        <v>11996.940149003232</v>
      </c>
    </row>
  </sheetData>
  <sheetProtection/>
  <mergeCells count="7">
    <mergeCell ref="P3:P4"/>
    <mergeCell ref="A3:A4"/>
    <mergeCell ref="D3:G3"/>
    <mergeCell ref="H3:K3"/>
    <mergeCell ref="L3:O3"/>
    <mergeCell ref="B3:B4"/>
    <mergeCell ref="C3:C4"/>
  </mergeCells>
  <printOptions horizontalCentered="1"/>
  <pageMargins left="0.3937007874015748" right="0.3937007874015748" top="2.362204724409449" bottom="0.5905511811023623" header="0.5118110236220472" footer="0.5118110236220472"/>
  <pageSetup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S211"/>
  <sheetViews>
    <sheetView view="pageBreakPreview" zoomScale="75" zoomScaleSheetLayoutView="75" zoomScalePageLayoutView="0" workbookViewId="0" topLeftCell="B1">
      <selection activeCell="M9" sqref="M9:M11"/>
    </sheetView>
  </sheetViews>
  <sheetFormatPr defaultColWidth="9.00390625" defaultRowHeight="13.5"/>
  <cols>
    <col min="1" max="1" width="3.50390625" style="1" hidden="1" customWidth="1"/>
    <col min="2" max="2" width="11.875" style="7" customWidth="1"/>
    <col min="3" max="3" width="5.00390625" style="7" customWidth="1"/>
    <col min="4" max="4" width="38.50390625" style="2" customWidth="1"/>
    <col min="5" max="5" width="6.75390625" style="62" customWidth="1"/>
    <col min="6" max="7" width="13.375" style="62" customWidth="1"/>
    <col min="8" max="8" width="13.375" style="6" customWidth="1"/>
    <col min="9" max="9" width="2.625" style="6" customWidth="1"/>
    <col min="10" max="10" width="6.125" style="62" bestFit="1" customWidth="1"/>
    <col min="11" max="12" width="13.125" style="62" bestFit="1" customWidth="1"/>
    <col min="13" max="13" width="11.125" style="6" bestFit="1" customWidth="1"/>
    <col min="14" max="14" width="5.25390625" style="26" bestFit="1" customWidth="1"/>
    <col min="15" max="15" width="11.00390625" style="26" customWidth="1"/>
    <col min="16" max="16" width="11.00390625" style="26" bestFit="1" customWidth="1"/>
    <col min="17" max="17" width="5.25390625" style="26" bestFit="1" customWidth="1"/>
    <col min="18" max="18" width="3.00390625" style="1" customWidth="1"/>
    <col min="19" max="19" width="9.125" style="1" bestFit="1" customWidth="1"/>
    <col min="20" max="16384" width="9.00390625" style="1" customWidth="1"/>
  </cols>
  <sheetData>
    <row r="1" ht="13.5" customHeight="1">
      <c r="R1" s="7"/>
    </row>
    <row r="2" spans="1:17" s="7" customFormat="1" ht="16.5" customHeight="1">
      <c r="A2" s="132"/>
      <c r="B2" s="135" t="s">
        <v>5</v>
      </c>
      <c r="C2" s="136" t="s">
        <v>2</v>
      </c>
      <c r="D2" s="137"/>
      <c r="E2" s="138" t="s">
        <v>153</v>
      </c>
      <c r="F2" s="139"/>
      <c r="G2" s="139"/>
      <c r="H2" s="140"/>
      <c r="I2" s="73"/>
      <c r="J2" s="138" t="s">
        <v>184</v>
      </c>
      <c r="K2" s="139"/>
      <c r="L2" s="139"/>
      <c r="M2" s="140"/>
      <c r="N2" s="129" t="s">
        <v>15</v>
      </c>
      <c r="O2" s="144" t="s">
        <v>16</v>
      </c>
      <c r="P2" s="145"/>
      <c r="Q2" s="129" t="s">
        <v>1</v>
      </c>
    </row>
    <row r="3" spans="1:17" s="7" customFormat="1" ht="16.5" customHeight="1">
      <c r="A3" s="133"/>
      <c r="B3" s="135"/>
      <c r="C3" s="136"/>
      <c r="D3" s="137"/>
      <c r="E3" s="141"/>
      <c r="F3" s="142"/>
      <c r="G3" s="142"/>
      <c r="H3" s="143"/>
      <c r="I3" s="73"/>
      <c r="J3" s="141"/>
      <c r="K3" s="142"/>
      <c r="L3" s="142"/>
      <c r="M3" s="143"/>
      <c r="N3" s="130"/>
      <c r="O3" s="146"/>
      <c r="P3" s="147"/>
      <c r="Q3" s="130"/>
    </row>
    <row r="4" spans="1:17" s="71" customFormat="1" ht="16.5" customHeight="1">
      <c r="A4" s="134"/>
      <c r="B4" s="135"/>
      <c r="C4" s="137"/>
      <c r="D4" s="137"/>
      <c r="E4" s="65" t="s">
        <v>3</v>
      </c>
      <c r="F4" s="65" t="s">
        <v>0</v>
      </c>
      <c r="G4" s="65" t="s">
        <v>14</v>
      </c>
      <c r="H4" s="67" t="s">
        <v>13</v>
      </c>
      <c r="I4" s="70"/>
      <c r="J4" s="65" t="s">
        <v>3</v>
      </c>
      <c r="K4" s="65" t="s">
        <v>0</v>
      </c>
      <c r="L4" s="65" t="s">
        <v>14</v>
      </c>
      <c r="M4" s="67" t="s">
        <v>13</v>
      </c>
      <c r="N4" s="131"/>
      <c r="O4" s="66" t="s">
        <v>20</v>
      </c>
      <c r="P4" s="66" t="s">
        <v>17</v>
      </c>
      <c r="Q4" s="131"/>
    </row>
    <row r="5" spans="1:19" ht="15" customHeight="1">
      <c r="A5" s="13"/>
      <c r="B5" s="8" t="s">
        <v>28</v>
      </c>
      <c r="C5" s="13">
        <v>1</v>
      </c>
      <c r="D5" s="5" t="s">
        <v>97</v>
      </c>
      <c r="E5" s="19">
        <v>40</v>
      </c>
      <c r="F5" s="19">
        <v>562</v>
      </c>
      <c r="G5" s="19">
        <v>6921150</v>
      </c>
      <c r="H5" s="20">
        <f>IF(AND(F5&gt;0,G5&gt;0),G5/F5,0)</f>
        <v>12315.213523131673</v>
      </c>
      <c r="I5" s="34"/>
      <c r="J5" s="19"/>
      <c r="K5" s="19"/>
      <c r="L5" s="19"/>
      <c r="M5" s="20">
        <f>IF(AND(K5&gt;0,L5&gt;0),L5/K5,0)</f>
        <v>0</v>
      </c>
      <c r="N5" s="21"/>
      <c r="O5" s="21" t="s">
        <v>192</v>
      </c>
      <c r="P5" s="21"/>
      <c r="Q5" s="21"/>
      <c r="R5" s="72"/>
      <c r="S5" s="79">
        <f>M5/H5</f>
        <v>0</v>
      </c>
    </row>
    <row r="6" spans="1:19" ht="15" customHeight="1">
      <c r="A6" s="13"/>
      <c r="B6" s="8" t="s">
        <v>28</v>
      </c>
      <c r="C6" s="13">
        <v>2</v>
      </c>
      <c r="D6" s="5" t="s">
        <v>98</v>
      </c>
      <c r="E6" s="19">
        <v>30</v>
      </c>
      <c r="F6" s="19">
        <v>287</v>
      </c>
      <c r="G6" s="19">
        <v>2046000</v>
      </c>
      <c r="H6" s="20">
        <f aca="true" t="shared" si="0" ref="H6:H21">IF(AND(F6&gt;0,G6&gt;0),G6/F6,0)</f>
        <v>7128.9198606271775</v>
      </c>
      <c r="I6" s="34"/>
      <c r="J6" s="19">
        <v>30</v>
      </c>
      <c r="K6" s="19">
        <v>281</v>
      </c>
      <c r="L6" s="19">
        <v>2176000</v>
      </c>
      <c r="M6" s="20">
        <f>IF(AND(K6&gt;0,L6&gt;0),L6/K6,0)</f>
        <v>7743.772241992882</v>
      </c>
      <c r="N6" s="21"/>
      <c r="O6" s="21"/>
      <c r="P6" s="21"/>
      <c r="Q6" s="21"/>
      <c r="R6" s="72"/>
      <c r="S6" s="79">
        <f aca="true" t="shared" si="1" ref="S6:S21">M6/H6</f>
        <v>1.0862476214330192</v>
      </c>
    </row>
    <row r="7" spans="1:19" ht="15" customHeight="1">
      <c r="A7" s="13"/>
      <c r="B7" s="8" t="s">
        <v>28</v>
      </c>
      <c r="C7" s="13">
        <v>3</v>
      </c>
      <c r="D7" s="5" t="s">
        <v>100</v>
      </c>
      <c r="E7" s="19">
        <v>40</v>
      </c>
      <c r="F7" s="19">
        <v>445</v>
      </c>
      <c r="G7" s="19">
        <v>3226205</v>
      </c>
      <c r="H7" s="20">
        <f t="shared" si="0"/>
        <v>7249.898876404494</v>
      </c>
      <c r="I7" s="34"/>
      <c r="J7" s="19">
        <v>40</v>
      </c>
      <c r="K7" s="19">
        <v>463</v>
      </c>
      <c r="L7" s="19">
        <v>3203995</v>
      </c>
      <c r="M7" s="20">
        <f>IF(AND(K7&gt;0,L7&gt;0),L7/K7,0)</f>
        <v>6920.075593952483</v>
      </c>
      <c r="N7" s="21"/>
      <c r="O7" s="21"/>
      <c r="P7" s="21"/>
      <c r="Q7" s="21"/>
      <c r="R7" s="7"/>
      <c r="S7" s="79">
        <f t="shared" si="1"/>
        <v>0.954506498907805</v>
      </c>
    </row>
    <row r="8" spans="1:19" ht="15" customHeight="1">
      <c r="A8" s="13"/>
      <c r="B8" s="8" t="s">
        <v>28</v>
      </c>
      <c r="C8" s="13">
        <v>4</v>
      </c>
      <c r="D8" s="5" t="s">
        <v>101</v>
      </c>
      <c r="E8" s="19">
        <v>40</v>
      </c>
      <c r="F8" s="19">
        <v>644</v>
      </c>
      <c r="G8" s="19">
        <v>12386248</v>
      </c>
      <c r="H8" s="20">
        <f t="shared" si="0"/>
        <v>19233.304347826088</v>
      </c>
      <c r="I8" s="34"/>
      <c r="J8" s="19"/>
      <c r="K8" s="19"/>
      <c r="L8" s="19"/>
      <c r="M8" s="20">
        <f>IF(AND(K8&gt;0,L8&gt;0),L8/K8,0)</f>
        <v>0</v>
      </c>
      <c r="N8" s="21"/>
      <c r="O8" s="21" t="s">
        <v>191</v>
      </c>
      <c r="P8" s="21"/>
      <c r="Q8" s="21"/>
      <c r="R8" s="7"/>
      <c r="S8" s="79">
        <f t="shared" si="1"/>
        <v>0</v>
      </c>
    </row>
    <row r="9" spans="1:19" ht="15" customHeight="1">
      <c r="A9" s="13"/>
      <c r="B9" s="8" t="s">
        <v>28</v>
      </c>
      <c r="C9" s="13">
        <v>5</v>
      </c>
      <c r="D9" s="5" t="s">
        <v>102</v>
      </c>
      <c r="E9" s="19">
        <v>20</v>
      </c>
      <c r="F9" s="19">
        <v>347</v>
      </c>
      <c r="G9" s="19">
        <v>4847500</v>
      </c>
      <c r="H9" s="20">
        <f t="shared" si="0"/>
        <v>13969.740634005764</v>
      </c>
      <c r="I9" s="34"/>
      <c r="J9" s="19">
        <v>20</v>
      </c>
      <c r="K9" s="19">
        <v>383</v>
      </c>
      <c r="L9" s="19">
        <v>4861229</v>
      </c>
      <c r="M9" s="20">
        <f aca="true" t="shared" si="2" ref="M9:M21">IF(AND(K9&gt;0,L9&gt;0),L9/K9,0)</f>
        <v>12692.503916449086</v>
      </c>
      <c r="N9" s="21"/>
      <c r="O9" s="21"/>
      <c r="P9" s="21"/>
      <c r="Q9" s="21"/>
      <c r="R9" s="7"/>
      <c r="S9" s="79">
        <f t="shared" si="1"/>
        <v>0.908571193193983</v>
      </c>
    </row>
    <row r="10" spans="1:19" ht="15" customHeight="1">
      <c r="A10" s="13"/>
      <c r="B10" s="8" t="s">
        <v>28</v>
      </c>
      <c r="C10" s="13">
        <v>6</v>
      </c>
      <c r="D10" s="5" t="s">
        <v>103</v>
      </c>
      <c r="E10" s="19">
        <v>20</v>
      </c>
      <c r="F10" s="19">
        <v>308</v>
      </c>
      <c r="G10" s="19">
        <v>2054200</v>
      </c>
      <c r="H10" s="20">
        <f t="shared" si="0"/>
        <v>6669.480519480519</v>
      </c>
      <c r="I10" s="34"/>
      <c r="J10" s="19">
        <v>20</v>
      </c>
      <c r="K10" s="19">
        <v>324</v>
      </c>
      <c r="L10" s="19">
        <v>2302042</v>
      </c>
      <c r="M10" s="20">
        <f t="shared" si="2"/>
        <v>7105.067901234568</v>
      </c>
      <c r="N10" s="21"/>
      <c r="O10" s="21"/>
      <c r="P10" s="21"/>
      <c r="Q10" s="21"/>
      <c r="R10" s="7"/>
      <c r="S10" s="79">
        <f t="shared" si="1"/>
        <v>1.0653105411256192</v>
      </c>
    </row>
    <row r="11" spans="1:19" ht="15" customHeight="1">
      <c r="A11" s="13"/>
      <c r="B11" s="8" t="s">
        <v>28</v>
      </c>
      <c r="C11" s="13">
        <v>7</v>
      </c>
      <c r="D11" s="5" t="s">
        <v>104</v>
      </c>
      <c r="E11" s="19">
        <v>30</v>
      </c>
      <c r="F11" s="19">
        <v>395</v>
      </c>
      <c r="G11" s="19">
        <v>4137200</v>
      </c>
      <c r="H11" s="20">
        <f t="shared" si="0"/>
        <v>10473.924050632912</v>
      </c>
      <c r="I11" s="34"/>
      <c r="J11" s="19">
        <v>20</v>
      </c>
      <c r="K11" s="19">
        <v>233</v>
      </c>
      <c r="L11" s="19">
        <v>2882250</v>
      </c>
      <c r="M11" s="20">
        <f t="shared" si="2"/>
        <v>12370.171673819743</v>
      </c>
      <c r="N11" s="21"/>
      <c r="O11" s="21"/>
      <c r="P11" s="21"/>
      <c r="Q11" s="21"/>
      <c r="R11" s="7"/>
      <c r="S11" s="79">
        <f t="shared" si="1"/>
        <v>1.1810446222466398</v>
      </c>
    </row>
    <row r="12" spans="1:19" ht="15" customHeight="1">
      <c r="A12" s="13"/>
      <c r="B12" s="8" t="s">
        <v>28</v>
      </c>
      <c r="C12" s="13">
        <v>8</v>
      </c>
      <c r="D12" s="5" t="s">
        <v>105</v>
      </c>
      <c r="E12" s="19">
        <v>30</v>
      </c>
      <c r="F12" s="19">
        <v>411</v>
      </c>
      <c r="G12" s="19">
        <v>7288568</v>
      </c>
      <c r="H12" s="20">
        <f t="shared" si="0"/>
        <v>17733.74209245742</v>
      </c>
      <c r="I12" s="34"/>
      <c r="J12" s="19"/>
      <c r="K12" s="19"/>
      <c r="L12" s="19"/>
      <c r="M12" s="20">
        <f t="shared" si="2"/>
        <v>0</v>
      </c>
      <c r="N12" s="21"/>
      <c r="O12" s="21"/>
      <c r="P12" s="21" t="s">
        <v>204</v>
      </c>
      <c r="Q12" s="21"/>
      <c r="R12" s="7"/>
      <c r="S12" s="79">
        <f t="shared" si="1"/>
        <v>0</v>
      </c>
    </row>
    <row r="13" spans="1:19" ht="15" customHeight="1">
      <c r="A13" s="13"/>
      <c r="B13" s="8" t="s">
        <v>28</v>
      </c>
      <c r="C13" s="13">
        <v>9</v>
      </c>
      <c r="D13" s="5" t="s">
        <v>106</v>
      </c>
      <c r="E13" s="19">
        <v>100</v>
      </c>
      <c r="F13" s="19">
        <v>1244</v>
      </c>
      <c r="G13" s="19">
        <v>15308790</v>
      </c>
      <c r="H13" s="20">
        <f t="shared" si="0"/>
        <v>12306.101286173633</v>
      </c>
      <c r="I13" s="34"/>
      <c r="J13" s="19"/>
      <c r="K13" s="19"/>
      <c r="L13" s="19"/>
      <c r="M13" s="20">
        <f t="shared" si="2"/>
        <v>0</v>
      </c>
      <c r="N13" s="21"/>
      <c r="O13" s="21"/>
      <c r="P13" s="21" t="s">
        <v>204</v>
      </c>
      <c r="Q13" s="21"/>
      <c r="R13" s="7"/>
      <c r="S13" s="79">
        <f t="shared" si="1"/>
        <v>0</v>
      </c>
    </row>
    <row r="14" spans="1:19" ht="15" customHeight="1">
      <c r="A14" s="13"/>
      <c r="B14" s="8" t="s">
        <v>28</v>
      </c>
      <c r="C14" s="13">
        <v>10</v>
      </c>
      <c r="D14" s="5" t="s">
        <v>107</v>
      </c>
      <c r="E14" s="19">
        <v>50</v>
      </c>
      <c r="F14" s="19">
        <v>459</v>
      </c>
      <c r="G14" s="19">
        <v>5890809</v>
      </c>
      <c r="H14" s="20">
        <f t="shared" si="0"/>
        <v>12834.006535947712</v>
      </c>
      <c r="I14" s="34"/>
      <c r="J14" s="19"/>
      <c r="K14" s="19"/>
      <c r="L14" s="19"/>
      <c r="M14" s="20">
        <f t="shared" si="2"/>
        <v>0</v>
      </c>
      <c r="N14" s="21"/>
      <c r="O14" s="21" t="s">
        <v>190</v>
      </c>
      <c r="P14" s="21"/>
      <c r="Q14" s="21"/>
      <c r="R14" s="7"/>
      <c r="S14" s="79">
        <f t="shared" si="1"/>
        <v>0</v>
      </c>
    </row>
    <row r="15" spans="1:19" ht="15" customHeight="1">
      <c r="A15" s="13"/>
      <c r="B15" s="8" t="s">
        <v>28</v>
      </c>
      <c r="C15" s="13">
        <v>11</v>
      </c>
      <c r="D15" s="5" t="s">
        <v>108</v>
      </c>
      <c r="E15" s="19">
        <v>50</v>
      </c>
      <c r="F15" s="19">
        <v>553</v>
      </c>
      <c r="G15" s="19">
        <v>4518997</v>
      </c>
      <c r="H15" s="20">
        <f t="shared" si="0"/>
        <v>8171.784810126583</v>
      </c>
      <c r="I15" s="34"/>
      <c r="J15" s="19"/>
      <c r="K15" s="19"/>
      <c r="L15" s="19"/>
      <c r="M15" s="20">
        <f t="shared" si="2"/>
        <v>0</v>
      </c>
      <c r="N15" s="21"/>
      <c r="O15" s="21" t="s">
        <v>199</v>
      </c>
      <c r="P15" s="21"/>
      <c r="Q15" s="21"/>
      <c r="R15" s="7"/>
      <c r="S15" s="79">
        <f t="shared" si="1"/>
        <v>0</v>
      </c>
    </row>
    <row r="16" spans="1:19" ht="15" customHeight="1">
      <c r="A16" s="13"/>
      <c r="B16" s="8" t="s">
        <v>28</v>
      </c>
      <c r="C16" s="13">
        <v>12</v>
      </c>
      <c r="D16" s="5" t="s">
        <v>109</v>
      </c>
      <c r="E16" s="19">
        <v>50</v>
      </c>
      <c r="F16" s="19">
        <v>587</v>
      </c>
      <c r="G16" s="19">
        <v>5748782</v>
      </c>
      <c r="H16" s="20">
        <f t="shared" si="0"/>
        <v>9793.495741056218</v>
      </c>
      <c r="I16" s="34"/>
      <c r="J16" s="19"/>
      <c r="K16" s="19"/>
      <c r="L16" s="19"/>
      <c r="M16" s="20">
        <f t="shared" si="2"/>
        <v>0</v>
      </c>
      <c r="N16" s="21"/>
      <c r="O16" s="21" t="s">
        <v>189</v>
      </c>
      <c r="P16" s="21"/>
      <c r="Q16" s="21"/>
      <c r="R16" s="7"/>
      <c r="S16" s="79">
        <f t="shared" si="1"/>
        <v>0</v>
      </c>
    </row>
    <row r="17" spans="1:19" ht="15" customHeight="1">
      <c r="A17" s="13"/>
      <c r="B17" s="8" t="s">
        <v>28</v>
      </c>
      <c r="C17" s="13">
        <v>13</v>
      </c>
      <c r="D17" s="5" t="s">
        <v>111</v>
      </c>
      <c r="E17" s="19">
        <v>35</v>
      </c>
      <c r="F17" s="19">
        <v>448</v>
      </c>
      <c r="G17" s="19">
        <v>5439720</v>
      </c>
      <c r="H17" s="20">
        <f t="shared" si="0"/>
        <v>12142.232142857143</v>
      </c>
      <c r="I17" s="34"/>
      <c r="J17" s="19"/>
      <c r="K17" s="19"/>
      <c r="L17" s="19"/>
      <c r="M17" s="20">
        <f t="shared" si="2"/>
        <v>0</v>
      </c>
      <c r="N17" s="21"/>
      <c r="O17" s="21" t="s">
        <v>195</v>
      </c>
      <c r="P17" s="21"/>
      <c r="Q17" s="21"/>
      <c r="R17" s="7"/>
      <c r="S17" s="79">
        <f t="shared" si="1"/>
        <v>0</v>
      </c>
    </row>
    <row r="18" spans="1:19" ht="15" customHeight="1">
      <c r="A18" s="13"/>
      <c r="B18" s="8" t="s">
        <v>28</v>
      </c>
      <c r="C18" s="13">
        <v>14</v>
      </c>
      <c r="D18" s="5" t="s">
        <v>112</v>
      </c>
      <c r="E18" s="19">
        <v>40</v>
      </c>
      <c r="F18" s="19">
        <v>481</v>
      </c>
      <c r="G18" s="19">
        <v>2717915</v>
      </c>
      <c r="H18" s="20">
        <f t="shared" si="0"/>
        <v>5650.550935550936</v>
      </c>
      <c r="I18" s="34"/>
      <c r="J18" s="19"/>
      <c r="K18" s="19"/>
      <c r="L18" s="19"/>
      <c r="M18" s="20">
        <f t="shared" si="2"/>
        <v>0</v>
      </c>
      <c r="N18" s="21"/>
      <c r="O18" s="21" t="s">
        <v>196</v>
      </c>
      <c r="P18" s="21"/>
      <c r="Q18" s="21"/>
      <c r="R18" s="7"/>
      <c r="S18" s="79">
        <f t="shared" si="1"/>
        <v>0</v>
      </c>
    </row>
    <row r="19" spans="1:19" ht="15" customHeight="1">
      <c r="A19" s="13"/>
      <c r="B19" s="8" t="s">
        <v>28</v>
      </c>
      <c r="C19" s="13">
        <v>15</v>
      </c>
      <c r="D19" s="5" t="s">
        <v>113</v>
      </c>
      <c r="E19" s="19">
        <v>30</v>
      </c>
      <c r="F19" s="19">
        <v>367</v>
      </c>
      <c r="G19" s="19">
        <v>3334765</v>
      </c>
      <c r="H19" s="20">
        <f t="shared" si="0"/>
        <v>9086.553133514986</v>
      </c>
      <c r="I19" s="34"/>
      <c r="J19" s="19">
        <v>30</v>
      </c>
      <c r="K19" s="19">
        <v>474</v>
      </c>
      <c r="L19" s="19">
        <v>3769401</v>
      </c>
      <c r="M19" s="20">
        <f t="shared" si="2"/>
        <v>7952.322784810127</v>
      </c>
      <c r="N19" s="21"/>
      <c r="O19" s="21"/>
      <c r="P19" s="21"/>
      <c r="Q19" s="21"/>
      <c r="R19" s="7"/>
      <c r="S19" s="79">
        <f t="shared" si="1"/>
        <v>0.8751748510090865</v>
      </c>
    </row>
    <row r="20" spans="1:19" ht="15" customHeight="1">
      <c r="A20" s="13"/>
      <c r="B20" s="8" t="s">
        <v>28</v>
      </c>
      <c r="C20" s="13">
        <v>16</v>
      </c>
      <c r="D20" s="5" t="s">
        <v>114</v>
      </c>
      <c r="E20" s="19">
        <v>35</v>
      </c>
      <c r="F20" s="19">
        <v>419</v>
      </c>
      <c r="G20" s="19">
        <v>7707450</v>
      </c>
      <c r="H20" s="20">
        <f t="shared" si="0"/>
        <v>18394.86873508353</v>
      </c>
      <c r="I20" s="34"/>
      <c r="J20" s="85">
        <v>30</v>
      </c>
      <c r="K20" s="19">
        <v>407</v>
      </c>
      <c r="L20" s="19">
        <v>7733400</v>
      </c>
      <c r="M20" s="20">
        <f t="shared" si="2"/>
        <v>19000.9828009828</v>
      </c>
      <c r="N20" s="21"/>
      <c r="O20" s="21"/>
      <c r="P20" s="21"/>
      <c r="Q20" s="21"/>
      <c r="R20" s="7"/>
      <c r="S20" s="79">
        <f t="shared" si="1"/>
        <v>1.0329501707583952</v>
      </c>
    </row>
    <row r="21" spans="1:19" ht="15" customHeight="1">
      <c r="A21" s="13"/>
      <c r="B21" s="8" t="s">
        <v>28</v>
      </c>
      <c r="C21" s="13">
        <v>17</v>
      </c>
      <c r="D21" s="5" t="s">
        <v>115</v>
      </c>
      <c r="E21" s="19">
        <v>20</v>
      </c>
      <c r="F21" s="19">
        <v>246</v>
      </c>
      <c r="G21" s="19">
        <v>2946243</v>
      </c>
      <c r="H21" s="20">
        <f t="shared" si="0"/>
        <v>11976.59756097561</v>
      </c>
      <c r="I21" s="34"/>
      <c r="J21" s="19"/>
      <c r="K21" s="19"/>
      <c r="L21" s="19"/>
      <c r="M21" s="20">
        <f t="shared" si="2"/>
        <v>0</v>
      </c>
      <c r="N21" s="21"/>
      <c r="O21" s="21" t="s">
        <v>198</v>
      </c>
      <c r="P21" s="21"/>
      <c r="Q21" s="21"/>
      <c r="R21" s="7"/>
      <c r="S21" s="79">
        <f t="shared" si="1"/>
        <v>0</v>
      </c>
    </row>
    <row r="22" spans="5:18" ht="15" customHeight="1">
      <c r="E22" s="62">
        <f>SUM(E5:E21)</f>
        <v>660</v>
      </c>
      <c r="F22" s="62">
        <f>SUM(F5:F21)</f>
        <v>8203</v>
      </c>
      <c r="G22" s="62">
        <f>SUM(G5:G21)</f>
        <v>96520542</v>
      </c>
      <c r="H22" s="37">
        <f>IF(AND(F22&gt;0,G22&gt;0),G22/F22,0)</f>
        <v>11766.492990369377</v>
      </c>
      <c r="J22" s="62">
        <f>SUM(J5:J21)</f>
        <v>190</v>
      </c>
      <c r="K22" s="62">
        <f>SUM(K5:K21)</f>
        <v>2565</v>
      </c>
      <c r="L22" s="62">
        <f>SUM(L5:L21)</f>
        <v>26928317</v>
      </c>
      <c r="M22" s="37">
        <f>IF(AND(K22&gt;0,L22&gt;0),L22/K22,0)</f>
        <v>10498.369200779727</v>
      </c>
      <c r="R22" s="7"/>
    </row>
    <row r="23" ht="15" customHeight="1">
      <c r="R23" s="7"/>
    </row>
    <row r="24" ht="15" customHeight="1">
      <c r="R24" s="7"/>
    </row>
    <row r="25" ht="15" customHeight="1">
      <c r="R25" s="7"/>
    </row>
    <row r="26" ht="15" customHeight="1">
      <c r="R26" s="7"/>
    </row>
    <row r="27" ht="15" customHeight="1">
      <c r="R27" s="7"/>
    </row>
    <row r="28" ht="15" customHeight="1">
      <c r="R28" s="7"/>
    </row>
    <row r="29" ht="15" customHeight="1">
      <c r="R29" s="7"/>
    </row>
    <row r="30" ht="15" customHeight="1">
      <c r="R30" s="7"/>
    </row>
    <row r="31" ht="15" customHeight="1">
      <c r="R31" s="7"/>
    </row>
    <row r="32" ht="15" customHeight="1">
      <c r="R32" s="7"/>
    </row>
    <row r="33" ht="15" customHeight="1">
      <c r="R33" s="7"/>
    </row>
    <row r="34" ht="15" customHeight="1">
      <c r="R34" s="7"/>
    </row>
    <row r="35" ht="15" customHeight="1">
      <c r="R35" s="7"/>
    </row>
    <row r="36" ht="15" customHeight="1">
      <c r="R36" s="7"/>
    </row>
    <row r="37" ht="15" customHeight="1">
      <c r="R37" s="7"/>
    </row>
    <row r="38" ht="15" customHeight="1">
      <c r="R38" s="7"/>
    </row>
    <row r="39" ht="15" customHeight="1">
      <c r="R39" s="7"/>
    </row>
    <row r="40" ht="15" customHeight="1">
      <c r="R40" s="7"/>
    </row>
    <row r="41" ht="15" customHeight="1">
      <c r="R41" s="7"/>
    </row>
    <row r="42" ht="15" customHeight="1">
      <c r="R42" s="7"/>
    </row>
    <row r="43" ht="15" customHeight="1">
      <c r="R43" s="7"/>
    </row>
    <row r="44" ht="15" customHeight="1">
      <c r="R44" s="7"/>
    </row>
    <row r="45" ht="15" customHeight="1">
      <c r="R45" s="7"/>
    </row>
    <row r="46" ht="15" customHeight="1">
      <c r="R46" s="7"/>
    </row>
    <row r="47" ht="15" customHeight="1">
      <c r="R47" s="7"/>
    </row>
    <row r="48" ht="15" customHeight="1">
      <c r="R48" s="7"/>
    </row>
    <row r="49" ht="15" customHeight="1">
      <c r="R49" s="7"/>
    </row>
    <row r="50" ht="15" customHeight="1">
      <c r="R50" s="7"/>
    </row>
    <row r="51" ht="15" customHeight="1">
      <c r="R51" s="7"/>
    </row>
    <row r="52" ht="15" customHeight="1">
      <c r="R52" s="7"/>
    </row>
    <row r="53" ht="15" customHeight="1">
      <c r="R53" s="7"/>
    </row>
    <row r="54" ht="15" customHeight="1">
      <c r="R54" s="7"/>
    </row>
    <row r="55" ht="15" customHeight="1">
      <c r="R55" s="7"/>
    </row>
    <row r="56" ht="15" customHeight="1">
      <c r="R56" s="7"/>
    </row>
    <row r="57" ht="15" customHeight="1">
      <c r="R57" s="7"/>
    </row>
    <row r="58" ht="15" customHeight="1">
      <c r="R58" s="7"/>
    </row>
    <row r="59" ht="15" customHeight="1">
      <c r="R59" s="7"/>
    </row>
    <row r="60" ht="15" customHeight="1">
      <c r="R60" s="7"/>
    </row>
    <row r="61" ht="15" customHeight="1">
      <c r="R61" s="7"/>
    </row>
    <row r="62" ht="15" customHeight="1">
      <c r="R62" s="7"/>
    </row>
    <row r="63" ht="15" customHeight="1">
      <c r="R63" s="7"/>
    </row>
    <row r="64" ht="15" customHeight="1">
      <c r="R64" s="7"/>
    </row>
    <row r="65" ht="15" customHeight="1">
      <c r="R65" s="7"/>
    </row>
    <row r="66" ht="15" customHeight="1">
      <c r="R66" s="7"/>
    </row>
    <row r="67" ht="15" customHeight="1">
      <c r="R67" s="7"/>
    </row>
    <row r="68" ht="15" customHeight="1">
      <c r="R68" s="7"/>
    </row>
    <row r="69" ht="15" customHeight="1">
      <c r="R69" s="7"/>
    </row>
    <row r="70" ht="15" customHeight="1">
      <c r="R70" s="7"/>
    </row>
    <row r="71" ht="15" customHeight="1">
      <c r="R71" s="7"/>
    </row>
    <row r="72" ht="15" customHeight="1">
      <c r="R72" s="7"/>
    </row>
    <row r="73" ht="15" customHeight="1">
      <c r="R73" s="7"/>
    </row>
    <row r="74" ht="15" customHeight="1">
      <c r="R74" s="7"/>
    </row>
    <row r="75" ht="15" customHeight="1">
      <c r="R75" s="7"/>
    </row>
    <row r="76" ht="15" customHeight="1">
      <c r="R76" s="7"/>
    </row>
    <row r="77" ht="15" customHeight="1">
      <c r="R77" s="7"/>
    </row>
    <row r="78" ht="15" customHeight="1">
      <c r="R78" s="7"/>
    </row>
    <row r="79" ht="15" customHeight="1">
      <c r="R79" s="7"/>
    </row>
    <row r="80" ht="15" customHeight="1">
      <c r="R80" s="7"/>
    </row>
    <row r="81" ht="15" customHeight="1">
      <c r="R81" s="7"/>
    </row>
    <row r="82" ht="15" customHeight="1">
      <c r="R82" s="7"/>
    </row>
    <row r="83" ht="15" customHeight="1">
      <c r="R83" s="7"/>
    </row>
    <row r="84" ht="15" customHeight="1">
      <c r="R84" s="7"/>
    </row>
    <row r="85" ht="15" customHeight="1">
      <c r="R85" s="7"/>
    </row>
    <row r="86" ht="15" customHeight="1">
      <c r="R86" s="7"/>
    </row>
    <row r="87" ht="15" customHeight="1">
      <c r="R87" s="7"/>
    </row>
    <row r="88" ht="15" customHeight="1">
      <c r="R88" s="7"/>
    </row>
    <row r="89" ht="15" customHeight="1">
      <c r="R89" s="7"/>
    </row>
    <row r="90" ht="15" customHeight="1">
      <c r="R90" s="7"/>
    </row>
    <row r="91" ht="15" customHeight="1">
      <c r="R91" s="7"/>
    </row>
    <row r="92" ht="15" customHeight="1">
      <c r="R92" s="7"/>
    </row>
    <row r="93" ht="15" customHeight="1">
      <c r="R93" s="7"/>
    </row>
    <row r="94" ht="15" customHeight="1">
      <c r="R94" s="7"/>
    </row>
    <row r="95" ht="15" customHeight="1">
      <c r="R95" s="7"/>
    </row>
    <row r="96" ht="15" customHeight="1">
      <c r="R96" s="7"/>
    </row>
    <row r="97" ht="15" customHeight="1">
      <c r="R97" s="7"/>
    </row>
    <row r="98" ht="15" customHeight="1">
      <c r="R98" s="7"/>
    </row>
    <row r="99" ht="15" customHeight="1">
      <c r="R99" s="7"/>
    </row>
    <row r="100" ht="15" customHeight="1">
      <c r="R100" s="7"/>
    </row>
    <row r="101" ht="15" customHeight="1">
      <c r="R101" s="7"/>
    </row>
    <row r="102" ht="15" customHeight="1">
      <c r="R102" s="7"/>
    </row>
    <row r="103" ht="15" customHeight="1">
      <c r="R103" s="7"/>
    </row>
    <row r="104" ht="15" customHeight="1">
      <c r="R104" s="7"/>
    </row>
    <row r="105" ht="15" customHeight="1">
      <c r="R105" s="7"/>
    </row>
    <row r="106" ht="15" customHeight="1">
      <c r="R106" s="7"/>
    </row>
    <row r="107" ht="15" customHeight="1">
      <c r="R107" s="7"/>
    </row>
    <row r="108" ht="15" customHeight="1">
      <c r="R108" s="7"/>
    </row>
    <row r="109" ht="15" customHeight="1">
      <c r="R109" s="7"/>
    </row>
    <row r="110" ht="15" customHeight="1">
      <c r="R110" s="7"/>
    </row>
    <row r="111" ht="15" customHeight="1">
      <c r="R111" s="7"/>
    </row>
    <row r="112" ht="15" customHeight="1">
      <c r="R112" s="7"/>
    </row>
    <row r="113" ht="15" customHeight="1">
      <c r="R113" s="7"/>
    </row>
    <row r="114" ht="15" customHeight="1">
      <c r="R114" s="7"/>
    </row>
    <row r="115" ht="15" customHeight="1">
      <c r="R115" s="7"/>
    </row>
    <row r="116" ht="15" customHeight="1">
      <c r="R116" s="7"/>
    </row>
    <row r="117" ht="15" customHeight="1">
      <c r="R117" s="7"/>
    </row>
    <row r="118" ht="15" customHeight="1">
      <c r="R118" s="7"/>
    </row>
    <row r="119" ht="15" customHeight="1">
      <c r="R119" s="7"/>
    </row>
    <row r="120" ht="15" customHeight="1">
      <c r="R120" s="7"/>
    </row>
    <row r="121" ht="15" customHeight="1">
      <c r="R121" s="7"/>
    </row>
    <row r="122" ht="15" customHeight="1">
      <c r="R122" s="7"/>
    </row>
    <row r="123" ht="15" customHeight="1">
      <c r="R123" s="7"/>
    </row>
    <row r="124" ht="15" customHeight="1">
      <c r="R124" s="7"/>
    </row>
    <row r="125" ht="15" customHeight="1">
      <c r="R125" s="7"/>
    </row>
    <row r="126" ht="15" customHeight="1">
      <c r="R126" s="7"/>
    </row>
    <row r="127" ht="15" customHeight="1">
      <c r="R127" s="7"/>
    </row>
    <row r="128" ht="15" customHeight="1">
      <c r="R128" s="7"/>
    </row>
    <row r="129" ht="15" customHeight="1">
      <c r="R129" s="7"/>
    </row>
    <row r="130" ht="15" customHeight="1">
      <c r="R130" s="7"/>
    </row>
    <row r="131" ht="15" customHeight="1">
      <c r="R131" s="7"/>
    </row>
    <row r="132" ht="15" customHeight="1">
      <c r="R132" s="7"/>
    </row>
    <row r="133" ht="15" customHeight="1">
      <c r="R133" s="7"/>
    </row>
    <row r="134" ht="15" customHeight="1">
      <c r="R134" s="7"/>
    </row>
    <row r="135" ht="15" customHeight="1">
      <c r="R135" s="7"/>
    </row>
    <row r="136" ht="15" customHeight="1">
      <c r="R136" s="7"/>
    </row>
    <row r="137" ht="15" customHeight="1">
      <c r="R137" s="7"/>
    </row>
    <row r="138" ht="15" customHeight="1">
      <c r="R138" s="7"/>
    </row>
    <row r="139" ht="15" customHeight="1">
      <c r="R139" s="7"/>
    </row>
    <row r="140" ht="15" customHeight="1">
      <c r="R140" s="7"/>
    </row>
    <row r="141" ht="15" customHeight="1">
      <c r="R141" s="7"/>
    </row>
    <row r="142" ht="15" customHeight="1">
      <c r="R142" s="7"/>
    </row>
    <row r="143" ht="15" customHeight="1">
      <c r="R143" s="7"/>
    </row>
    <row r="144" ht="15" customHeight="1">
      <c r="R144" s="7"/>
    </row>
    <row r="145" ht="15" customHeight="1">
      <c r="R145" s="7"/>
    </row>
    <row r="146" ht="15" customHeight="1">
      <c r="R146" s="7"/>
    </row>
    <row r="147" ht="15" customHeight="1">
      <c r="R147" s="7"/>
    </row>
    <row r="148" ht="15" customHeight="1">
      <c r="R148" s="7"/>
    </row>
    <row r="149" ht="15" customHeight="1">
      <c r="R149" s="7"/>
    </row>
    <row r="150" ht="15" customHeight="1">
      <c r="R150" s="7"/>
    </row>
    <row r="151" ht="15" customHeight="1">
      <c r="R151" s="7"/>
    </row>
    <row r="152" ht="15" customHeight="1">
      <c r="R152" s="7"/>
    </row>
    <row r="153" ht="15" customHeight="1">
      <c r="R153" s="7"/>
    </row>
    <row r="154" ht="15" customHeight="1">
      <c r="R154" s="7"/>
    </row>
    <row r="155" ht="15" customHeight="1">
      <c r="R155" s="7"/>
    </row>
    <row r="156" ht="15" customHeight="1">
      <c r="R156" s="7"/>
    </row>
    <row r="157" ht="15" customHeight="1">
      <c r="R157" s="7"/>
    </row>
    <row r="158" ht="15" customHeight="1">
      <c r="R158" s="7"/>
    </row>
    <row r="159" ht="15" customHeight="1">
      <c r="R159" s="7"/>
    </row>
    <row r="160" ht="15" customHeight="1">
      <c r="R160" s="7"/>
    </row>
    <row r="161" ht="15" customHeight="1">
      <c r="R161" s="7"/>
    </row>
    <row r="162" ht="15" customHeight="1">
      <c r="R162" s="7"/>
    </row>
    <row r="163" ht="15" customHeight="1">
      <c r="R163" s="7"/>
    </row>
    <row r="164" ht="15" customHeight="1">
      <c r="R164" s="7"/>
    </row>
    <row r="165" ht="15" customHeight="1">
      <c r="R165" s="7"/>
    </row>
    <row r="166" ht="15" customHeight="1">
      <c r="R166" s="7"/>
    </row>
    <row r="167" ht="15" customHeight="1">
      <c r="R167" s="7"/>
    </row>
    <row r="168" ht="15" customHeight="1">
      <c r="R168" s="7"/>
    </row>
    <row r="169" ht="15" customHeight="1">
      <c r="R169" s="7"/>
    </row>
    <row r="170" ht="15" customHeight="1">
      <c r="R170" s="7"/>
    </row>
    <row r="171" ht="15" customHeight="1">
      <c r="R171" s="7"/>
    </row>
    <row r="172" ht="15" customHeight="1">
      <c r="R172" s="7"/>
    </row>
    <row r="173" ht="15" customHeight="1">
      <c r="R173" s="7"/>
    </row>
    <row r="174" ht="15" customHeight="1">
      <c r="R174" s="7"/>
    </row>
    <row r="175" ht="15" customHeight="1">
      <c r="R175" s="7"/>
    </row>
    <row r="176" ht="15" customHeight="1">
      <c r="R176" s="7"/>
    </row>
    <row r="177" ht="15" customHeight="1">
      <c r="R177" s="7"/>
    </row>
    <row r="178" ht="15" customHeight="1">
      <c r="R178" s="7"/>
    </row>
    <row r="179" ht="15" customHeight="1">
      <c r="R179" s="7"/>
    </row>
    <row r="180" ht="15" customHeight="1">
      <c r="R180" s="7"/>
    </row>
    <row r="181" ht="15" customHeight="1">
      <c r="R181" s="7"/>
    </row>
    <row r="182" ht="15" customHeight="1">
      <c r="R182" s="7"/>
    </row>
    <row r="183" ht="15" customHeight="1">
      <c r="R183" s="7"/>
    </row>
    <row r="184" ht="15" customHeight="1">
      <c r="R184" s="7"/>
    </row>
    <row r="185" ht="15" customHeight="1">
      <c r="R185" s="7"/>
    </row>
    <row r="186" ht="15" customHeight="1">
      <c r="R186" s="7"/>
    </row>
    <row r="187" ht="15" customHeight="1">
      <c r="R187" s="7"/>
    </row>
    <row r="188" ht="15" customHeight="1">
      <c r="R188" s="7"/>
    </row>
    <row r="189" ht="15" customHeight="1">
      <c r="R189" s="7"/>
    </row>
    <row r="190" ht="15" customHeight="1">
      <c r="R190" s="7"/>
    </row>
    <row r="191" ht="15" customHeight="1">
      <c r="R191" s="7"/>
    </row>
    <row r="192" ht="15" customHeight="1">
      <c r="R192" s="7"/>
    </row>
    <row r="193" ht="15" customHeight="1">
      <c r="R193" s="7"/>
    </row>
    <row r="194" ht="15" customHeight="1">
      <c r="R194" s="7"/>
    </row>
    <row r="195" ht="15" customHeight="1">
      <c r="R195" s="7"/>
    </row>
    <row r="196" ht="15" customHeight="1">
      <c r="R196" s="7"/>
    </row>
    <row r="197" ht="15" customHeight="1">
      <c r="R197" s="7"/>
    </row>
    <row r="198" ht="15" customHeight="1">
      <c r="R198" s="7"/>
    </row>
    <row r="199" ht="15" customHeight="1">
      <c r="R199" s="7"/>
    </row>
    <row r="200" ht="15" customHeight="1">
      <c r="R200" s="7"/>
    </row>
    <row r="201" ht="15" customHeight="1">
      <c r="R201" s="7"/>
    </row>
    <row r="202" ht="15" customHeight="1">
      <c r="R202" s="7"/>
    </row>
    <row r="203" ht="15" customHeight="1">
      <c r="R203" s="7"/>
    </row>
    <row r="204" ht="15" customHeight="1">
      <c r="R204" s="7"/>
    </row>
    <row r="205" ht="15" customHeight="1">
      <c r="R205" s="7"/>
    </row>
    <row r="206" ht="15" customHeight="1">
      <c r="R206" s="7"/>
    </row>
    <row r="207" ht="15" customHeight="1">
      <c r="R207" s="7"/>
    </row>
    <row r="208" ht="15" customHeight="1">
      <c r="R208" s="7"/>
    </row>
    <row r="209" ht="15" customHeight="1">
      <c r="R209" s="7"/>
    </row>
    <row r="210" ht="15" customHeight="1">
      <c r="R210" s="7"/>
    </row>
    <row r="211" ht="15" customHeight="1">
      <c r="R211" s="7"/>
    </row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</sheetData>
  <sheetProtection/>
  <mergeCells count="8">
    <mergeCell ref="Q2:Q4"/>
    <mergeCell ref="A2:A4"/>
    <mergeCell ref="B2:B4"/>
    <mergeCell ref="C2:D4"/>
    <mergeCell ref="N2:N4"/>
    <mergeCell ref="E2:H3"/>
    <mergeCell ref="J2:M3"/>
    <mergeCell ref="O2:P3"/>
  </mergeCells>
  <printOptions/>
  <pageMargins left="0.3937007874015748" right="0.1968503937007874" top="0.5905511811023623" bottom="0.1968503937007874" header="0.31496062992125984" footer="0.5118110236220472"/>
  <pageSetup horizontalDpi="300" verticalDpi="300" orientation="landscape" paperSize="9" scale="79" r:id="rId1"/>
  <headerFooter alignWithMargins="0">
    <oddHeader>&amp;L&amp;A</oddHeader>
  </headerFooter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S213"/>
  <sheetViews>
    <sheetView view="pageBreakPreview" zoomScale="60" zoomScalePageLayoutView="0" workbookViewId="0" topLeftCell="B1">
      <selection activeCell="M6" sqref="M6"/>
    </sheetView>
  </sheetViews>
  <sheetFormatPr defaultColWidth="9.00390625" defaultRowHeight="13.5"/>
  <cols>
    <col min="1" max="1" width="3.50390625" style="1" hidden="1" customWidth="1"/>
    <col min="2" max="2" width="11.875" style="7" customWidth="1"/>
    <col min="3" max="3" width="5.00390625" style="7" customWidth="1"/>
    <col min="4" max="4" width="38.50390625" style="2" customWidth="1"/>
    <col min="5" max="5" width="5.25390625" style="62" bestFit="1" customWidth="1"/>
    <col min="6" max="7" width="13.00390625" style="62" bestFit="1" customWidth="1"/>
    <col min="8" max="8" width="11.00390625" style="6" bestFit="1" customWidth="1"/>
    <col min="9" max="9" width="2.625" style="6" customWidth="1"/>
    <col min="10" max="10" width="5.25390625" style="62" bestFit="1" customWidth="1"/>
    <col min="11" max="12" width="13.00390625" style="62" bestFit="1" customWidth="1"/>
    <col min="13" max="13" width="11.00390625" style="6" bestFit="1" customWidth="1"/>
    <col min="14" max="14" width="5.25390625" style="6" bestFit="1" customWidth="1"/>
    <col min="15" max="15" width="9.00390625" style="6" bestFit="1" customWidth="1"/>
    <col min="16" max="16" width="11.00390625" style="6" bestFit="1" customWidth="1"/>
    <col min="17" max="17" width="5.25390625" style="6" bestFit="1" customWidth="1"/>
    <col min="18" max="18" width="3.00390625" style="1" customWidth="1"/>
    <col min="19" max="16384" width="9.00390625" style="1" customWidth="1"/>
  </cols>
  <sheetData>
    <row r="1" ht="13.5" customHeight="1">
      <c r="R1" s="7"/>
    </row>
    <row r="2" spans="1:17" s="7" customFormat="1" ht="16.5" customHeight="1">
      <c r="A2" s="132"/>
      <c r="B2" s="135" t="s">
        <v>5</v>
      </c>
      <c r="C2" s="136" t="s">
        <v>2</v>
      </c>
      <c r="D2" s="137"/>
      <c r="E2" s="138" t="s">
        <v>153</v>
      </c>
      <c r="F2" s="139"/>
      <c r="G2" s="139"/>
      <c r="H2" s="140"/>
      <c r="I2" s="73"/>
      <c r="J2" s="138" t="s">
        <v>184</v>
      </c>
      <c r="K2" s="139"/>
      <c r="L2" s="139"/>
      <c r="M2" s="140"/>
      <c r="N2" s="129" t="s">
        <v>15</v>
      </c>
      <c r="O2" s="144" t="s">
        <v>16</v>
      </c>
      <c r="P2" s="145"/>
      <c r="Q2" s="129" t="s">
        <v>1</v>
      </c>
    </row>
    <row r="3" spans="1:17" s="7" customFormat="1" ht="16.5" customHeight="1">
      <c r="A3" s="133"/>
      <c r="B3" s="135"/>
      <c r="C3" s="136"/>
      <c r="D3" s="137"/>
      <c r="E3" s="141"/>
      <c r="F3" s="142"/>
      <c r="G3" s="142"/>
      <c r="H3" s="143"/>
      <c r="I3" s="73"/>
      <c r="J3" s="141"/>
      <c r="K3" s="142"/>
      <c r="L3" s="142"/>
      <c r="M3" s="143"/>
      <c r="N3" s="130"/>
      <c r="O3" s="146"/>
      <c r="P3" s="147"/>
      <c r="Q3" s="130"/>
    </row>
    <row r="4" spans="1:17" s="71" customFormat="1" ht="16.5" customHeight="1">
      <c r="A4" s="134"/>
      <c r="B4" s="135"/>
      <c r="C4" s="137"/>
      <c r="D4" s="137"/>
      <c r="E4" s="65" t="s">
        <v>3</v>
      </c>
      <c r="F4" s="65" t="s">
        <v>0</v>
      </c>
      <c r="G4" s="65" t="s">
        <v>14</v>
      </c>
      <c r="H4" s="67" t="s">
        <v>13</v>
      </c>
      <c r="I4" s="70"/>
      <c r="J4" s="65" t="s">
        <v>3</v>
      </c>
      <c r="K4" s="65" t="s">
        <v>0</v>
      </c>
      <c r="L4" s="65" t="s">
        <v>14</v>
      </c>
      <c r="M4" s="67" t="s">
        <v>13</v>
      </c>
      <c r="N4" s="131"/>
      <c r="O4" s="66" t="s">
        <v>20</v>
      </c>
      <c r="P4" s="66" t="s">
        <v>17</v>
      </c>
      <c r="Q4" s="131"/>
    </row>
    <row r="5" spans="1:19" s="10" customFormat="1" ht="15" customHeight="1">
      <c r="A5" s="51"/>
      <c r="B5" s="32" t="s">
        <v>28</v>
      </c>
      <c r="C5" s="54">
        <v>1</v>
      </c>
      <c r="D5" s="53" t="s">
        <v>116</v>
      </c>
      <c r="E5" s="59">
        <v>19</v>
      </c>
      <c r="F5" s="59">
        <v>216</v>
      </c>
      <c r="G5" s="59">
        <v>2650000</v>
      </c>
      <c r="H5" s="20">
        <f>IF(AND(F5&gt;0,G5&gt;0),G5/F5,0)</f>
        <v>12268.518518518518</v>
      </c>
      <c r="I5" s="33"/>
      <c r="J5" s="59"/>
      <c r="K5" s="59"/>
      <c r="L5" s="59"/>
      <c r="M5" s="20">
        <f>IF(AND(K5&gt;0,L5&gt;0),L5/K5,0)</f>
        <v>0</v>
      </c>
      <c r="N5" s="52"/>
      <c r="O5" s="32" t="s">
        <v>202</v>
      </c>
      <c r="P5" s="32"/>
      <c r="Q5" s="52"/>
      <c r="R5" s="72"/>
      <c r="S5" s="83">
        <f>M5/H5</f>
        <v>0</v>
      </c>
    </row>
    <row r="6" spans="1:19" s="10" customFormat="1" ht="15" customHeight="1">
      <c r="A6" s="51"/>
      <c r="B6" s="32" t="s">
        <v>28</v>
      </c>
      <c r="C6" s="54">
        <v>2</v>
      </c>
      <c r="D6" s="53" t="s">
        <v>117</v>
      </c>
      <c r="E6" s="59">
        <v>19</v>
      </c>
      <c r="F6" s="59">
        <v>228</v>
      </c>
      <c r="G6" s="59">
        <v>2070000</v>
      </c>
      <c r="H6" s="20">
        <f>IF(AND(F6&gt;0,G6&gt;0),G6/F6,0)</f>
        <v>9078.947368421053</v>
      </c>
      <c r="I6" s="33"/>
      <c r="J6" s="59"/>
      <c r="K6" s="59"/>
      <c r="L6" s="59"/>
      <c r="M6" s="20">
        <f>IF(AND(K6&gt;0,L6&gt;0),L6/K6,0)</f>
        <v>0</v>
      </c>
      <c r="N6" s="52"/>
      <c r="O6" s="32" t="s">
        <v>202</v>
      </c>
      <c r="P6" s="32"/>
      <c r="Q6" s="52"/>
      <c r="R6" s="72"/>
      <c r="S6" s="83">
        <f>M6/H6</f>
        <v>0</v>
      </c>
    </row>
    <row r="7" spans="5:18" ht="15" customHeight="1">
      <c r="E7" s="62">
        <f>SUM(E5:E6)</f>
        <v>38</v>
      </c>
      <c r="F7" s="62">
        <f>SUM(F5:F6)</f>
        <v>444</v>
      </c>
      <c r="G7" s="62">
        <f>SUM(G5:G6)</f>
        <v>4720000</v>
      </c>
      <c r="H7" s="37">
        <f>IF(AND(F7&gt;0,G7&gt;0),G7/F7,0)</f>
        <v>10630.63063063063</v>
      </c>
      <c r="J7" s="62">
        <f>SUM(J5:J6)</f>
        <v>0</v>
      </c>
      <c r="K7" s="62">
        <f>SUM(K5:K6)</f>
        <v>0</v>
      </c>
      <c r="L7" s="62">
        <f>SUM(L5:L6)</f>
        <v>0</v>
      </c>
      <c r="M7" s="37">
        <f>IF(AND(K7&gt;0,L7&gt;0),L7/K7,0)</f>
        <v>0</v>
      </c>
      <c r="R7" s="7"/>
    </row>
    <row r="8" ht="15" customHeight="1">
      <c r="R8" s="7"/>
    </row>
    <row r="9" ht="15" customHeight="1">
      <c r="R9" s="7"/>
    </row>
    <row r="10" ht="15" customHeight="1">
      <c r="R10" s="7"/>
    </row>
    <row r="11" ht="15" customHeight="1">
      <c r="R11" s="7"/>
    </row>
    <row r="12" ht="15" customHeight="1">
      <c r="R12" s="7"/>
    </row>
    <row r="13" ht="15" customHeight="1">
      <c r="R13" s="7"/>
    </row>
    <row r="14" ht="15" customHeight="1">
      <c r="R14" s="7"/>
    </row>
    <row r="15" ht="15" customHeight="1">
      <c r="R15" s="7"/>
    </row>
    <row r="16" ht="15" customHeight="1">
      <c r="R16" s="7"/>
    </row>
    <row r="17" ht="15" customHeight="1">
      <c r="R17" s="7"/>
    </row>
    <row r="18" ht="15" customHeight="1">
      <c r="R18" s="7"/>
    </row>
    <row r="19" ht="15" customHeight="1">
      <c r="R19" s="7"/>
    </row>
    <row r="20" ht="15" customHeight="1">
      <c r="R20" s="7"/>
    </row>
    <row r="21" ht="15" customHeight="1">
      <c r="R21" s="7"/>
    </row>
    <row r="22" ht="15" customHeight="1">
      <c r="R22" s="7"/>
    </row>
    <row r="23" ht="15" customHeight="1">
      <c r="R23" s="7"/>
    </row>
    <row r="24" ht="15" customHeight="1">
      <c r="R24" s="7"/>
    </row>
    <row r="25" ht="15" customHeight="1">
      <c r="R25" s="7"/>
    </row>
    <row r="26" ht="15" customHeight="1">
      <c r="R26" s="7"/>
    </row>
    <row r="27" ht="15" customHeight="1">
      <c r="R27" s="7"/>
    </row>
    <row r="28" ht="15" customHeight="1">
      <c r="R28" s="7"/>
    </row>
    <row r="29" ht="15" customHeight="1">
      <c r="R29" s="7"/>
    </row>
    <row r="30" ht="15" customHeight="1">
      <c r="R30" s="7"/>
    </row>
    <row r="31" ht="15" customHeight="1">
      <c r="R31" s="7"/>
    </row>
    <row r="32" ht="15" customHeight="1">
      <c r="R32" s="7"/>
    </row>
    <row r="33" ht="15" customHeight="1">
      <c r="R33" s="7"/>
    </row>
    <row r="34" ht="15" customHeight="1">
      <c r="R34" s="7"/>
    </row>
    <row r="35" ht="15" customHeight="1">
      <c r="R35" s="7"/>
    </row>
    <row r="36" ht="15" customHeight="1">
      <c r="R36" s="7"/>
    </row>
    <row r="37" ht="15" customHeight="1">
      <c r="R37" s="7"/>
    </row>
    <row r="38" ht="15" customHeight="1">
      <c r="R38" s="7"/>
    </row>
    <row r="39" ht="15" customHeight="1">
      <c r="R39" s="7"/>
    </row>
    <row r="40" ht="15" customHeight="1">
      <c r="R40" s="7"/>
    </row>
    <row r="41" ht="15" customHeight="1">
      <c r="R41" s="7"/>
    </row>
    <row r="42" ht="15" customHeight="1">
      <c r="R42" s="7"/>
    </row>
    <row r="43" ht="15" customHeight="1">
      <c r="R43" s="7"/>
    </row>
    <row r="44" ht="15" customHeight="1">
      <c r="R44" s="7"/>
    </row>
    <row r="45" ht="15" customHeight="1">
      <c r="R45" s="7"/>
    </row>
    <row r="46" ht="15" customHeight="1">
      <c r="R46" s="7"/>
    </row>
    <row r="47" ht="15" customHeight="1">
      <c r="R47" s="7"/>
    </row>
    <row r="48" ht="15" customHeight="1">
      <c r="R48" s="7"/>
    </row>
    <row r="49" ht="15" customHeight="1">
      <c r="R49" s="7"/>
    </row>
    <row r="50" ht="15" customHeight="1">
      <c r="R50" s="7"/>
    </row>
    <row r="51" ht="15" customHeight="1">
      <c r="R51" s="7"/>
    </row>
    <row r="52" ht="15" customHeight="1">
      <c r="R52" s="7"/>
    </row>
    <row r="53" ht="15" customHeight="1">
      <c r="R53" s="7"/>
    </row>
    <row r="54" ht="15" customHeight="1">
      <c r="R54" s="7"/>
    </row>
    <row r="55" ht="15" customHeight="1">
      <c r="R55" s="7"/>
    </row>
    <row r="56" ht="15" customHeight="1">
      <c r="R56" s="7"/>
    </row>
    <row r="57" ht="15" customHeight="1">
      <c r="R57" s="7"/>
    </row>
    <row r="58" ht="15" customHeight="1">
      <c r="R58" s="7"/>
    </row>
    <row r="59" ht="15" customHeight="1">
      <c r="R59" s="7"/>
    </row>
    <row r="60" ht="15" customHeight="1">
      <c r="R60" s="7"/>
    </row>
    <row r="61" ht="15" customHeight="1">
      <c r="R61" s="7"/>
    </row>
    <row r="62" ht="15" customHeight="1">
      <c r="R62" s="7"/>
    </row>
    <row r="63" ht="15" customHeight="1">
      <c r="R63" s="7"/>
    </row>
    <row r="64" ht="15" customHeight="1">
      <c r="R64" s="7"/>
    </row>
    <row r="65" ht="15" customHeight="1">
      <c r="R65" s="7"/>
    </row>
    <row r="66" ht="15" customHeight="1">
      <c r="R66" s="7"/>
    </row>
    <row r="67" ht="15" customHeight="1">
      <c r="R67" s="7"/>
    </row>
    <row r="68" ht="15" customHeight="1">
      <c r="R68" s="7"/>
    </row>
    <row r="69" ht="15" customHeight="1">
      <c r="R69" s="7"/>
    </row>
    <row r="70" ht="15" customHeight="1">
      <c r="R70" s="7"/>
    </row>
    <row r="71" ht="15" customHeight="1">
      <c r="R71" s="7"/>
    </row>
    <row r="72" ht="15" customHeight="1">
      <c r="R72" s="7"/>
    </row>
    <row r="73" ht="15" customHeight="1">
      <c r="R73" s="7"/>
    </row>
    <row r="74" ht="15" customHeight="1">
      <c r="R74" s="7"/>
    </row>
    <row r="75" ht="15" customHeight="1">
      <c r="R75" s="7"/>
    </row>
    <row r="76" ht="15" customHeight="1">
      <c r="R76" s="7"/>
    </row>
    <row r="77" ht="15" customHeight="1">
      <c r="R77" s="7"/>
    </row>
    <row r="78" ht="15" customHeight="1">
      <c r="R78" s="7"/>
    </row>
    <row r="79" ht="15" customHeight="1">
      <c r="R79" s="7"/>
    </row>
    <row r="80" ht="15" customHeight="1">
      <c r="R80" s="7"/>
    </row>
    <row r="81" ht="15" customHeight="1">
      <c r="R81" s="7"/>
    </row>
    <row r="82" ht="15" customHeight="1">
      <c r="R82" s="7"/>
    </row>
    <row r="83" ht="15" customHeight="1">
      <c r="R83" s="7"/>
    </row>
    <row r="84" ht="15" customHeight="1">
      <c r="R84" s="7"/>
    </row>
    <row r="85" ht="15" customHeight="1">
      <c r="R85" s="7"/>
    </row>
    <row r="86" ht="15" customHeight="1">
      <c r="R86" s="7"/>
    </row>
    <row r="87" ht="15" customHeight="1">
      <c r="R87" s="7"/>
    </row>
    <row r="88" ht="15" customHeight="1">
      <c r="R88" s="7"/>
    </row>
    <row r="89" ht="15" customHeight="1">
      <c r="R89" s="7"/>
    </row>
    <row r="90" ht="15" customHeight="1">
      <c r="R90" s="7"/>
    </row>
    <row r="91" ht="15" customHeight="1">
      <c r="R91" s="7"/>
    </row>
    <row r="92" ht="15" customHeight="1">
      <c r="R92" s="7"/>
    </row>
    <row r="93" ht="15" customHeight="1">
      <c r="R93" s="7"/>
    </row>
    <row r="94" ht="15" customHeight="1">
      <c r="R94" s="7"/>
    </row>
    <row r="95" ht="15" customHeight="1">
      <c r="R95" s="7"/>
    </row>
    <row r="96" ht="15" customHeight="1">
      <c r="R96" s="7"/>
    </row>
    <row r="97" ht="15" customHeight="1">
      <c r="R97" s="7"/>
    </row>
    <row r="98" ht="15" customHeight="1">
      <c r="R98" s="7"/>
    </row>
    <row r="99" ht="15" customHeight="1">
      <c r="R99" s="7"/>
    </row>
    <row r="100" ht="15" customHeight="1">
      <c r="R100" s="7"/>
    </row>
    <row r="101" ht="15" customHeight="1">
      <c r="R101" s="7"/>
    </row>
    <row r="102" ht="15" customHeight="1">
      <c r="R102" s="7"/>
    </row>
    <row r="103" ht="15" customHeight="1">
      <c r="R103" s="7"/>
    </row>
    <row r="104" ht="15" customHeight="1">
      <c r="R104" s="7"/>
    </row>
    <row r="105" ht="15" customHeight="1">
      <c r="R105" s="7"/>
    </row>
    <row r="106" ht="15" customHeight="1">
      <c r="R106" s="7"/>
    </row>
    <row r="107" ht="15" customHeight="1">
      <c r="R107" s="7"/>
    </row>
    <row r="108" ht="15" customHeight="1">
      <c r="R108" s="7"/>
    </row>
    <row r="109" ht="15" customHeight="1">
      <c r="R109" s="7"/>
    </row>
    <row r="110" ht="15" customHeight="1">
      <c r="R110" s="7"/>
    </row>
    <row r="111" ht="15" customHeight="1">
      <c r="R111" s="7"/>
    </row>
    <row r="112" ht="15" customHeight="1">
      <c r="R112" s="7"/>
    </row>
    <row r="113" ht="15" customHeight="1">
      <c r="R113" s="7"/>
    </row>
    <row r="114" ht="15" customHeight="1">
      <c r="R114" s="7"/>
    </row>
    <row r="115" ht="15" customHeight="1">
      <c r="R115" s="7"/>
    </row>
    <row r="116" ht="15" customHeight="1">
      <c r="R116" s="7"/>
    </row>
    <row r="117" ht="15" customHeight="1">
      <c r="R117" s="7"/>
    </row>
    <row r="118" ht="15" customHeight="1">
      <c r="R118" s="7"/>
    </row>
    <row r="119" ht="15" customHeight="1">
      <c r="R119" s="7"/>
    </row>
    <row r="120" ht="15" customHeight="1">
      <c r="R120" s="7"/>
    </row>
    <row r="121" ht="15" customHeight="1">
      <c r="R121" s="7"/>
    </row>
    <row r="122" ht="15" customHeight="1">
      <c r="R122" s="7"/>
    </row>
    <row r="123" ht="15" customHeight="1">
      <c r="R123" s="7"/>
    </row>
    <row r="124" ht="15" customHeight="1">
      <c r="R124" s="7"/>
    </row>
    <row r="125" ht="15" customHeight="1">
      <c r="R125" s="7"/>
    </row>
    <row r="126" ht="15" customHeight="1">
      <c r="R126" s="7"/>
    </row>
    <row r="127" ht="15" customHeight="1">
      <c r="R127" s="7"/>
    </row>
    <row r="128" ht="15" customHeight="1">
      <c r="R128" s="7"/>
    </row>
    <row r="129" ht="15" customHeight="1">
      <c r="R129" s="7"/>
    </row>
    <row r="130" ht="15" customHeight="1">
      <c r="R130" s="7"/>
    </row>
    <row r="131" ht="15" customHeight="1">
      <c r="R131" s="7"/>
    </row>
    <row r="132" ht="15" customHeight="1">
      <c r="R132" s="7"/>
    </row>
    <row r="133" ht="15" customHeight="1">
      <c r="R133" s="7"/>
    </row>
    <row r="134" ht="15" customHeight="1">
      <c r="R134" s="7"/>
    </row>
    <row r="135" ht="15" customHeight="1">
      <c r="R135" s="7"/>
    </row>
    <row r="136" ht="15" customHeight="1">
      <c r="R136" s="7"/>
    </row>
    <row r="137" ht="15" customHeight="1">
      <c r="R137" s="7"/>
    </row>
    <row r="138" ht="15" customHeight="1">
      <c r="R138" s="7"/>
    </row>
    <row r="139" ht="15" customHeight="1">
      <c r="R139" s="7"/>
    </row>
    <row r="140" ht="15" customHeight="1">
      <c r="R140" s="7"/>
    </row>
    <row r="141" ht="15" customHeight="1">
      <c r="R141" s="7"/>
    </row>
    <row r="142" ht="15" customHeight="1">
      <c r="R142" s="7"/>
    </row>
    <row r="143" ht="15" customHeight="1">
      <c r="R143" s="7"/>
    </row>
    <row r="144" ht="15" customHeight="1">
      <c r="R144" s="7"/>
    </row>
    <row r="145" ht="15" customHeight="1">
      <c r="R145" s="7"/>
    </row>
    <row r="146" ht="15" customHeight="1">
      <c r="R146" s="7"/>
    </row>
    <row r="147" ht="15" customHeight="1">
      <c r="R147" s="7"/>
    </row>
    <row r="148" ht="15" customHeight="1">
      <c r="R148" s="7"/>
    </row>
    <row r="149" ht="15" customHeight="1">
      <c r="R149" s="7"/>
    </row>
    <row r="150" ht="15" customHeight="1">
      <c r="R150" s="7"/>
    </row>
    <row r="151" ht="15" customHeight="1">
      <c r="R151" s="7"/>
    </row>
    <row r="152" ht="15" customHeight="1">
      <c r="R152" s="7"/>
    </row>
    <row r="153" ht="15" customHeight="1">
      <c r="R153" s="7"/>
    </row>
    <row r="154" ht="15" customHeight="1">
      <c r="R154" s="7"/>
    </row>
    <row r="155" ht="15" customHeight="1">
      <c r="R155" s="7"/>
    </row>
    <row r="156" ht="15" customHeight="1">
      <c r="R156" s="7"/>
    </row>
    <row r="157" ht="15" customHeight="1">
      <c r="R157" s="7"/>
    </row>
    <row r="158" ht="15" customHeight="1">
      <c r="R158" s="7"/>
    </row>
    <row r="159" ht="15" customHeight="1">
      <c r="R159" s="7"/>
    </row>
    <row r="160" ht="15" customHeight="1">
      <c r="R160" s="7"/>
    </row>
    <row r="161" ht="15" customHeight="1">
      <c r="R161" s="7"/>
    </row>
    <row r="162" ht="15" customHeight="1">
      <c r="R162" s="7"/>
    </row>
    <row r="163" ht="15" customHeight="1">
      <c r="R163" s="7"/>
    </row>
    <row r="164" ht="15" customHeight="1">
      <c r="R164" s="7"/>
    </row>
    <row r="165" ht="15" customHeight="1">
      <c r="R165" s="7"/>
    </row>
    <row r="166" ht="15" customHeight="1">
      <c r="R166" s="7"/>
    </row>
    <row r="167" ht="15" customHeight="1">
      <c r="R167" s="7"/>
    </row>
    <row r="168" ht="15" customHeight="1">
      <c r="R168" s="7"/>
    </row>
    <row r="169" ht="15" customHeight="1">
      <c r="R169" s="7"/>
    </row>
    <row r="170" ht="15" customHeight="1">
      <c r="R170" s="7"/>
    </row>
    <row r="171" ht="15" customHeight="1">
      <c r="R171" s="7"/>
    </row>
    <row r="172" ht="15" customHeight="1">
      <c r="R172" s="7"/>
    </row>
    <row r="173" ht="15" customHeight="1">
      <c r="R173" s="7"/>
    </row>
    <row r="174" ht="15" customHeight="1">
      <c r="R174" s="7"/>
    </row>
    <row r="175" ht="15" customHeight="1">
      <c r="R175" s="7"/>
    </row>
    <row r="176" ht="15" customHeight="1">
      <c r="R176" s="7"/>
    </row>
    <row r="177" ht="15" customHeight="1">
      <c r="R177" s="7"/>
    </row>
    <row r="178" ht="15" customHeight="1">
      <c r="R178" s="7"/>
    </row>
    <row r="179" ht="15" customHeight="1">
      <c r="R179" s="7"/>
    </row>
    <row r="180" ht="15" customHeight="1">
      <c r="R180" s="7"/>
    </row>
    <row r="181" ht="15" customHeight="1">
      <c r="R181" s="7"/>
    </row>
    <row r="182" ht="15" customHeight="1">
      <c r="R182" s="7"/>
    </row>
    <row r="183" ht="15" customHeight="1">
      <c r="R183" s="7"/>
    </row>
    <row r="184" ht="15" customHeight="1">
      <c r="R184" s="7"/>
    </row>
    <row r="185" ht="15" customHeight="1">
      <c r="R185" s="7"/>
    </row>
    <row r="186" ht="15" customHeight="1">
      <c r="R186" s="7"/>
    </row>
    <row r="187" ht="15" customHeight="1">
      <c r="R187" s="7"/>
    </row>
    <row r="188" ht="15" customHeight="1">
      <c r="R188" s="7"/>
    </row>
    <row r="189" ht="15" customHeight="1">
      <c r="R189" s="7"/>
    </row>
    <row r="190" ht="15" customHeight="1">
      <c r="R190" s="7"/>
    </row>
    <row r="191" ht="15" customHeight="1">
      <c r="R191" s="7"/>
    </row>
    <row r="192" ht="15" customHeight="1">
      <c r="R192" s="7"/>
    </row>
    <row r="193" ht="15" customHeight="1">
      <c r="R193" s="7"/>
    </row>
    <row r="194" ht="15" customHeight="1">
      <c r="R194" s="7"/>
    </row>
    <row r="195" ht="15" customHeight="1">
      <c r="R195" s="7"/>
    </row>
    <row r="196" ht="15" customHeight="1">
      <c r="R196" s="7"/>
    </row>
    <row r="197" ht="15" customHeight="1">
      <c r="R197" s="7"/>
    </row>
    <row r="198" ht="15" customHeight="1">
      <c r="R198" s="7"/>
    </row>
    <row r="199" ht="15" customHeight="1">
      <c r="R199" s="7"/>
    </row>
    <row r="200" ht="15" customHeight="1">
      <c r="R200" s="7"/>
    </row>
    <row r="201" ht="15" customHeight="1">
      <c r="R201" s="7"/>
    </row>
    <row r="202" ht="15" customHeight="1">
      <c r="R202" s="7"/>
    </row>
    <row r="203" ht="15" customHeight="1">
      <c r="R203" s="7"/>
    </row>
    <row r="204" ht="15" customHeight="1">
      <c r="R204" s="7"/>
    </row>
    <row r="205" ht="15" customHeight="1">
      <c r="R205" s="7"/>
    </row>
    <row r="206" ht="15" customHeight="1">
      <c r="R206" s="7"/>
    </row>
    <row r="207" ht="15" customHeight="1">
      <c r="R207" s="7"/>
    </row>
    <row r="208" ht="15" customHeight="1">
      <c r="R208" s="7"/>
    </row>
    <row r="209" ht="15" customHeight="1">
      <c r="R209" s="7"/>
    </row>
    <row r="210" ht="15" customHeight="1">
      <c r="R210" s="7"/>
    </row>
    <row r="211" ht="15" customHeight="1">
      <c r="R211" s="7"/>
    </row>
    <row r="212" ht="15" customHeight="1">
      <c r="R212" s="7"/>
    </row>
    <row r="213" ht="15" customHeight="1">
      <c r="R213" s="7"/>
    </row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</sheetData>
  <sheetProtection/>
  <mergeCells count="8">
    <mergeCell ref="Q2:Q4"/>
    <mergeCell ref="A2:A4"/>
    <mergeCell ref="B2:B4"/>
    <mergeCell ref="C2:D4"/>
    <mergeCell ref="N2:N4"/>
    <mergeCell ref="E2:H3"/>
    <mergeCell ref="J2:M3"/>
    <mergeCell ref="O2:P3"/>
  </mergeCells>
  <printOptions/>
  <pageMargins left="0.3937007874015748" right="0.1968503937007874" top="0.5905511811023623" bottom="0.1968503937007874" header="0.31496062992125984" footer="0.5118110236220472"/>
  <pageSetup horizontalDpi="300" verticalDpi="300" orientation="landscape" paperSize="9" scale="79" r:id="rId1"/>
  <headerFooter alignWithMargins="0">
    <oddHeader>&amp;L&amp;A</oddHeader>
  </headerFooter>
  <colBreaks count="1" manualBreakCount="1">
    <brk id="1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R213"/>
  <sheetViews>
    <sheetView zoomScalePageLayoutView="0" workbookViewId="0" topLeftCell="E1">
      <selection activeCell="L7" sqref="L7"/>
    </sheetView>
  </sheetViews>
  <sheetFormatPr defaultColWidth="9.00390625" defaultRowHeight="13.5"/>
  <cols>
    <col min="1" max="1" width="3.50390625" style="1" hidden="1" customWidth="1"/>
    <col min="2" max="2" width="11.875" style="7" customWidth="1"/>
    <col min="3" max="3" width="5.00390625" style="7" customWidth="1"/>
    <col min="4" max="4" width="38.50390625" style="2" customWidth="1"/>
    <col min="5" max="5" width="6.75390625" style="62" customWidth="1"/>
    <col min="6" max="7" width="13.375" style="62" customWidth="1"/>
    <col min="8" max="8" width="13.375" style="6" customWidth="1"/>
    <col min="9" max="9" width="2.625" style="6" customWidth="1"/>
    <col min="10" max="10" width="6.75390625" style="62" customWidth="1"/>
    <col min="11" max="12" width="13.375" style="62" customWidth="1"/>
    <col min="13" max="13" width="13.375" style="6" customWidth="1"/>
    <col min="14" max="14" width="6.375" style="6" customWidth="1"/>
    <col min="15" max="16" width="12.25390625" style="6" customWidth="1"/>
    <col min="17" max="17" width="6.375" style="6" customWidth="1"/>
    <col min="18" max="18" width="3.00390625" style="1" customWidth="1"/>
    <col min="19" max="16384" width="9.00390625" style="1" customWidth="1"/>
  </cols>
  <sheetData>
    <row r="1" ht="13.5" customHeight="1">
      <c r="R1" s="7"/>
    </row>
    <row r="2" spans="1:17" s="7" customFormat="1" ht="16.5" customHeight="1">
      <c r="A2" s="132"/>
      <c r="B2" s="135" t="s">
        <v>5</v>
      </c>
      <c r="C2" s="136" t="s">
        <v>2</v>
      </c>
      <c r="D2" s="137"/>
      <c r="E2" s="138" t="s">
        <v>153</v>
      </c>
      <c r="F2" s="139"/>
      <c r="G2" s="139"/>
      <c r="H2" s="140"/>
      <c r="I2" s="73"/>
      <c r="J2" s="138" t="s">
        <v>184</v>
      </c>
      <c r="K2" s="139"/>
      <c r="L2" s="139"/>
      <c r="M2" s="140"/>
      <c r="N2" s="129" t="s">
        <v>15</v>
      </c>
      <c r="O2" s="144" t="s">
        <v>16</v>
      </c>
      <c r="P2" s="145"/>
      <c r="Q2" s="129" t="s">
        <v>1</v>
      </c>
    </row>
    <row r="3" spans="1:17" s="7" customFormat="1" ht="16.5" customHeight="1">
      <c r="A3" s="133"/>
      <c r="B3" s="135"/>
      <c r="C3" s="136"/>
      <c r="D3" s="137"/>
      <c r="E3" s="141"/>
      <c r="F3" s="142"/>
      <c r="G3" s="142"/>
      <c r="H3" s="143"/>
      <c r="I3" s="73"/>
      <c r="J3" s="141"/>
      <c r="K3" s="142"/>
      <c r="L3" s="142"/>
      <c r="M3" s="143"/>
      <c r="N3" s="130"/>
      <c r="O3" s="146"/>
      <c r="P3" s="147"/>
      <c r="Q3" s="130"/>
    </row>
    <row r="4" spans="1:17" s="71" customFormat="1" ht="16.5" customHeight="1">
      <c r="A4" s="134"/>
      <c r="B4" s="135"/>
      <c r="C4" s="137"/>
      <c r="D4" s="137"/>
      <c r="E4" s="65" t="s">
        <v>3</v>
      </c>
      <c r="F4" s="65" t="s">
        <v>0</v>
      </c>
      <c r="G4" s="65" t="s">
        <v>14</v>
      </c>
      <c r="H4" s="67" t="s">
        <v>13</v>
      </c>
      <c r="I4" s="70"/>
      <c r="J4" s="65" t="s">
        <v>3</v>
      </c>
      <c r="K4" s="65" t="s">
        <v>0</v>
      </c>
      <c r="L4" s="65" t="s">
        <v>14</v>
      </c>
      <c r="M4" s="67" t="s">
        <v>13</v>
      </c>
      <c r="N4" s="131"/>
      <c r="O4" s="66" t="s">
        <v>20</v>
      </c>
      <c r="P4" s="66" t="s">
        <v>17</v>
      </c>
      <c r="Q4" s="131"/>
    </row>
    <row r="5" spans="1:18" ht="15" customHeight="1">
      <c r="A5" s="13"/>
      <c r="B5" s="8"/>
      <c r="C5" s="13">
        <v>1</v>
      </c>
      <c r="D5" s="3"/>
      <c r="E5" s="19"/>
      <c r="F5" s="19"/>
      <c r="G5" s="19"/>
      <c r="H5" s="20">
        <f>IF(AND(F5&gt;0,G5&gt;0),G5/F5,0)</f>
        <v>0</v>
      </c>
      <c r="I5" s="34"/>
      <c r="J5" s="19"/>
      <c r="K5" s="19"/>
      <c r="L5" s="19"/>
      <c r="M5" s="20">
        <f>IF(AND(K5&gt;0,L5&gt;0),L5/K5,0)</f>
        <v>0</v>
      </c>
      <c r="N5" s="21"/>
      <c r="O5" s="21"/>
      <c r="P5" s="21"/>
      <c r="Q5" s="21"/>
      <c r="R5" s="72"/>
    </row>
    <row r="6" spans="1:18" ht="15" customHeight="1">
      <c r="A6" s="13"/>
      <c r="B6" s="8"/>
      <c r="C6" s="13">
        <v>2</v>
      </c>
      <c r="D6" s="3"/>
      <c r="E6" s="19"/>
      <c r="F6" s="19"/>
      <c r="G6" s="19"/>
      <c r="H6" s="20">
        <f aca="true" t="shared" si="0" ref="H6:H24">IF(AND(F6&gt;0,G6&gt;0),G6/F6,0)</f>
        <v>0</v>
      </c>
      <c r="I6" s="34"/>
      <c r="J6" s="19"/>
      <c r="K6" s="19"/>
      <c r="L6" s="19"/>
      <c r="M6" s="20">
        <f aca="true" t="shared" si="1" ref="M6:M23">IF(AND(K6&gt;0,L6&gt;0),L6/K6,0)</f>
        <v>0</v>
      </c>
      <c r="N6" s="21"/>
      <c r="O6" s="21"/>
      <c r="P6" s="21"/>
      <c r="Q6" s="21"/>
      <c r="R6" s="72"/>
    </row>
    <row r="7" spans="1:18" ht="15" customHeight="1">
      <c r="A7" s="13"/>
      <c r="B7" s="8"/>
      <c r="C7" s="13">
        <v>3</v>
      </c>
      <c r="D7" s="3"/>
      <c r="E7" s="19"/>
      <c r="F7" s="19"/>
      <c r="G7" s="19"/>
      <c r="H7" s="20">
        <f t="shared" si="0"/>
        <v>0</v>
      </c>
      <c r="I7" s="34"/>
      <c r="J7" s="19"/>
      <c r="K7" s="19"/>
      <c r="L7" s="19"/>
      <c r="M7" s="20">
        <f t="shared" si="1"/>
        <v>0</v>
      </c>
      <c r="N7" s="21"/>
      <c r="O7" s="21"/>
      <c r="P7" s="21"/>
      <c r="Q7" s="21"/>
      <c r="R7" s="7"/>
    </row>
    <row r="8" spans="1:18" ht="15" customHeight="1">
      <c r="A8" s="13"/>
      <c r="B8" s="8"/>
      <c r="C8" s="13">
        <v>4</v>
      </c>
      <c r="D8" s="3"/>
      <c r="E8" s="19"/>
      <c r="F8" s="19"/>
      <c r="G8" s="19"/>
      <c r="H8" s="20">
        <f t="shared" si="0"/>
        <v>0</v>
      </c>
      <c r="I8" s="34"/>
      <c r="J8" s="19"/>
      <c r="K8" s="19"/>
      <c r="L8" s="19"/>
      <c r="M8" s="20">
        <f t="shared" si="1"/>
        <v>0</v>
      </c>
      <c r="N8" s="21"/>
      <c r="O8" s="21"/>
      <c r="P8" s="21"/>
      <c r="Q8" s="21"/>
      <c r="R8" s="7"/>
    </row>
    <row r="9" spans="1:18" ht="15" customHeight="1">
      <c r="A9" s="13"/>
      <c r="B9" s="8"/>
      <c r="C9" s="13">
        <v>5</v>
      </c>
      <c r="D9" s="3"/>
      <c r="E9" s="19"/>
      <c r="F9" s="19"/>
      <c r="G9" s="19"/>
      <c r="H9" s="20">
        <f t="shared" si="0"/>
        <v>0</v>
      </c>
      <c r="I9" s="34"/>
      <c r="J9" s="19"/>
      <c r="K9" s="19"/>
      <c r="L9" s="19"/>
      <c r="M9" s="20">
        <f t="shared" si="1"/>
        <v>0</v>
      </c>
      <c r="N9" s="21"/>
      <c r="O9" s="21"/>
      <c r="P9" s="21"/>
      <c r="Q9" s="21"/>
      <c r="R9" s="7"/>
    </row>
    <row r="10" spans="1:18" ht="15" customHeight="1">
      <c r="A10" s="13"/>
      <c r="B10" s="8"/>
      <c r="C10" s="13">
        <v>6</v>
      </c>
      <c r="D10" s="3"/>
      <c r="E10" s="19"/>
      <c r="F10" s="19"/>
      <c r="G10" s="19"/>
      <c r="H10" s="20">
        <f t="shared" si="0"/>
        <v>0</v>
      </c>
      <c r="I10" s="34"/>
      <c r="J10" s="19"/>
      <c r="K10" s="19"/>
      <c r="L10" s="19"/>
      <c r="M10" s="20">
        <f t="shared" si="1"/>
        <v>0</v>
      </c>
      <c r="N10" s="21"/>
      <c r="O10" s="21"/>
      <c r="P10" s="21"/>
      <c r="Q10" s="21"/>
      <c r="R10" s="7"/>
    </row>
    <row r="11" spans="1:18" ht="15" customHeight="1">
      <c r="A11" s="13"/>
      <c r="B11" s="8"/>
      <c r="C11" s="13">
        <v>7</v>
      </c>
      <c r="D11" s="3"/>
      <c r="E11" s="19"/>
      <c r="F11" s="19"/>
      <c r="G11" s="19"/>
      <c r="H11" s="20">
        <f t="shared" si="0"/>
        <v>0</v>
      </c>
      <c r="I11" s="34"/>
      <c r="J11" s="19"/>
      <c r="K11" s="19"/>
      <c r="L11" s="19"/>
      <c r="M11" s="20">
        <f t="shared" si="1"/>
        <v>0</v>
      </c>
      <c r="N11" s="21"/>
      <c r="O11" s="21"/>
      <c r="P11" s="21"/>
      <c r="Q11" s="21"/>
      <c r="R11" s="7"/>
    </row>
    <row r="12" spans="1:18" ht="15" customHeight="1">
      <c r="A12" s="13"/>
      <c r="B12" s="8"/>
      <c r="C12" s="13">
        <v>8</v>
      </c>
      <c r="D12" s="3"/>
      <c r="E12" s="19"/>
      <c r="F12" s="19"/>
      <c r="G12" s="19"/>
      <c r="H12" s="20">
        <f t="shared" si="0"/>
        <v>0</v>
      </c>
      <c r="I12" s="34"/>
      <c r="J12" s="19"/>
      <c r="K12" s="19"/>
      <c r="L12" s="19"/>
      <c r="M12" s="20">
        <f t="shared" si="1"/>
        <v>0</v>
      </c>
      <c r="N12" s="21"/>
      <c r="O12" s="21"/>
      <c r="P12" s="21"/>
      <c r="Q12" s="21"/>
      <c r="R12" s="7"/>
    </row>
    <row r="13" spans="1:18" ht="15" customHeight="1">
      <c r="A13" s="13"/>
      <c r="B13" s="8"/>
      <c r="C13" s="13">
        <v>9</v>
      </c>
      <c r="D13" s="3"/>
      <c r="E13" s="19"/>
      <c r="F13" s="19"/>
      <c r="G13" s="19"/>
      <c r="H13" s="20">
        <f t="shared" si="0"/>
        <v>0</v>
      </c>
      <c r="I13" s="34"/>
      <c r="J13" s="19"/>
      <c r="K13" s="19"/>
      <c r="L13" s="19"/>
      <c r="M13" s="20">
        <f t="shared" si="1"/>
        <v>0</v>
      </c>
      <c r="N13" s="21"/>
      <c r="O13" s="21"/>
      <c r="P13" s="21"/>
      <c r="Q13" s="21"/>
      <c r="R13" s="7"/>
    </row>
    <row r="14" spans="1:18" ht="15" customHeight="1">
      <c r="A14" s="13"/>
      <c r="B14" s="8"/>
      <c r="C14" s="13">
        <v>10</v>
      </c>
      <c r="D14" s="3"/>
      <c r="E14" s="19"/>
      <c r="F14" s="19"/>
      <c r="G14" s="19"/>
      <c r="H14" s="20">
        <f t="shared" si="0"/>
        <v>0</v>
      </c>
      <c r="I14" s="34"/>
      <c r="J14" s="19"/>
      <c r="K14" s="19"/>
      <c r="L14" s="19"/>
      <c r="M14" s="20">
        <f t="shared" si="1"/>
        <v>0</v>
      </c>
      <c r="N14" s="21"/>
      <c r="O14" s="21"/>
      <c r="P14" s="21"/>
      <c r="Q14" s="21"/>
      <c r="R14" s="7"/>
    </row>
    <row r="15" spans="1:18" ht="15" customHeight="1">
      <c r="A15" s="13"/>
      <c r="B15" s="8"/>
      <c r="C15" s="13">
        <v>11</v>
      </c>
      <c r="D15" s="3"/>
      <c r="E15" s="19"/>
      <c r="F15" s="19"/>
      <c r="G15" s="19"/>
      <c r="H15" s="20">
        <f t="shared" si="0"/>
        <v>0</v>
      </c>
      <c r="I15" s="34"/>
      <c r="J15" s="19"/>
      <c r="K15" s="19"/>
      <c r="L15" s="19"/>
      <c r="M15" s="20">
        <f t="shared" si="1"/>
        <v>0</v>
      </c>
      <c r="N15" s="21"/>
      <c r="O15" s="21"/>
      <c r="P15" s="21"/>
      <c r="Q15" s="21"/>
      <c r="R15" s="7"/>
    </row>
    <row r="16" spans="1:18" ht="15" customHeight="1">
      <c r="A16" s="13"/>
      <c r="B16" s="8"/>
      <c r="C16" s="13">
        <v>12</v>
      </c>
      <c r="D16" s="3"/>
      <c r="E16" s="19"/>
      <c r="F16" s="19"/>
      <c r="G16" s="19"/>
      <c r="H16" s="20">
        <f t="shared" si="0"/>
        <v>0</v>
      </c>
      <c r="I16" s="34"/>
      <c r="J16" s="19"/>
      <c r="K16" s="19"/>
      <c r="L16" s="19"/>
      <c r="M16" s="20">
        <f t="shared" si="1"/>
        <v>0</v>
      </c>
      <c r="N16" s="21"/>
      <c r="O16" s="21"/>
      <c r="P16" s="21"/>
      <c r="Q16" s="21"/>
      <c r="R16" s="7"/>
    </row>
    <row r="17" spans="1:18" ht="15" customHeight="1">
      <c r="A17" s="13"/>
      <c r="B17" s="8"/>
      <c r="C17" s="13">
        <v>13</v>
      </c>
      <c r="D17" s="3"/>
      <c r="E17" s="19"/>
      <c r="F17" s="19"/>
      <c r="G17" s="19"/>
      <c r="H17" s="20">
        <f t="shared" si="0"/>
        <v>0</v>
      </c>
      <c r="I17" s="34"/>
      <c r="J17" s="19"/>
      <c r="K17" s="19"/>
      <c r="L17" s="19"/>
      <c r="M17" s="20">
        <f t="shared" si="1"/>
        <v>0</v>
      </c>
      <c r="N17" s="21"/>
      <c r="O17" s="21"/>
      <c r="P17" s="21"/>
      <c r="Q17" s="21"/>
      <c r="R17" s="7"/>
    </row>
    <row r="18" spans="1:18" ht="15" customHeight="1">
      <c r="A18" s="13"/>
      <c r="B18" s="8"/>
      <c r="C18" s="13">
        <v>14</v>
      </c>
      <c r="D18" s="3"/>
      <c r="E18" s="19"/>
      <c r="F18" s="19"/>
      <c r="G18" s="19"/>
      <c r="H18" s="20">
        <f t="shared" si="0"/>
        <v>0</v>
      </c>
      <c r="I18" s="34"/>
      <c r="J18" s="19"/>
      <c r="K18" s="19"/>
      <c r="L18" s="19"/>
      <c r="M18" s="20">
        <f t="shared" si="1"/>
        <v>0</v>
      </c>
      <c r="N18" s="21"/>
      <c r="O18" s="21"/>
      <c r="P18" s="21"/>
      <c r="Q18" s="21"/>
      <c r="R18" s="7"/>
    </row>
    <row r="19" spans="1:18" ht="15" customHeight="1">
      <c r="A19" s="13"/>
      <c r="B19" s="8"/>
      <c r="C19" s="13">
        <v>15</v>
      </c>
      <c r="D19" s="3"/>
      <c r="E19" s="19"/>
      <c r="F19" s="19"/>
      <c r="G19" s="19"/>
      <c r="H19" s="20">
        <f t="shared" si="0"/>
        <v>0</v>
      </c>
      <c r="I19" s="34"/>
      <c r="J19" s="19"/>
      <c r="K19" s="19"/>
      <c r="L19" s="19"/>
      <c r="M19" s="20">
        <f t="shared" si="1"/>
        <v>0</v>
      </c>
      <c r="N19" s="21"/>
      <c r="O19" s="21"/>
      <c r="P19" s="21"/>
      <c r="Q19" s="21"/>
      <c r="R19" s="7"/>
    </row>
    <row r="20" spans="1:18" ht="15" customHeight="1">
      <c r="A20" s="13"/>
      <c r="B20" s="8"/>
      <c r="C20" s="13">
        <v>16</v>
      </c>
      <c r="D20" s="3"/>
      <c r="E20" s="19"/>
      <c r="F20" s="19"/>
      <c r="G20" s="19"/>
      <c r="H20" s="20">
        <f t="shared" si="0"/>
        <v>0</v>
      </c>
      <c r="I20" s="34"/>
      <c r="J20" s="19"/>
      <c r="K20" s="19"/>
      <c r="L20" s="19"/>
      <c r="M20" s="20">
        <f t="shared" si="1"/>
        <v>0</v>
      </c>
      <c r="N20" s="21"/>
      <c r="O20" s="21"/>
      <c r="P20" s="21"/>
      <c r="Q20" s="21"/>
      <c r="R20" s="7"/>
    </row>
    <row r="21" spans="1:18" ht="15" customHeight="1">
      <c r="A21" s="13"/>
      <c r="B21" s="8"/>
      <c r="C21" s="13">
        <v>17</v>
      </c>
      <c r="D21" s="3"/>
      <c r="E21" s="19"/>
      <c r="F21" s="19"/>
      <c r="G21" s="19"/>
      <c r="H21" s="20">
        <f t="shared" si="0"/>
        <v>0</v>
      </c>
      <c r="I21" s="34"/>
      <c r="J21" s="19"/>
      <c r="K21" s="19"/>
      <c r="L21" s="19"/>
      <c r="M21" s="20">
        <f t="shared" si="1"/>
        <v>0</v>
      </c>
      <c r="N21" s="21"/>
      <c r="O21" s="21"/>
      <c r="P21" s="21"/>
      <c r="Q21" s="21"/>
      <c r="R21" s="7"/>
    </row>
    <row r="22" spans="1:18" ht="15" customHeight="1">
      <c r="A22" s="13"/>
      <c r="B22" s="8"/>
      <c r="C22" s="13">
        <v>18</v>
      </c>
      <c r="D22" s="3"/>
      <c r="E22" s="19"/>
      <c r="F22" s="19"/>
      <c r="G22" s="19"/>
      <c r="H22" s="20">
        <f>IF(AND(F22&gt;0,G22&gt;0),G22/F22,0)</f>
        <v>0</v>
      </c>
      <c r="I22" s="34"/>
      <c r="J22" s="19"/>
      <c r="K22" s="19"/>
      <c r="L22" s="19"/>
      <c r="M22" s="20">
        <f t="shared" si="1"/>
        <v>0</v>
      </c>
      <c r="N22" s="21"/>
      <c r="O22" s="21"/>
      <c r="P22" s="21"/>
      <c r="Q22" s="21"/>
      <c r="R22" s="7"/>
    </row>
    <row r="23" spans="1:18" ht="15" customHeight="1">
      <c r="A23" s="13"/>
      <c r="B23" s="8"/>
      <c r="C23" s="13">
        <v>19</v>
      </c>
      <c r="D23" s="3"/>
      <c r="E23" s="19"/>
      <c r="F23" s="19"/>
      <c r="G23" s="19"/>
      <c r="H23" s="20">
        <f t="shared" si="0"/>
        <v>0</v>
      </c>
      <c r="I23" s="34"/>
      <c r="J23" s="19"/>
      <c r="K23" s="19"/>
      <c r="L23" s="19"/>
      <c r="M23" s="20">
        <f t="shared" si="1"/>
        <v>0</v>
      </c>
      <c r="N23" s="21"/>
      <c r="O23" s="21"/>
      <c r="P23" s="21"/>
      <c r="Q23" s="21"/>
      <c r="R23" s="7"/>
    </row>
    <row r="24" spans="1:18" ht="15" customHeight="1">
      <c r="A24" s="13"/>
      <c r="B24" s="8"/>
      <c r="C24" s="13">
        <v>20</v>
      </c>
      <c r="D24" s="3"/>
      <c r="E24" s="18"/>
      <c r="F24" s="19"/>
      <c r="G24" s="19"/>
      <c r="H24" s="20">
        <f t="shared" si="0"/>
        <v>0</v>
      </c>
      <c r="I24" s="34"/>
      <c r="J24" s="19"/>
      <c r="K24" s="19"/>
      <c r="L24" s="19"/>
      <c r="M24" s="20">
        <f>IF(AND(K24&gt;0,L24&gt;0),L24/K24,0)</f>
        <v>0</v>
      </c>
      <c r="N24" s="21"/>
      <c r="O24" s="21"/>
      <c r="P24" s="21"/>
      <c r="Q24" s="21"/>
      <c r="R24" s="7"/>
    </row>
    <row r="25" spans="5:18" ht="15" customHeight="1">
      <c r="E25" s="62">
        <f>SUM(E5:E24)</f>
        <v>0</v>
      </c>
      <c r="F25" s="62">
        <f>SUM(F5:F24)</f>
        <v>0</v>
      </c>
      <c r="G25" s="62">
        <f>SUM(G5:G24)</f>
        <v>0</v>
      </c>
      <c r="H25" s="37">
        <f>IF(AND(F25&gt;0,G25&gt;0),G25/F25,0)</f>
        <v>0</v>
      </c>
      <c r="J25" s="62">
        <f>SUM(J5:J24)</f>
        <v>0</v>
      </c>
      <c r="K25" s="62">
        <f>SUM(K5:K24)</f>
        <v>0</v>
      </c>
      <c r="L25" s="62">
        <f>SUM(L5:L24)</f>
        <v>0</v>
      </c>
      <c r="M25" s="37">
        <f>IF(AND(K25&gt;0,L25&gt;0),L25/K25,0)</f>
        <v>0</v>
      </c>
      <c r="R25" s="7"/>
    </row>
    <row r="26" ht="15" customHeight="1">
      <c r="R26" s="7"/>
    </row>
    <row r="27" ht="15" customHeight="1">
      <c r="R27" s="7"/>
    </row>
    <row r="28" ht="15" customHeight="1">
      <c r="R28" s="7"/>
    </row>
    <row r="29" ht="15" customHeight="1">
      <c r="R29" s="7"/>
    </row>
    <row r="30" ht="15" customHeight="1">
      <c r="R30" s="7"/>
    </row>
    <row r="31" ht="15" customHeight="1">
      <c r="R31" s="7"/>
    </row>
    <row r="32" ht="15" customHeight="1">
      <c r="R32" s="7"/>
    </row>
    <row r="33" ht="15" customHeight="1">
      <c r="R33" s="7"/>
    </row>
    <row r="34" ht="15" customHeight="1">
      <c r="R34" s="7"/>
    </row>
    <row r="35" ht="15" customHeight="1">
      <c r="R35" s="7"/>
    </row>
    <row r="36" ht="15" customHeight="1">
      <c r="R36" s="7"/>
    </row>
    <row r="37" ht="15" customHeight="1">
      <c r="R37" s="7"/>
    </row>
    <row r="38" ht="15" customHeight="1">
      <c r="R38" s="7"/>
    </row>
    <row r="39" ht="15" customHeight="1">
      <c r="R39" s="7"/>
    </row>
    <row r="40" ht="15" customHeight="1">
      <c r="R40" s="7"/>
    </row>
    <row r="41" ht="15" customHeight="1">
      <c r="R41" s="7"/>
    </row>
    <row r="42" ht="15" customHeight="1">
      <c r="R42" s="7"/>
    </row>
    <row r="43" ht="15" customHeight="1">
      <c r="R43" s="7"/>
    </row>
    <row r="44" ht="15" customHeight="1">
      <c r="R44" s="7"/>
    </row>
    <row r="45" ht="15" customHeight="1">
      <c r="R45" s="7"/>
    </row>
    <row r="46" ht="15" customHeight="1">
      <c r="R46" s="7"/>
    </row>
    <row r="47" ht="15" customHeight="1">
      <c r="R47" s="7"/>
    </row>
    <row r="48" ht="15" customHeight="1">
      <c r="R48" s="7"/>
    </row>
    <row r="49" ht="15" customHeight="1">
      <c r="R49" s="7"/>
    </row>
    <row r="50" ht="15" customHeight="1">
      <c r="R50" s="7"/>
    </row>
    <row r="51" ht="15" customHeight="1">
      <c r="R51" s="7"/>
    </row>
    <row r="52" ht="15" customHeight="1">
      <c r="R52" s="7"/>
    </row>
    <row r="53" ht="15" customHeight="1">
      <c r="R53" s="7"/>
    </row>
    <row r="54" ht="15" customHeight="1">
      <c r="R54" s="7"/>
    </row>
    <row r="55" ht="15" customHeight="1">
      <c r="R55" s="7"/>
    </row>
    <row r="56" ht="15" customHeight="1">
      <c r="R56" s="7"/>
    </row>
    <row r="57" ht="15" customHeight="1">
      <c r="R57" s="7"/>
    </row>
    <row r="58" ht="15" customHeight="1">
      <c r="R58" s="7"/>
    </row>
    <row r="59" ht="15" customHeight="1">
      <c r="R59" s="7"/>
    </row>
    <row r="60" ht="15" customHeight="1">
      <c r="R60" s="7"/>
    </row>
    <row r="61" ht="15" customHeight="1">
      <c r="R61" s="7"/>
    </row>
    <row r="62" ht="15" customHeight="1">
      <c r="R62" s="7"/>
    </row>
    <row r="63" ht="15" customHeight="1">
      <c r="R63" s="7"/>
    </row>
    <row r="64" ht="15" customHeight="1">
      <c r="R64" s="7"/>
    </row>
    <row r="65" ht="15" customHeight="1">
      <c r="R65" s="7"/>
    </row>
    <row r="66" ht="15" customHeight="1">
      <c r="R66" s="7"/>
    </row>
    <row r="67" ht="15" customHeight="1">
      <c r="R67" s="7"/>
    </row>
    <row r="68" ht="15" customHeight="1">
      <c r="R68" s="7"/>
    </row>
    <row r="69" ht="15" customHeight="1">
      <c r="R69" s="7"/>
    </row>
    <row r="70" ht="15" customHeight="1">
      <c r="R70" s="7"/>
    </row>
    <row r="71" ht="15" customHeight="1">
      <c r="R71" s="7"/>
    </row>
    <row r="72" ht="15" customHeight="1">
      <c r="R72" s="7"/>
    </row>
    <row r="73" ht="15" customHeight="1">
      <c r="R73" s="7"/>
    </row>
    <row r="74" ht="15" customHeight="1">
      <c r="R74" s="7"/>
    </row>
    <row r="75" ht="15" customHeight="1">
      <c r="R75" s="7"/>
    </row>
    <row r="76" ht="15" customHeight="1">
      <c r="R76" s="7"/>
    </row>
    <row r="77" ht="15" customHeight="1">
      <c r="R77" s="7"/>
    </row>
    <row r="78" ht="15" customHeight="1">
      <c r="R78" s="7"/>
    </row>
    <row r="79" ht="15" customHeight="1">
      <c r="R79" s="7"/>
    </row>
    <row r="80" ht="15" customHeight="1">
      <c r="R80" s="7"/>
    </row>
    <row r="81" ht="15" customHeight="1">
      <c r="R81" s="7"/>
    </row>
    <row r="82" ht="15" customHeight="1">
      <c r="R82" s="7"/>
    </row>
    <row r="83" ht="15" customHeight="1">
      <c r="R83" s="7"/>
    </row>
    <row r="84" ht="15" customHeight="1">
      <c r="R84" s="7"/>
    </row>
    <row r="85" ht="15" customHeight="1">
      <c r="R85" s="7"/>
    </row>
    <row r="86" ht="15" customHeight="1">
      <c r="R86" s="7"/>
    </row>
    <row r="87" ht="15" customHeight="1">
      <c r="R87" s="7"/>
    </row>
    <row r="88" ht="15" customHeight="1">
      <c r="R88" s="7"/>
    </row>
    <row r="89" ht="15" customHeight="1">
      <c r="R89" s="7"/>
    </row>
    <row r="90" ht="15" customHeight="1">
      <c r="R90" s="7"/>
    </row>
    <row r="91" ht="15" customHeight="1">
      <c r="R91" s="7"/>
    </row>
    <row r="92" ht="15" customHeight="1">
      <c r="R92" s="7"/>
    </row>
    <row r="93" ht="15" customHeight="1">
      <c r="R93" s="7"/>
    </row>
    <row r="94" ht="15" customHeight="1">
      <c r="R94" s="7"/>
    </row>
    <row r="95" ht="15" customHeight="1">
      <c r="R95" s="7"/>
    </row>
    <row r="96" ht="15" customHeight="1">
      <c r="R96" s="7"/>
    </row>
    <row r="97" ht="15" customHeight="1">
      <c r="R97" s="7"/>
    </row>
    <row r="98" ht="15" customHeight="1">
      <c r="R98" s="7"/>
    </row>
    <row r="99" ht="15" customHeight="1">
      <c r="R99" s="7"/>
    </row>
    <row r="100" ht="15" customHeight="1">
      <c r="R100" s="7"/>
    </row>
    <row r="101" ht="15" customHeight="1">
      <c r="R101" s="7"/>
    </row>
    <row r="102" ht="15" customHeight="1">
      <c r="R102" s="7"/>
    </row>
    <row r="103" ht="15" customHeight="1">
      <c r="R103" s="7"/>
    </row>
    <row r="104" ht="15" customHeight="1">
      <c r="R104" s="7"/>
    </row>
    <row r="105" ht="15" customHeight="1">
      <c r="R105" s="7"/>
    </row>
    <row r="106" ht="15" customHeight="1">
      <c r="R106" s="7"/>
    </row>
    <row r="107" ht="15" customHeight="1">
      <c r="R107" s="7"/>
    </row>
    <row r="108" ht="15" customHeight="1">
      <c r="R108" s="7"/>
    </row>
    <row r="109" ht="15" customHeight="1">
      <c r="R109" s="7"/>
    </row>
    <row r="110" ht="15" customHeight="1">
      <c r="R110" s="7"/>
    </row>
    <row r="111" ht="15" customHeight="1">
      <c r="R111" s="7"/>
    </row>
    <row r="112" ht="15" customHeight="1">
      <c r="R112" s="7"/>
    </row>
    <row r="113" ht="15" customHeight="1">
      <c r="R113" s="7"/>
    </row>
    <row r="114" ht="15" customHeight="1">
      <c r="R114" s="7"/>
    </row>
    <row r="115" ht="15" customHeight="1">
      <c r="R115" s="7"/>
    </row>
    <row r="116" ht="15" customHeight="1">
      <c r="R116" s="7"/>
    </row>
    <row r="117" ht="15" customHeight="1">
      <c r="R117" s="7"/>
    </row>
    <row r="118" ht="15" customHeight="1">
      <c r="R118" s="7"/>
    </row>
    <row r="119" ht="15" customHeight="1">
      <c r="R119" s="7"/>
    </row>
    <row r="120" ht="15" customHeight="1">
      <c r="R120" s="7"/>
    </row>
    <row r="121" ht="15" customHeight="1">
      <c r="R121" s="7"/>
    </row>
    <row r="122" ht="15" customHeight="1">
      <c r="R122" s="7"/>
    </row>
    <row r="123" ht="15" customHeight="1">
      <c r="R123" s="7"/>
    </row>
    <row r="124" ht="15" customHeight="1">
      <c r="R124" s="7"/>
    </row>
    <row r="125" ht="15" customHeight="1">
      <c r="R125" s="7"/>
    </row>
    <row r="126" ht="15" customHeight="1">
      <c r="R126" s="7"/>
    </row>
    <row r="127" ht="15" customHeight="1">
      <c r="R127" s="7"/>
    </row>
    <row r="128" ht="15" customHeight="1">
      <c r="R128" s="7"/>
    </row>
    <row r="129" ht="15" customHeight="1">
      <c r="R129" s="7"/>
    </row>
    <row r="130" ht="15" customHeight="1">
      <c r="R130" s="7"/>
    </row>
    <row r="131" ht="15" customHeight="1">
      <c r="R131" s="7"/>
    </row>
    <row r="132" ht="15" customHeight="1">
      <c r="R132" s="7"/>
    </row>
    <row r="133" ht="15" customHeight="1">
      <c r="R133" s="7"/>
    </row>
    <row r="134" ht="15" customHeight="1">
      <c r="R134" s="7"/>
    </row>
    <row r="135" ht="15" customHeight="1">
      <c r="R135" s="7"/>
    </row>
    <row r="136" ht="15" customHeight="1">
      <c r="R136" s="7"/>
    </row>
    <row r="137" ht="15" customHeight="1">
      <c r="R137" s="7"/>
    </row>
    <row r="138" ht="15" customHeight="1">
      <c r="R138" s="7"/>
    </row>
    <row r="139" ht="15" customHeight="1">
      <c r="R139" s="7"/>
    </row>
    <row r="140" ht="15" customHeight="1">
      <c r="R140" s="7"/>
    </row>
    <row r="141" ht="15" customHeight="1">
      <c r="R141" s="7"/>
    </row>
    <row r="142" ht="15" customHeight="1">
      <c r="R142" s="7"/>
    </row>
    <row r="143" ht="15" customHeight="1">
      <c r="R143" s="7"/>
    </row>
    <row r="144" ht="15" customHeight="1">
      <c r="R144" s="7"/>
    </row>
    <row r="145" ht="15" customHeight="1">
      <c r="R145" s="7"/>
    </row>
    <row r="146" ht="15" customHeight="1">
      <c r="R146" s="7"/>
    </row>
    <row r="147" ht="15" customHeight="1">
      <c r="R147" s="7"/>
    </row>
    <row r="148" ht="15" customHeight="1">
      <c r="R148" s="7"/>
    </row>
    <row r="149" ht="15" customHeight="1">
      <c r="R149" s="7"/>
    </row>
    <row r="150" ht="15" customHeight="1">
      <c r="R150" s="7"/>
    </row>
    <row r="151" ht="15" customHeight="1">
      <c r="R151" s="7"/>
    </row>
    <row r="152" ht="15" customHeight="1">
      <c r="R152" s="7"/>
    </row>
    <row r="153" ht="15" customHeight="1">
      <c r="R153" s="7"/>
    </row>
    <row r="154" ht="15" customHeight="1">
      <c r="R154" s="7"/>
    </row>
    <row r="155" ht="15" customHeight="1">
      <c r="R155" s="7"/>
    </row>
    <row r="156" ht="15" customHeight="1">
      <c r="R156" s="7"/>
    </row>
    <row r="157" ht="15" customHeight="1">
      <c r="R157" s="7"/>
    </row>
    <row r="158" ht="15" customHeight="1">
      <c r="R158" s="7"/>
    </row>
    <row r="159" ht="15" customHeight="1">
      <c r="R159" s="7"/>
    </row>
    <row r="160" ht="15" customHeight="1">
      <c r="R160" s="7"/>
    </row>
    <row r="161" ht="15" customHeight="1">
      <c r="R161" s="7"/>
    </row>
    <row r="162" ht="15" customHeight="1">
      <c r="R162" s="7"/>
    </row>
    <row r="163" ht="15" customHeight="1">
      <c r="R163" s="7"/>
    </row>
    <row r="164" ht="15" customHeight="1">
      <c r="R164" s="7"/>
    </row>
    <row r="165" ht="15" customHeight="1">
      <c r="R165" s="7"/>
    </row>
    <row r="166" ht="15" customHeight="1">
      <c r="R166" s="7"/>
    </row>
    <row r="167" ht="15" customHeight="1">
      <c r="R167" s="7"/>
    </row>
    <row r="168" ht="15" customHeight="1">
      <c r="R168" s="7"/>
    </row>
    <row r="169" ht="15" customHeight="1">
      <c r="R169" s="7"/>
    </row>
    <row r="170" ht="15" customHeight="1">
      <c r="R170" s="7"/>
    </row>
    <row r="171" ht="15" customHeight="1">
      <c r="R171" s="7"/>
    </row>
    <row r="172" ht="15" customHeight="1">
      <c r="R172" s="7"/>
    </row>
    <row r="173" ht="15" customHeight="1">
      <c r="R173" s="7"/>
    </row>
    <row r="174" ht="15" customHeight="1">
      <c r="R174" s="7"/>
    </row>
    <row r="175" ht="15" customHeight="1">
      <c r="R175" s="7"/>
    </row>
    <row r="176" ht="15" customHeight="1">
      <c r="R176" s="7"/>
    </row>
    <row r="177" ht="15" customHeight="1">
      <c r="R177" s="7"/>
    </row>
    <row r="178" ht="15" customHeight="1">
      <c r="R178" s="7"/>
    </row>
    <row r="179" ht="15" customHeight="1">
      <c r="R179" s="7"/>
    </row>
    <row r="180" ht="15" customHeight="1">
      <c r="R180" s="7"/>
    </row>
    <row r="181" ht="15" customHeight="1">
      <c r="R181" s="7"/>
    </row>
    <row r="182" ht="15" customHeight="1">
      <c r="R182" s="7"/>
    </row>
    <row r="183" ht="15" customHeight="1">
      <c r="R183" s="7"/>
    </row>
    <row r="184" ht="15" customHeight="1">
      <c r="R184" s="7"/>
    </row>
    <row r="185" ht="15" customHeight="1">
      <c r="R185" s="7"/>
    </row>
    <row r="186" ht="15" customHeight="1">
      <c r="R186" s="7"/>
    </row>
    <row r="187" ht="15" customHeight="1">
      <c r="R187" s="7"/>
    </row>
    <row r="188" ht="15" customHeight="1">
      <c r="R188" s="7"/>
    </row>
    <row r="189" ht="15" customHeight="1">
      <c r="R189" s="7"/>
    </row>
    <row r="190" ht="15" customHeight="1">
      <c r="R190" s="7"/>
    </row>
    <row r="191" ht="15" customHeight="1">
      <c r="R191" s="7"/>
    </row>
    <row r="192" ht="15" customHeight="1">
      <c r="R192" s="7"/>
    </row>
    <row r="193" ht="15" customHeight="1">
      <c r="R193" s="7"/>
    </row>
    <row r="194" ht="15" customHeight="1">
      <c r="R194" s="7"/>
    </row>
    <row r="195" ht="15" customHeight="1">
      <c r="R195" s="7"/>
    </row>
    <row r="196" ht="15" customHeight="1">
      <c r="R196" s="7"/>
    </row>
    <row r="197" ht="15" customHeight="1">
      <c r="R197" s="7"/>
    </row>
    <row r="198" ht="15" customHeight="1">
      <c r="R198" s="7"/>
    </row>
    <row r="199" ht="15" customHeight="1">
      <c r="R199" s="7"/>
    </row>
    <row r="200" ht="15" customHeight="1">
      <c r="R200" s="7"/>
    </row>
    <row r="201" ht="15" customHeight="1">
      <c r="R201" s="7"/>
    </row>
    <row r="202" ht="15" customHeight="1">
      <c r="R202" s="7"/>
    </row>
    <row r="203" ht="15" customHeight="1">
      <c r="R203" s="7"/>
    </row>
    <row r="204" ht="15" customHeight="1">
      <c r="R204" s="7"/>
    </row>
    <row r="205" ht="15" customHeight="1">
      <c r="R205" s="7"/>
    </row>
    <row r="206" ht="15" customHeight="1">
      <c r="R206" s="7"/>
    </row>
    <row r="207" ht="15" customHeight="1">
      <c r="R207" s="7"/>
    </row>
    <row r="208" ht="15" customHeight="1">
      <c r="R208" s="7"/>
    </row>
    <row r="209" ht="15" customHeight="1">
      <c r="R209" s="7"/>
    </row>
    <row r="210" ht="15" customHeight="1">
      <c r="R210" s="7"/>
    </row>
    <row r="211" ht="15" customHeight="1">
      <c r="R211" s="7"/>
    </row>
    <row r="212" ht="15" customHeight="1">
      <c r="R212" s="7"/>
    </row>
    <row r="213" ht="15" customHeight="1">
      <c r="R213" s="7"/>
    </row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</sheetData>
  <sheetProtection/>
  <mergeCells count="8">
    <mergeCell ref="Q2:Q4"/>
    <mergeCell ref="A2:A4"/>
    <mergeCell ref="B2:B4"/>
    <mergeCell ref="C2:D4"/>
    <mergeCell ref="N2:N4"/>
    <mergeCell ref="E2:H3"/>
    <mergeCell ref="J2:M3"/>
    <mergeCell ref="O2:P3"/>
  </mergeCells>
  <printOptions/>
  <pageMargins left="0.3937007874015748" right="0.1968503937007874" top="0.5905511811023623" bottom="0.1968503937007874" header="0.31496062992125984" footer="0.5118110236220472"/>
  <pageSetup horizontalDpi="300" verticalDpi="300" orientation="landscape" paperSize="9" scale="75" r:id="rId1"/>
  <headerFooter alignWithMargins="0">
    <oddHeader>&amp;L&amp;A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R213"/>
  <sheetViews>
    <sheetView zoomScalePageLayoutView="0" workbookViewId="0" topLeftCell="B1">
      <selection activeCell="K9" sqref="K9"/>
    </sheetView>
  </sheetViews>
  <sheetFormatPr defaultColWidth="9.00390625" defaultRowHeight="13.5"/>
  <cols>
    <col min="1" max="1" width="3.50390625" style="1" hidden="1" customWidth="1"/>
    <col min="2" max="2" width="11.875" style="7" customWidth="1"/>
    <col min="3" max="3" width="5.00390625" style="7" customWidth="1"/>
    <col min="4" max="4" width="38.50390625" style="2" customWidth="1"/>
    <col min="5" max="5" width="6.75390625" style="62" customWidth="1"/>
    <col min="6" max="7" width="13.375" style="62" customWidth="1"/>
    <col min="8" max="8" width="13.375" style="6" customWidth="1"/>
    <col min="9" max="9" width="2.625" style="6" customWidth="1"/>
    <col min="10" max="10" width="6.75390625" style="62" customWidth="1"/>
    <col min="11" max="12" width="13.375" style="62" customWidth="1"/>
    <col min="13" max="13" width="13.375" style="6" customWidth="1"/>
    <col min="14" max="14" width="6.375" style="6" customWidth="1"/>
    <col min="15" max="16" width="12.25390625" style="6" customWidth="1"/>
    <col min="17" max="17" width="6.375" style="6" customWidth="1"/>
    <col min="18" max="18" width="3.00390625" style="1" customWidth="1"/>
    <col min="19" max="16384" width="9.00390625" style="1" customWidth="1"/>
  </cols>
  <sheetData>
    <row r="1" ht="13.5" customHeight="1">
      <c r="R1" s="7"/>
    </row>
    <row r="2" spans="1:17" s="7" customFormat="1" ht="16.5" customHeight="1">
      <c r="A2" s="132"/>
      <c r="B2" s="135" t="s">
        <v>5</v>
      </c>
      <c r="C2" s="136" t="s">
        <v>2</v>
      </c>
      <c r="D2" s="137"/>
      <c r="E2" s="138" t="s">
        <v>153</v>
      </c>
      <c r="F2" s="139"/>
      <c r="G2" s="139"/>
      <c r="H2" s="140"/>
      <c r="I2" s="73"/>
      <c r="J2" s="138" t="s">
        <v>184</v>
      </c>
      <c r="K2" s="139"/>
      <c r="L2" s="139"/>
      <c r="M2" s="140"/>
      <c r="N2" s="129" t="s">
        <v>15</v>
      </c>
      <c r="O2" s="144" t="s">
        <v>16</v>
      </c>
      <c r="P2" s="145"/>
      <c r="Q2" s="129" t="s">
        <v>1</v>
      </c>
    </row>
    <row r="3" spans="1:17" s="7" customFormat="1" ht="16.5" customHeight="1">
      <c r="A3" s="133"/>
      <c r="B3" s="135"/>
      <c r="C3" s="136"/>
      <c r="D3" s="137"/>
      <c r="E3" s="141"/>
      <c r="F3" s="142"/>
      <c r="G3" s="142"/>
      <c r="H3" s="143"/>
      <c r="I3" s="73"/>
      <c r="J3" s="141"/>
      <c r="K3" s="142"/>
      <c r="L3" s="142"/>
      <c r="M3" s="143"/>
      <c r="N3" s="130"/>
      <c r="O3" s="146"/>
      <c r="P3" s="147"/>
      <c r="Q3" s="130"/>
    </row>
    <row r="4" spans="1:17" s="71" customFormat="1" ht="16.5" customHeight="1">
      <c r="A4" s="134"/>
      <c r="B4" s="135"/>
      <c r="C4" s="137"/>
      <c r="D4" s="137"/>
      <c r="E4" s="65" t="s">
        <v>3</v>
      </c>
      <c r="F4" s="65" t="s">
        <v>0</v>
      </c>
      <c r="G4" s="65" t="s">
        <v>14</v>
      </c>
      <c r="H4" s="67" t="s">
        <v>13</v>
      </c>
      <c r="I4" s="70"/>
      <c r="J4" s="65" t="s">
        <v>3</v>
      </c>
      <c r="K4" s="65" t="s">
        <v>0</v>
      </c>
      <c r="L4" s="65" t="s">
        <v>14</v>
      </c>
      <c r="M4" s="67" t="s">
        <v>13</v>
      </c>
      <c r="N4" s="131"/>
      <c r="O4" s="66" t="s">
        <v>20</v>
      </c>
      <c r="P4" s="66" t="s">
        <v>17</v>
      </c>
      <c r="Q4" s="131"/>
    </row>
    <row r="5" spans="1:18" ht="15" customHeight="1">
      <c r="A5" s="13"/>
      <c r="B5" s="8"/>
      <c r="C5" s="8">
        <v>1</v>
      </c>
      <c r="D5" s="12"/>
      <c r="E5" s="19"/>
      <c r="F5" s="19"/>
      <c r="G5" s="19"/>
      <c r="H5" s="20">
        <f>IF(AND(F5&gt;0,G5&gt;0),G5/F5,0)</f>
        <v>0</v>
      </c>
      <c r="I5" s="34"/>
      <c r="J5" s="19"/>
      <c r="K5" s="19"/>
      <c r="L5" s="19"/>
      <c r="M5" s="20">
        <f>IF(AND(K5&gt;0,L5&gt;0),L5/K5,0)</f>
        <v>0</v>
      </c>
      <c r="N5" s="21"/>
      <c r="O5" s="21"/>
      <c r="P5" s="21"/>
      <c r="Q5" s="21"/>
      <c r="R5" s="72"/>
    </row>
    <row r="6" spans="1:18" ht="15" customHeight="1">
      <c r="A6" s="13"/>
      <c r="B6" s="8"/>
      <c r="C6" s="8">
        <v>2</v>
      </c>
      <c r="D6" s="12"/>
      <c r="E6" s="19"/>
      <c r="F6" s="19"/>
      <c r="G6" s="19"/>
      <c r="H6" s="20">
        <f aca="true" t="shared" si="0" ref="H6:H24">IF(AND(F6&gt;0,G6&gt;0),G6/F6,0)</f>
        <v>0</v>
      </c>
      <c r="I6" s="34"/>
      <c r="J6" s="19"/>
      <c r="K6" s="19"/>
      <c r="L6" s="19"/>
      <c r="M6" s="20">
        <f aca="true" t="shared" si="1" ref="M6:M24">IF(AND(K6&gt;0,L6&gt;0),L6/K6,0)</f>
        <v>0</v>
      </c>
      <c r="N6" s="21"/>
      <c r="O6" s="21"/>
      <c r="P6" s="21"/>
      <c r="Q6" s="21"/>
      <c r="R6" s="72"/>
    </row>
    <row r="7" spans="1:18" ht="15" customHeight="1">
      <c r="A7" s="13"/>
      <c r="B7" s="8"/>
      <c r="C7" s="8">
        <v>3</v>
      </c>
      <c r="D7" s="12"/>
      <c r="E7" s="19"/>
      <c r="F7" s="19"/>
      <c r="G7" s="19"/>
      <c r="H7" s="20">
        <f t="shared" si="0"/>
        <v>0</v>
      </c>
      <c r="I7" s="34"/>
      <c r="J7" s="19"/>
      <c r="K7" s="19"/>
      <c r="L7" s="19"/>
      <c r="M7" s="20">
        <f t="shared" si="1"/>
        <v>0</v>
      </c>
      <c r="N7" s="21"/>
      <c r="O7" s="21"/>
      <c r="P7" s="21"/>
      <c r="Q7" s="21"/>
      <c r="R7" s="7"/>
    </row>
    <row r="8" spans="1:18" ht="15" customHeight="1">
      <c r="A8" s="13"/>
      <c r="B8" s="8"/>
      <c r="C8" s="8">
        <v>4</v>
      </c>
      <c r="D8" s="12"/>
      <c r="E8" s="19"/>
      <c r="F8" s="19"/>
      <c r="G8" s="19"/>
      <c r="H8" s="20">
        <f t="shared" si="0"/>
        <v>0</v>
      </c>
      <c r="I8" s="34"/>
      <c r="J8" s="19"/>
      <c r="K8" s="19"/>
      <c r="L8" s="19"/>
      <c r="M8" s="20">
        <f t="shared" si="1"/>
        <v>0</v>
      </c>
      <c r="N8" s="21"/>
      <c r="O8" s="21"/>
      <c r="P8" s="21"/>
      <c r="Q8" s="21"/>
      <c r="R8" s="7"/>
    </row>
    <row r="9" spans="1:18" ht="15" customHeight="1">
      <c r="A9" s="13"/>
      <c r="B9" s="8"/>
      <c r="C9" s="8">
        <v>5</v>
      </c>
      <c r="D9" s="12"/>
      <c r="E9" s="19"/>
      <c r="F9" s="19"/>
      <c r="G9" s="19"/>
      <c r="H9" s="20">
        <f t="shared" si="0"/>
        <v>0</v>
      </c>
      <c r="I9" s="34"/>
      <c r="J9" s="19"/>
      <c r="K9" s="19"/>
      <c r="L9" s="19"/>
      <c r="M9" s="20">
        <f t="shared" si="1"/>
        <v>0</v>
      </c>
      <c r="N9" s="21"/>
      <c r="O9" s="21"/>
      <c r="P9" s="21"/>
      <c r="Q9" s="21"/>
      <c r="R9" s="7"/>
    </row>
    <row r="10" spans="1:18" ht="15" customHeight="1">
      <c r="A10" s="13"/>
      <c r="B10" s="8"/>
      <c r="C10" s="8">
        <v>6</v>
      </c>
      <c r="D10" s="12"/>
      <c r="E10" s="19"/>
      <c r="F10" s="19"/>
      <c r="G10" s="19"/>
      <c r="H10" s="20">
        <f t="shared" si="0"/>
        <v>0</v>
      </c>
      <c r="I10" s="34"/>
      <c r="J10" s="19"/>
      <c r="K10" s="19"/>
      <c r="L10" s="19"/>
      <c r="M10" s="20">
        <f t="shared" si="1"/>
        <v>0</v>
      </c>
      <c r="N10" s="21"/>
      <c r="O10" s="21"/>
      <c r="P10" s="21"/>
      <c r="Q10" s="21"/>
      <c r="R10" s="7"/>
    </row>
    <row r="11" spans="1:18" ht="15" customHeight="1">
      <c r="A11" s="13"/>
      <c r="B11" s="8"/>
      <c r="C11" s="8">
        <v>7</v>
      </c>
      <c r="D11" s="12"/>
      <c r="E11" s="19"/>
      <c r="F11" s="19"/>
      <c r="G11" s="19"/>
      <c r="H11" s="20">
        <f>IF(AND(F11&gt;0,G11&gt;0),G11/F11,0)</f>
        <v>0</v>
      </c>
      <c r="I11" s="34"/>
      <c r="J11" s="19"/>
      <c r="K11" s="19"/>
      <c r="L11" s="19"/>
      <c r="M11" s="20">
        <f t="shared" si="1"/>
        <v>0</v>
      </c>
      <c r="N11" s="21"/>
      <c r="O11" s="21"/>
      <c r="P11" s="21"/>
      <c r="Q11" s="21"/>
      <c r="R11" s="7"/>
    </row>
    <row r="12" spans="1:18" ht="15" customHeight="1">
      <c r="A12" s="13"/>
      <c r="B12" s="8"/>
      <c r="C12" s="8">
        <v>8</v>
      </c>
      <c r="D12" s="12"/>
      <c r="E12" s="19"/>
      <c r="F12" s="19"/>
      <c r="G12" s="19"/>
      <c r="H12" s="20">
        <f t="shared" si="0"/>
        <v>0</v>
      </c>
      <c r="I12" s="34"/>
      <c r="J12" s="19"/>
      <c r="K12" s="19"/>
      <c r="L12" s="19"/>
      <c r="M12" s="20">
        <f t="shared" si="1"/>
        <v>0</v>
      </c>
      <c r="N12" s="21"/>
      <c r="O12" s="21"/>
      <c r="P12" s="21"/>
      <c r="Q12" s="21"/>
      <c r="R12" s="7"/>
    </row>
    <row r="13" spans="1:18" ht="15" customHeight="1">
      <c r="A13" s="13"/>
      <c r="B13" s="8"/>
      <c r="C13" s="8">
        <v>9</v>
      </c>
      <c r="D13" s="12"/>
      <c r="E13" s="19"/>
      <c r="F13" s="19"/>
      <c r="G13" s="19"/>
      <c r="H13" s="20">
        <f t="shared" si="0"/>
        <v>0</v>
      </c>
      <c r="I13" s="34"/>
      <c r="J13" s="19"/>
      <c r="K13" s="19"/>
      <c r="L13" s="19"/>
      <c r="M13" s="20">
        <f t="shared" si="1"/>
        <v>0</v>
      </c>
      <c r="N13" s="21"/>
      <c r="O13" s="21"/>
      <c r="P13" s="21"/>
      <c r="Q13" s="21"/>
      <c r="R13" s="7"/>
    </row>
    <row r="14" spans="1:18" ht="15" customHeight="1">
      <c r="A14" s="13"/>
      <c r="B14" s="8"/>
      <c r="C14" s="8">
        <v>10</v>
      </c>
      <c r="D14" s="12"/>
      <c r="E14" s="19"/>
      <c r="F14" s="19"/>
      <c r="G14" s="19"/>
      <c r="H14" s="20">
        <f t="shared" si="0"/>
        <v>0</v>
      </c>
      <c r="I14" s="34"/>
      <c r="J14" s="19"/>
      <c r="K14" s="19"/>
      <c r="L14" s="19"/>
      <c r="M14" s="20">
        <f t="shared" si="1"/>
        <v>0</v>
      </c>
      <c r="N14" s="21"/>
      <c r="O14" s="21"/>
      <c r="P14" s="21"/>
      <c r="Q14" s="21"/>
      <c r="R14" s="7"/>
    </row>
    <row r="15" spans="1:18" ht="15" customHeight="1">
      <c r="A15" s="13"/>
      <c r="B15" s="8"/>
      <c r="C15" s="8">
        <v>11</v>
      </c>
      <c r="D15" s="12"/>
      <c r="E15" s="19"/>
      <c r="F15" s="19"/>
      <c r="G15" s="19"/>
      <c r="H15" s="20">
        <f t="shared" si="0"/>
        <v>0</v>
      </c>
      <c r="I15" s="34"/>
      <c r="J15" s="19"/>
      <c r="K15" s="19"/>
      <c r="L15" s="19"/>
      <c r="M15" s="20">
        <f>IF(AND(K15&gt;0,L15&gt;0),L15/K15,0)</f>
        <v>0</v>
      </c>
      <c r="N15" s="21"/>
      <c r="O15" s="21"/>
      <c r="P15" s="21"/>
      <c r="Q15" s="21"/>
      <c r="R15" s="7"/>
    </row>
    <row r="16" spans="1:18" ht="15" customHeight="1">
      <c r="A16" s="13"/>
      <c r="B16" s="8"/>
      <c r="C16" s="8">
        <v>12</v>
      </c>
      <c r="D16" s="12"/>
      <c r="E16" s="19"/>
      <c r="F16" s="19"/>
      <c r="G16" s="19"/>
      <c r="H16" s="20">
        <f t="shared" si="0"/>
        <v>0</v>
      </c>
      <c r="I16" s="34"/>
      <c r="J16" s="19"/>
      <c r="K16" s="19"/>
      <c r="L16" s="19"/>
      <c r="M16" s="20">
        <f t="shared" si="1"/>
        <v>0</v>
      </c>
      <c r="N16" s="21"/>
      <c r="O16" s="21"/>
      <c r="P16" s="21"/>
      <c r="Q16" s="21"/>
      <c r="R16" s="7"/>
    </row>
    <row r="17" spans="1:18" ht="15" customHeight="1">
      <c r="A17" s="13"/>
      <c r="B17" s="8"/>
      <c r="C17" s="8">
        <v>13</v>
      </c>
      <c r="D17" s="12"/>
      <c r="E17" s="19"/>
      <c r="F17" s="19"/>
      <c r="G17" s="19"/>
      <c r="H17" s="20">
        <f t="shared" si="0"/>
        <v>0</v>
      </c>
      <c r="I17" s="34"/>
      <c r="J17" s="19"/>
      <c r="K17" s="19"/>
      <c r="L17" s="19"/>
      <c r="M17" s="20">
        <f t="shared" si="1"/>
        <v>0</v>
      </c>
      <c r="N17" s="21"/>
      <c r="O17" s="21"/>
      <c r="P17" s="21"/>
      <c r="Q17" s="21"/>
      <c r="R17" s="7"/>
    </row>
    <row r="18" spans="1:18" ht="15" customHeight="1">
      <c r="A18" s="13"/>
      <c r="B18" s="8"/>
      <c r="C18" s="8">
        <v>14</v>
      </c>
      <c r="D18" s="12"/>
      <c r="E18" s="19"/>
      <c r="F18" s="19"/>
      <c r="G18" s="19"/>
      <c r="H18" s="20">
        <f t="shared" si="0"/>
        <v>0</v>
      </c>
      <c r="I18" s="34"/>
      <c r="J18" s="19"/>
      <c r="K18" s="19"/>
      <c r="L18" s="19"/>
      <c r="M18" s="20">
        <f t="shared" si="1"/>
        <v>0</v>
      </c>
      <c r="N18" s="21"/>
      <c r="O18" s="21"/>
      <c r="P18" s="21"/>
      <c r="Q18" s="21"/>
      <c r="R18" s="7"/>
    </row>
    <row r="19" spans="1:18" ht="15" customHeight="1">
      <c r="A19" s="13"/>
      <c r="B19" s="8"/>
      <c r="C19" s="8">
        <v>15</v>
      </c>
      <c r="D19" s="12"/>
      <c r="E19" s="19"/>
      <c r="F19" s="19"/>
      <c r="G19" s="19"/>
      <c r="H19" s="20">
        <f t="shared" si="0"/>
        <v>0</v>
      </c>
      <c r="I19" s="34"/>
      <c r="J19" s="19"/>
      <c r="K19" s="19"/>
      <c r="L19" s="19"/>
      <c r="M19" s="20">
        <f t="shared" si="1"/>
        <v>0</v>
      </c>
      <c r="N19" s="21"/>
      <c r="O19" s="21"/>
      <c r="P19" s="21"/>
      <c r="Q19" s="21"/>
      <c r="R19" s="7"/>
    </row>
    <row r="20" spans="1:18" ht="15" customHeight="1">
      <c r="A20" s="13"/>
      <c r="B20" s="8"/>
      <c r="C20" s="8">
        <v>16</v>
      </c>
      <c r="D20" s="12"/>
      <c r="E20" s="19"/>
      <c r="F20" s="19"/>
      <c r="G20" s="19"/>
      <c r="H20" s="20">
        <f t="shared" si="0"/>
        <v>0</v>
      </c>
      <c r="I20" s="34"/>
      <c r="J20" s="19"/>
      <c r="K20" s="19"/>
      <c r="L20" s="19"/>
      <c r="M20" s="20">
        <f t="shared" si="1"/>
        <v>0</v>
      </c>
      <c r="N20" s="21"/>
      <c r="O20" s="21"/>
      <c r="P20" s="21"/>
      <c r="Q20" s="21"/>
      <c r="R20" s="7"/>
    </row>
    <row r="21" spans="1:18" ht="15" customHeight="1">
      <c r="A21" s="13"/>
      <c r="B21" s="8"/>
      <c r="C21" s="8">
        <v>17</v>
      </c>
      <c r="D21" s="12"/>
      <c r="E21" s="19"/>
      <c r="F21" s="19"/>
      <c r="G21" s="19"/>
      <c r="H21" s="20">
        <f t="shared" si="0"/>
        <v>0</v>
      </c>
      <c r="I21" s="34"/>
      <c r="J21" s="19"/>
      <c r="K21" s="19"/>
      <c r="L21" s="19"/>
      <c r="M21" s="20">
        <f t="shared" si="1"/>
        <v>0</v>
      </c>
      <c r="N21" s="21"/>
      <c r="O21" s="21"/>
      <c r="P21" s="21"/>
      <c r="Q21" s="21"/>
      <c r="R21" s="7"/>
    </row>
    <row r="22" spans="1:18" ht="15" customHeight="1">
      <c r="A22" s="13"/>
      <c r="B22" s="8"/>
      <c r="C22" s="8">
        <v>18</v>
      </c>
      <c r="D22" s="12"/>
      <c r="E22" s="19"/>
      <c r="F22" s="19"/>
      <c r="G22" s="19"/>
      <c r="H22" s="20">
        <f t="shared" si="0"/>
        <v>0</v>
      </c>
      <c r="I22" s="34"/>
      <c r="J22" s="19"/>
      <c r="K22" s="19"/>
      <c r="L22" s="19"/>
      <c r="M22" s="20">
        <f t="shared" si="1"/>
        <v>0</v>
      </c>
      <c r="N22" s="21"/>
      <c r="O22" s="21"/>
      <c r="P22" s="21"/>
      <c r="Q22" s="21"/>
      <c r="R22" s="7"/>
    </row>
    <row r="23" spans="1:18" ht="15" customHeight="1">
      <c r="A23" s="13"/>
      <c r="B23" s="8"/>
      <c r="C23" s="8">
        <v>19</v>
      </c>
      <c r="D23" s="12"/>
      <c r="E23" s="19"/>
      <c r="F23" s="19"/>
      <c r="G23" s="19"/>
      <c r="H23" s="20">
        <f t="shared" si="0"/>
        <v>0</v>
      </c>
      <c r="I23" s="34"/>
      <c r="J23" s="19"/>
      <c r="K23" s="19"/>
      <c r="L23" s="19"/>
      <c r="M23" s="20">
        <f t="shared" si="1"/>
        <v>0</v>
      </c>
      <c r="N23" s="21"/>
      <c r="O23" s="21"/>
      <c r="P23" s="21"/>
      <c r="Q23" s="21"/>
      <c r="R23" s="7"/>
    </row>
    <row r="24" spans="1:18" ht="15" customHeight="1">
      <c r="A24" s="13"/>
      <c r="B24" s="8"/>
      <c r="C24" s="8">
        <v>20</v>
      </c>
      <c r="D24" s="12"/>
      <c r="E24" s="19"/>
      <c r="F24" s="19"/>
      <c r="G24" s="19"/>
      <c r="H24" s="20">
        <f t="shared" si="0"/>
        <v>0</v>
      </c>
      <c r="I24" s="34"/>
      <c r="J24" s="19"/>
      <c r="K24" s="19"/>
      <c r="L24" s="19"/>
      <c r="M24" s="20">
        <f t="shared" si="1"/>
        <v>0</v>
      </c>
      <c r="N24" s="21"/>
      <c r="O24" s="21"/>
      <c r="P24" s="21"/>
      <c r="Q24" s="21"/>
      <c r="R24" s="7"/>
    </row>
    <row r="25" spans="5:18" ht="15" customHeight="1">
      <c r="E25" s="62">
        <f>SUM(E5:E24)</f>
        <v>0</v>
      </c>
      <c r="F25" s="62">
        <f>SUM(F5:F24)</f>
        <v>0</v>
      </c>
      <c r="G25" s="62">
        <f>SUM(G5:G24)</f>
        <v>0</v>
      </c>
      <c r="H25" s="50">
        <f>IF(AND(F25&gt;0,G25&gt;0),G25/F25,0)</f>
        <v>0</v>
      </c>
      <c r="J25" s="62">
        <f>SUM(J5:J24)</f>
        <v>0</v>
      </c>
      <c r="K25" s="62">
        <f>SUM(K5:K24)</f>
        <v>0</v>
      </c>
      <c r="L25" s="62">
        <f>SUM(L5:L24)</f>
        <v>0</v>
      </c>
      <c r="M25" s="50">
        <f>IF(AND(K25&gt;0,L25&gt;0),L25/K25,0)</f>
        <v>0</v>
      </c>
      <c r="R25" s="7"/>
    </row>
    <row r="26" ht="15" customHeight="1">
      <c r="R26" s="7"/>
    </row>
    <row r="27" ht="15" customHeight="1">
      <c r="R27" s="7"/>
    </row>
    <row r="28" ht="15" customHeight="1">
      <c r="R28" s="7"/>
    </row>
    <row r="29" ht="15" customHeight="1">
      <c r="R29" s="7"/>
    </row>
    <row r="30" ht="15" customHeight="1">
      <c r="R30" s="7"/>
    </row>
    <row r="31" ht="15" customHeight="1">
      <c r="R31" s="7"/>
    </row>
    <row r="32" ht="15" customHeight="1">
      <c r="R32" s="7"/>
    </row>
    <row r="33" ht="15" customHeight="1">
      <c r="R33" s="7"/>
    </row>
    <row r="34" ht="15" customHeight="1">
      <c r="R34" s="7"/>
    </row>
    <row r="35" ht="15" customHeight="1">
      <c r="R35" s="7"/>
    </row>
    <row r="36" ht="15" customHeight="1">
      <c r="R36" s="7"/>
    </row>
    <row r="37" ht="15" customHeight="1">
      <c r="R37" s="7"/>
    </row>
    <row r="38" ht="15" customHeight="1">
      <c r="R38" s="7"/>
    </row>
    <row r="39" ht="15" customHeight="1">
      <c r="R39" s="7"/>
    </row>
    <row r="40" ht="15" customHeight="1">
      <c r="R40" s="7"/>
    </row>
    <row r="41" ht="15" customHeight="1">
      <c r="R41" s="7"/>
    </row>
    <row r="42" ht="15" customHeight="1">
      <c r="R42" s="7"/>
    </row>
    <row r="43" ht="15" customHeight="1">
      <c r="R43" s="7"/>
    </row>
    <row r="44" ht="15" customHeight="1">
      <c r="R44" s="7"/>
    </row>
    <row r="45" ht="15" customHeight="1">
      <c r="R45" s="7"/>
    </row>
    <row r="46" ht="15" customHeight="1">
      <c r="R46" s="7"/>
    </row>
    <row r="47" ht="15" customHeight="1">
      <c r="R47" s="7"/>
    </row>
    <row r="48" ht="15" customHeight="1">
      <c r="R48" s="7"/>
    </row>
    <row r="49" ht="15" customHeight="1">
      <c r="R49" s="7"/>
    </row>
    <row r="50" ht="15" customHeight="1">
      <c r="R50" s="7"/>
    </row>
    <row r="51" ht="15" customHeight="1">
      <c r="R51" s="7"/>
    </row>
    <row r="52" ht="15" customHeight="1">
      <c r="R52" s="7"/>
    </row>
    <row r="53" ht="15" customHeight="1">
      <c r="R53" s="7"/>
    </row>
    <row r="54" ht="15" customHeight="1">
      <c r="R54" s="7"/>
    </row>
    <row r="55" ht="15" customHeight="1">
      <c r="R55" s="7"/>
    </row>
    <row r="56" ht="15" customHeight="1">
      <c r="R56" s="7"/>
    </row>
    <row r="57" ht="15" customHeight="1">
      <c r="R57" s="7"/>
    </row>
    <row r="58" ht="15" customHeight="1">
      <c r="R58" s="7"/>
    </row>
    <row r="59" ht="15" customHeight="1">
      <c r="R59" s="7"/>
    </row>
    <row r="60" ht="15" customHeight="1">
      <c r="R60" s="7"/>
    </row>
    <row r="61" ht="15" customHeight="1">
      <c r="R61" s="7"/>
    </row>
    <row r="62" ht="15" customHeight="1">
      <c r="R62" s="7"/>
    </row>
    <row r="63" ht="15" customHeight="1">
      <c r="R63" s="7"/>
    </row>
    <row r="64" ht="15" customHeight="1">
      <c r="R64" s="7"/>
    </row>
    <row r="65" ht="15" customHeight="1">
      <c r="R65" s="7"/>
    </row>
    <row r="66" ht="15" customHeight="1">
      <c r="R66" s="7"/>
    </row>
    <row r="67" ht="15" customHeight="1">
      <c r="R67" s="7"/>
    </row>
    <row r="68" ht="15" customHeight="1">
      <c r="R68" s="7"/>
    </row>
    <row r="69" ht="15" customHeight="1">
      <c r="R69" s="7"/>
    </row>
    <row r="70" ht="15" customHeight="1">
      <c r="R70" s="7"/>
    </row>
    <row r="71" ht="15" customHeight="1">
      <c r="R71" s="7"/>
    </row>
    <row r="72" ht="15" customHeight="1">
      <c r="R72" s="7"/>
    </row>
    <row r="73" ht="15" customHeight="1">
      <c r="R73" s="7"/>
    </row>
    <row r="74" ht="15" customHeight="1">
      <c r="R74" s="7"/>
    </row>
    <row r="75" ht="15" customHeight="1">
      <c r="R75" s="7"/>
    </row>
    <row r="76" ht="15" customHeight="1">
      <c r="R76" s="7"/>
    </row>
    <row r="77" ht="15" customHeight="1">
      <c r="R77" s="7"/>
    </row>
    <row r="78" ht="15" customHeight="1">
      <c r="R78" s="7"/>
    </row>
    <row r="79" ht="15" customHeight="1">
      <c r="R79" s="7"/>
    </row>
    <row r="80" ht="15" customHeight="1">
      <c r="R80" s="7"/>
    </row>
    <row r="81" ht="15" customHeight="1">
      <c r="R81" s="7"/>
    </row>
    <row r="82" ht="15" customHeight="1">
      <c r="R82" s="7"/>
    </row>
    <row r="83" ht="15" customHeight="1">
      <c r="R83" s="7"/>
    </row>
    <row r="84" ht="15" customHeight="1">
      <c r="R84" s="7"/>
    </row>
    <row r="85" ht="15" customHeight="1">
      <c r="R85" s="7"/>
    </row>
    <row r="86" ht="15" customHeight="1">
      <c r="R86" s="7"/>
    </row>
    <row r="87" ht="15" customHeight="1">
      <c r="R87" s="7"/>
    </row>
    <row r="88" ht="15" customHeight="1">
      <c r="R88" s="7"/>
    </row>
    <row r="89" ht="15" customHeight="1">
      <c r="R89" s="7"/>
    </row>
    <row r="90" ht="15" customHeight="1">
      <c r="R90" s="7"/>
    </row>
    <row r="91" ht="15" customHeight="1">
      <c r="R91" s="7"/>
    </row>
    <row r="92" ht="15" customHeight="1">
      <c r="R92" s="7"/>
    </row>
    <row r="93" ht="15" customHeight="1">
      <c r="R93" s="7"/>
    </row>
    <row r="94" ht="15" customHeight="1">
      <c r="R94" s="7"/>
    </row>
    <row r="95" ht="15" customHeight="1">
      <c r="R95" s="7"/>
    </row>
    <row r="96" ht="15" customHeight="1">
      <c r="R96" s="7"/>
    </row>
    <row r="97" ht="15" customHeight="1">
      <c r="R97" s="7"/>
    </row>
    <row r="98" ht="15" customHeight="1">
      <c r="R98" s="7"/>
    </row>
    <row r="99" ht="15" customHeight="1">
      <c r="R99" s="7"/>
    </row>
    <row r="100" ht="15" customHeight="1">
      <c r="R100" s="7"/>
    </row>
    <row r="101" ht="15" customHeight="1">
      <c r="R101" s="7"/>
    </row>
    <row r="102" ht="15" customHeight="1">
      <c r="R102" s="7"/>
    </row>
    <row r="103" ht="15" customHeight="1">
      <c r="R103" s="7"/>
    </row>
    <row r="104" ht="15" customHeight="1">
      <c r="R104" s="7"/>
    </row>
    <row r="105" ht="15" customHeight="1">
      <c r="R105" s="7"/>
    </row>
    <row r="106" ht="15" customHeight="1">
      <c r="R106" s="7"/>
    </row>
    <row r="107" ht="15" customHeight="1">
      <c r="R107" s="7"/>
    </row>
    <row r="108" ht="15" customHeight="1">
      <c r="R108" s="7"/>
    </row>
    <row r="109" ht="15" customHeight="1">
      <c r="R109" s="7"/>
    </row>
    <row r="110" ht="15" customHeight="1">
      <c r="R110" s="7"/>
    </row>
    <row r="111" ht="15" customHeight="1">
      <c r="R111" s="7"/>
    </row>
    <row r="112" ht="15" customHeight="1">
      <c r="R112" s="7"/>
    </row>
    <row r="113" ht="15" customHeight="1">
      <c r="R113" s="7"/>
    </row>
    <row r="114" ht="15" customHeight="1">
      <c r="R114" s="7"/>
    </row>
    <row r="115" ht="15" customHeight="1">
      <c r="R115" s="7"/>
    </row>
    <row r="116" ht="15" customHeight="1">
      <c r="R116" s="7"/>
    </row>
    <row r="117" ht="15" customHeight="1">
      <c r="R117" s="7"/>
    </row>
    <row r="118" ht="15" customHeight="1">
      <c r="R118" s="7"/>
    </row>
    <row r="119" ht="15" customHeight="1">
      <c r="R119" s="7"/>
    </row>
    <row r="120" ht="15" customHeight="1">
      <c r="R120" s="7"/>
    </row>
    <row r="121" ht="15" customHeight="1">
      <c r="R121" s="7"/>
    </row>
    <row r="122" ht="15" customHeight="1">
      <c r="R122" s="7"/>
    </row>
    <row r="123" ht="15" customHeight="1">
      <c r="R123" s="7"/>
    </row>
    <row r="124" ht="15" customHeight="1">
      <c r="R124" s="7"/>
    </row>
    <row r="125" ht="15" customHeight="1">
      <c r="R125" s="7"/>
    </row>
    <row r="126" ht="15" customHeight="1">
      <c r="R126" s="7"/>
    </row>
    <row r="127" ht="15" customHeight="1">
      <c r="R127" s="7"/>
    </row>
    <row r="128" ht="15" customHeight="1">
      <c r="R128" s="7"/>
    </row>
    <row r="129" ht="15" customHeight="1">
      <c r="R129" s="7"/>
    </row>
    <row r="130" ht="15" customHeight="1">
      <c r="R130" s="7"/>
    </row>
    <row r="131" ht="15" customHeight="1">
      <c r="R131" s="7"/>
    </row>
    <row r="132" ht="15" customHeight="1">
      <c r="R132" s="7"/>
    </row>
    <row r="133" ht="15" customHeight="1">
      <c r="R133" s="7"/>
    </row>
    <row r="134" ht="15" customHeight="1">
      <c r="R134" s="7"/>
    </row>
    <row r="135" ht="15" customHeight="1">
      <c r="R135" s="7"/>
    </row>
    <row r="136" ht="15" customHeight="1">
      <c r="R136" s="7"/>
    </row>
    <row r="137" ht="15" customHeight="1">
      <c r="R137" s="7"/>
    </row>
    <row r="138" ht="15" customHeight="1">
      <c r="R138" s="7"/>
    </row>
    <row r="139" ht="15" customHeight="1">
      <c r="R139" s="7"/>
    </row>
    <row r="140" ht="15" customHeight="1">
      <c r="R140" s="7"/>
    </row>
    <row r="141" ht="15" customHeight="1">
      <c r="R141" s="7"/>
    </row>
    <row r="142" ht="15" customHeight="1">
      <c r="R142" s="7"/>
    </row>
    <row r="143" ht="15" customHeight="1">
      <c r="R143" s="7"/>
    </row>
    <row r="144" ht="15" customHeight="1">
      <c r="R144" s="7"/>
    </row>
    <row r="145" ht="15" customHeight="1">
      <c r="R145" s="7"/>
    </row>
    <row r="146" ht="15" customHeight="1">
      <c r="R146" s="7"/>
    </row>
    <row r="147" ht="15" customHeight="1">
      <c r="R147" s="7"/>
    </row>
    <row r="148" ht="15" customHeight="1">
      <c r="R148" s="7"/>
    </row>
    <row r="149" ht="15" customHeight="1">
      <c r="R149" s="7"/>
    </row>
    <row r="150" ht="15" customHeight="1">
      <c r="R150" s="7"/>
    </row>
    <row r="151" ht="15" customHeight="1">
      <c r="R151" s="7"/>
    </row>
    <row r="152" ht="15" customHeight="1">
      <c r="R152" s="7"/>
    </row>
    <row r="153" ht="15" customHeight="1">
      <c r="R153" s="7"/>
    </row>
    <row r="154" ht="15" customHeight="1">
      <c r="R154" s="7"/>
    </row>
    <row r="155" ht="15" customHeight="1">
      <c r="R155" s="7"/>
    </row>
    <row r="156" ht="15" customHeight="1">
      <c r="R156" s="7"/>
    </row>
    <row r="157" ht="15" customHeight="1">
      <c r="R157" s="7"/>
    </row>
    <row r="158" ht="15" customHeight="1">
      <c r="R158" s="7"/>
    </row>
    <row r="159" ht="15" customHeight="1">
      <c r="R159" s="7"/>
    </row>
    <row r="160" ht="15" customHeight="1">
      <c r="R160" s="7"/>
    </row>
    <row r="161" ht="15" customHeight="1">
      <c r="R161" s="7"/>
    </row>
    <row r="162" ht="15" customHeight="1">
      <c r="R162" s="7"/>
    </row>
    <row r="163" ht="15" customHeight="1">
      <c r="R163" s="7"/>
    </row>
    <row r="164" ht="15" customHeight="1">
      <c r="R164" s="7"/>
    </row>
    <row r="165" ht="15" customHeight="1">
      <c r="R165" s="7"/>
    </row>
    <row r="166" ht="15" customHeight="1">
      <c r="R166" s="7"/>
    </row>
    <row r="167" ht="15" customHeight="1">
      <c r="R167" s="7"/>
    </row>
    <row r="168" ht="15" customHeight="1">
      <c r="R168" s="7"/>
    </row>
    <row r="169" ht="15" customHeight="1">
      <c r="R169" s="7"/>
    </row>
    <row r="170" ht="15" customHeight="1">
      <c r="R170" s="7"/>
    </row>
    <row r="171" ht="15" customHeight="1">
      <c r="R171" s="7"/>
    </row>
    <row r="172" ht="15" customHeight="1">
      <c r="R172" s="7"/>
    </row>
    <row r="173" ht="15" customHeight="1">
      <c r="R173" s="7"/>
    </row>
    <row r="174" ht="15" customHeight="1">
      <c r="R174" s="7"/>
    </row>
    <row r="175" ht="15" customHeight="1">
      <c r="R175" s="7"/>
    </row>
    <row r="176" ht="15" customHeight="1">
      <c r="R176" s="7"/>
    </row>
    <row r="177" ht="15" customHeight="1">
      <c r="R177" s="7"/>
    </row>
    <row r="178" ht="15" customHeight="1">
      <c r="R178" s="7"/>
    </row>
    <row r="179" ht="15" customHeight="1">
      <c r="R179" s="7"/>
    </row>
    <row r="180" ht="15" customHeight="1">
      <c r="R180" s="7"/>
    </row>
    <row r="181" ht="15" customHeight="1">
      <c r="R181" s="7"/>
    </row>
    <row r="182" ht="15" customHeight="1">
      <c r="R182" s="7"/>
    </row>
    <row r="183" ht="15" customHeight="1">
      <c r="R183" s="7"/>
    </row>
    <row r="184" ht="15" customHeight="1">
      <c r="R184" s="7"/>
    </row>
    <row r="185" ht="15" customHeight="1">
      <c r="R185" s="7"/>
    </row>
    <row r="186" ht="15" customHeight="1">
      <c r="R186" s="7"/>
    </row>
    <row r="187" ht="15" customHeight="1">
      <c r="R187" s="7"/>
    </row>
    <row r="188" ht="15" customHeight="1">
      <c r="R188" s="7"/>
    </row>
    <row r="189" ht="15" customHeight="1">
      <c r="R189" s="7"/>
    </row>
    <row r="190" ht="15" customHeight="1">
      <c r="R190" s="7"/>
    </row>
    <row r="191" ht="15" customHeight="1">
      <c r="R191" s="7"/>
    </row>
    <row r="192" ht="15" customHeight="1">
      <c r="R192" s="7"/>
    </row>
    <row r="193" ht="15" customHeight="1">
      <c r="R193" s="7"/>
    </row>
    <row r="194" ht="15" customHeight="1">
      <c r="R194" s="7"/>
    </row>
    <row r="195" ht="15" customHeight="1">
      <c r="R195" s="7"/>
    </row>
    <row r="196" ht="15" customHeight="1">
      <c r="R196" s="7"/>
    </row>
    <row r="197" ht="15" customHeight="1">
      <c r="R197" s="7"/>
    </row>
    <row r="198" ht="15" customHeight="1">
      <c r="R198" s="7"/>
    </row>
    <row r="199" ht="15" customHeight="1">
      <c r="R199" s="7"/>
    </row>
    <row r="200" ht="15" customHeight="1">
      <c r="R200" s="7"/>
    </row>
    <row r="201" ht="15" customHeight="1">
      <c r="R201" s="7"/>
    </row>
    <row r="202" ht="15" customHeight="1">
      <c r="R202" s="7"/>
    </row>
    <row r="203" ht="15" customHeight="1">
      <c r="R203" s="7"/>
    </row>
    <row r="204" ht="15" customHeight="1">
      <c r="R204" s="7"/>
    </row>
    <row r="205" ht="15" customHeight="1">
      <c r="R205" s="7"/>
    </row>
    <row r="206" ht="15" customHeight="1">
      <c r="R206" s="7"/>
    </row>
    <row r="207" ht="15" customHeight="1">
      <c r="R207" s="7"/>
    </row>
    <row r="208" ht="15" customHeight="1">
      <c r="R208" s="7"/>
    </row>
    <row r="209" ht="15" customHeight="1">
      <c r="R209" s="7"/>
    </row>
    <row r="210" ht="15" customHeight="1">
      <c r="R210" s="7"/>
    </row>
    <row r="211" ht="15" customHeight="1">
      <c r="R211" s="7"/>
    </row>
    <row r="212" ht="15" customHeight="1">
      <c r="R212" s="7"/>
    </row>
    <row r="213" ht="15" customHeight="1">
      <c r="R213" s="7"/>
    </row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</sheetData>
  <sheetProtection/>
  <mergeCells count="8">
    <mergeCell ref="Q2:Q4"/>
    <mergeCell ref="A2:A4"/>
    <mergeCell ref="B2:B4"/>
    <mergeCell ref="C2:D4"/>
    <mergeCell ref="N2:N4"/>
    <mergeCell ref="E2:H3"/>
    <mergeCell ref="J2:M3"/>
    <mergeCell ref="O2:P3"/>
  </mergeCells>
  <printOptions/>
  <pageMargins left="0.3937007874015748" right="0.1968503937007874" top="0.5905511811023623" bottom="0.1968503937007874" header="0.31496062992125984" footer="0.5118110236220472"/>
  <pageSetup horizontalDpi="300" verticalDpi="300" orientation="landscape" paperSize="9" scale="75" r:id="rId1"/>
  <headerFooter alignWithMargins="0">
    <oddHeader>&amp;L&amp;A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S213"/>
  <sheetViews>
    <sheetView view="pageBreakPreview" zoomScale="60" zoomScalePageLayoutView="0" workbookViewId="0" topLeftCell="B1">
      <selection activeCell="K6" sqref="K6"/>
    </sheetView>
  </sheetViews>
  <sheetFormatPr defaultColWidth="9.00390625" defaultRowHeight="13.5"/>
  <cols>
    <col min="1" max="1" width="3.50390625" style="1" hidden="1" customWidth="1"/>
    <col min="2" max="2" width="11.875" style="7" customWidth="1"/>
    <col min="3" max="3" width="5.00390625" style="7" customWidth="1"/>
    <col min="4" max="4" width="38.50390625" style="2" customWidth="1"/>
    <col min="5" max="5" width="5.25390625" style="62" bestFit="1" customWidth="1"/>
    <col min="6" max="7" width="13.00390625" style="62" bestFit="1" customWidth="1"/>
    <col min="8" max="8" width="11.00390625" style="6" bestFit="1" customWidth="1"/>
    <col min="9" max="9" width="2.625" style="6" customWidth="1"/>
    <col min="10" max="10" width="5.25390625" style="62" bestFit="1" customWidth="1"/>
    <col min="11" max="12" width="13.00390625" style="62" bestFit="1" customWidth="1"/>
    <col min="13" max="13" width="11.00390625" style="6" bestFit="1" customWidth="1"/>
    <col min="14" max="14" width="5.25390625" style="28" bestFit="1" customWidth="1"/>
    <col min="15" max="15" width="9.00390625" style="28" bestFit="1" customWidth="1"/>
    <col min="16" max="16" width="11.00390625" style="28" bestFit="1" customWidth="1"/>
    <col min="17" max="17" width="5.25390625" style="28" bestFit="1" customWidth="1"/>
    <col min="18" max="18" width="3.00390625" style="1" customWidth="1"/>
    <col min="19" max="16384" width="9.00390625" style="1" customWidth="1"/>
  </cols>
  <sheetData>
    <row r="1" ht="13.5" customHeight="1">
      <c r="R1" s="7"/>
    </row>
    <row r="2" spans="1:17" s="7" customFormat="1" ht="16.5" customHeight="1">
      <c r="A2" s="132"/>
      <c r="B2" s="135" t="s">
        <v>5</v>
      </c>
      <c r="C2" s="136" t="s">
        <v>2</v>
      </c>
      <c r="D2" s="137"/>
      <c r="E2" s="138" t="s">
        <v>153</v>
      </c>
      <c r="F2" s="139"/>
      <c r="G2" s="139"/>
      <c r="H2" s="140"/>
      <c r="I2" s="73"/>
      <c r="J2" s="138" t="s">
        <v>184</v>
      </c>
      <c r="K2" s="139"/>
      <c r="L2" s="139"/>
      <c r="M2" s="140"/>
      <c r="N2" s="129" t="s">
        <v>15</v>
      </c>
      <c r="O2" s="144" t="s">
        <v>16</v>
      </c>
      <c r="P2" s="145"/>
      <c r="Q2" s="129" t="s">
        <v>1</v>
      </c>
    </row>
    <row r="3" spans="1:17" s="7" customFormat="1" ht="16.5" customHeight="1">
      <c r="A3" s="133"/>
      <c r="B3" s="135"/>
      <c r="C3" s="136"/>
      <c r="D3" s="137"/>
      <c r="E3" s="141"/>
      <c r="F3" s="142"/>
      <c r="G3" s="142"/>
      <c r="H3" s="143"/>
      <c r="I3" s="73"/>
      <c r="J3" s="141"/>
      <c r="K3" s="142"/>
      <c r="L3" s="142"/>
      <c r="M3" s="143"/>
      <c r="N3" s="130"/>
      <c r="O3" s="146"/>
      <c r="P3" s="147"/>
      <c r="Q3" s="130"/>
    </row>
    <row r="4" spans="1:17" s="71" customFormat="1" ht="16.5" customHeight="1">
      <c r="A4" s="134"/>
      <c r="B4" s="135"/>
      <c r="C4" s="137"/>
      <c r="D4" s="137"/>
      <c r="E4" s="65" t="s">
        <v>3</v>
      </c>
      <c r="F4" s="65" t="s">
        <v>0</v>
      </c>
      <c r="G4" s="65" t="s">
        <v>14</v>
      </c>
      <c r="H4" s="67" t="s">
        <v>13</v>
      </c>
      <c r="I4" s="70"/>
      <c r="J4" s="65" t="s">
        <v>3</v>
      </c>
      <c r="K4" s="65" t="s">
        <v>0</v>
      </c>
      <c r="L4" s="65" t="s">
        <v>14</v>
      </c>
      <c r="M4" s="67" t="s">
        <v>13</v>
      </c>
      <c r="N4" s="131"/>
      <c r="O4" s="66" t="s">
        <v>20</v>
      </c>
      <c r="P4" s="66" t="s">
        <v>17</v>
      </c>
      <c r="Q4" s="131"/>
    </row>
    <row r="5" spans="1:19" ht="15" customHeight="1">
      <c r="A5" s="13"/>
      <c r="B5" s="8" t="s">
        <v>28</v>
      </c>
      <c r="C5" s="13">
        <v>1</v>
      </c>
      <c r="D5" s="5" t="s">
        <v>120</v>
      </c>
      <c r="E5" s="19">
        <v>20</v>
      </c>
      <c r="F5" s="19">
        <v>138</v>
      </c>
      <c r="G5" s="19">
        <v>1690736</v>
      </c>
      <c r="H5" s="20">
        <f>IF(AND(F5&gt;0,G5&gt;0),G5/F5,0)</f>
        <v>12251.710144927536</v>
      </c>
      <c r="I5" s="34"/>
      <c r="J5" s="19">
        <v>20</v>
      </c>
      <c r="K5" s="19">
        <v>141</v>
      </c>
      <c r="L5" s="19">
        <v>1819248</v>
      </c>
      <c r="M5" s="20">
        <f>IF(AND(K5&gt;0,L5&gt;0),L5/K5,0)</f>
        <v>12902.468085106382</v>
      </c>
      <c r="N5" s="17"/>
      <c r="O5" s="17"/>
      <c r="P5" s="17"/>
      <c r="Q5" s="17"/>
      <c r="R5" s="72"/>
      <c r="S5" s="79">
        <f>M5/H5</f>
        <v>1.053115682013443</v>
      </c>
    </row>
    <row r="6" spans="1:19" ht="15" customHeight="1">
      <c r="A6" s="13"/>
      <c r="B6" s="8" t="s">
        <v>28</v>
      </c>
      <c r="C6" s="13">
        <v>2</v>
      </c>
      <c r="D6" s="5" t="s">
        <v>121</v>
      </c>
      <c r="E6" s="19">
        <v>25</v>
      </c>
      <c r="F6" s="19">
        <v>407</v>
      </c>
      <c r="G6" s="19">
        <v>4101483</v>
      </c>
      <c r="H6" s="20">
        <f>IF(AND(F6&gt;0,G6&gt;0),G6/F6,0)</f>
        <v>10077.353808353808</v>
      </c>
      <c r="I6" s="34"/>
      <c r="J6" s="19"/>
      <c r="K6" s="19"/>
      <c r="L6" s="19"/>
      <c r="M6" s="20">
        <f>IF(AND(K6&gt;0,L6&gt;0),L6/K6,0)</f>
        <v>0</v>
      </c>
      <c r="N6" s="17"/>
      <c r="O6" s="17" t="s">
        <v>194</v>
      </c>
      <c r="P6" s="17"/>
      <c r="Q6" s="17"/>
      <c r="R6" s="72"/>
      <c r="S6" s="79">
        <f>M6/H6</f>
        <v>0</v>
      </c>
    </row>
    <row r="7" spans="5:18" ht="15" customHeight="1">
      <c r="E7" s="62">
        <f>SUM(E5:E6)</f>
        <v>45</v>
      </c>
      <c r="F7" s="62">
        <f>SUM(F5:F6)</f>
        <v>545</v>
      </c>
      <c r="G7" s="62">
        <f>SUM(G5:G6)</f>
        <v>5792219</v>
      </c>
      <c r="H7" s="37">
        <f>IF(AND(F7&gt;0,G7&gt;0),G7/F7,0)</f>
        <v>10627.924770642201</v>
      </c>
      <c r="J7" s="62">
        <f>SUM(J5:J6)</f>
        <v>20</v>
      </c>
      <c r="K7" s="62">
        <f>SUM(K5:K6)</f>
        <v>141</v>
      </c>
      <c r="L7" s="62">
        <f>SUM(L5:L6)</f>
        <v>1819248</v>
      </c>
      <c r="M7" s="37">
        <f>IF(AND(K7&gt;0,L7&gt;0),L7/K7,0)</f>
        <v>12902.468085106382</v>
      </c>
      <c r="R7" s="7"/>
    </row>
    <row r="8" ht="15" customHeight="1">
      <c r="R8" s="7"/>
    </row>
    <row r="9" ht="15" customHeight="1">
      <c r="R9" s="7"/>
    </row>
    <row r="10" ht="15" customHeight="1">
      <c r="R10" s="7"/>
    </row>
    <row r="11" ht="15" customHeight="1">
      <c r="R11" s="7"/>
    </row>
    <row r="12" ht="15" customHeight="1">
      <c r="R12" s="7"/>
    </row>
    <row r="13" ht="15" customHeight="1">
      <c r="R13" s="7"/>
    </row>
    <row r="14" ht="15" customHeight="1">
      <c r="R14" s="7"/>
    </row>
    <row r="15" ht="15" customHeight="1">
      <c r="R15" s="7"/>
    </row>
    <row r="16" ht="15" customHeight="1">
      <c r="R16" s="7"/>
    </row>
    <row r="17" ht="15" customHeight="1">
      <c r="R17" s="7"/>
    </row>
    <row r="18" ht="15" customHeight="1">
      <c r="R18" s="7"/>
    </row>
    <row r="19" ht="15" customHeight="1">
      <c r="R19" s="7"/>
    </row>
    <row r="20" ht="15" customHeight="1">
      <c r="R20" s="7"/>
    </row>
    <row r="21" ht="15" customHeight="1">
      <c r="R21" s="7"/>
    </row>
    <row r="22" ht="15" customHeight="1">
      <c r="R22" s="7"/>
    </row>
    <row r="23" ht="15" customHeight="1">
      <c r="R23" s="7"/>
    </row>
    <row r="24" ht="15" customHeight="1">
      <c r="R24" s="7"/>
    </row>
    <row r="25" ht="15" customHeight="1">
      <c r="R25" s="7"/>
    </row>
    <row r="26" ht="15" customHeight="1">
      <c r="R26" s="7"/>
    </row>
    <row r="27" ht="15" customHeight="1">
      <c r="R27" s="7"/>
    </row>
    <row r="28" ht="15" customHeight="1">
      <c r="R28" s="7"/>
    </row>
    <row r="29" ht="15" customHeight="1">
      <c r="R29" s="7"/>
    </row>
    <row r="30" ht="15" customHeight="1">
      <c r="R30" s="7"/>
    </row>
    <row r="31" ht="15" customHeight="1">
      <c r="R31" s="7"/>
    </row>
    <row r="32" ht="15" customHeight="1">
      <c r="R32" s="7"/>
    </row>
    <row r="33" ht="15" customHeight="1">
      <c r="R33" s="7"/>
    </row>
    <row r="34" ht="15" customHeight="1">
      <c r="R34" s="7"/>
    </row>
    <row r="35" ht="15" customHeight="1">
      <c r="R35" s="7"/>
    </row>
    <row r="36" ht="15" customHeight="1">
      <c r="R36" s="7"/>
    </row>
    <row r="37" ht="15" customHeight="1">
      <c r="R37" s="7"/>
    </row>
    <row r="38" ht="15" customHeight="1">
      <c r="R38" s="7"/>
    </row>
    <row r="39" ht="15" customHeight="1">
      <c r="R39" s="7"/>
    </row>
    <row r="40" ht="15" customHeight="1">
      <c r="R40" s="7"/>
    </row>
    <row r="41" ht="15" customHeight="1">
      <c r="R41" s="7"/>
    </row>
    <row r="42" ht="15" customHeight="1">
      <c r="R42" s="7"/>
    </row>
    <row r="43" ht="15" customHeight="1">
      <c r="R43" s="7"/>
    </row>
    <row r="44" ht="15" customHeight="1">
      <c r="R44" s="7"/>
    </row>
    <row r="45" ht="15" customHeight="1">
      <c r="R45" s="7"/>
    </row>
    <row r="46" ht="15" customHeight="1">
      <c r="R46" s="7"/>
    </row>
    <row r="47" ht="15" customHeight="1">
      <c r="R47" s="7"/>
    </row>
    <row r="48" ht="15" customHeight="1">
      <c r="R48" s="7"/>
    </row>
    <row r="49" ht="15" customHeight="1">
      <c r="R49" s="7"/>
    </row>
    <row r="50" ht="15" customHeight="1">
      <c r="R50" s="7"/>
    </row>
    <row r="51" ht="15" customHeight="1">
      <c r="R51" s="7"/>
    </row>
    <row r="52" ht="15" customHeight="1">
      <c r="R52" s="7"/>
    </row>
    <row r="53" ht="15" customHeight="1">
      <c r="R53" s="7"/>
    </row>
    <row r="54" ht="15" customHeight="1">
      <c r="R54" s="7"/>
    </row>
    <row r="55" ht="15" customHeight="1">
      <c r="R55" s="7"/>
    </row>
    <row r="56" ht="15" customHeight="1">
      <c r="R56" s="7"/>
    </row>
    <row r="57" ht="15" customHeight="1">
      <c r="R57" s="7"/>
    </row>
    <row r="58" ht="15" customHeight="1">
      <c r="R58" s="7"/>
    </row>
    <row r="59" ht="15" customHeight="1">
      <c r="R59" s="7"/>
    </row>
    <row r="60" ht="15" customHeight="1">
      <c r="R60" s="7"/>
    </row>
    <row r="61" ht="15" customHeight="1">
      <c r="R61" s="7"/>
    </row>
    <row r="62" ht="15" customHeight="1">
      <c r="R62" s="7"/>
    </row>
    <row r="63" ht="15" customHeight="1">
      <c r="R63" s="7"/>
    </row>
    <row r="64" ht="15" customHeight="1">
      <c r="R64" s="7"/>
    </row>
    <row r="65" ht="15" customHeight="1">
      <c r="R65" s="7"/>
    </row>
    <row r="66" ht="15" customHeight="1">
      <c r="R66" s="7"/>
    </row>
    <row r="67" ht="15" customHeight="1">
      <c r="R67" s="7"/>
    </row>
    <row r="68" ht="15" customHeight="1">
      <c r="R68" s="7"/>
    </row>
    <row r="69" ht="15" customHeight="1">
      <c r="R69" s="7"/>
    </row>
    <row r="70" ht="15" customHeight="1">
      <c r="R70" s="7"/>
    </row>
    <row r="71" ht="15" customHeight="1">
      <c r="R71" s="7"/>
    </row>
    <row r="72" ht="15" customHeight="1">
      <c r="R72" s="7"/>
    </row>
    <row r="73" ht="15" customHeight="1">
      <c r="R73" s="7"/>
    </row>
    <row r="74" ht="15" customHeight="1">
      <c r="R74" s="7"/>
    </row>
    <row r="75" ht="15" customHeight="1">
      <c r="R75" s="7"/>
    </row>
    <row r="76" ht="15" customHeight="1">
      <c r="R76" s="7"/>
    </row>
    <row r="77" ht="15" customHeight="1">
      <c r="R77" s="7"/>
    </row>
    <row r="78" ht="15" customHeight="1">
      <c r="R78" s="7"/>
    </row>
    <row r="79" ht="15" customHeight="1">
      <c r="R79" s="7"/>
    </row>
    <row r="80" ht="15" customHeight="1">
      <c r="R80" s="7"/>
    </row>
    <row r="81" ht="15" customHeight="1">
      <c r="R81" s="7"/>
    </row>
    <row r="82" ht="15" customHeight="1">
      <c r="R82" s="7"/>
    </row>
    <row r="83" ht="15" customHeight="1">
      <c r="R83" s="7"/>
    </row>
    <row r="84" ht="15" customHeight="1">
      <c r="R84" s="7"/>
    </row>
    <row r="85" ht="15" customHeight="1">
      <c r="R85" s="7"/>
    </row>
    <row r="86" ht="15" customHeight="1">
      <c r="R86" s="7"/>
    </row>
    <row r="87" ht="15" customHeight="1">
      <c r="R87" s="7"/>
    </row>
    <row r="88" ht="15" customHeight="1">
      <c r="R88" s="7"/>
    </row>
    <row r="89" ht="15" customHeight="1">
      <c r="R89" s="7"/>
    </row>
    <row r="90" ht="15" customHeight="1">
      <c r="R90" s="7"/>
    </row>
    <row r="91" ht="15" customHeight="1">
      <c r="R91" s="7"/>
    </row>
    <row r="92" ht="15" customHeight="1">
      <c r="R92" s="7"/>
    </row>
    <row r="93" ht="15" customHeight="1">
      <c r="R93" s="7"/>
    </row>
    <row r="94" ht="15" customHeight="1">
      <c r="R94" s="7"/>
    </row>
    <row r="95" ht="15" customHeight="1">
      <c r="R95" s="7"/>
    </row>
    <row r="96" ht="15" customHeight="1">
      <c r="R96" s="7"/>
    </row>
    <row r="97" ht="15" customHeight="1">
      <c r="R97" s="7"/>
    </row>
    <row r="98" ht="15" customHeight="1">
      <c r="R98" s="7"/>
    </row>
    <row r="99" ht="15" customHeight="1">
      <c r="R99" s="7"/>
    </row>
    <row r="100" ht="15" customHeight="1">
      <c r="R100" s="7"/>
    </row>
    <row r="101" ht="15" customHeight="1">
      <c r="R101" s="7"/>
    </row>
    <row r="102" ht="15" customHeight="1">
      <c r="R102" s="7"/>
    </row>
    <row r="103" ht="15" customHeight="1">
      <c r="R103" s="7"/>
    </row>
    <row r="104" ht="15" customHeight="1">
      <c r="R104" s="7"/>
    </row>
    <row r="105" ht="15" customHeight="1">
      <c r="R105" s="7"/>
    </row>
    <row r="106" ht="15" customHeight="1">
      <c r="R106" s="7"/>
    </row>
    <row r="107" ht="15" customHeight="1">
      <c r="R107" s="7"/>
    </row>
    <row r="108" ht="15" customHeight="1">
      <c r="R108" s="7"/>
    </row>
    <row r="109" ht="15" customHeight="1">
      <c r="R109" s="7"/>
    </row>
    <row r="110" ht="15" customHeight="1">
      <c r="R110" s="7"/>
    </row>
    <row r="111" ht="15" customHeight="1">
      <c r="R111" s="7"/>
    </row>
    <row r="112" ht="15" customHeight="1">
      <c r="R112" s="7"/>
    </row>
    <row r="113" ht="15" customHeight="1">
      <c r="R113" s="7"/>
    </row>
    <row r="114" ht="15" customHeight="1">
      <c r="R114" s="7"/>
    </row>
    <row r="115" ht="15" customHeight="1">
      <c r="R115" s="7"/>
    </row>
    <row r="116" ht="15" customHeight="1">
      <c r="R116" s="7"/>
    </row>
    <row r="117" ht="15" customHeight="1">
      <c r="R117" s="7"/>
    </row>
    <row r="118" ht="15" customHeight="1">
      <c r="R118" s="7"/>
    </row>
    <row r="119" ht="15" customHeight="1">
      <c r="R119" s="7"/>
    </row>
    <row r="120" ht="15" customHeight="1">
      <c r="R120" s="7"/>
    </row>
    <row r="121" ht="15" customHeight="1">
      <c r="R121" s="7"/>
    </row>
    <row r="122" ht="15" customHeight="1">
      <c r="R122" s="7"/>
    </row>
    <row r="123" ht="15" customHeight="1">
      <c r="R123" s="7"/>
    </row>
    <row r="124" ht="15" customHeight="1">
      <c r="R124" s="7"/>
    </row>
    <row r="125" ht="15" customHeight="1">
      <c r="R125" s="7"/>
    </row>
    <row r="126" ht="15" customHeight="1">
      <c r="R126" s="7"/>
    </row>
    <row r="127" ht="15" customHeight="1">
      <c r="R127" s="7"/>
    </row>
    <row r="128" ht="15" customHeight="1">
      <c r="R128" s="7"/>
    </row>
    <row r="129" ht="15" customHeight="1">
      <c r="R129" s="7"/>
    </row>
    <row r="130" ht="15" customHeight="1">
      <c r="R130" s="7"/>
    </row>
    <row r="131" ht="15" customHeight="1">
      <c r="R131" s="7"/>
    </row>
    <row r="132" ht="15" customHeight="1">
      <c r="R132" s="7"/>
    </row>
    <row r="133" ht="15" customHeight="1">
      <c r="R133" s="7"/>
    </row>
    <row r="134" ht="15" customHeight="1">
      <c r="R134" s="7"/>
    </row>
    <row r="135" ht="15" customHeight="1">
      <c r="R135" s="7"/>
    </row>
    <row r="136" ht="15" customHeight="1">
      <c r="R136" s="7"/>
    </row>
    <row r="137" ht="15" customHeight="1">
      <c r="R137" s="7"/>
    </row>
    <row r="138" ht="15" customHeight="1">
      <c r="R138" s="7"/>
    </row>
    <row r="139" ht="15" customHeight="1">
      <c r="R139" s="7"/>
    </row>
    <row r="140" ht="15" customHeight="1">
      <c r="R140" s="7"/>
    </row>
    <row r="141" ht="15" customHeight="1">
      <c r="R141" s="7"/>
    </row>
    <row r="142" ht="15" customHeight="1">
      <c r="R142" s="7"/>
    </row>
    <row r="143" ht="15" customHeight="1">
      <c r="R143" s="7"/>
    </row>
    <row r="144" ht="15" customHeight="1">
      <c r="R144" s="7"/>
    </row>
    <row r="145" ht="15" customHeight="1">
      <c r="R145" s="7"/>
    </row>
    <row r="146" ht="15" customHeight="1">
      <c r="R146" s="7"/>
    </row>
    <row r="147" ht="15" customHeight="1">
      <c r="R147" s="7"/>
    </row>
    <row r="148" ht="15" customHeight="1">
      <c r="R148" s="7"/>
    </row>
    <row r="149" ht="15" customHeight="1">
      <c r="R149" s="7"/>
    </row>
    <row r="150" ht="15" customHeight="1">
      <c r="R150" s="7"/>
    </row>
    <row r="151" ht="15" customHeight="1">
      <c r="R151" s="7"/>
    </row>
    <row r="152" ht="15" customHeight="1">
      <c r="R152" s="7"/>
    </row>
    <row r="153" ht="15" customHeight="1">
      <c r="R153" s="7"/>
    </row>
    <row r="154" ht="15" customHeight="1">
      <c r="R154" s="7"/>
    </row>
    <row r="155" ht="15" customHeight="1">
      <c r="R155" s="7"/>
    </row>
    <row r="156" ht="15" customHeight="1">
      <c r="R156" s="7"/>
    </row>
    <row r="157" ht="15" customHeight="1">
      <c r="R157" s="7"/>
    </row>
    <row r="158" ht="15" customHeight="1">
      <c r="R158" s="7"/>
    </row>
    <row r="159" ht="15" customHeight="1">
      <c r="R159" s="7"/>
    </row>
    <row r="160" ht="15" customHeight="1">
      <c r="R160" s="7"/>
    </row>
    <row r="161" ht="15" customHeight="1">
      <c r="R161" s="7"/>
    </row>
    <row r="162" ht="15" customHeight="1">
      <c r="R162" s="7"/>
    </row>
    <row r="163" ht="15" customHeight="1">
      <c r="R163" s="7"/>
    </row>
    <row r="164" ht="15" customHeight="1">
      <c r="R164" s="7"/>
    </row>
    <row r="165" ht="15" customHeight="1">
      <c r="R165" s="7"/>
    </row>
    <row r="166" ht="15" customHeight="1">
      <c r="R166" s="7"/>
    </row>
    <row r="167" ht="15" customHeight="1">
      <c r="R167" s="7"/>
    </row>
    <row r="168" ht="15" customHeight="1">
      <c r="R168" s="7"/>
    </row>
    <row r="169" ht="15" customHeight="1">
      <c r="R169" s="7"/>
    </row>
    <row r="170" ht="15" customHeight="1">
      <c r="R170" s="7"/>
    </row>
    <row r="171" ht="15" customHeight="1">
      <c r="R171" s="7"/>
    </row>
    <row r="172" ht="15" customHeight="1">
      <c r="R172" s="7"/>
    </row>
    <row r="173" ht="15" customHeight="1">
      <c r="R173" s="7"/>
    </row>
    <row r="174" ht="15" customHeight="1">
      <c r="R174" s="7"/>
    </row>
    <row r="175" ht="15" customHeight="1">
      <c r="R175" s="7"/>
    </row>
    <row r="176" ht="15" customHeight="1">
      <c r="R176" s="7"/>
    </row>
    <row r="177" ht="15" customHeight="1">
      <c r="R177" s="7"/>
    </row>
    <row r="178" ht="15" customHeight="1">
      <c r="R178" s="7"/>
    </row>
    <row r="179" ht="15" customHeight="1">
      <c r="R179" s="7"/>
    </row>
    <row r="180" ht="15" customHeight="1">
      <c r="R180" s="7"/>
    </row>
    <row r="181" ht="15" customHeight="1">
      <c r="R181" s="7"/>
    </row>
    <row r="182" ht="15" customHeight="1">
      <c r="R182" s="7"/>
    </row>
    <row r="183" ht="15" customHeight="1">
      <c r="R183" s="7"/>
    </row>
    <row r="184" ht="15" customHeight="1">
      <c r="R184" s="7"/>
    </row>
    <row r="185" ht="15" customHeight="1">
      <c r="R185" s="7"/>
    </row>
    <row r="186" ht="15" customHeight="1">
      <c r="R186" s="7"/>
    </row>
    <row r="187" ht="15" customHeight="1">
      <c r="R187" s="7"/>
    </row>
    <row r="188" ht="15" customHeight="1">
      <c r="R188" s="7"/>
    </row>
    <row r="189" ht="15" customHeight="1">
      <c r="R189" s="7"/>
    </row>
    <row r="190" ht="15" customHeight="1">
      <c r="R190" s="7"/>
    </row>
    <row r="191" ht="15" customHeight="1">
      <c r="R191" s="7"/>
    </row>
    <row r="192" ht="15" customHeight="1">
      <c r="R192" s="7"/>
    </row>
    <row r="193" ht="15" customHeight="1">
      <c r="R193" s="7"/>
    </row>
    <row r="194" ht="15" customHeight="1">
      <c r="R194" s="7"/>
    </row>
    <row r="195" ht="15" customHeight="1">
      <c r="R195" s="7"/>
    </row>
    <row r="196" ht="15" customHeight="1">
      <c r="R196" s="7"/>
    </row>
    <row r="197" ht="15" customHeight="1">
      <c r="R197" s="7"/>
    </row>
    <row r="198" ht="15" customHeight="1">
      <c r="R198" s="7"/>
    </row>
    <row r="199" ht="15" customHeight="1">
      <c r="R199" s="7"/>
    </row>
    <row r="200" ht="15" customHeight="1">
      <c r="R200" s="7"/>
    </row>
    <row r="201" ht="15" customHeight="1">
      <c r="R201" s="7"/>
    </row>
    <row r="202" ht="15" customHeight="1">
      <c r="R202" s="7"/>
    </row>
    <row r="203" ht="15" customHeight="1">
      <c r="R203" s="7"/>
    </row>
    <row r="204" ht="15" customHeight="1">
      <c r="R204" s="7"/>
    </row>
    <row r="205" ht="15" customHeight="1">
      <c r="R205" s="7"/>
    </row>
    <row r="206" ht="15" customHeight="1">
      <c r="R206" s="7"/>
    </row>
    <row r="207" ht="15" customHeight="1">
      <c r="R207" s="7"/>
    </row>
    <row r="208" ht="15" customHeight="1">
      <c r="R208" s="7"/>
    </row>
    <row r="209" ht="15" customHeight="1">
      <c r="R209" s="7"/>
    </row>
    <row r="210" ht="15" customHeight="1">
      <c r="R210" s="7"/>
    </row>
    <row r="211" ht="15" customHeight="1">
      <c r="R211" s="7"/>
    </row>
    <row r="212" ht="15" customHeight="1">
      <c r="R212" s="7"/>
    </row>
    <row r="213" ht="15" customHeight="1">
      <c r="R213" s="7"/>
    </row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</sheetData>
  <sheetProtection/>
  <mergeCells count="8">
    <mergeCell ref="Q2:Q4"/>
    <mergeCell ref="A2:A4"/>
    <mergeCell ref="B2:B4"/>
    <mergeCell ref="C2:D4"/>
    <mergeCell ref="N2:N4"/>
    <mergeCell ref="E2:H3"/>
    <mergeCell ref="J2:M3"/>
    <mergeCell ref="O2:P3"/>
  </mergeCells>
  <printOptions/>
  <pageMargins left="0.3937007874015748" right="0.1968503937007874" top="0.5905511811023623" bottom="0.1968503937007874" header="0.31496062992125984" footer="0.5118110236220472"/>
  <pageSetup horizontalDpi="300" verticalDpi="300" orientation="landscape" paperSize="9" scale="79" r:id="rId1"/>
  <headerFooter alignWithMargins="0">
    <oddHeader>&amp;L&amp;A</oddHeader>
  </headerFooter>
  <colBreaks count="1" manualBreakCount="1">
    <brk id="1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S213"/>
  <sheetViews>
    <sheetView view="pageBreakPreview" zoomScale="60" zoomScalePageLayoutView="0" workbookViewId="0" topLeftCell="B1">
      <selection activeCell="L5" sqref="L5"/>
    </sheetView>
  </sheetViews>
  <sheetFormatPr defaultColWidth="9.00390625" defaultRowHeight="13.5"/>
  <cols>
    <col min="1" max="1" width="3.50390625" style="1" hidden="1" customWidth="1"/>
    <col min="2" max="2" width="11.875" style="7" customWidth="1"/>
    <col min="3" max="3" width="5.00390625" style="7" customWidth="1"/>
    <col min="4" max="4" width="29.875" style="2" customWidth="1"/>
    <col min="5" max="5" width="6.75390625" style="62" customWidth="1"/>
    <col min="6" max="7" width="13.375" style="62" customWidth="1"/>
    <col min="8" max="8" width="13.375" style="6" customWidth="1"/>
    <col min="9" max="9" width="2.625" style="6" customWidth="1"/>
    <col min="10" max="10" width="5.25390625" style="62" bestFit="1" customWidth="1"/>
    <col min="11" max="12" width="13.00390625" style="62" bestFit="1" customWidth="1"/>
    <col min="13" max="13" width="11.00390625" style="6" bestFit="1" customWidth="1"/>
    <col min="14" max="14" width="5.25390625" style="27" bestFit="1" customWidth="1"/>
    <col min="15" max="15" width="9.00390625" style="27" bestFit="1" customWidth="1"/>
    <col min="16" max="16" width="11.00390625" style="27" bestFit="1" customWidth="1"/>
    <col min="17" max="17" width="5.25390625" style="27" bestFit="1" customWidth="1"/>
    <col min="18" max="18" width="3.00390625" style="1" customWidth="1"/>
    <col min="19" max="16384" width="9.00390625" style="1" customWidth="1"/>
  </cols>
  <sheetData>
    <row r="1" ht="13.5" customHeight="1">
      <c r="R1" s="7"/>
    </row>
    <row r="2" spans="1:17" s="7" customFormat="1" ht="16.5" customHeight="1">
      <c r="A2" s="132"/>
      <c r="B2" s="135" t="s">
        <v>5</v>
      </c>
      <c r="C2" s="136" t="s">
        <v>2</v>
      </c>
      <c r="D2" s="137"/>
      <c r="E2" s="138" t="s">
        <v>153</v>
      </c>
      <c r="F2" s="139"/>
      <c r="G2" s="139"/>
      <c r="H2" s="140"/>
      <c r="I2" s="73"/>
      <c r="J2" s="138" t="s">
        <v>184</v>
      </c>
      <c r="K2" s="139"/>
      <c r="L2" s="139"/>
      <c r="M2" s="140"/>
      <c r="N2" s="129" t="s">
        <v>15</v>
      </c>
      <c r="O2" s="144" t="s">
        <v>16</v>
      </c>
      <c r="P2" s="145"/>
      <c r="Q2" s="129" t="s">
        <v>1</v>
      </c>
    </row>
    <row r="3" spans="1:17" s="7" customFormat="1" ht="16.5" customHeight="1">
      <c r="A3" s="133"/>
      <c r="B3" s="135"/>
      <c r="C3" s="136"/>
      <c r="D3" s="137"/>
      <c r="E3" s="141"/>
      <c r="F3" s="142"/>
      <c r="G3" s="142"/>
      <c r="H3" s="143"/>
      <c r="I3" s="73"/>
      <c r="J3" s="141"/>
      <c r="K3" s="142"/>
      <c r="L3" s="142"/>
      <c r="M3" s="143"/>
      <c r="N3" s="130"/>
      <c r="O3" s="146"/>
      <c r="P3" s="147"/>
      <c r="Q3" s="130"/>
    </row>
    <row r="4" spans="1:17" s="71" customFormat="1" ht="16.5" customHeight="1">
      <c r="A4" s="134"/>
      <c r="B4" s="135"/>
      <c r="C4" s="137"/>
      <c r="D4" s="137"/>
      <c r="E4" s="65" t="s">
        <v>3</v>
      </c>
      <c r="F4" s="65" t="s">
        <v>0</v>
      </c>
      <c r="G4" s="65" t="s">
        <v>14</v>
      </c>
      <c r="H4" s="67" t="s">
        <v>13</v>
      </c>
      <c r="I4" s="70"/>
      <c r="J4" s="65" t="s">
        <v>3</v>
      </c>
      <c r="K4" s="65" t="s">
        <v>0</v>
      </c>
      <c r="L4" s="65" t="s">
        <v>14</v>
      </c>
      <c r="M4" s="67" t="s">
        <v>13</v>
      </c>
      <c r="N4" s="131"/>
      <c r="O4" s="66" t="s">
        <v>20</v>
      </c>
      <c r="P4" s="66" t="s">
        <v>17</v>
      </c>
      <c r="Q4" s="131"/>
    </row>
    <row r="5" spans="1:19" ht="15" customHeight="1">
      <c r="A5" s="13"/>
      <c r="B5" s="8" t="s">
        <v>28</v>
      </c>
      <c r="C5" s="13">
        <v>1</v>
      </c>
      <c r="D5" s="5" t="s">
        <v>122</v>
      </c>
      <c r="E5" s="19">
        <v>19</v>
      </c>
      <c r="F5" s="19">
        <v>243</v>
      </c>
      <c r="G5" s="19">
        <v>1419671</v>
      </c>
      <c r="H5" s="20">
        <f>IF(AND(F5&gt;0,G5),G5/F5,0)</f>
        <v>5842.267489711934</v>
      </c>
      <c r="I5" s="34"/>
      <c r="J5" s="19">
        <v>19</v>
      </c>
      <c r="K5" s="19">
        <v>242</v>
      </c>
      <c r="L5" s="19">
        <v>1449252</v>
      </c>
      <c r="M5" s="38">
        <f>IF(AND(K5&gt;0,L5),L5/K5,0)</f>
        <v>5988.644628099173</v>
      </c>
      <c r="N5" s="21"/>
      <c r="O5" s="21"/>
      <c r="P5" s="21"/>
      <c r="Q5" s="21"/>
      <c r="R5" s="72"/>
      <c r="S5" s="79">
        <f>M5/H5</f>
        <v>1.0250548504745811</v>
      </c>
    </row>
    <row r="6" spans="1:19" ht="15" customHeight="1">
      <c r="A6" s="13"/>
      <c r="B6" s="8"/>
      <c r="C6" s="13"/>
      <c r="D6" s="5"/>
      <c r="E6" s="19"/>
      <c r="F6" s="19"/>
      <c r="G6" s="19"/>
      <c r="H6" s="20"/>
      <c r="I6" s="34"/>
      <c r="J6" s="19"/>
      <c r="K6" s="19"/>
      <c r="L6" s="19"/>
      <c r="M6" s="38">
        <f>IF(AND(K6&gt;0,L6),L6/K6,0)</f>
        <v>0</v>
      </c>
      <c r="N6" s="21"/>
      <c r="O6" s="75"/>
      <c r="P6" s="21"/>
      <c r="Q6" s="21"/>
      <c r="R6" s="72"/>
      <c r="S6" s="80"/>
    </row>
    <row r="7" spans="5:18" ht="15" customHeight="1">
      <c r="E7" s="62">
        <f>SUM(E5:E6)</f>
        <v>19</v>
      </c>
      <c r="F7" s="62">
        <f>SUM(F5:F6)</f>
        <v>243</v>
      </c>
      <c r="G7" s="62">
        <f>SUM(G5:G6)</f>
        <v>1419671</v>
      </c>
      <c r="H7" s="37">
        <f>IF(AND(F7&gt;0,G7),G7/F7,0)</f>
        <v>5842.267489711934</v>
      </c>
      <c r="J7" s="62">
        <f>SUM(J5:J6)</f>
        <v>19</v>
      </c>
      <c r="K7" s="62">
        <f>SUM(K5:K6)</f>
        <v>242</v>
      </c>
      <c r="L7" s="62">
        <f>SUM(L5:L6)</f>
        <v>1449252</v>
      </c>
      <c r="M7" s="37">
        <f>IF(AND(K7&gt;0,L7),L7/K7,0)</f>
        <v>5988.644628099173</v>
      </c>
      <c r="R7" s="7"/>
    </row>
    <row r="8" ht="15" customHeight="1">
      <c r="R8" s="7"/>
    </row>
    <row r="9" ht="15" customHeight="1">
      <c r="R9" s="7"/>
    </row>
    <row r="10" ht="15" customHeight="1">
      <c r="R10" s="7"/>
    </row>
    <row r="11" ht="15" customHeight="1">
      <c r="R11" s="7"/>
    </row>
    <row r="12" ht="15" customHeight="1">
      <c r="R12" s="7"/>
    </row>
    <row r="13" ht="15" customHeight="1">
      <c r="R13" s="7"/>
    </row>
    <row r="14" ht="15" customHeight="1">
      <c r="R14" s="7"/>
    </row>
    <row r="15" ht="15" customHeight="1">
      <c r="R15" s="7"/>
    </row>
    <row r="16" ht="15" customHeight="1">
      <c r="R16" s="7"/>
    </row>
    <row r="17" ht="15" customHeight="1">
      <c r="R17" s="7"/>
    </row>
    <row r="18" ht="15" customHeight="1">
      <c r="R18" s="7"/>
    </row>
    <row r="19" ht="15" customHeight="1">
      <c r="R19" s="7"/>
    </row>
    <row r="20" ht="15" customHeight="1">
      <c r="R20" s="7"/>
    </row>
    <row r="21" ht="15" customHeight="1">
      <c r="R21" s="7"/>
    </row>
    <row r="22" ht="15" customHeight="1">
      <c r="R22" s="7"/>
    </row>
    <row r="23" ht="15" customHeight="1">
      <c r="R23" s="7"/>
    </row>
    <row r="24" ht="15" customHeight="1">
      <c r="R24" s="7"/>
    </row>
    <row r="25" ht="15" customHeight="1">
      <c r="R25" s="7"/>
    </row>
    <row r="26" ht="15" customHeight="1">
      <c r="R26" s="7"/>
    </row>
    <row r="27" ht="15" customHeight="1">
      <c r="R27" s="7"/>
    </row>
    <row r="28" ht="15" customHeight="1">
      <c r="R28" s="7"/>
    </row>
    <row r="29" ht="15" customHeight="1">
      <c r="R29" s="7"/>
    </row>
    <row r="30" ht="15" customHeight="1">
      <c r="R30" s="7"/>
    </row>
    <row r="31" ht="15" customHeight="1">
      <c r="R31" s="7"/>
    </row>
    <row r="32" ht="15" customHeight="1">
      <c r="R32" s="7"/>
    </row>
    <row r="33" ht="15" customHeight="1">
      <c r="R33" s="7"/>
    </row>
    <row r="34" ht="15" customHeight="1">
      <c r="R34" s="7"/>
    </row>
    <row r="35" ht="15" customHeight="1">
      <c r="R35" s="7"/>
    </row>
    <row r="36" ht="15" customHeight="1">
      <c r="R36" s="7"/>
    </row>
    <row r="37" ht="15" customHeight="1">
      <c r="R37" s="7"/>
    </row>
    <row r="38" ht="15" customHeight="1">
      <c r="R38" s="7"/>
    </row>
    <row r="39" ht="15" customHeight="1">
      <c r="R39" s="7"/>
    </row>
    <row r="40" ht="15" customHeight="1">
      <c r="R40" s="7"/>
    </row>
    <row r="41" ht="15" customHeight="1">
      <c r="R41" s="7"/>
    </row>
    <row r="42" ht="15" customHeight="1">
      <c r="R42" s="7"/>
    </row>
    <row r="43" ht="15" customHeight="1">
      <c r="R43" s="7"/>
    </row>
    <row r="44" ht="15" customHeight="1">
      <c r="R44" s="7"/>
    </row>
    <row r="45" ht="15" customHeight="1">
      <c r="R45" s="7"/>
    </row>
    <row r="46" ht="15" customHeight="1">
      <c r="R46" s="7"/>
    </row>
    <row r="47" ht="15" customHeight="1">
      <c r="R47" s="7"/>
    </row>
    <row r="48" ht="15" customHeight="1">
      <c r="R48" s="7"/>
    </row>
    <row r="49" ht="15" customHeight="1">
      <c r="R49" s="7"/>
    </row>
    <row r="50" ht="15" customHeight="1">
      <c r="R50" s="7"/>
    </row>
    <row r="51" ht="15" customHeight="1">
      <c r="R51" s="7"/>
    </row>
    <row r="52" ht="15" customHeight="1">
      <c r="R52" s="7"/>
    </row>
    <row r="53" ht="15" customHeight="1">
      <c r="R53" s="7"/>
    </row>
    <row r="54" ht="15" customHeight="1">
      <c r="R54" s="7"/>
    </row>
    <row r="55" ht="15" customHeight="1">
      <c r="R55" s="7"/>
    </row>
    <row r="56" ht="15" customHeight="1">
      <c r="R56" s="7"/>
    </row>
    <row r="57" ht="15" customHeight="1">
      <c r="R57" s="7"/>
    </row>
    <row r="58" ht="15" customHeight="1">
      <c r="R58" s="7"/>
    </row>
    <row r="59" ht="15" customHeight="1">
      <c r="R59" s="7"/>
    </row>
    <row r="60" ht="15" customHeight="1">
      <c r="R60" s="7"/>
    </row>
    <row r="61" ht="15" customHeight="1">
      <c r="R61" s="7"/>
    </row>
    <row r="62" ht="15" customHeight="1">
      <c r="R62" s="7"/>
    </row>
    <row r="63" ht="15" customHeight="1">
      <c r="R63" s="7"/>
    </row>
    <row r="64" ht="15" customHeight="1">
      <c r="R64" s="7"/>
    </row>
    <row r="65" ht="15" customHeight="1">
      <c r="R65" s="7"/>
    </row>
    <row r="66" ht="15" customHeight="1">
      <c r="R66" s="7"/>
    </row>
    <row r="67" ht="15" customHeight="1">
      <c r="R67" s="7"/>
    </row>
    <row r="68" ht="15" customHeight="1">
      <c r="R68" s="7"/>
    </row>
    <row r="69" ht="15" customHeight="1">
      <c r="R69" s="7"/>
    </row>
    <row r="70" ht="15" customHeight="1">
      <c r="R70" s="7"/>
    </row>
    <row r="71" ht="15" customHeight="1">
      <c r="R71" s="7"/>
    </row>
    <row r="72" ht="15" customHeight="1">
      <c r="R72" s="7"/>
    </row>
    <row r="73" ht="15" customHeight="1">
      <c r="R73" s="7"/>
    </row>
    <row r="74" ht="15" customHeight="1">
      <c r="R74" s="7"/>
    </row>
    <row r="75" ht="15" customHeight="1">
      <c r="R75" s="7"/>
    </row>
    <row r="76" ht="15" customHeight="1">
      <c r="R76" s="7"/>
    </row>
    <row r="77" ht="15" customHeight="1">
      <c r="R77" s="7"/>
    </row>
    <row r="78" ht="15" customHeight="1">
      <c r="R78" s="7"/>
    </row>
    <row r="79" ht="15" customHeight="1">
      <c r="R79" s="7"/>
    </row>
    <row r="80" ht="15" customHeight="1">
      <c r="R80" s="7"/>
    </row>
    <row r="81" ht="15" customHeight="1">
      <c r="R81" s="7"/>
    </row>
    <row r="82" ht="15" customHeight="1">
      <c r="R82" s="7"/>
    </row>
    <row r="83" ht="15" customHeight="1">
      <c r="R83" s="7"/>
    </row>
    <row r="84" ht="15" customHeight="1">
      <c r="R84" s="7"/>
    </row>
    <row r="85" ht="15" customHeight="1">
      <c r="R85" s="7"/>
    </row>
    <row r="86" ht="15" customHeight="1">
      <c r="R86" s="7"/>
    </row>
    <row r="87" ht="15" customHeight="1">
      <c r="R87" s="7"/>
    </row>
    <row r="88" ht="15" customHeight="1">
      <c r="R88" s="7"/>
    </row>
    <row r="89" ht="15" customHeight="1">
      <c r="R89" s="7"/>
    </row>
    <row r="90" ht="15" customHeight="1">
      <c r="R90" s="7"/>
    </row>
    <row r="91" ht="15" customHeight="1">
      <c r="R91" s="7"/>
    </row>
    <row r="92" ht="15" customHeight="1">
      <c r="R92" s="7"/>
    </row>
    <row r="93" ht="15" customHeight="1">
      <c r="R93" s="7"/>
    </row>
    <row r="94" ht="15" customHeight="1">
      <c r="R94" s="7"/>
    </row>
    <row r="95" ht="15" customHeight="1">
      <c r="R95" s="7"/>
    </row>
    <row r="96" ht="15" customHeight="1">
      <c r="R96" s="7"/>
    </row>
    <row r="97" ht="15" customHeight="1">
      <c r="R97" s="7"/>
    </row>
    <row r="98" ht="15" customHeight="1">
      <c r="R98" s="7"/>
    </row>
    <row r="99" ht="15" customHeight="1">
      <c r="R99" s="7"/>
    </row>
    <row r="100" ht="15" customHeight="1">
      <c r="R100" s="7"/>
    </row>
    <row r="101" ht="15" customHeight="1">
      <c r="R101" s="7"/>
    </row>
    <row r="102" ht="15" customHeight="1">
      <c r="R102" s="7"/>
    </row>
    <row r="103" ht="15" customHeight="1">
      <c r="R103" s="7"/>
    </row>
    <row r="104" ht="15" customHeight="1">
      <c r="R104" s="7"/>
    </row>
    <row r="105" ht="15" customHeight="1">
      <c r="R105" s="7"/>
    </row>
    <row r="106" ht="15" customHeight="1">
      <c r="R106" s="7"/>
    </row>
    <row r="107" ht="15" customHeight="1">
      <c r="R107" s="7"/>
    </row>
    <row r="108" ht="15" customHeight="1">
      <c r="R108" s="7"/>
    </row>
    <row r="109" ht="15" customHeight="1">
      <c r="R109" s="7"/>
    </row>
    <row r="110" ht="15" customHeight="1">
      <c r="R110" s="7"/>
    </row>
    <row r="111" ht="15" customHeight="1">
      <c r="R111" s="7"/>
    </row>
    <row r="112" ht="15" customHeight="1">
      <c r="R112" s="7"/>
    </row>
    <row r="113" ht="15" customHeight="1">
      <c r="R113" s="7"/>
    </row>
    <row r="114" ht="15" customHeight="1">
      <c r="R114" s="7"/>
    </row>
    <row r="115" ht="15" customHeight="1">
      <c r="R115" s="7"/>
    </row>
    <row r="116" ht="15" customHeight="1">
      <c r="R116" s="7"/>
    </row>
    <row r="117" ht="15" customHeight="1">
      <c r="R117" s="7"/>
    </row>
    <row r="118" ht="15" customHeight="1">
      <c r="R118" s="7"/>
    </row>
    <row r="119" ht="15" customHeight="1">
      <c r="R119" s="7"/>
    </row>
    <row r="120" ht="15" customHeight="1">
      <c r="R120" s="7"/>
    </row>
    <row r="121" ht="15" customHeight="1">
      <c r="R121" s="7"/>
    </row>
    <row r="122" ht="15" customHeight="1">
      <c r="R122" s="7"/>
    </row>
    <row r="123" ht="15" customHeight="1">
      <c r="R123" s="7"/>
    </row>
    <row r="124" ht="15" customHeight="1">
      <c r="R124" s="7"/>
    </row>
    <row r="125" ht="15" customHeight="1">
      <c r="R125" s="7"/>
    </row>
    <row r="126" ht="15" customHeight="1">
      <c r="R126" s="7"/>
    </row>
    <row r="127" ht="15" customHeight="1">
      <c r="R127" s="7"/>
    </row>
    <row r="128" ht="15" customHeight="1">
      <c r="R128" s="7"/>
    </row>
    <row r="129" ht="15" customHeight="1">
      <c r="R129" s="7"/>
    </row>
    <row r="130" ht="15" customHeight="1">
      <c r="R130" s="7"/>
    </row>
    <row r="131" ht="15" customHeight="1">
      <c r="R131" s="7"/>
    </row>
    <row r="132" ht="15" customHeight="1">
      <c r="R132" s="7"/>
    </row>
    <row r="133" ht="15" customHeight="1">
      <c r="R133" s="7"/>
    </row>
    <row r="134" ht="15" customHeight="1">
      <c r="R134" s="7"/>
    </row>
    <row r="135" ht="15" customHeight="1">
      <c r="R135" s="7"/>
    </row>
    <row r="136" ht="15" customHeight="1">
      <c r="R136" s="7"/>
    </row>
    <row r="137" ht="15" customHeight="1">
      <c r="R137" s="7"/>
    </row>
    <row r="138" ht="15" customHeight="1">
      <c r="R138" s="7"/>
    </row>
    <row r="139" ht="15" customHeight="1">
      <c r="R139" s="7"/>
    </row>
    <row r="140" ht="15" customHeight="1">
      <c r="R140" s="7"/>
    </row>
    <row r="141" ht="15" customHeight="1">
      <c r="R141" s="7"/>
    </row>
    <row r="142" ht="15" customHeight="1">
      <c r="R142" s="7"/>
    </row>
    <row r="143" ht="15" customHeight="1">
      <c r="R143" s="7"/>
    </row>
    <row r="144" ht="15" customHeight="1">
      <c r="R144" s="7"/>
    </row>
    <row r="145" ht="15" customHeight="1">
      <c r="R145" s="7"/>
    </row>
    <row r="146" ht="15" customHeight="1">
      <c r="R146" s="7"/>
    </row>
    <row r="147" ht="15" customHeight="1">
      <c r="R147" s="7"/>
    </row>
    <row r="148" ht="15" customHeight="1">
      <c r="R148" s="7"/>
    </row>
    <row r="149" ht="15" customHeight="1">
      <c r="R149" s="7"/>
    </row>
    <row r="150" ht="15" customHeight="1">
      <c r="R150" s="7"/>
    </row>
    <row r="151" ht="15" customHeight="1">
      <c r="R151" s="7"/>
    </row>
    <row r="152" ht="15" customHeight="1">
      <c r="R152" s="7"/>
    </row>
    <row r="153" ht="15" customHeight="1">
      <c r="R153" s="7"/>
    </row>
    <row r="154" ht="15" customHeight="1">
      <c r="R154" s="7"/>
    </row>
    <row r="155" ht="15" customHeight="1">
      <c r="R155" s="7"/>
    </row>
    <row r="156" ht="15" customHeight="1">
      <c r="R156" s="7"/>
    </row>
    <row r="157" ht="15" customHeight="1">
      <c r="R157" s="7"/>
    </row>
    <row r="158" ht="15" customHeight="1">
      <c r="R158" s="7"/>
    </row>
    <row r="159" ht="15" customHeight="1">
      <c r="R159" s="7"/>
    </row>
    <row r="160" ht="15" customHeight="1">
      <c r="R160" s="7"/>
    </row>
    <row r="161" ht="15" customHeight="1">
      <c r="R161" s="7"/>
    </row>
    <row r="162" ht="15" customHeight="1">
      <c r="R162" s="7"/>
    </row>
    <row r="163" ht="15" customHeight="1">
      <c r="R163" s="7"/>
    </row>
    <row r="164" ht="15" customHeight="1">
      <c r="R164" s="7"/>
    </row>
    <row r="165" ht="15" customHeight="1">
      <c r="R165" s="7"/>
    </row>
    <row r="166" ht="15" customHeight="1">
      <c r="R166" s="7"/>
    </row>
    <row r="167" ht="15" customHeight="1">
      <c r="R167" s="7"/>
    </row>
    <row r="168" ht="15" customHeight="1">
      <c r="R168" s="7"/>
    </row>
    <row r="169" ht="15" customHeight="1">
      <c r="R169" s="7"/>
    </row>
    <row r="170" ht="15" customHeight="1">
      <c r="R170" s="7"/>
    </row>
    <row r="171" ht="15" customHeight="1">
      <c r="R171" s="7"/>
    </row>
    <row r="172" ht="15" customHeight="1">
      <c r="R172" s="7"/>
    </row>
    <row r="173" ht="15" customHeight="1">
      <c r="R173" s="7"/>
    </row>
    <row r="174" ht="15" customHeight="1">
      <c r="R174" s="7"/>
    </row>
    <row r="175" ht="15" customHeight="1">
      <c r="R175" s="7"/>
    </row>
    <row r="176" ht="15" customHeight="1">
      <c r="R176" s="7"/>
    </row>
    <row r="177" ht="15" customHeight="1">
      <c r="R177" s="7"/>
    </row>
    <row r="178" ht="15" customHeight="1">
      <c r="R178" s="7"/>
    </row>
    <row r="179" ht="15" customHeight="1">
      <c r="R179" s="7"/>
    </row>
    <row r="180" ht="15" customHeight="1">
      <c r="R180" s="7"/>
    </row>
    <row r="181" ht="15" customHeight="1">
      <c r="R181" s="7"/>
    </row>
    <row r="182" ht="15" customHeight="1">
      <c r="R182" s="7"/>
    </row>
    <row r="183" ht="15" customHeight="1">
      <c r="R183" s="7"/>
    </row>
    <row r="184" ht="15" customHeight="1">
      <c r="R184" s="7"/>
    </row>
    <row r="185" ht="15" customHeight="1">
      <c r="R185" s="7"/>
    </row>
    <row r="186" ht="15" customHeight="1">
      <c r="R186" s="7"/>
    </row>
    <row r="187" ht="15" customHeight="1">
      <c r="R187" s="7"/>
    </row>
    <row r="188" ht="15" customHeight="1">
      <c r="R188" s="7"/>
    </row>
    <row r="189" ht="15" customHeight="1">
      <c r="R189" s="7"/>
    </row>
    <row r="190" ht="15" customHeight="1">
      <c r="R190" s="7"/>
    </row>
    <row r="191" ht="15" customHeight="1">
      <c r="R191" s="7"/>
    </row>
    <row r="192" ht="15" customHeight="1">
      <c r="R192" s="7"/>
    </row>
    <row r="193" ht="15" customHeight="1">
      <c r="R193" s="7"/>
    </row>
    <row r="194" ht="15" customHeight="1">
      <c r="R194" s="7"/>
    </row>
    <row r="195" ht="15" customHeight="1">
      <c r="R195" s="7"/>
    </row>
    <row r="196" ht="15" customHeight="1">
      <c r="R196" s="7"/>
    </row>
    <row r="197" ht="15" customHeight="1">
      <c r="R197" s="7"/>
    </row>
    <row r="198" ht="15" customHeight="1">
      <c r="R198" s="7"/>
    </row>
    <row r="199" ht="15" customHeight="1">
      <c r="R199" s="7"/>
    </row>
    <row r="200" ht="15" customHeight="1">
      <c r="R200" s="7"/>
    </row>
    <row r="201" ht="15" customHeight="1">
      <c r="R201" s="7"/>
    </row>
    <row r="202" ht="15" customHeight="1">
      <c r="R202" s="7"/>
    </row>
    <row r="203" ht="15" customHeight="1">
      <c r="R203" s="7"/>
    </row>
    <row r="204" ht="15" customHeight="1">
      <c r="R204" s="7"/>
    </row>
    <row r="205" ht="15" customHeight="1">
      <c r="R205" s="7"/>
    </row>
    <row r="206" ht="15" customHeight="1">
      <c r="R206" s="7"/>
    </row>
    <row r="207" ht="15" customHeight="1">
      <c r="R207" s="7"/>
    </row>
    <row r="208" ht="15" customHeight="1">
      <c r="R208" s="7"/>
    </row>
    <row r="209" ht="15" customHeight="1">
      <c r="R209" s="7"/>
    </row>
    <row r="210" ht="15" customHeight="1">
      <c r="R210" s="7"/>
    </row>
    <row r="211" ht="15" customHeight="1">
      <c r="R211" s="7"/>
    </row>
    <row r="212" ht="15" customHeight="1">
      <c r="R212" s="7"/>
    </row>
    <row r="213" ht="15" customHeight="1">
      <c r="R213" s="7"/>
    </row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</sheetData>
  <sheetProtection/>
  <mergeCells count="8">
    <mergeCell ref="Q2:Q4"/>
    <mergeCell ref="A2:A4"/>
    <mergeCell ref="B2:B4"/>
    <mergeCell ref="C2:D4"/>
    <mergeCell ref="N2:N4"/>
    <mergeCell ref="E2:H3"/>
    <mergeCell ref="J2:M3"/>
    <mergeCell ref="O2:P3"/>
  </mergeCells>
  <printOptions/>
  <pageMargins left="0.3937007874015748" right="0.1968503937007874" top="0.5905511811023623" bottom="0.1968503937007874" header="0.31496062992125984" footer="0.5118110236220472"/>
  <pageSetup horizontalDpi="300" verticalDpi="300" orientation="landscape" paperSize="9" scale="81" r:id="rId1"/>
  <headerFooter alignWithMargins="0">
    <oddHeader>&amp;L&amp;A</oddHeader>
  </headerFooter>
  <colBreaks count="1" manualBreakCount="1">
    <brk id="1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R213"/>
  <sheetViews>
    <sheetView zoomScalePageLayoutView="0" workbookViewId="0" topLeftCell="B1">
      <selection activeCell="K10" sqref="K10"/>
    </sheetView>
  </sheetViews>
  <sheetFormatPr defaultColWidth="9.00390625" defaultRowHeight="13.5"/>
  <cols>
    <col min="1" max="1" width="3.50390625" style="1" hidden="1" customWidth="1"/>
    <col min="2" max="2" width="11.875" style="7" customWidth="1"/>
    <col min="3" max="3" width="5.00390625" style="7" customWidth="1"/>
    <col min="4" max="4" width="38.50390625" style="2" customWidth="1"/>
    <col min="5" max="5" width="6.75390625" style="62" customWidth="1"/>
    <col min="6" max="7" width="13.375" style="62" customWidth="1"/>
    <col min="8" max="8" width="13.375" style="6" customWidth="1"/>
    <col min="9" max="9" width="2.625" style="6" customWidth="1"/>
    <col min="10" max="10" width="6.75390625" style="62" customWidth="1"/>
    <col min="11" max="12" width="13.375" style="62" customWidth="1"/>
    <col min="13" max="13" width="13.375" style="6" customWidth="1"/>
    <col min="14" max="14" width="6.375" style="28" customWidth="1"/>
    <col min="15" max="16" width="12.25390625" style="28" customWidth="1"/>
    <col min="17" max="17" width="6.375" style="28" customWidth="1"/>
    <col min="18" max="18" width="3.00390625" style="1" customWidth="1"/>
    <col min="19" max="16384" width="9.00390625" style="1" customWidth="1"/>
  </cols>
  <sheetData>
    <row r="1" ht="13.5" customHeight="1">
      <c r="R1" s="7"/>
    </row>
    <row r="2" spans="1:17" s="7" customFormat="1" ht="16.5" customHeight="1">
      <c r="A2" s="132"/>
      <c r="B2" s="135" t="s">
        <v>5</v>
      </c>
      <c r="C2" s="136" t="s">
        <v>2</v>
      </c>
      <c r="D2" s="137"/>
      <c r="E2" s="138" t="s">
        <v>153</v>
      </c>
      <c r="F2" s="139"/>
      <c r="G2" s="139"/>
      <c r="H2" s="140"/>
      <c r="I2" s="73"/>
      <c r="J2" s="138" t="s">
        <v>184</v>
      </c>
      <c r="K2" s="139"/>
      <c r="L2" s="139"/>
      <c r="M2" s="140"/>
      <c r="N2" s="129" t="s">
        <v>15</v>
      </c>
      <c r="O2" s="144" t="s">
        <v>16</v>
      </c>
      <c r="P2" s="145"/>
      <c r="Q2" s="129" t="s">
        <v>1</v>
      </c>
    </row>
    <row r="3" spans="1:17" s="7" customFormat="1" ht="16.5" customHeight="1">
      <c r="A3" s="133"/>
      <c r="B3" s="135"/>
      <c r="C3" s="136"/>
      <c r="D3" s="137"/>
      <c r="E3" s="141"/>
      <c r="F3" s="142"/>
      <c r="G3" s="142"/>
      <c r="H3" s="143"/>
      <c r="I3" s="73"/>
      <c r="J3" s="141"/>
      <c r="K3" s="142"/>
      <c r="L3" s="142"/>
      <c r="M3" s="143"/>
      <c r="N3" s="130"/>
      <c r="O3" s="146"/>
      <c r="P3" s="147"/>
      <c r="Q3" s="130"/>
    </row>
    <row r="4" spans="1:17" s="71" customFormat="1" ht="16.5" customHeight="1">
      <c r="A4" s="134"/>
      <c r="B4" s="135"/>
      <c r="C4" s="137"/>
      <c r="D4" s="137"/>
      <c r="E4" s="65" t="s">
        <v>3</v>
      </c>
      <c r="F4" s="65" t="s">
        <v>0</v>
      </c>
      <c r="G4" s="65" t="s">
        <v>14</v>
      </c>
      <c r="H4" s="67" t="s">
        <v>13</v>
      </c>
      <c r="I4" s="70"/>
      <c r="J4" s="65" t="s">
        <v>3</v>
      </c>
      <c r="K4" s="65" t="s">
        <v>0</v>
      </c>
      <c r="L4" s="65" t="s">
        <v>14</v>
      </c>
      <c r="M4" s="67" t="s">
        <v>13</v>
      </c>
      <c r="N4" s="131"/>
      <c r="O4" s="66" t="s">
        <v>20</v>
      </c>
      <c r="P4" s="66" t="s">
        <v>17</v>
      </c>
      <c r="Q4" s="131"/>
    </row>
    <row r="5" spans="1:18" ht="15" customHeight="1">
      <c r="A5" s="13"/>
      <c r="B5" s="8"/>
      <c r="C5" s="13">
        <v>1</v>
      </c>
      <c r="D5" s="5"/>
      <c r="E5" s="19"/>
      <c r="F5" s="19"/>
      <c r="G5" s="19"/>
      <c r="H5" s="20">
        <f>IF(AND(F5&gt;0,G5),G5/F5,0)</f>
        <v>0</v>
      </c>
      <c r="I5" s="35"/>
      <c r="J5" s="19"/>
      <c r="K5" s="19"/>
      <c r="L5" s="19"/>
      <c r="M5" s="20">
        <f>IF(AND(K5&gt;0,L5),L5/K5,0)</f>
        <v>0</v>
      </c>
      <c r="N5" s="17"/>
      <c r="O5" s="17"/>
      <c r="P5" s="17"/>
      <c r="Q5" s="17"/>
      <c r="R5" s="72"/>
    </row>
    <row r="6" spans="1:18" ht="15" customHeight="1">
      <c r="A6" s="13"/>
      <c r="B6" s="8"/>
      <c r="C6" s="13">
        <v>2</v>
      </c>
      <c r="D6" s="5"/>
      <c r="E6" s="19"/>
      <c r="F6" s="19"/>
      <c r="G6" s="19"/>
      <c r="H6" s="20">
        <f aca="true" t="shared" si="0" ref="H6:H24">IF(AND(F6&gt;0,G6),G6/F6,0)</f>
        <v>0</v>
      </c>
      <c r="I6" s="35"/>
      <c r="J6" s="19"/>
      <c r="K6" s="19"/>
      <c r="L6" s="19"/>
      <c r="M6" s="20">
        <f aca="true" t="shared" si="1" ref="M6:M24">IF(AND(K6&gt;0,L6),L6/K6,0)</f>
        <v>0</v>
      </c>
      <c r="N6" s="17"/>
      <c r="O6" s="17"/>
      <c r="P6" s="17"/>
      <c r="Q6" s="17"/>
      <c r="R6" s="72"/>
    </row>
    <row r="7" spans="1:18" ht="15" customHeight="1">
      <c r="A7" s="13"/>
      <c r="B7" s="8"/>
      <c r="C7" s="13">
        <v>3</v>
      </c>
      <c r="D7" s="5"/>
      <c r="E7" s="19"/>
      <c r="F7" s="19"/>
      <c r="G7" s="19"/>
      <c r="H7" s="20">
        <f t="shared" si="0"/>
        <v>0</v>
      </c>
      <c r="I7" s="35"/>
      <c r="J7" s="19"/>
      <c r="K7" s="19"/>
      <c r="L7" s="19"/>
      <c r="M7" s="20">
        <f t="shared" si="1"/>
        <v>0</v>
      </c>
      <c r="N7" s="17"/>
      <c r="O7" s="17"/>
      <c r="P7" s="17"/>
      <c r="Q7" s="17"/>
      <c r="R7" s="7"/>
    </row>
    <row r="8" spans="1:18" ht="15" customHeight="1">
      <c r="A8" s="13"/>
      <c r="B8" s="8"/>
      <c r="C8" s="13">
        <v>4</v>
      </c>
      <c r="D8" s="5"/>
      <c r="E8" s="19"/>
      <c r="F8" s="19"/>
      <c r="G8" s="19"/>
      <c r="H8" s="20">
        <f t="shared" si="0"/>
        <v>0</v>
      </c>
      <c r="I8" s="35"/>
      <c r="J8" s="19"/>
      <c r="K8" s="19"/>
      <c r="L8" s="19"/>
      <c r="M8" s="20">
        <f t="shared" si="1"/>
        <v>0</v>
      </c>
      <c r="N8" s="17"/>
      <c r="O8" s="17"/>
      <c r="P8" s="17"/>
      <c r="Q8" s="17"/>
      <c r="R8" s="7"/>
    </row>
    <row r="9" spans="1:18" ht="15" customHeight="1">
      <c r="A9" s="13"/>
      <c r="B9" s="8"/>
      <c r="C9" s="13">
        <v>5</v>
      </c>
      <c r="D9" s="5"/>
      <c r="E9" s="19"/>
      <c r="F9" s="19"/>
      <c r="G9" s="19"/>
      <c r="H9" s="20">
        <f t="shared" si="0"/>
        <v>0</v>
      </c>
      <c r="I9" s="35"/>
      <c r="J9" s="19"/>
      <c r="K9" s="19"/>
      <c r="L9" s="19"/>
      <c r="M9" s="20">
        <f t="shared" si="1"/>
        <v>0</v>
      </c>
      <c r="N9" s="17"/>
      <c r="O9" s="17"/>
      <c r="P9" s="17"/>
      <c r="Q9" s="17"/>
      <c r="R9" s="7"/>
    </row>
    <row r="10" spans="1:18" ht="15" customHeight="1">
      <c r="A10" s="13"/>
      <c r="B10" s="8"/>
      <c r="C10" s="13">
        <v>6</v>
      </c>
      <c r="D10" s="5"/>
      <c r="E10" s="19"/>
      <c r="F10" s="19"/>
      <c r="G10" s="19"/>
      <c r="H10" s="20">
        <f t="shared" si="0"/>
        <v>0</v>
      </c>
      <c r="I10" s="35"/>
      <c r="J10" s="19"/>
      <c r="K10" s="19"/>
      <c r="L10" s="19"/>
      <c r="M10" s="20">
        <f t="shared" si="1"/>
        <v>0</v>
      </c>
      <c r="N10" s="17"/>
      <c r="O10" s="17"/>
      <c r="P10" s="17"/>
      <c r="Q10" s="17"/>
      <c r="R10" s="7"/>
    </row>
    <row r="11" spans="1:18" ht="15" customHeight="1">
      <c r="A11" s="13"/>
      <c r="B11" s="8"/>
      <c r="C11" s="13">
        <v>7</v>
      </c>
      <c r="D11" s="5"/>
      <c r="E11" s="19"/>
      <c r="F11" s="19"/>
      <c r="G11" s="19"/>
      <c r="H11" s="20">
        <f t="shared" si="0"/>
        <v>0</v>
      </c>
      <c r="I11" s="35"/>
      <c r="J11" s="19"/>
      <c r="K11" s="19"/>
      <c r="L11" s="19"/>
      <c r="M11" s="20">
        <f t="shared" si="1"/>
        <v>0</v>
      </c>
      <c r="N11" s="17"/>
      <c r="O11" s="17"/>
      <c r="P11" s="17"/>
      <c r="Q11" s="17"/>
      <c r="R11" s="7"/>
    </row>
    <row r="12" spans="1:18" ht="15" customHeight="1">
      <c r="A12" s="13"/>
      <c r="B12" s="8"/>
      <c r="C12" s="13">
        <v>8</v>
      </c>
      <c r="D12" s="5"/>
      <c r="E12" s="19"/>
      <c r="F12" s="19"/>
      <c r="G12" s="19"/>
      <c r="H12" s="20">
        <f t="shared" si="0"/>
        <v>0</v>
      </c>
      <c r="I12" s="35"/>
      <c r="J12" s="19"/>
      <c r="K12" s="19"/>
      <c r="L12" s="19"/>
      <c r="M12" s="20">
        <f t="shared" si="1"/>
        <v>0</v>
      </c>
      <c r="N12" s="17"/>
      <c r="O12" s="17"/>
      <c r="P12" s="17"/>
      <c r="Q12" s="17"/>
      <c r="R12" s="7"/>
    </row>
    <row r="13" spans="1:18" ht="15" customHeight="1">
      <c r="A13" s="13"/>
      <c r="B13" s="8"/>
      <c r="C13" s="13">
        <v>9</v>
      </c>
      <c r="D13" s="5"/>
      <c r="E13" s="19"/>
      <c r="F13" s="19"/>
      <c r="G13" s="19"/>
      <c r="H13" s="20">
        <f t="shared" si="0"/>
        <v>0</v>
      </c>
      <c r="I13" s="35"/>
      <c r="J13" s="19"/>
      <c r="K13" s="19"/>
      <c r="L13" s="19"/>
      <c r="M13" s="20">
        <f t="shared" si="1"/>
        <v>0</v>
      </c>
      <c r="N13" s="17"/>
      <c r="O13" s="17"/>
      <c r="P13" s="17"/>
      <c r="Q13" s="17"/>
      <c r="R13" s="7"/>
    </row>
    <row r="14" spans="1:18" ht="15" customHeight="1">
      <c r="A14" s="13"/>
      <c r="B14" s="8"/>
      <c r="C14" s="13">
        <v>10</v>
      </c>
      <c r="D14" s="5"/>
      <c r="E14" s="19"/>
      <c r="F14" s="19"/>
      <c r="G14" s="19"/>
      <c r="H14" s="20">
        <f t="shared" si="0"/>
        <v>0</v>
      </c>
      <c r="I14" s="35"/>
      <c r="J14" s="19"/>
      <c r="K14" s="19"/>
      <c r="L14" s="19"/>
      <c r="M14" s="20">
        <f t="shared" si="1"/>
        <v>0</v>
      </c>
      <c r="N14" s="17"/>
      <c r="O14" s="17"/>
      <c r="P14" s="17"/>
      <c r="Q14" s="17"/>
      <c r="R14" s="7"/>
    </row>
    <row r="15" spans="1:18" ht="15" customHeight="1">
      <c r="A15" s="13"/>
      <c r="B15" s="8"/>
      <c r="C15" s="13">
        <v>11</v>
      </c>
      <c r="D15" s="5"/>
      <c r="E15" s="19"/>
      <c r="F15" s="19"/>
      <c r="G15" s="19"/>
      <c r="H15" s="20">
        <f t="shared" si="0"/>
        <v>0</v>
      </c>
      <c r="I15" s="35"/>
      <c r="J15" s="19"/>
      <c r="K15" s="19"/>
      <c r="L15" s="19"/>
      <c r="M15" s="20">
        <f t="shared" si="1"/>
        <v>0</v>
      </c>
      <c r="N15" s="17"/>
      <c r="O15" s="17"/>
      <c r="P15" s="17"/>
      <c r="Q15" s="17"/>
      <c r="R15" s="7"/>
    </row>
    <row r="16" spans="1:18" ht="15" customHeight="1">
      <c r="A16" s="13"/>
      <c r="B16" s="8"/>
      <c r="C16" s="13">
        <v>12</v>
      </c>
      <c r="D16" s="5"/>
      <c r="E16" s="19"/>
      <c r="F16" s="19"/>
      <c r="G16" s="19"/>
      <c r="H16" s="20">
        <f t="shared" si="0"/>
        <v>0</v>
      </c>
      <c r="I16" s="35"/>
      <c r="J16" s="19"/>
      <c r="K16" s="19"/>
      <c r="L16" s="19"/>
      <c r="M16" s="20">
        <f t="shared" si="1"/>
        <v>0</v>
      </c>
      <c r="N16" s="17"/>
      <c r="O16" s="17"/>
      <c r="P16" s="17"/>
      <c r="Q16" s="17"/>
      <c r="R16" s="7"/>
    </row>
    <row r="17" spans="1:18" ht="15" customHeight="1">
      <c r="A17" s="13"/>
      <c r="B17" s="8"/>
      <c r="C17" s="13">
        <v>13</v>
      </c>
      <c r="D17" s="5"/>
      <c r="E17" s="19"/>
      <c r="F17" s="19"/>
      <c r="G17" s="19"/>
      <c r="H17" s="20">
        <f t="shared" si="0"/>
        <v>0</v>
      </c>
      <c r="I17" s="35"/>
      <c r="J17" s="19"/>
      <c r="K17" s="19"/>
      <c r="L17" s="19"/>
      <c r="M17" s="20">
        <f t="shared" si="1"/>
        <v>0</v>
      </c>
      <c r="N17" s="17"/>
      <c r="O17" s="17"/>
      <c r="P17" s="17"/>
      <c r="Q17" s="17"/>
      <c r="R17" s="7"/>
    </row>
    <row r="18" spans="1:18" ht="15" customHeight="1">
      <c r="A18" s="13"/>
      <c r="B18" s="8"/>
      <c r="C18" s="13">
        <v>14</v>
      </c>
      <c r="D18" s="5"/>
      <c r="E18" s="19"/>
      <c r="F18" s="19"/>
      <c r="G18" s="19"/>
      <c r="H18" s="20">
        <f t="shared" si="0"/>
        <v>0</v>
      </c>
      <c r="I18" s="35"/>
      <c r="J18" s="19"/>
      <c r="K18" s="19"/>
      <c r="L18" s="19"/>
      <c r="M18" s="20">
        <f t="shared" si="1"/>
        <v>0</v>
      </c>
      <c r="N18" s="17"/>
      <c r="O18" s="17"/>
      <c r="P18" s="17"/>
      <c r="Q18" s="17"/>
      <c r="R18" s="7"/>
    </row>
    <row r="19" spans="1:18" ht="15" customHeight="1">
      <c r="A19" s="13"/>
      <c r="B19" s="8"/>
      <c r="C19" s="13">
        <v>15</v>
      </c>
      <c r="D19" s="5"/>
      <c r="E19" s="19"/>
      <c r="F19" s="19"/>
      <c r="G19" s="19"/>
      <c r="H19" s="20">
        <f t="shared" si="0"/>
        <v>0</v>
      </c>
      <c r="I19" s="35"/>
      <c r="J19" s="19"/>
      <c r="K19" s="19"/>
      <c r="L19" s="19"/>
      <c r="M19" s="20">
        <f t="shared" si="1"/>
        <v>0</v>
      </c>
      <c r="N19" s="17"/>
      <c r="O19" s="17"/>
      <c r="P19" s="17"/>
      <c r="Q19" s="17"/>
      <c r="R19" s="7"/>
    </row>
    <row r="20" spans="1:18" ht="15" customHeight="1">
      <c r="A20" s="13"/>
      <c r="B20" s="8"/>
      <c r="C20" s="13">
        <v>16</v>
      </c>
      <c r="D20" s="5"/>
      <c r="E20" s="19"/>
      <c r="F20" s="19"/>
      <c r="G20" s="19"/>
      <c r="H20" s="20">
        <f t="shared" si="0"/>
        <v>0</v>
      </c>
      <c r="I20" s="35"/>
      <c r="J20" s="19"/>
      <c r="K20" s="19"/>
      <c r="L20" s="19"/>
      <c r="M20" s="20">
        <f t="shared" si="1"/>
        <v>0</v>
      </c>
      <c r="N20" s="17"/>
      <c r="O20" s="17"/>
      <c r="P20" s="17"/>
      <c r="Q20" s="17"/>
      <c r="R20" s="7"/>
    </row>
    <row r="21" spans="1:18" ht="15" customHeight="1">
      <c r="A21" s="13"/>
      <c r="B21" s="8"/>
      <c r="C21" s="13">
        <v>17</v>
      </c>
      <c r="D21" s="5"/>
      <c r="E21" s="19"/>
      <c r="F21" s="19"/>
      <c r="G21" s="19"/>
      <c r="H21" s="20">
        <f t="shared" si="0"/>
        <v>0</v>
      </c>
      <c r="I21" s="35"/>
      <c r="J21" s="19"/>
      <c r="K21" s="19"/>
      <c r="L21" s="19"/>
      <c r="M21" s="20">
        <f t="shared" si="1"/>
        <v>0</v>
      </c>
      <c r="N21" s="17"/>
      <c r="O21" s="17"/>
      <c r="P21" s="17"/>
      <c r="Q21" s="17"/>
      <c r="R21" s="7"/>
    </row>
    <row r="22" spans="1:18" ht="15" customHeight="1">
      <c r="A22" s="13"/>
      <c r="B22" s="8"/>
      <c r="C22" s="13">
        <v>18</v>
      </c>
      <c r="D22" s="5"/>
      <c r="E22" s="19"/>
      <c r="F22" s="19"/>
      <c r="G22" s="19"/>
      <c r="H22" s="20">
        <f t="shared" si="0"/>
        <v>0</v>
      </c>
      <c r="I22" s="35"/>
      <c r="J22" s="19"/>
      <c r="K22" s="19"/>
      <c r="L22" s="19"/>
      <c r="M22" s="20">
        <f t="shared" si="1"/>
        <v>0</v>
      </c>
      <c r="N22" s="17"/>
      <c r="O22" s="17"/>
      <c r="P22" s="17"/>
      <c r="Q22" s="17"/>
      <c r="R22" s="7"/>
    </row>
    <row r="23" spans="1:18" ht="15" customHeight="1">
      <c r="A23" s="13"/>
      <c r="B23" s="8"/>
      <c r="C23" s="13">
        <v>19</v>
      </c>
      <c r="D23" s="5"/>
      <c r="E23" s="19"/>
      <c r="F23" s="19"/>
      <c r="G23" s="19"/>
      <c r="H23" s="20">
        <f t="shared" si="0"/>
        <v>0</v>
      </c>
      <c r="I23" s="36"/>
      <c r="J23" s="19"/>
      <c r="K23" s="19"/>
      <c r="L23" s="19"/>
      <c r="M23" s="20">
        <f t="shared" si="1"/>
        <v>0</v>
      </c>
      <c r="N23" s="17"/>
      <c r="O23" s="17"/>
      <c r="P23" s="17"/>
      <c r="Q23" s="17"/>
      <c r="R23" s="7"/>
    </row>
    <row r="24" spans="1:18" ht="15" customHeight="1">
      <c r="A24" s="13"/>
      <c r="B24" s="8"/>
      <c r="C24" s="13">
        <v>20</v>
      </c>
      <c r="D24" s="5"/>
      <c r="E24" s="19"/>
      <c r="F24" s="63"/>
      <c r="G24" s="63"/>
      <c r="H24" s="20">
        <f t="shared" si="0"/>
        <v>0</v>
      </c>
      <c r="I24" s="34"/>
      <c r="J24" s="19"/>
      <c r="K24" s="19"/>
      <c r="L24" s="19"/>
      <c r="M24" s="20">
        <f t="shared" si="1"/>
        <v>0</v>
      </c>
      <c r="N24" s="17"/>
      <c r="O24" s="17"/>
      <c r="P24" s="17"/>
      <c r="Q24" s="17"/>
      <c r="R24" s="7"/>
    </row>
    <row r="25" spans="5:18" ht="15" customHeight="1">
      <c r="E25" s="62">
        <f>SUM(E5:E24)</f>
        <v>0</v>
      </c>
      <c r="F25" s="62">
        <f>SUM(F5:F24)</f>
        <v>0</v>
      </c>
      <c r="G25" s="62">
        <f>SUM(G5:G24)</f>
        <v>0</v>
      </c>
      <c r="H25" s="37">
        <f>IF(AND(F25&gt;0,G25),G25/F25,0)</f>
        <v>0</v>
      </c>
      <c r="J25" s="62">
        <f>SUM(J5:J24)</f>
        <v>0</v>
      </c>
      <c r="K25" s="62">
        <f>SUM(K5:K24)</f>
        <v>0</v>
      </c>
      <c r="L25" s="62">
        <f>SUM(L5:L24)</f>
        <v>0</v>
      </c>
      <c r="M25" s="37">
        <f>IF(AND(K25&gt;0,L25),L25/K25,0)</f>
        <v>0</v>
      </c>
      <c r="R25" s="7"/>
    </row>
    <row r="26" ht="15" customHeight="1">
      <c r="R26" s="7"/>
    </row>
    <row r="27" ht="15" customHeight="1">
      <c r="R27" s="7"/>
    </row>
    <row r="28" ht="15" customHeight="1">
      <c r="R28" s="7"/>
    </row>
    <row r="29" ht="15" customHeight="1">
      <c r="R29" s="7"/>
    </row>
    <row r="30" ht="15" customHeight="1">
      <c r="R30" s="7"/>
    </row>
    <row r="31" ht="15" customHeight="1">
      <c r="R31" s="7"/>
    </row>
    <row r="32" ht="15" customHeight="1">
      <c r="R32" s="7"/>
    </row>
    <row r="33" ht="15" customHeight="1">
      <c r="R33" s="7"/>
    </row>
    <row r="34" ht="15" customHeight="1">
      <c r="R34" s="7"/>
    </row>
    <row r="35" ht="15" customHeight="1">
      <c r="R35" s="7"/>
    </row>
    <row r="36" ht="15" customHeight="1">
      <c r="R36" s="7"/>
    </row>
    <row r="37" ht="15" customHeight="1">
      <c r="R37" s="7"/>
    </row>
    <row r="38" ht="15" customHeight="1">
      <c r="R38" s="7"/>
    </row>
    <row r="39" ht="15" customHeight="1">
      <c r="R39" s="7"/>
    </row>
    <row r="40" ht="15" customHeight="1">
      <c r="R40" s="7"/>
    </row>
    <row r="41" ht="15" customHeight="1">
      <c r="R41" s="7"/>
    </row>
    <row r="42" ht="15" customHeight="1">
      <c r="R42" s="7"/>
    </row>
    <row r="43" ht="15" customHeight="1">
      <c r="R43" s="7"/>
    </row>
    <row r="44" ht="15" customHeight="1">
      <c r="R44" s="7"/>
    </row>
    <row r="45" ht="15" customHeight="1">
      <c r="R45" s="7"/>
    </row>
    <row r="46" ht="15" customHeight="1">
      <c r="R46" s="7"/>
    </row>
    <row r="47" ht="15" customHeight="1">
      <c r="R47" s="7"/>
    </row>
    <row r="48" ht="15" customHeight="1">
      <c r="R48" s="7"/>
    </row>
    <row r="49" ht="15" customHeight="1">
      <c r="R49" s="7"/>
    </row>
    <row r="50" ht="15" customHeight="1">
      <c r="R50" s="7"/>
    </row>
    <row r="51" ht="15" customHeight="1">
      <c r="R51" s="7"/>
    </row>
    <row r="52" ht="15" customHeight="1">
      <c r="R52" s="7"/>
    </row>
    <row r="53" ht="15" customHeight="1">
      <c r="R53" s="7"/>
    </row>
    <row r="54" ht="15" customHeight="1">
      <c r="R54" s="7"/>
    </row>
    <row r="55" ht="15" customHeight="1">
      <c r="R55" s="7"/>
    </row>
    <row r="56" ht="15" customHeight="1">
      <c r="R56" s="7"/>
    </row>
    <row r="57" ht="15" customHeight="1">
      <c r="R57" s="7"/>
    </row>
    <row r="58" ht="15" customHeight="1">
      <c r="R58" s="7"/>
    </row>
    <row r="59" ht="15" customHeight="1">
      <c r="R59" s="7"/>
    </row>
    <row r="60" ht="15" customHeight="1">
      <c r="R60" s="7"/>
    </row>
    <row r="61" ht="15" customHeight="1">
      <c r="R61" s="7"/>
    </row>
    <row r="62" ht="15" customHeight="1">
      <c r="R62" s="7"/>
    </row>
    <row r="63" ht="15" customHeight="1">
      <c r="R63" s="7"/>
    </row>
    <row r="64" ht="15" customHeight="1">
      <c r="R64" s="7"/>
    </row>
    <row r="65" ht="15" customHeight="1">
      <c r="R65" s="7"/>
    </row>
    <row r="66" ht="15" customHeight="1">
      <c r="R66" s="7"/>
    </row>
    <row r="67" ht="15" customHeight="1">
      <c r="R67" s="7"/>
    </row>
    <row r="68" ht="15" customHeight="1">
      <c r="R68" s="7"/>
    </row>
    <row r="69" ht="15" customHeight="1">
      <c r="R69" s="7"/>
    </row>
    <row r="70" ht="15" customHeight="1">
      <c r="R70" s="7"/>
    </row>
    <row r="71" ht="15" customHeight="1">
      <c r="R71" s="7"/>
    </row>
    <row r="72" ht="15" customHeight="1">
      <c r="R72" s="7"/>
    </row>
    <row r="73" ht="15" customHeight="1">
      <c r="R73" s="7"/>
    </row>
    <row r="74" ht="15" customHeight="1">
      <c r="R74" s="7"/>
    </row>
    <row r="75" ht="15" customHeight="1">
      <c r="R75" s="7"/>
    </row>
    <row r="76" ht="15" customHeight="1">
      <c r="R76" s="7"/>
    </row>
    <row r="77" ht="15" customHeight="1">
      <c r="R77" s="7"/>
    </row>
    <row r="78" ht="15" customHeight="1">
      <c r="R78" s="7"/>
    </row>
    <row r="79" ht="15" customHeight="1">
      <c r="R79" s="7"/>
    </row>
    <row r="80" ht="15" customHeight="1">
      <c r="R80" s="7"/>
    </row>
    <row r="81" ht="15" customHeight="1">
      <c r="R81" s="7"/>
    </row>
    <row r="82" ht="15" customHeight="1">
      <c r="R82" s="7"/>
    </row>
    <row r="83" ht="15" customHeight="1">
      <c r="R83" s="7"/>
    </row>
    <row r="84" ht="15" customHeight="1">
      <c r="R84" s="7"/>
    </row>
    <row r="85" ht="15" customHeight="1">
      <c r="R85" s="7"/>
    </row>
    <row r="86" ht="15" customHeight="1">
      <c r="R86" s="7"/>
    </row>
    <row r="87" ht="15" customHeight="1">
      <c r="R87" s="7"/>
    </row>
    <row r="88" ht="15" customHeight="1">
      <c r="R88" s="7"/>
    </row>
    <row r="89" ht="15" customHeight="1">
      <c r="R89" s="7"/>
    </row>
    <row r="90" ht="15" customHeight="1">
      <c r="R90" s="7"/>
    </row>
    <row r="91" ht="15" customHeight="1">
      <c r="R91" s="7"/>
    </row>
    <row r="92" ht="15" customHeight="1">
      <c r="R92" s="7"/>
    </row>
    <row r="93" ht="15" customHeight="1">
      <c r="R93" s="7"/>
    </row>
    <row r="94" ht="15" customHeight="1">
      <c r="R94" s="7"/>
    </row>
    <row r="95" ht="15" customHeight="1">
      <c r="R95" s="7"/>
    </row>
    <row r="96" ht="15" customHeight="1">
      <c r="R96" s="7"/>
    </row>
    <row r="97" ht="15" customHeight="1">
      <c r="R97" s="7"/>
    </row>
    <row r="98" ht="15" customHeight="1">
      <c r="R98" s="7"/>
    </row>
    <row r="99" ht="15" customHeight="1">
      <c r="R99" s="7"/>
    </row>
    <row r="100" ht="15" customHeight="1">
      <c r="R100" s="7"/>
    </row>
    <row r="101" ht="15" customHeight="1">
      <c r="R101" s="7"/>
    </row>
    <row r="102" ht="15" customHeight="1">
      <c r="R102" s="7"/>
    </row>
    <row r="103" ht="15" customHeight="1">
      <c r="R103" s="7"/>
    </row>
    <row r="104" ht="15" customHeight="1">
      <c r="R104" s="7"/>
    </row>
    <row r="105" ht="15" customHeight="1">
      <c r="R105" s="7"/>
    </row>
    <row r="106" ht="15" customHeight="1">
      <c r="R106" s="7"/>
    </row>
    <row r="107" ht="15" customHeight="1">
      <c r="R107" s="7"/>
    </row>
    <row r="108" ht="15" customHeight="1">
      <c r="R108" s="7"/>
    </row>
    <row r="109" ht="15" customHeight="1">
      <c r="R109" s="7"/>
    </row>
    <row r="110" ht="15" customHeight="1">
      <c r="R110" s="7"/>
    </row>
    <row r="111" ht="15" customHeight="1">
      <c r="R111" s="7"/>
    </row>
    <row r="112" ht="15" customHeight="1">
      <c r="R112" s="7"/>
    </row>
    <row r="113" ht="15" customHeight="1">
      <c r="R113" s="7"/>
    </row>
    <row r="114" ht="15" customHeight="1">
      <c r="R114" s="7"/>
    </row>
    <row r="115" ht="15" customHeight="1">
      <c r="R115" s="7"/>
    </row>
    <row r="116" ht="15" customHeight="1">
      <c r="R116" s="7"/>
    </row>
    <row r="117" ht="15" customHeight="1">
      <c r="R117" s="7"/>
    </row>
    <row r="118" ht="15" customHeight="1">
      <c r="R118" s="7"/>
    </row>
    <row r="119" ht="15" customHeight="1">
      <c r="R119" s="7"/>
    </row>
    <row r="120" ht="15" customHeight="1">
      <c r="R120" s="7"/>
    </row>
    <row r="121" ht="15" customHeight="1">
      <c r="R121" s="7"/>
    </row>
    <row r="122" ht="15" customHeight="1">
      <c r="R122" s="7"/>
    </row>
    <row r="123" ht="15" customHeight="1">
      <c r="R123" s="7"/>
    </row>
    <row r="124" ht="15" customHeight="1">
      <c r="R124" s="7"/>
    </row>
    <row r="125" ht="15" customHeight="1">
      <c r="R125" s="7"/>
    </row>
    <row r="126" ht="15" customHeight="1">
      <c r="R126" s="7"/>
    </row>
    <row r="127" ht="15" customHeight="1">
      <c r="R127" s="7"/>
    </row>
    <row r="128" ht="15" customHeight="1">
      <c r="R128" s="7"/>
    </row>
    <row r="129" ht="15" customHeight="1">
      <c r="R129" s="7"/>
    </row>
    <row r="130" ht="15" customHeight="1">
      <c r="R130" s="7"/>
    </row>
    <row r="131" ht="15" customHeight="1">
      <c r="R131" s="7"/>
    </row>
    <row r="132" ht="15" customHeight="1">
      <c r="R132" s="7"/>
    </row>
    <row r="133" ht="15" customHeight="1">
      <c r="R133" s="7"/>
    </row>
    <row r="134" ht="15" customHeight="1">
      <c r="R134" s="7"/>
    </row>
    <row r="135" ht="15" customHeight="1">
      <c r="R135" s="7"/>
    </row>
    <row r="136" ht="15" customHeight="1">
      <c r="R136" s="7"/>
    </row>
    <row r="137" ht="15" customHeight="1">
      <c r="R137" s="7"/>
    </row>
    <row r="138" ht="15" customHeight="1">
      <c r="R138" s="7"/>
    </row>
    <row r="139" ht="15" customHeight="1">
      <c r="R139" s="7"/>
    </row>
    <row r="140" ht="15" customHeight="1">
      <c r="R140" s="7"/>
    </row>
    <row r="141" ht="15" customHeight="1">
      <c r="R141" s="7"/>
    </row>
    <row r="142" ht="15" customHeight="1">
      <c r="R142" s="7"/>
    </row>
    <row r="143" ht="15" customHeight="1">
      <c r="R143" s="7"/>
    </row>
    <row r="144" ht="15" customHeight="1">
      <c r="R144" s="7"/>
    </row>
    <row r="145" ht="15" customHeight="1">
      <c r="R145" s="7"/>
    </row>
    <row r="146" ht="15" customHeight="1">
      <c r="R146" s="7"/>
    </row>
    <row r="147" ht="15" customHeight="1">
      <c r="R147" s="7"/>
    </row>
    <row r="148" ht="15" customHeight="1">
      <c r="R148" s="7"/>
    </row>
    <row r="149" ht="15" customHeight="1">
      <c r="R149" s="7"/>
    </row>
    <row r="150" ht="15" customHeight="1">
      <c r="R150" s="7"/>
    </row>
    <row r="151" ht="15" customHeight="1">
      <c r="R151" s="7"/>
    </row>
    <row r="152" ht="15" customHeight="1">
      <c r="R152" s="7"/>
    </row>
    <row r="153" ht="15" customHeight="1">
      <c r="R153" s="7"/>
    </row>
    <row r="154" ht="15" customHeight="1">
      <c r="R154" s="7"/>
    </row>
    <row r="155" ht="15" customHeight="1">
      <c r="R155" s="7"/>
    </row>
    <row r="156" ht="15" customHeight="1">
      <c r="R156" s="7"/>
    </row>
    <row r="157" ht="15" customHeight="1">
      <c r="R157" s="7"/>
    </row>
    <row r="158" ht="15" customHeight="1">
      <c r="R158" s="7"/>
    </row>
    <row r="159" ht="15" customHeight="1">
      <c r="R159" s="7"/>
    </row>
    <row r="160" ht="15" customHeight="1">
      <c r="R160" s="7"/>
    </row>
    <row r="161" ht="15" customHeight="1">
      <c r="R161" s="7"/>
    </row>
    <row r="162" ht="15" customHeight="1">
      <c r="R162" s="7"/>
    </row>
    <row r="163" ht="15" customHeight="1">
      <c r="R163" s="7"/>
    </row>
    <row r="164" ht="15" customHeight="1">
      <c r="R164" s="7"/>
    </row>
    <row r="165" ht="15" customHeight="1">
      <c r="R165" s="7"/>
    </row>
    <row r="166" ht="15" customHeight="1">
      <c r="R166" s="7"/>
    </row>
    <row r="167" ht="15" customHeight="1">
      <c r="R167" s="7"/>
    </row>
    <row r="168" ht="15" customHeight="1">
      <c r="R168" s="7"/>
    </row>
    <row r="169" ht="15" customHeight="1">
      <c r="R169" s="7"/>
    </row>
    <row r="170" ht="15" customHeight="1">
      <c r="R170" s="7"/>
    </row>
    <row r="171" ht="15" customHeight="1">
      <c r="R171" s="7"/>
    </row>
    <row r="172" ht="15" customHeight="1">
      <c r="R172" s="7"/>
    </row>
    <row r="173" ht="15" customHeight="1">
      <c r="R173" s="7"/>
    </row>
    <row r="174" ht="15" customHeight="1">
      <c r="R174" s="7"/>
    </row>
    <row r="175" ht="15" customHeight="1">
      <c r="R175" s="7"/>
    </row>
    <row r="176" ht="15" customHeight="1">
      <c r="R176" s="7"/>
    </row>
    <row r="177" ht="15" customHeight="1">
      <c r="R177" s="7"/>
    </row>
    <row r="178" ht="15" customHeight="1">
      <c r="R178" s="7"/>
    </row>
    <row r="179" ht="15" customHeight="1">
      <c r="R179" s="7"/>
    </row>
    <row r="180" ht="15" customHeight="1">
      <c r="R180" s="7"/>
    </row>
    <row r="181" ht="15" customHeight="1">
      <c r="R181" s="7"/>
    </row>
    <row r="182" ht="15" customHeight="1">
      <c r="R182" s="7"/>
    </row>
    <row r="183" ht="15" customHeight="1">
      <c r="R183" s="7"/>
    </row>
    <row r="184" ht="15" customHeight="1">
      <c r="R184" s="7"/>
    </row>
    <row r="185" ht="15" customHeight="1">
      <c r="R185" s="7"/>
    </row>
    <row r="186" ht="15" customHeight="1">
      <c r="R186" s="7"/>
    </row>
    <row r="187" ht="15" customHeight="1">
      <c r="R187" s="7"/>
    </row>
    <row r="188" ht="15" customHeight="1">
      <c r="R188" s="7"/>
    </row>
    <row r="189" ht="15" customHeight="1">
      <c r="R189" s="7"/>
    </row>
    <row r="190" ht="15" customHeight="1">
      <c r="R190" s="7"/>
    </row>
    <row r="191" ht="15" customHeight="1">
      <c r="R191" s="7"/>
    </row>
    <row r="192" ht="15" customHeight="1">
      <c r="R192" s="7"/>
    </row>
    <row r="193" ht="15" customHeight="1">
      <c r="R193" s="7"/>
    </row>
    <row r="194" ht="15" customHeight="1">
      <c r="R194" s="7"/>
    </row>
    <row r="195" ht="15" customHeight="1">
      <c r="R195" s="7"/>
    </row>
    <row r="196" ht="15" customHeight="1">
      <c r="R196" s="7"/>
    </row>
    <row r="197" ht="15" customHeight="1">
      <c r="R197" s="7"/>
    </row>
    <row r="198" ht="15" customHeight="1">
      <c r="R198" s="7"/>
    </row>
    <row r="199" ht="15" customHeight="1">
      <c r="R199" s="7"/>
    </row>
    <row r="200" ht="15" customHeight="1">
      <c r="R200" s="7"/>
    </row>
    <row r="201" ht="15" customHeight="1">
      <c r="R201" s="7"/>
    </row>
    <row r="202" ht="15" customHeight="1">
      <c r="R202" s="7"/>
    </row>
    <row r="203" ht="15" customHeight="1">
      <c r="R203" s="7"/>
    </row>
    <row r="204" ht="15" customHeight="1">
      <c r="R204" s="7"/>
    </row>
    <row r="205" ht="15" customHeight="1">
      <c r="R205" s="7"/>
    </row>
    <row r="206" ht="15" customHeight="1">
      <c r="R206" s="7"/>
    </row>
    <row r="207" ht="15" customHeight="1">
      <c r="R207" s="7"/>
    </row>
    <row r="208" ht="15" customHeight="1">
      <c r="R208" s="7"/>
    </row>
    <row r="209" ht="15" customHeight="1">
      <c r="R209" s="7"/>
    </row>
    <row r="210" ht="15" customHeight="1">
      <c r="R210" s="7"/>
    </row>
    <row r="211" ht="15" customHeight="1">
      <c r="R211" s="7"/>
    </row>
    <row r="212" ht="15" customHeight="1">
      <c r="R212" s="7"/>
    </row>
    <row r="213" ht="15" customHeight="1">
      <c r="R213" s="7"/>
    </row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</sheetData>
  <sheetProtection/>
  <mergeCells count="8">
    <mergeCell ref="Q2:Q4"/>
    <mergeCell ref="A2:A4"/>
    <mergeCell ref="B2:B4"/>
    <mergeCell ref="C2:D4"/>
    <mergeCell ref="N2:N4"/>
    <mergeCell ref="E2:H3"/>
    <mergeCell ref="J2:M3"/>
    <mergeCell ref="O2:P3"/>
  </mergeCells>
  <printOptions/>
  <pageMargins left="0.3937007874015748" right="0.1968503937007874" top="0.5905511811023623" bottom="0.1968503937007874" header="0.31496062992125984" footer="0.5118110236220472"/>
  <pageSetup horizontalDpi="300" verticalDpi="300" orientation="landscape" paperSize="9" scale="75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F8"/>
  <sheetViews>
    <sheetView zoomScaleSheetLayoutView="100" zoomScalePageLayoutView="0" workbookViewId="0" topLeftCell="A1">
      <pane xSplit="1" ySplit="5" topLeftCell="B6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R25" sqref="R25"/>
    </sheetView>
  </sheetViews>
  <sheetFormatPr defaultColWidth="9.00390625" defaultRowHeight="13.5"/>
  <cols>
    <col min="1" max="1" width="10.00390625" style="0" customWidth="1"/>
    <col min="2" max="44" width="7.875" style="0" customWidth="1"/>
  </cols>
  <sheetData>
    <row r="1" ht="21">
      <c r="A1" s="14" t="s">
        <v>25</v>
      </c>
    </row>
    <row r="3" spans="1:32" ht="15" customHeight="1">
      <c r="A3" s="102" t="s">
        <v>5</v>
      </c>
      <c r="B3" s="98" t="s">
        <v>18</v>
      </c>
      <c r="C3" s="99"/>
      <c r="D3" s="98" t="s">
        <v>19</v>
      </c>
      <c r="E3" s="99"/>
      <c r="F3" s="107" t="s">
        <v>6</v>
      </c>
      <c r="G3" s="108"/>
      <c r="H3" s="108"/>
      <c r="I3" s="108"/>
      <c r="J3" s="108"/>
      <c r="K3" s="108"/>
      <c r="L3" s="109"/>
      <c r="M3" s="110"/>
      <c r="N3" s="111" t="s">
        <v>7</v>
      </c>
      <c r="O3" s="112"/>
      <c r="P3" s="112"/>
      <c r="Q3" s="112"/>
      <c r="R3" s="112"/>
      <c r="S3" s="112"/>
      <c r="T3" s="113"/>
      <c r="U3" s="114"/>
      <c r="V3" s="126" t="s">
        <v>8</v>
      </c>
      <c r="W3" s="127"/>
      <c r="X3" s="127"/>
      <c r="Y3" s="127"/>
      <c r="Z3" s="127"/>
      <c r="AA3" s="127"/>
      <c r="AB3" s="128"/>
      <c r="AC3" s="125"/>
      <c r="AD3" s="117" t="s">
        <v>23</v>
      </c>
      <c r="AE3" s="118"/>
      <c r="AF3" s="119"/>
    </row>
    <row r="4" spans="1:32" ht="30" customHeight="1">
      <c r="A4" s="103"/>
      <c r="B4" s="100"/>
      <c r="C4" s="101"/>
      <c r="D4" s="100"/>
      <c r="E4" s="101"/>
      <c r="F4" s="105" t="s">
        <v>9</v>
      </c>
      <c r="G4" s="106"/>
      <c r="H4" s="105" t="s">
        <v>10</v>
      </c>
      <c r="I4" s="106"/>
      <c r="J4" s="105" t="s">
        <v>4</v>
      </c>
      <c r="K4" s="106"/>
      <c r="L4" s="105" t="s">
        <v>12</v>
      </c>
      <c r="M4" s="106"/>
      <c r="N4" s="115" t="s">
        <v>9</v>
      </c>
      <c r="O4" s="116"/>
      <c r="P4" s="115" t="s">
        <v>10</v>
      </c>
      <c r="Q4" s="116"/>
      <c r="R4" s="115" t="s">
        <v>4</v>
      </c>
      <c r="S4" s="116"/>
      <c r="T4" s="115" t="s">
        <v>12</v>
      </c>
      <c r="U4" s="116"/>
      <c r="V4" s="123" t="s">
        <v>9</v>
      </c>
      <c r="W4" s="124"/>
      <c r="X4" s="123" t="s">
        <v>10</v>
      </c>
      <c r="Y4" s="124"/>
      <c r="Z4" s="123" t="s">
        <v>4</v>
      </c>
      <c r="AA4" s="124"/>
      <c r="AB4" s="123" t="s">
        <v>12</v>
      </c>
      <c r="AC4" s="125"/>
      <c r="AD4" s="120"/>
      <c r="AE4" s="121"/>
      <c r="AF4" s="122"/>
    </row>
    <row r="5" spans="1:32" s="39" customFormat="1" ht="38.25" customHeight="1">
      <c r="A5" s="104"/>
      <c r="B5" s="41" t="s">
        <v>21</v>
      </c>
      <c r="C5" s="41" t="s">
        <v>22</v>
      </c>
      <c r="D5" s="41" t="s">
        <v>21</v>
      </c>
      <c r="E5" s="41" t="s">
        <v>22</v>
      </c>
      <c r="F5" s="42" t="s">
        <v>21</v>
      </c>
      <c r="G5" s="42" t="s">
        <v>22</v>
      </c>
      <c r="H5" s="42" t="s">
        <v>21</v>
      </c>
      <c r="I5" s="42" t="s">
        <v>22</v>
      </c>
      <c r="J5" s="42" t="s">
        <v>21</v>
      </c>
      <c r="K5" s="42" t="s">
        <v>22</v>
      </c>
      <c r="L5" s="42" t="s">
        <v>21</v>
      </c>
      <c r="M5" s="42" t="s">
        <v>22</v>
      </c>
      <c r="N5" s="43" t="s">
        <v>21</v>
      </c>
      <c r="O5" s="43" t="s">
        <v>22</v>
      </c>
      <c r="P5" s="43" t="s">
        <v>21</v>
      </c>
      <c r="Q5" s="43" t="s">
        <v>22</v>
      </c>
      <c r="R5" s="43" t="s">
        <v>21</v>
      </c>
      <c r="S5" s="43" t="s">
        <v>22</v>
      </c>
      <c r="T5" s="43" t="s">
        <v>21</v>
      </c>
      <c r="U5" s="43" t="s">
        <v>22</v>
      </c>
      <c r="V5" s="40" t="s">
        <v>21</v>
      </c>
      <c r="W5" s="40" t="s">
        <v>22</v>
      </c>
      <c r="X5" s="40" t="s">
        <v>21</v>
      </c>
      <c r="Y5" s="40" t="s">
        <v>22</v>
      </c>
      <c r="Z5" s="40" t="s">
        <v>21</v>
      </c>
      <c r="AA5" s="40" t="s">
        <v>22</v>
      </c>
      <c r="AB5" s="40" t="s">
        <v>21</v>
      </c>
      <c r="AC5" s="40" t="s">
        <v>22</v>
      </c>
      <c r="AD5" s="44" t="s">
        <v>21</v>
      </c>
      <c r="AE5" s="44" t="s">
        <v>22</v>
      </c>
      <c r="AF5" s="44" t="s">
        <v>24</v>
      </c>
    </row>
    <row r="6" spans="1:32" ht="15.75" customHeight="1">
      <c r="A6" s="29" t="s">
        <v>28</v>
      </c>
      <c r="B6" s="58">
        <v>17</v>
      </c>
      <c r="C6" s="58">
        <v>17</v>
      </c>
      <c r="D6" s="58">
        <v>151</v>
      </c>
      <c r="E6" s="58">
        <v>151</v>
      </c>
      <c r="F6" s="58">
        <v>1</v>
      </c>
      <c r="G6" s="58">
        <v>1</v>
      </c>
      <c r="H6" s="58">
        <v>1</v>
      </c>
      <c r="I6" s="58">
        <v>1</v>
      </c>
      <c r="J6" s="58">
        <v>0</v>
      </c>
      <c r="K6" s="58">
        <v>0</v>
      </c>
      <c r="L6" s="58">
        <v>0</v>
      </c>
      <c r="M6" s="58">
        <v>0</v>
      </c>
      <c r="N6" s="58">
        <v>3</v>
      </c>
      <c r="O6" s="58">
        <v>3</v>
      </c>
      <c r="P6" s="58">
        <v>7</v>
      </c>
      <c r="Q6" s="58">
        <v>7</v>
      </c>
      <c r="R6" s="58">
        <v>0</v>
      </c>
      <c r="S6" s="58">
        <v>0</v>
      </c>
      <c r="T6" s="58">
        <v>0</v>
      </c>
      <c r="U6" s="58">
        <v>0</v>
      </c>
      <c r="V6" s="58">
        <v>0</v>
      </c>
      <c r="W6" s="58">
        <v>0</v>
      </c>
      <c r="X6" s="58">
        <v>1</v>
      </c>
      <c r="Y6" s="58">
        <v>1</v>
      </c>
      <c r="Z6" s="58">
        <v>1</v>
      </c>
      <c r="AA6" s="58">
        <v>1</v>
      </c>
      <c r="AB6" s="58">
        <v>0</v>
      </c>
      <c r="AC6" s="54">
        <v>0</v>
      </c>
      <c r="AD6" s="56">
        <f>B6+D6+F6+H6+J6+L6+N6+P6+R6+T6+V6+X6+Z6+AB6</f>
        <v>182</v>
      </c>
      <c r="AE6" s="56">
        <f>C6+E6+G6+I6+K6+M6+O6+Q6+S6+U6+W6+Y6+AA6+AC6</f>
        <v>182</v>
      </c>
      <c r="AF6" s="57">
        <f>IF(ISERROR(AD6/AE6),"0.0%",AD6/AE6)</f>
        <v>1</v>
      </c>
    </row>
    <row r="7" spans="4:5" ht="13.5" hidden="1">
      <c r="D7" s="84" t="s">
        <v>182</v>
      </c>
      <c r="E7" s="84" t="s">
        <v>182</v>
      </c>
    </row>
    <row r="8" spans="4:5" ht="13.5" hidden="1">
      <c r="D8">
        <v>117</v>
      </c>
      <c r="E8">
        <v>117</v>
      </c>
    </row>
  </sheetData>
  <sheetProtection/>
  <mergeCells count="19">
    <mergeCell ref="AD3:AF4"/>
    <mergeCell ref="V4:W4"/>
    <mergeCell ref="X4:Y4"/>
    <mergeCell ref="Z4:AA4"/>
    <mergeCell ref="AB4:AC4"/>
    <mergeCell ref="V3:AC3"/>
    <mergeCell ref="J4:K4"/>
    <mergeCell ref="L4:M4"/>
    <mergeCell ref="F3:M3"/>
    <mergeCell ref="N3:U3"/>
    <mergeCell ref="H4:I4"/>
    <mergeCell ref="N4:O4"/>
    <mergeCell ref="P4:Q4"/>
    <mergeCell ref="R4:S4"/>
    <mergeCell ref="T4:U4"/>
    <mergeCell ref="B3:C4"/>
    <mergeCell ref="D3:E4"/>
    <mergeCell ref="A3:A5"/>
    <mergeCell ref="F4:G4"/>
  </mergeCells>
  <printOptions horizontalCentered="1"/>
  <pageMargins left="0.3937007874015748" right="0.3937007874015748" top="2.362204724409449" bottom="0.5905511811023623" header="0.5118110236220472" footer="0.5118110236220472"/>
  <pageSetup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S225"/>
  <sheetViews>
    <sheetView view="pageBreakPreview" zoomScale="60" zoomScalePageLayoutView="0" workbookViewId="0" topLeftCell="B1">
      <selection activeCell="O7" sqref="O7"/>
    </sheetView>
  </sheetViews>
  <sheetFormatPr defaultColWidth="9.00390625" defaultRowHeight="13.5"/>
  <cols>
    <col min="1" max="1" width="4.625" style="10" hidden="1" customWidth="1"/>
    <col min="2" max="2" width="11.875" style="7" customWidth="1"/>
    <col min="3" max="3" width="5.00390625" style="7" customWidth="1"/>
    <col min="4" max="4" width="38.50390625" style="2" customWidth="1"/>
    <col min="5" max="5" width="6.125" style="62" bestFit="1" customWidth="1"/>
    <col min="6" max="7" width="13.125" style="62" bestFit="1" customWidth="1"/>
    <col min="8" max="8" width="11.125" style="6" bestFit="1" customWidth="1"/>
    <col min="9" max="9" width="2.625" style="6" customWidth="1"/>
    <col min="10" max="10" width="6.125" style="62" bestFit="1" customWidth="1"/>
    <col min="11" max="11" width="13.125" style="62" bestFit="1" customWidth="1"/>
    <col min="12" max="12" width="13.625" style="62" bestFit="1" customWidth="1"/>
    <col min="13" max="13" width="11.125" style="6" bestFit="1" customWidth="1"/>
    <col min="14" max="14" width="5.25390625" style="6" bestFit="1" customWidth="1"/>
    <col min="15" max="15" width="9.00390625" style="6" bestFit="1" customWidth="1"/>
    <col min="16" max="16" width="11.00390625" style="6" bestFit="1" customWidth="1"/>
    <col min="17" max="17" width="5.25390625" style="6" bestFit="1" customWidth="1"/>
    <col min="18" max="18" width="3.00390625" style="1" customWidth="1"/>
    <col min="19" max="16384" width="9.00390625" style="1" customWidth="1"/>
  </cols>
  <sheetData>
    <row r="1" ht="13.5" customHeight="1">
      <c r="R1" s="7"/>
    </row>
    <row r="2" spans="1:17" s="7" customFormat="1" ht="16.5" customHeight="1">
      <c r="A2" s="132"/>
      <c r="B2" s="135" t="s">
        <v>5</v>
      </c>
      <c r="C2" s="136" t="s">
        <v>2</v>
      </c>
      <c r="D2" s="137"/>
      <c r="E2" s="138" t="s">
        <v>153</v>
      </c>
      <c r="F2" s="139"/>
      <c r="G2" s="139"/>
      <c r="H2" s="140"/>
      <c r="I2" s="73"/>
      <c r="J2" s="138" t="s">
        <v>184</v>
      </c>
      <c r="K2" s="139"/>
      <c r="L2" s="139"/>
      <c r="M2" s="140"/>
      <c r="N2" s="129" t="s">
        <v>15</v>
      </c>
      <c r="O2" s="144" t="s">
        <v>16</v>
      </c>
      <c r="P2" s="145"/>
      <c r="Q2" s="129" t="s">
        <v>1</v>
      </c>
    </row>
    <row r="3" spans="1:17" s="7" customFormat="1" ht="16.5" customHeight="1">
      <c r="A3" s="133"/>
      <c r="B3" s="135"/>
      <c r="C3" s="136"/>
      <c r="D3" s="137"/>
      <c r="E3" s="141"/>
      <c r="F3" s="142"/>
      <c r="G3" s="142"/>
      <c r="H3" s="143"/>
      <c r="I3" s="73"/>
      <c r="J3" s="141"/>
      <c r="K3" s="142"/>
      <c r="L3" s="142"/>
      <c r="M3" s="143"/>
      <c r="N3" s="130"/>
      <c r="O3" s="146"/>
      <c r="P3" s="147"/>
      <c r="Q3" s="130"/>
    </row>
    <row r="4" spans="1:17" s="71" customFormat="1" ht="16.5" customHeight="1">
      <c r="A4" s="134"/>
      <c r="B4" s="135"/>
      <c r="C4" s="137"/>
      <c r="D4" s="137"/>
      <c r="E4" s="65" t="s">
        <v>3</v>
      </c>
      <c r="F4" s="65" t="s">
        <v>0</v>
      </c>
      <c r="G4" s="65" t="s">
        <v>14</v>
      </c>
      <c r="H4" s="67" t="s">
        <v>13</v>
      </c>
      <c r="I4" s="70"/>
      <c r="J4" s="65" t="s">
        <v>3</v>
      </c>
      <c r="K4" s="65" t="s">
        <v>0</v>
      </c>
      <c r="L4" s="65" t="s">
        <v>14</v>
      </c>
      <c r="M4" s="67" t="s">
        <v>13</v>
      </c>
      <c r="N4" s="131"/>
      <c r="O4" s="66" t="s">
        <v>20</v>
      </c>
      <c r="P4" s="66" t="s">
        <v>17</v>
      </c>
      <c r="Q4" s="131"/>
    </row>
    <row r="5" spans="1:19" ht="15" customHeight="1">
      <c r="A5" s="15"/>
      <c r="B5" s="8" t="s">
        <v>28</v>
      </c>
      <c r="C5" s="13">
        <v>1</v>
      </c>
      <c r="D5" s="11" t="s">
        <v>29</v>
      </c>
      <c r="E5" s="19">
        <v>20</v>
      </c>
      <c r="F5" s="19">
        <v>228</v>
      </c>
      <c r="G5" s="19">
        <v>10248905</v>
      </c>
      <c r="H5" s="38">
        <f aca="true" t="shared" si="0" ref="H5:H11">IF(AND(F5&gt;0,G5&gt;0),G5/F5,0)</f>
        <v>44951.337719298244</v>
      </c>
      <c r="I5" s="34"/>
      <c r="J5" s="19">
        <v>20</v>
      </c>
      <c r="K5" s="19">
        <v>226</v>
      </c>
      <c r="L5" s="19">
        <v>11132343</v>
      </c>
      <c r="M5" s="38">
        <f>IF(AND(K5&gt;0,L5&gt;0),L5/K5,0)</f>
        <v>49258.154867256635</v>
      </c>
      <c r="N5" s="21"/>
      <c r="O5" s="21"/>
      <c r="P5" s="21"/>
      <c r="Q5" s="21"/>
      <c r="R5" s="72"/>
      <c r="S5" s="79">
        <f>M5/H5</f>
        <v>1.0958106558441623</v>
      </c>
    </row>
    <row r="6" spans="1:19" ht="15" customHeight="1">
      <c r="A6" s="15"/>
      <c r="B6" s="8" t="s">
        <v>28</v>
      </c>
      <c r="C6" s="13">
        <v>2</v>
      </c>
      <c r="D6" s="11" t="s">
        <v>30</v>
      </c>
      <c r="E6" s="19">
        <v>10</v>
      </c>
      <c r="F6" s="19">
        <v>289</v>
      </c>
      <c r="G6" s="19">
        <v>6694935</v>
      </c>
      <c r="H6" s="38">
        <f t="shared" si="0"/>
        <v>23165.865051903114</v>
      </c>
      <c r="I6" s="34"/>
      <c r="J6" s="19">
        <v>20</v>
      </c>
      <c r="K6" s="19">
        <v>335</v>
      </c>
      <c r="L6" s="19">
        <v>14077232</v>
      </c>
      <c r="M6" s="38">
        <f>IF(AND(K6&gt;0,L6&gt;0),L6/K6,0)</f>
        <v>42021.58805970149</v>
      </c>
      <c r="N6" s="21"/>
      <c r="O6" s="21"/>
      <c r="P6" s="21"/>
      <c r="Q6" s="21"/>
      <c r="R6" s="72"/>
      <c r="S6" s="79">
        <f aca="true" t="shared" si="1" ref="S6:S23">M6/H6</f>
        <v>1.8139442652174713</v>
      </c>
    </row>
    <row r="7" spans="1:19" ht="15" customHeight="1">
      <c r="A7" s="15"/>
      <c r="B7" s="8" t="s">
        <v>28</v>
      </c>
      <c r="C7" s="13">
        <v>3</v>
      </c>
      <c r="D7" s="11" t="s">
        <v>31</v>
      </c>
      <c r="E7" s="19">
        <v>16</v>
      </c>
      <c r="F7" s="19">
        <v>192</v>
      </c>
      <c r="G7" s="19">
        <v>3452976</v>
      </c>
      <c r="H7" s="38">
        <f t="shared" si="0"/>
        <v>17984.25</v>
      </c>
      <c r="I7" s="34"/>
      <c r="J7" s="19">
        <v>17</v>
      </c>
      <c r="K7" s="19">
        <v>204</v>
      </c>
      <c r="L7" s="19">
        <v>6194957</v>
      </c>
      <c r="M7" s="38">
        <f>IF(AND(K7&gt;0,L7&gt;0),L7/K7,0)</f>
        <v>30367.436274509804</v>
      </c>
      <c r="N7" s="21"/>
      <c r="O7" s="21"/>
      <c r="P7" s="21"/>
      <c r="Q7" s="21"/>
      <c r="R7" s="7"/>
      <c r="S7" s="79">
        <f t="shared" si="1"/>
        <v>1.6885572806488902</v>
      </c>
    </row>
    <row r="8" spans="1:19" ht="15" customHeight="1">
      <c r="A8" s="15"/>
      <c r="B8" s="8" t="s">
        <v>28</v>
      </c>
      <c r="C8" s="13">
        <v>4</v>
      </c>
      <c r="D8" s="11" t="s">
        <v>127</v>
      </c>
      <c r="E8" s="19">
        <v>20</v>
      </c>
      <c r="F8" s="19">
        <v>115</v>
      </c>
      <c r="G8" s="19">
        <v>3807691</v>
      </c>
      <c r="H8" s="38">
        <f t="shared" si="0"/>
        <v>33110.35652173913</v>
      </c>
      <c r="I8" s="34"/>
      <c r="J8" s="19">
        <v>20</v>
      </c>
      <c r="K8" s="19">
        <v>189</v>
      </c>
      <c r="L8" s="19">
        <v>4937561</v>
      </c>
      <c r="M8" s="38">
        <f>IF(AND(K8&gt;0,L8&gt;0),L8/K8,0)</f>
        <v>26124.661375661377</v>
      </c>
      <c r="N8" s="21"/>
      <c r="O8" s="21"/>
      <c r="P8" s="21"/>
      <c r="Q8" s="21"/>
      <c r="R8" s="7"/>
      <c r="S8" s="79">
        <f t="shared" si="1"/>
        <v>0.7890178216144793</v>
      </c>
    </row>
    <row r="9" spans="1:19" ht="15" customHeight="1">
      <c r="A9" s="15"/>
      <c r="B9" s="8" t="s">
        <v>28</v>
      </c>
      <c r="C9" s="13">
        <v>5</v>
      </c>
      <c r="D9" s="11" t="s">
        <v>146</v>
      </c>
      <c r="E9" s="19">
        <v>20</v>
      </c>
      <c r="F9" s="19">
        <v>242</v>
      </c>
      <c r="G9" s="19">
        <v>13670385</v>
      </c>
      <c r="H9" s="38">
        <f t="shared" si="0"/>
        <v>56489.194214876035</v>
      </c>
      <c r="I9" s="34"/>
      <c r="J9" s="19">
        <v>20</v>
      </c>
      <c r="K9" s="19">
        <v>273</v>
      </c>
      <c r="L9" s="19">
        <v>17641007</v>
      </c>
      <c r="M9" s="38">
        <f aca="true" t="shared" si="2" ref="M9:M21">IF(AND(K9&gt;0,L9&gt;0),L9/K9,0)</f>
        <v>64619.07326007326</v>
      </c>
      <c r="N9" s="21"/>
      <c r="O9" s="21"/>
      <c r="P9" s="21"/>
      <c r="Q9" s="21"/>
      <c r="R9" s="7"/>
      <c r="S9" s="79">
        <f t="shared" si="1"/>
        <v>1.1439191894696257</v>
      </c>
    </row>
    <row r="10" spans="1:19" ht="15" customHeight="1">
      <c r="A10" s="15"/>
      <c r="B10" s="8" t="s">
        <v>28</v>
      </c>
      <c r="C10" s="13">
        <v>6</v>
      </c>
      <c r="D10" s="76" t="s">
        <v>165</v>
      </c>
      <c r="E10" s="19">
        <v>34</v>
      </c>
      <c r="F10" s="19">
        <v>242</v>
      </c>
      <c r="G10" s="19">
        <v>14682239</v>
      </c>
      <c r="H10" s="38">
        <f t="shared" si="0"/>
        <v>60670.40909090909</v>
      </c>
      <c r="I10" s="34"/>
      <c r="J10" s="19">
        <v>34</v>
      </c>
      <c r="K10" s="19">
        <v>238</v>
      </c>
      <c r="L10" s="19">
        <v>16310910</v>
      </c>
      <c r="M10" s="38">
        <f t="shared" si="2"/>
        <v>68533.23529411765</v>
      </c>
      <c r="N10" s="75"/>
      <c r="O10" s="21"/>
      <c r="P10" s="21"/>
      <c r="Q10" s="21"/>
      <c r="R10" s="7"/>
      <c r="S10" s="79">
        <f t="shared" si="1"/>
        <v>1.1295990305822206</v>
      </c>
    </row>
    <row r="11" spans="1:19" ht="15" customHeight="1">
      <c r="A11" s="15"/>
      <c r="B11" s="8" t="s">
        <v>28</v>
      </c>
      <c r="C11" s="13">
        <v>7</v>
      </c>
      <c r="D11" s="76" t="s">
        <v>171</v>
      </c>
      <c r="E11" s="19">
        <v>20</v>
      </c>
      <c r="F11" s="19">
        <v>76</v>
      </c>
      <c r="G11" s="19">
        <v>3479735</v>
      </c>
      <c r="H11" s="38">
        <f t="shared" si="0"/>
        <v>45785.98684210526</v>
      </c>
      <c r="I11" s="34"/>
      <c r="J11" s="19">
        <v>20</v>
      </c>
      <c r="K11" s="19">
        <v>375</v>
      </c>
      <c r="L11" s="19">
        <v>21234229</v>
      </c>
      <c r="M11" s="38">
        <f t="shared" si="2"/>
        <v>56624.61066666667</v>
      </c>
      <c r="N11" s="75"/>
      <c r="O11" s="21"/>
      <c r="P11" s="21"/>
      <c r="Q11" s="21"/>
      <c r="R11" s="7"/>
      <c r="S11" s="79">
        <f t="shared" si="1"/>
        <v>1.2367236041441854</v>
      </c>
    </row>
    <row r="12" spans="1:19" ht="15" customHeight="1">
      <c r="A12" s="15"/>
      <c r="B12" s="8" t="s">
        <v>28</v>
      </c>
      <c r="C12" s="13">
        <v>8</v>
      </c>
      <c r="D12" s="76" t="s">
        <v>206</v>
      </c>
      <c r="E12" s="19"/>
      <c r="F12" s="19"/>
      <c r="G12" s="19"/>
      <c r="H12" s="38"/>
      <c r="I12" s="34"/>
      <c r="J12" s="19">
        <v>10</v>
      </c>
      <c r="K12" s="19">
        <v>0</v>
      </c>
      <c r="L12" s="19">
        <v>0</v>
      </c>
      <c r="M12" s="38">
        <f t="shared" si="2"/>
        <v>0</v>
      </c>
      <c r="N12" s="75" t="s">
        <v>207</v>
      </c>
      <c r="O12" s="21"/>
      <c r="P12" s="21"/>
      <c r="Q12" s="21"/>
      <c r="R12" s="7"/>
      <c r="S12" s="79" t="e">
        <f t="shared" si="1"/>
        <v>#DIV/0!</v>
      </c>
    </row>
    <row r="13" spans="1:19" ht="15" customHeight="1">
      <c r="A13" s="15"/>
      <c r="B13" s="8" t="s">
        <v>28</v>
      </c>
      <c r="C13" s="13">
        <v>9</v>
      </c>
      <c r="D13" s="76" t="s">
        <v>211</v>
      </c>
      <c r="E13" s="19"/>
      <c r="F13" s="19"/>
      <c r="G13" s="19"/>
      <c r="H13" s="38"/>
      <c r="I13" s="34"/>
      <c r="J13" s="19">
        <v>15</v>
      </c>
      <c r="K13" s="19">
        <v>0</v>
      </c>
      <c r="L13" s="19">
        <v>0</v>
      </c>
      <c r="M13" s="38">
        <f t="shared" si="2"/>
        <v>0</v>
      </c>
      <c r="N13" s="75" t="s">
        <v>207</v>
      </c>
      <c r="O13" s="21"/>
      <c r="P13" s="21"/>
      <c r="Q13" s="21"/>
      <c r="R13" s="7"/>
      <c r="S13" s="79" t="e">
        <f t="shared" si="1"/>
        <v>#DIV/0!</v>
      </c>
    </row>
    <row r="14" spans="1:19" ht="15" customHeight="1">
      <c r="A14" s="15"/>
      <c r="B14" s="8" t="s">
        <v>28</v>
      </c>
      <c r="C14" s="13">
        <v>10</v>
      </c>
      <c r="D14" s="76" t="s">
        <v>213</v>
      </c>
      <c r="E14" s="19"/>
      <c r="F14" s="19"/>
      <c r="G14" s="19"/>
      <c r="H14" s="38"/>
      <c r="I14" s="34"/>
      <c r="J14" s="19">
        <v>20</v>
      </c>
      <c r="K14" s="19">
        <v>22</v>
      </c>
      <c r="L14" s="19">
        <v>838508</v>
      </c>
      <c r="M14" s="38">
        <f t="shared" si="2"/>
        <v>38114</v>
      </c>
      <c r="N14" s="75" t="s">
        <v>207</v>
      </c>
      <c r="O14" s="21"/>
      <c r="P14" s="21"/>
      <c r="Q14" s="21"/>
      <c r="R14" s="7"/>
      <c r="S14" s="79" t="e">
        <f t="shared" si="1"/>
        <v>#DIV/0!</v>
      </c>
    </row>
    <row r="15" spans="1:19" ht="15" customHeight="1">
      <c r="A15" s="15"/>
      <c r="B15" s="8" t="s">
        <v>28</v>
      </c>
      <c r="C15" s="13">
        <v>11</v>
      </c>
      <c r="D15" s="76" t="s">
        <v>220</v>
      </c>
      <c r="E15" s="19"/>
      <c r="F15" s="19"/>
      <c r="G15" s="19"/>
      <c r="H15" s="38"/>
      <c r="I15" s="34"/>
      <c r="J15" s="19">
        <v>15</v>
      </c>
      <c r="K15" s="19">
        <v>20</v>
      </c>
      <c r="L15" s="19">
        <v>1171875</v>
      </c>
      <c r="M15" s="38">
        <f t="shared" si="2"/>
        <v>58593.75</v>
      </c>
      <c r="N15" s="75" t="s">
        <v>207</v>
      </c>
      <c r="O15" s="21"/>
      <c r="P15" s="21"/>
      <c r="Q15" s="21"/>
      <c r="R15" s="7"/>
      <c r="S15" s="79" t="e">
        <f t="shared" si="1"/>
        <v>#DIV/0!</v>
      </c>
    </row>
    <row r="16" spans="1:19" ht="15" customHeight="1">
      <c r="A16" s="15"/>
      <c r="B16" s="8" t="s">
        <v>28</v>
      </c>
      <c r="C16" s="13">
        <v>12</v>
      </c>
      <c r="D16" s="76" t="s">
        <v>236</v>
      </c>
      <c r="E16" s="19"/>
      <c r="F16" s="19"/>
      <c r="G16" s="19"/>
      <c r="H16" s="38"/>
      <c r="I16" s="34"/>
      <c r="J16" s="19">
        <v>30</v>
      </c>
      <c r="K16" s="19">
        <v>100</v>
      </c>
      <c r="L16" s="19">
        <v>4187457</v>
      </c>
      <c r="M16" s="38">
        <f t="shared" si="2"/>
        <v>41874.57</v>
      </c>
      <c r="N16" s="75" t="s">
        <v>207</v>
      </c>
      <c r="O16" s="21"/>
      <c r="P16" s="21"/>
      <c r="Q16" s="21"/>
      <c r="R16" s="7"/>
      <c r="S16" s="79" t="e">
        <f t="shared" si="1"/>
        <v>#DIV/0!</v>
      </c>
    </row>
    <row r="17" spans="1:19" ht="15" customHeight="1">
      <c r="A17" s="15"/>
      <c r="B17" s="8" t="s">
        <v>28</v>
      </c>
      <c r="C17" s="13">
        <v>13</v>
      </c>
      <c r="D17" s="76" t="s">
        <v>237</v>
      </c>
      <c r="E17" s="19"/>
      <c r="F17" s="19"/>
      <c r="G17" s="19"/>
      <c r="H17" s="38"/>
      <c r="I17" s="34"/>
      <c r="J17" s="19">
        <v>20</v>
      </c>
      <c r="K17" s="19">
        <v>80</v>
      </c>
      <c r="L17" s="19">
        <v>2310303</v>
      </c>
      <c r="M17" s="38">
        <f t="shared" si="2"/>
        <v>28878.7875</v>
      </c>
      <c r="N17" s="75" t="s">
        <v>207</v>
      </c>
      <c r="O17" s="21"/>
      <c r="P17" s="21"/>
      <c r="Q17" s="21"/>
      <c r="R17" s="7"/>
      <c r="S17" s="79" t="e">
        <f t="shared" si="1"/>
        <v>#DIV/0!</v>
      </c>
    </row>
    <row r="18" spans="1:19" ht="15" customHeight="1">
      <c r="A18" s="15"/>
      <c r="B18" s="8" t="s">
        <v>28</v>
      </c>
      <c r="C18" s="13">
        <v>14</v>
      </c>
      <c r="D18" s="76" t="s">
        <v>239</v>
      </c>
      <c r="E18" s="19"/>
      <c r="F18" s="19"/>
      <c r="G18" s="19"/>
      <c r="H18" s="38"/>
      <c r="I18" s="34"/>
      <c r="J18" s="19">
        <v>20</v>
      </c>
      <c r="K18" s="19">
        <v>78</v>
      </c>
      <c r="L18" s="19">
        <v>6092225</v>
      </c>
      <c r="M18" s="38">
        <f t="shared" si="2"/>
        <v>78105.44871794872</v>
      </c>
      <c r="N18" s="75" t="s">
        <v>207</v>
      </c>
      <c r="O18" s="21"/>
      <c r="P18" s="21"/>
      <c r="Q18" s="21"/>
      <c r="R18" s="7"/>
      <c r="S18" s="79" t="e">
        <f t="shared" si="1"/>
        <v>#DIV/0!</v>
      </c>
    </row>
    <row r="19" spans="1:19" ht="15" customHeight="1">
      <c r="A19" s="15"/>
      <c r="B19" s="8" t="s">
        <v>28</v>
      </c>
      <c r="C19" s="13">
        <v>15</v>
      </c>
      <c r="D19" s="76" t="s">
        <v>240</v>
      </c>
      <c r="E19" s="19"/>
      <c r="F19" s="19"/>
      <c r="G19" s="19"/>
      <c r="H19" s="38"/>
      <c r="I19" s="34"/>
      <c r="J19" s="19">
        <v>20</v>
      </c>
      <c r="K19" s="19">
        <v>9</v>
      </c>
      <c r="L19" s="19">
        <v>495176</v>
      </c>
      <c r="M19" s="38">
        <f t="shared" si="2"/>
        <v>55019.555555555555</v>
      </c>
      <c r="N19" s="75" t="s">
        <v>207</v>
      </c>
      <c r="O19" s="21"/>
      <c r="P19" s="21"/>
      <c r="Q19" s="21"/>
      <c r="R19" s="7"/>
      <c r="S19" s="79" t="e">
        <f t="shared" si="1"/>
        <v>#DIV/0!</v>
      </c>
    </row>
    <row r="20" spans="1:19" ht="15" customHeight="1">
      <c r="A20" s="15"/>
      <c r="B20" s="8" t="s">
        <v>28</v>
      </c>
      <c r="C20" s="13">
        <v>16</v>
      </c>
      <c r="D20" s="76" t="s">
        <v>241</v>
      </c>
      <c r="E20" s="19"/>
      <c r="F20" s="19"/>
      <c r="G20" s="19"/>
      <c r="H20" s="38"/>
      <c r="I20" s="34"/>
      <c r="J20" s="19">
        <v>19</v>
      </c>
      <c r="K20" s="19">
        <v>29</v>
      </c>
      <c r="L20" s="19">
        <v>2205119</v>
      </c>
      <c r="M20" s="38">
        <f t="shared" si="2"/>
        <v>76038.58620689655</v>
      </c>
      <c r="N20" s="75" t="s">
        <v>207</v>
      </c>
      <c r="O20" s="21"/>
      <c r="P20" s="21"/>
      <c r="Q20" s="21"/>
      <c r="R20" s="7"/>
      <c r="S20" s="79" t="e">
        <f t="shared" si="1"/>
        <v>#DIV/0!</v>
      </c>
    </row>
    <row r="21" spans="1:19" ht="15" customHeight="1">
      <c r="A21" s="15"/>
      <c r="B21" s="8" t="s">
        <v>28</v>
      </c>
      <c r="C21" s="13">
        <v>17</v>
      </c>
      <c r="D21" s="76" t="s">
        <v>242</v>
      </c>
      <c r="E21" s="19"/>
      <c r="F21" s="19"/>
      <c r="G21" s="19"/>
      <c r="H21" s="38"/>
      <c r="I21" s="34"/>
      <c r="J21" s="19">
        <v>20</v>
      </c>
      <c r="K21" s="19">
        <v>190</v>
      </c>
      <c r="L21" s="19">
        <v>10797586</v>
      </c>
      <c r="M21" s="38">
        <f t="shared" si="2"/>
        <v>56829.4</v>
      </c>
      <c r="N21" s="75" t="s">
        <v>207</v>
      </c>
      <c r="O21" s="21"/>
      <c r="P21" s="21"/>
      <c r="Q21" s="21"/>
      <c r="R21" s="7"/>
      <c r="S21" s="79" t="e">
        <f t="shared" si="1"/>
        <v>#DIV/0!</v>
      </c>
    </row>
    <row r="22" spans="1:19" ht="15" customHeight="1">
      <c r="A22" s="15"/>
      <c r="B22" s="8"/>
      <c r="C22" s="13"/>
      <c r="D22" s="76"/>
      <c r="E22" s="19"/>
      <c r="F22" s="19"/>
      <c r="G22" s="19"/>
      <c r="H22" s="38"/>
      <c r="I22" s="34"/>
      <c r="J22" s="19"/>
      <c r="K22" s="19"/>
      <c r="L22" s="19"/>
      <c r="M22" s="38"/>
      <c r="N22" s="75"/>
      <c r="O22" s="21"/>
      <c r="P22" s="21"/>
      <c r="Q22" s="21"/>
      <c r="R22" s="7"/>
      <c r="S22" s="79" t="e">
        <f t="shared" si="1"/>
        <v>#DIV/0!</v>
      </c>
    </row>
    <row r="23" spans="1:19" ht="15" customHeight="1">
      <c r="A23" s="15"/>
      <c r="B23" s="8"/>
      <c r="C23" s="13"/>
      <c r="D23" s="76"/>
      <c r="E23" s="19"/>
      <c r="F23" s="19"/>
      <c r="G23" s="19"/>
      <c r="H23" s="38"/>
      <c r="I23" s="34"/>
      <c r="J23" s="19"/>
      <c r="K23" s="19"/>
      <c r="L23" s="19"/>
      <c r="M23" s="38"/>
      <c r="N23" s="75"/>
      <c r="O23" s="21"/>
      <c r="P23" s="21"/>
      <c r="Q23" s="21"/>
      <c r="R23" s="7"/>
      <c r="S23" s="79" t="e">
        <f t="shared" si="1"/>
        <v>#DIV/0!</v>
      </c>
    </row>
    <row r="24" spans="5:18" ht="15" customHeight="1">
      <c r="E24" s="62">
        <f>SUM(E5:E23)</f>
        <v>140</v>
      </c>
      <c r="F24" s="62">
        <f>SUM(F5:F23)</f>
        <v>1384</v>
      </c>
      <c r="G24" s="62">
        <f>SUM(G5:G23)</f>
        <v>56036866</v>
      </c>
      <c r="H24" s="37">
        <f>IF(AND(F24&gt;0,G24&gt;0),G24/F24,0)</f>
        <v>40489.065028901736</v>
      </c>
      <c r="J24" s="62">
        <f>SUM(J5:J23)</f>
        <v>340</v>
      </c>
      <c r="K24" s="62">
        <f>SUM(K5:K23)</f>
        <v>2368</v>
      </c>
      <c r="L24" s="62">
        <f>SUM(L5:L23)</f>
        <v>119626488</v>
      </c>
      <c r="M24" s="37">
        <f>IF(AND(K24&gt;0,L24&gt;0),L24/K24,0)</f>
        <v>50517.94256756757</v>
      </c>
      <c r="R24" s="7"/>
    </row>
    <row r="25" ht="15" customHeight="1">
      <c r="R25" s="7"/>
    </row>
    <row r="26" ht="15" customHeight="1">
      <c r="R26" s="7"/>
    </row>
    <row r="27" ht="15" customHeight="1">
      <c r="R27" s="7"/>
    </row>
    <row r="28" ht="15" customHeight="1">
      <c r="R28" s="7"/>
    </row>
    <row r="29" ht="15" customHeight="1">
      <c r="R29" s="7"/>
    </row>
    <row r="30" ht="15" customHeight="1">
      <c r="R30" s="7"/>
    </row>
    <row r="31" ht="15" customHeight="1">
      <c r="R31" s="7"/>
    </row>
    <row r="32" ht="15" customHeight="1">
      <c r="R32" s="7"/>
    </row>
    <row r="33" ht="15" customHeight="1">
      <c r="R33" s="7"/>
    </row>
    <row r="34" ht="15" customHeight="1">
      <c r="R34" s="7"/>
    </row>
    <row r="35" ht="15" customHeight="1">
      <c r="R35" s="7"/>
    </row>
    <row r="36" ht="15" customHeight="1">
      <c r="R36" s="7"/>
    </row>
    <row r="37" ht="15" customHeight="1">
      <c r="R37" s="7"/>
    </row>
    <row r="38" ht="15" customHeight="1">
      <c r="R38" s="7"/>
    </row>
    <row r="39" ht="15" customHeight="1">
      <c r="R39" s="7"/>
    </row>
    <row r="40" ht="15" customHeight="1">
      <c r="R40" s="7"/>
    </row>
    <row r="41" ht="15" customHeight="1">
      <c r="R41" s="7"/>
    </row>
    <row r="42" ht="15" customHeight="1">
      <c r="R42" s="7"/>
    </row>
    <row r="43" ht="15" customHeight="1">
      <c r="R43" s="7"/>
    </row>
    <row r="44" ht="15" customHeight="1">
      <c r="R44" s="7"/>
    </row>
    <row r="45" ht="15" customHeight="1">
      <c r="R45" s="7"/>
    </row>
    <row r="46" ht="15" customHeight="1">
      <c r="R46" s="7"/>
    </row>
    <row r="47" ht="15" customHeight="1">
      <c r="R47" s="7"/>
    </row>
    <row r="48" ht="15" customHeight="1">
      <c r="R48" s="7"/>
    </row>
    <row r="49" ht="15" customHeight="1">
      <c r="R49" s="7"/>
    </row>
    <row r="50" ht="15" customHeight="1">
      <c r="R50" s="7"/>
    </row>
    <row r="51" ht="15" customHeight="1">
      <c r="R51" s="7"/>
    </row>
    <row r="52" ht="15" customHeight="1">
      <c r="R52" s="7"/>
    </row>
    <row r="53" ht="15" customHeight="1">
      <c r="R53" s="7"/>
    </row>
    <row r="54" ht="15" customHeight="1">
      <c r="R54" s="7"/>
    </row>
    <row r="55" ht="15" customHeight="1">
      <c r="R55" s="7"/>
    </row>
    <row r="56" ht="15" customHeight="1">
      <c r="R56" s="7"/>
    </row>
    <row r="57" ht="15" customHeight="1">
      <c r="R57" s="7"/>
    </row>
    <row r="58" ht="15" customHeight="1">
      <c r="R58" s="7"/>
    </row>
    <row r="59" ht="15" customHeight="1">
      <c r="R59" s="7"/>
    </row>
    <row r="60" ht="15" customHeight="1">
      <c r="R60" s="7"/>
    </row>
    <row r="61" ht="15" customHeight="1">
      <c r="R61" s="7"/>
    </row>
    <row r="62" ht="15" customHeight="1">
      <c r="R62" s="7"/>
    </row>
    <row r="63" ht="15" customHeight="1">
      <c r="R63" s="7"/>
    </row>
    <row r="64" ht="15" customHeight="1">
      <c r="R64" s="7"/>
    </row>
    <row r="65" ht="15" customHeight="1">
      <c r="R65" s="7"/>
    </row>
    <row r="66" ht="15" customHeight="1">
      <c r="R66" s="7"/>
    </row>
    <row r="67" ht="15" customHeight="1">
      <c r="R67" s="7"/>
    </row>
    <row r="68" ht="15" customHeight="1">
      <c r="R68" s="7"/>
    </row>
    <row r="69" ht="15" customHeight="1">
      <c r="R69" s="7"/>
    </row>
    <row r="70" ht="15" customHeight="1">
      <c r="R70" s="7"/>
    </row>
    <row r="71" ht="15" customHeight="1">
      <c r="R71" s="7"/>
    </row>
    <row r="72" ht="15" customHeight="1">
      <c r="R72" s="7"/>
    </row>
    <row r="73" ht="15" customHeight="1">
      <c r="R73" s="7"/>
    </row>
    <row r="74" ht="15" customHeight="1">
      <c r="R74" s="7"/>
    </row>
    <row r="75" ht="15" customHeight="1">
      <c r="R75" s="7"/>
    </row>
    <row r="76" ht="15" customHeight="1">
      <c r="R76" s="7"/>
    </row>
    <row r="77" ht="15" customHeight="1">
      <c r="R77" s="7"/>
    </row>
    <row r="78" ht="15" customHeight="1">
      <c r="R78" s="7"/>
    </row>
    <row r="79" ht="15" customHeight="1">
      <c r="R79" s="7"/>
    </row>
    <row r="80" ht="15" customHeight="1">
      <c r="R80" s="7"/>
    </row>
    <row r="81" ht="15" customHeight="1">
      <c r="R81" s="7"/>
    </row>
    <row r="82" ht="15" customHeight="1">
      <c r="R82" s="7"/>
    </row>
    <row r="83" ht="15" customHeight="1">
      <c r="R83" s="7"/>
    </row>
    <row r="84" ht="15" customHeight="1">
      <c r="R84" s="7"/>
    </row>
    <row r="85" ht="15" customHeight="1">
      <c r="R85" s="7"/>
    </row>
    <row r="86" ht="15" customHeight="1">
      <c r="R86" s="7"/>
    </row>
    <row r="87" ht="15" customHeight="1">
      <c r="R87" s="7"/>
    </row>
    <row r="88" ht="15" customHeight="1">
      <c r="R88" s="7"/>
    </row>
    <row r="89" ht="15" customHeight="1">
      <c r="R89" s="7"/>
    </row>
    <row r="90" ht="15" customHeight="1">
      <c r="R90" s="7"/>
    </row>
    <row r="91" ht="15" customHeight="1">
      <c r="R91" s="7"/>
    </row>
    <row r="92" ht="15" customHeight="1">
      <c r="R92" s="7"/>
    </row>
    <row r="93" ht="15" customHeight="1">
      <c r="R93" s="7"/>
    </row>
    <row r="94" ht="15" customHeight="1">
      <c r="R94" s="7"/>
    </row>
    <row r="95" ht="15" customHeight="1">
      <c r="R95" s="7"/>
    </row>
    <row r="96" ht="15" customHeight="1">
      <c r="R96" s="7"/>
    </row>
    <row r="97" ht="15" customHeight="1">
      <c r="R97" s="7"/>
    </row>
    <row r="98" ht="15" customHeight="1">
      <c r="R98" s="7"/>
    </row>
    <row r="99" ht="15" customHeight="1">
      <c r="R99" s="7"/>
    </row>
    <row r="100" ht="15" customHeight="1">
      <c r="R100" s="7"/>
    </row>
    <row r="101" ht="15" customHeight="1">
      <c r="R101" s="7"/>
    </row>
    <row r="102" ht="15" customHeight="1">
      <c r="R102" s="7"/>
    </row>
    <row r="103" ht="15" customHeight="1">
      <c r="R103" s="7"/>
    </row>
    <row r="104" ht="15" customHeight="1">
      <c r="R104" s="7"/>
    </row>
    <row r="105" ht="15" customHeight="1">
      <c r="R105" s="7"/>
    </row>
    <row r="106" ht="15" customHeight="1">
      <c r="R106" s="7"/>
    </row>
    <row r="107" ht="15" customHeight="1">
      <c r="R107" s="7"/>
    </row>
    <row r="108" ht="15" customHeight="1">
      <c r="R108" s="7"/>
    </row>
    <row r="109" ht="15" customHeight="1">
      <c r="R109" s="7"/>
    </row>
    <row r="110" ht="15" customHeight="1">
      <c r="R110" s="7"/>
    </row>
    <row r="111" ht="15" customHeight="1">
      <c r="R111" s="7"/>
    </row>
    <row r="112" ht="15" customHeight="1">
      <c r="R112" s="7"/>
    </row>
    <row r="113" ht="15" customHeight="1">
      <c r="R113" s="7"/>
    </row>
    <row r="114" ht="15" customHeight="1">
      <c r="R114" s="7"/>
    </row>
    <row r="115" ht="15" customHeight="1">
      <c r="R115" s="7"/>
    </row>
    <row r="116" ht="15" customHeight="1">
      <c r="R116" s="7"/>
    </row>
    <row r="117" ht="15" customHeight="1">
      <c r="R117" s="7"/>
    </row>
    <row r="118" ht="15" customHeight="1">
      <c r="R118" s="7"/>
    </row>
    <row r="119" ht="15" customHeight="1">
      <c r="R119" s="7"/>
    </row>
    <row r="120" ht="15" customHeight="1">
      <c r="R120" s="7"/>
    </row>
    <row r="121" ht="15" customHeight="1">
      <c r="R121" s="7"/>
    </row>
    <row r="122" ht="15" customHeight="1">
      <c r="R122" s="7"/>
    </row>
    <row r="123" ht="15" customHeight="1">
      <c r="R123" s="7"/>
    </row>
    <row r="124" ht="15" customHeight="1">
      <c r="R124" s="7"/>
    </row>
    <row r="125" ht="15" customHeight="1">
      <c r="R125" s="7"/>
    </row>
    <row r="126" ht="15" customHeight="1">
      <c r="R126" s="7"/>
    </row>
    <row r="127" ht="15" customHeight="1">
      <c r="R127" s="7"/>
    </row>
    <row r="128" ht="15" customHeight="1">
      <c r="R128" s="7"/>
    </row>
    <row r="129" ht="15" customHeight="1">
      <c r="R129" s="7"/>
    </row>
    <row r="130" ht="15" customHeight="1">
      <c r="R130" s="7"/>
    </row>
    <row r="131" ht="15" customHeight="1">
      <c r="R131" s="7"/>
    </row>
    <row r="132" ht="15" customHeight="1">
      <c r="R132" s="7"/>
    </row>
    <row r="133" ht="15" customHeight="1">
      <c r="R133" s="7"/>
    </row>
    <row r="134" ht="15" customHeight="1">
      <c r="R134" s="7"/>
    </row>
    <row r="135" ht="15" customHeight="1">
      <c r="R135" s="7"/>
    </row>
    <row r="136" ht="15" customHeight="1">
      <c r="R136" s="7"/>
    </row>
    <row r="137" ht="15" customHeight="1">
      <c r="R137" s="7"/>
    </row>
    <row r="138" ht="15" customHeight="1">
      <c r="R138" s="7"/>
    </row>
    <row r="139" ht="15" customHeight="1">
      <c r="R139" s="7"/>
    </row>
    <row r="140" ht="15" customHeight="1">
      <c r="R140" s="7"/>
    </row>
    <row r="141" ht="15" customHeight="1">
      <c r="R141" s="7"/>
    </row>
    <row r="142" ht="15" customHeight="1">
      <c r="R142" s="7"/>
    </row>
    <row r="143" ht="15" customHeight="1">
      <c r="R143" s="7"/>
    </row>
    <row r="144" ht="15" customHeight="1">
      <c r="R144" s="7"/>
    </row>
    <row r="145" ht="15" customHeight="1">
      <c r="R145" s="7"/>
    </row>
    <row r="146" ht="15" customHeight="1">
      <c r="R146" s="7"/>
    </row>
    <row r="147" ht="15" customHeight="1">
      <c r="R147" s="7"/>
    </row>
    <row r="148" ht="15" customHeight="1">
      <c r="R148" s="7"/>
    </row>
    <row r="149" ht="15" customHeight="1">
      <c r="R149" s="7"/>
    </row>
    <row r="150" ht="15" customHeight="1">
      <c r="R150" s="7"/>
    </row>
    <row r="151" ht="15" customHeight="1">
      <c r="R151" s="7"/>
    </row>
    <row r="152" ht="15" customHeight="1">
      <c r="R152" s="7"/>
    </row>
    <row r="153" ht="15" customHeight="1">
      <c r="R153" s="7"/>
    </row>
    <row r="154" ht="15" customHeight="1">
      <c r="R154" s="7"/>
    </row>
    <row r="155" ht="15" customHeight="1">
      <c r="R155" s="7"/>
    </row>
    <row r="156" ht="15" customHeight="1">
      <c r="R156" s="7"/>
    </row>
    <row r="157" ht="15" customHeight="1">
      <c r="R157" s="7"/>
    </row>
    <row r="158" ht="15" customHeight="1">
      <c r="R158" s="7"/>
    </row>
    <row r="159" ht="15" customHeight="1">
      <c r="R159" s="7"/>
    </row>
    <row r="160" ht="15" customHeight="1">
      <c r="R160" s="7"/>
    </row>
    <row r="161" ht="15" customHeight="1">
      <c r="R161" s="7"/>
    </row>
    <row r="162" ht="15" customHeight="1">
      <c r="R162" s="7"/>
    </row>
    <row r="163" ht="15" customHeight="1">
      <c r="R163" s="7"/>
    </row>
    <row r="164" ht="15" customHeight="1">
      <c r="R164" s="7"/>
    </row>
    <row r="165" ht="15" customHeight="1">
      <c r="R165" s="7"/>
    </row>
    <row r="166" ht="15" customHeight="1">
      <c r="R166" s="7"/>
    </row>
    <row r="167" ht="15" customHeight="1">
      <c r="R167" s="7"/>
    </row>
    <row r="168" ht="15" customHeight="1">
      <c r="R168" s="7"/>
    </row>
    <row r="169" ht="15" customHeight="1">
      <c r="R169" s="7"/>
    </row>
    <row r="170" ht="15" customHeight="1">
      <c r="R170" s="7"/>
    </row>
    <row r="171" ht="15" customHeight="1">
      <c r="R171" s="7"/>
    </row>
    <row r="172" ht="15" customHeight="1">
      <c r="R172" s="7"/>
    </row>
    <row r="173" ht="15" customHeight="1">
      <c r="R173" s="7"/>
    </row>
    <row r="174" ht="15" customHeight="1">
      <c r="R174" s="7"/>
    </row>
    <row r="175" ht="15" customHeight="1">
      <c r="R175" s="7"/>
    </row>
    <row r="176" ht="15" customHeight="1">
      <c r="R176" s="7"/>
    </row>
    <row r="177" ht="15" customHeight="1">
      <c r="R177" s="7"/>
    </row>
    <row r="178" ht="15" customHeight="1">
      <c r="R178" s="7"/>
    </row>
    <row r="179" ht="15" customHeight="1">
      <c r="R179" s="7"/>
    </row>
    <row r="180" ht="15" customHeight="1">
      <c r="R180" s="7"/>
    </row>
    <row r="181" ht="15" customHeight="1">
      <c r="R181" s="7"/>
    </row>
    <row r="182" ht="15" customHeight="1">
      <c r="R182" s="7"/>
    </row>
    <row r="183" ht="15" customHeight="1">
      <c r="R183" s="7"/>
    </row>
    <row r="184" ht="15" customHeight="1">
      <c r="R184" s="7"/>
    </row>
    <row r="185" ht="15" customHeight="1">
      <c r="R185" s="7"/>
    </row>
    <row r="186" ht="15" customHeight="1">
      <c r="R186" s="7"/>
    </row>
    <row r="187" ht="15" customHeight="1">
      <c r="R187" s="7"/>
    </row>
    <row r="188" ht="15" customHeight="1">
      <c r="R188" s="7"/>
    </row>
    <row r="189" ht="15" customHeight="1">
      <c r="R189" s="7"/>
    </row>
    <row r="190" ht="15" customHeight="1">
      <c r="R190" s="7"/>
    </row>
    <row r="191" ht="15" customHeight="1">
      <c r="R191" s="7"/>
    </row>
    <row r="192" ht="15" customHeight="1">
      <c r="R192" s="7"/>
    </row>
    <row r="193" ht="15" customHeight="1">
      <c r="R193" s="7"/>
    </row>
    <row r="194" ht="15" customHeight="1">
      <c r="R194" s="7"/>
    </row>
    <row r="195" ht="15" customHeight="1">
      <c r="R195" s="7"/>
    </row>
    <row r="196" ht="15" customHeight="1">
      <c r="R196" s="7"/>
    </row>
    <row r="197" ht="15" customHeight="1">
      <c r="R197" s="7"/>
    </row>
    <row r="198" ht="15" customHeight="1">
      <c r="R198" s="7"/>
    </row>
    <row r="199" ht="15" customHeight="1">
      <c r="R199" s="7"/>
    </row>
    <row r="200" ht="15" customHeight="1">
      <c r="R200" s="7"/>
    </row>
    <row r="201" ht="15" customHeight="1">
      <c r="R201" s="7"/>
    </row>
    <row r="202" ht="15" customHeight="1">
      <c r="R202" s="7"/>
    </row>
    <row r="203" ht="15" customHeight="1">
      <c r="R203" s="7"/>
    </row>
    <row r="204" ht="15" customHeight="1">
      <c r="R204" s="7"/>
    </row>
    <row r="205" ht="15" customHeight="1">
      <c r="R205" s="7"/>
    </row>
    <row r="206" ht="15" customHeight="1">
      <c r="R206" s="7"/>
    </row>
    <row r="207" ht="15" customHeight="1">
      <c r="R207" s="7"/>
    </row>
    <row r="208" ht="15" customHeight="1">
      <c r="R208" s="7"/>
    </row>
    <row r="209" ht="15" customHeight="1">
      <c r="R209" s="7"/>
    </row>
    <row r="210" ht="15" customHeight="1">
      <c r="R210" s="7"/>
    </row>
    <row r="211" ht="15" customHeight="1">
      <c r="R211" s="7"/>
    </row>
    <row r="212" ht="15" customHeight="1">
      <c r="R212" s="7"/>
    </row>
    <row r="213" ht="15" customHeight="1">
      <c r="R213" s="7"/>
    </row>
    <row r="214" ht="15" customHeight="1">
      <c r="R214" s="7"/>
    </row>
    <row r="215" ht="15" customHeight="1">
      <c r="R215" s="7"/>
    </row>
    <row r="216" ht="15" customHeight="1">
      <c r="R216" s="7"/>
    </row>
    <row r="217" ht="15" customHeight="1">
      <c r="R217" s="7"/>
    </row>
    <row r="218" ht="15" customHeight="1">
      <c r="R218" s="7"/>
    </row>
    <row r="219" ht="15" customHeight="1">
      <c r="R219" s="7"/>
    </row>
    <row r="220" ht="15" customHeight="1">
      <c r="R220" s="7"/>
    </row>
    <row r="221" ht="15" customHeight="1">
      <c r="R221" s="7"/>
    </row>
    <row r="222" ht="15" customHeight="1">
      <c r="R222" s="7"/>
    </row>
    <row r="223" ht="15" customHeight="1">
      <c r="R223" s="7"/>
    </row>
    <row r="224" ht="15" customHeight="1">
      <c r="R224" s="7"/>
    </row>
    <row r="225" ht="15" customHeight="1">
      <c r="R225" s="7"/>
    </row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</sheetData>
  <sheetProtection/>
  <mergeCells count="8">
    <mergeCell ref="Q2:Q4"/>
    <mergeCell ref="A2:A4"/>
    <mergeCell ref="B2:B4"/>
    <mergeCell ref="C2:D4"/>
    <mergeCell ref="N2:N4"/>
    <mergeCell ref="E2:H3"/>
    <mergeCell ref="J2:M3"/>
    <mergeCell ref="O2:P3"/>
  </mergeCells>
  <printOptions horizontalCentered="1"/>
  <pageMargins left="0.3937007874015748" right="0.1968503937007874" top="0.5905511811023623" bottom="0.1968503937007874" header="0.31496062992125984" footer="0.5118110236220472"/>
  <pageSetup horizontalDpi="300" verticalDpi="300" orientation="landscape" paperSize="9" scale="79" r:id="rId1"/>
  <headerFooter alignWithMargins="0">
    <oddHeader>&amp;L&amp;A</oddHead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S275"/>
  <sheetViews>
    <sheetView view="pageBreakPreview" zoomScale="75" zoomScaleSheetLayoutView="75" zoomScalePageLayoutView="0" workbookViewId="0" topLeftCell="B1">
      <pane ySplit="4" topLeftCell="BM5" activePane="bottomLeft" state="frozen"/>
      <selection pane="topLeft" activeCell="B1" sqref="B1"/>
      <selection pane="bottomLeft" activeCell="D156" sqref="D154:D156"/>
    </sheetView>
  </sheetViews>
  <sheetFormatPr defaultColWidth="9.00390625" defaultRowHeight="13.5"/>
  <cols>
    <col min="1" max="1" width="4.625" style="10" hidden="1" customWidth="1"/>
    <col min="2" max="2" width="11.875" style="7" customWidth="1"/>
    <col min="3" max="3" width="5.00390625" style="7" customWidth="1"/>
    <col min="4" max="4" width="38.50390625" style="2" customWidth="1"/>
    <col min="5" max="5" width="6.75390625" style="62" customWidth="1"/>
    <col min="6" max="7" width="13.375" style="62" customWidth="1"/>
    <col min="8" max="8" width="13.375" style="6" customWidth="1"/>
    <col min="9" max="9" width="2.625" style="6" customWidth="1"/>
    <col min="10" max="10" width="6.75390625" style="62" bestFit="1" customWidth="1"/>
    <col min="11" max="12" width="13.00390625" style="62" bestFit="1" customWidth="1"/>
    <col min="13" max="13" width="11.00390625" style="6" bestFit="1" customWidth="1"/>
    <col min="14" max="14" width="6.375" style="6" customWidth="1"/>
    <col min="15" max="16" width="12.25390625" style="6" customWidth="1"/>
    <col min="17" max="17" width="6.375" style="6" customWidth="1"/>
    <col min="18" max="18" width="3.00390625" style="1" customWidth="1"/>
    <col min="19" max="16384" width="9.00390625" style="1" customWidth="1"/>
  </cols>
  <sheetData>
    <row r="1" ht="13.5" customHeight="1">
      <c r="R1" s="7"/>
    </row>
    <row r="2" spans="1:17" s="7" customFormat="1" ht="16.5" customHeight="1">
      <c r="A2" s="132"/>
      <c r="B2" s="135" t="s">
        <v>5</v>
      </c>
      <c r="C2" s="136" t="s">
        <v>2</v>
      </c>
      <c r="D2" s="137"/>
      <c r="E2" s="138" t="s">
        <v>153</v>
      </c>
      <c r="F2" s="139"/>
      <c r="G2" s="139"/>
      <c r="H2" s="140"/>
      <c r="I2" s="73"/>
      <c r="J2" s="138" t="s">
        <v>184</v>
      </c>
      <c r="K2" s="139"/>
      <c r="L2" s="139"/>
      <c r="M2" s="140"/>
      <c r="N2" s="129" t="s">
        <v>15</v>
      </c>
      <c r="O2" s="144" t="s">
        <v>16</v>
      </c>
      <c r="P2" s="145"/>
      <c r="Q2" s="129" t="s">
        <v>1</v>
      </c>
    </row>
    <row r="3" spans="1:17" s="7" customFormat="1" ht="16.5" customHeight="1">
      <c r="A3" s="133"/>
      <c r="B3" s="135"/>
      <c r="C3" s="136"/>
      <c r="D3" s="137"/>
      <c r="E3" s="141"/>
      <c r="F3" s="142"/>
      <c r="G3" s="142"/>
      <c r="H3" s="143"/>
      <c r="I3" s="73"/>
      <c r="J3" s="141"/>
      <c r="K3" s="142"/>
      <c r="L3" s="142"/>
      <c r="M3" s="143"/>
      <c r="N3" s="130"/>
      <c r="O3" s="146"/>
      <c r="P3" s="147"/>
      <c r="Q3" s="130"/>
    </row>
    <row r="4" spans="1:17" s="71" customFormat="1" ht="16.5" customHeight="1">
      <c r="A4" s="134"/>
      <c r="B4" s="135"/>
      <c r="C4" s="137"/>
      <c r="D4" s="137"/>
      <c r="E4" s="65" t="s">
        <v>3</v>
      </c>
      <c r="F4" s="65" t="s">
        <v>0</v>
      </c>
      <c r="G4" s="65" t="s">
        <v>14</v>
      </c>
      <c r="H4" s="67" t="s">
        <v>13</v>
      </c>
      <c r="I4" s="70"/>
      <c r="J4" s="65" t="s">
        <v>3</v>
      </c>
      <c r="K4" s="65" t="s">
        <v>0</v>
      </c>
      <c r="L4" s="65" t="s">
        <v>14</v>
      </c>
      <c r="M4" s="67" t="s">
        <v>13</v>
      </c>
      <c r="N4" s="131"/>
      <c r="O4" s="66" t="s">
        <v>20</v>
      </c>
      <c r="P4" s="66" t="s">
        <v>17</v>
      </c>
      <c r="Q4" s="131"/>
    </row>
    <row r="5" spans="1:19" ht="15" customHeight="1">
      <c r="A5" s="15"/>
      <c r="B5" s="8" t="s">
        <v>28</v>
      </c>
      <c r="C5" s="13">
        <v>1</v>
      </c>
      <c r="D5" s="11" t="s">
        <v>32</v>
      </c>
      <c r="E5" s="19">
        <v>20</v>
      </c>
      <c r="F5" s="19">
        <v>182</v>
      </c>
      <c r="G5" s="19">
        <v>2494255</v>
      </c>
      <c r="H5" s="22">
        <f>IF(AND(F5&gt;0,G5&gt;0),G5/F5,0)</f>
        <v>13704.697802197803</v>
      </c>
      <c r="I5" s="34"/>
      <c r="J5" s="19">
        <v>20</v>
      </c>
      <c r="K5" s="19">
        <v>227</v>
      </c>
      <c r="L5" s="19">
        <v>3178356</v>
      </c>
      <c r="M5" s="22">
        <f aca="true" t="shared" si="0" ref="M5:M68">IF(AND(K5&gt;0,L5&gt;0),L5/K5,0)</f>
        <v>14001.568281938326</v>
      </c>
      <c r="N5" s="21"/>
      <c r="O5" s="21"/>
      <c r="P5" s="21"/>
      <c r="Q5" s="21"/>
      <c r="R5" s="72"/>
      <c r="S5" s="79">
        <f>M5/H5</f>
        <v>1.0216619500864086</v>
      </c>
    </row>
    <row r="6" spans="1:19" ht="15" customHeight="1">
      <c r="A6" s="15"/>
      <c r="B6" s="8" t="s">
        <v>28</v>
      </c>
      <c r="C6" s="13">
        <v>2</v>
      </c>
      <c r="D6" s="11" t="s">
        <v>33</v>
      </c>
      <c r="E6" s="19">
        <v>20</v>
      </c>
      <c r="F6" s="19">
        <v>342</v>
      </c>
      <c r="G6" s="19">
        <v>6528179</v>
      </c>
      <c r="H6" s="22">
        <f>IF(AND(F6&gt;0,G6&gt;0),G6/F6,0)</f>
        <v>19088.24269005848</v>
      </c>
      <c r="I6" s="34"/>
      <c r="J6" s="19">
        <v>20</v>
      </c>
      <c r="K6" s="19">
        <v>300</v>
      </c>
      <c r="L6" s="19">
        <v>3540492</v>
      </c>
      <c r="M6" s="22">
        <f t="shared" si="0"/>
        <v>11801.64</v>
      </c>
      <c r="N6" s="21"/>
      <c r="O6" s="21"/>
      <c r="P6" s="21"/>
      <c r="Q6" s="21"/>
      <c r="R6" s="72"/>
      <c r="S6" s="79">
        <f aca="true" t="shared" si="1" ref="S6:S69">M6/H6</f>
        <v>0.6182674954225367</v>
      </c>
    </row>
    <row r="7" spans="1:19" ht="15" customHeight="1">
      <c r="A7" s="15"/>
      <c r="B7" s="8" t="s">
        <v>28</v>
      </c>
      <c r="C7" s="13">
        <v>3</v>
      </c>
      <c r="D7" s="11" t="s">
        <v>34</v>
      </c>
      <c r="E7" s="19">
        <v>36</v>
      </c>
      <c r="F7" s="19">
        <v>441</v>
      </c>
      <c r="G7" s="19">
        <v>5855510</v>
      </c>
      <c r="H7" s="22">
        <f aca="true" t="shared" si="2" ref="H7:H69">IF(AND(F7&gt;0,G7&gt;0),G7/F7,0)</f>
        <v>13277.80045351474</v>
      </c>
      <c r="I7" s="34"/>
      <c r="J7" s="19">
        <v>20</v>
      </c>
      <c r="K7" s="19">
        <v>326</v>
      </c>
      <c r="L7" s="19">
        <v>4045794</v>
      </c>
      <c r="M7" s="22">
        <f t="shared" si="0"/>
        <v>12410.411042944785</v>
      </c>
      <c r="N7" s="21"/>
      <c r="O7" s="21"/>
      <c r="P7" s="21"/>
      <c r="Q7" s="21"/>
      <c r="R7" s="7"/>
      <c r="S7" s="79">
        <f t="shared" si="1"/>
        <v>0.9346737124415551</v>
      </c>
    </row>
    <row r="8" spans="1:19" ht="15" customHeight="1">
      <c r="A8" s="15"/>
      <c r="B8" s="8" t="s">
        <v>28</v>
      </c>
      <c r="C8" s="13">
        <v>4</v>
      </c>
      <c r="D8" s="11" t="s">
        <v>35</v>
      </c>
      <c r="E8" s="19">
        <v>10</v>
      </c>
      <c r="F8" s="19">
        <v>127</v>
      </c>
      <c r="G8" s="19">
        <v>1815580</v>
      </c>
      <c r="H8" s="22">
        <f t="shared" si="2"/>
        <v>14295.905511811023</v>
      </c>
      <c r="I8" s="34"/>
      <c r="J8" s="19">
        <v>10</v>
      </c>
      <c r="K8" s="19">
        <v>122</v>
      </c>
      <c r="L8" s="19">
        <v>3016400</v>
      </c>
      <c r="M8" s="22">
        <f t="shared" si="0"/>
        <v>24724.590163934427</v>
      </c>
      <c r="N8" s="21"/>
      <c r="O8" s="21"/>
      <c r="P8" s="21"/>
      <c r="Q8" s="21"/>
      <c r="R8" s="7"/>
      <c r="S8" s="79">
        <f t="shared" si="1"/>
        <v>1.729487519591355</v>
      </c>
    </row>
    <row r="9" spans="1:19" ht="15" customHeight="1">
      <c r="A9" s="15"/>
      <c r="B9" s="8" t="s">
        <v>28</v>
      </c>
      <c r="C9" s="13">
        <v>5</v>
      </c>
      <c r="D9" s="11" t="s">
        <v>36</v>
      </c>
      <c r="E9" s="19">
        <v>30</v>
      </c>
      <c r="F9" s="19">
        <v>363</v>
      </c>
      <c r="G9" s="19">
        <v>5836648</v>
      </c>
      <c r="H9" s="22">
        <f t="shared" si="2"/>
        <v>16078.920110192837</v>
      </c>
      <c r="I9" s="34"/>
      <c r="J9" s="19">
        <v>30</v>
      </c>
      <c r="K9" s="19">
        <v>345</v>
      </c>
      <c r="L9" s="19">
        <v>5813421</v>
      </c>
      <c r="M9" s="22">
        <f t="shared" si="0"/>
        <v>16850.49565217391</v>
      </c>
      <c r="N9" s="21"/>
      <c r="O9" s="21"/>
      <c r="P9" s="21"/>
      <c r="Q9" s="21"/>
      <c r="R9" s="7"/>
      <c r="S9" s="79">
        <f t="shared" si="1"/>
        <v>1.0479867762693809</v>
      </c>
    </row>
    <row r="10" spans="1:19" ht="15" customHeight="1">
      <c r="A10" s="15"/>
      <c r="B10" s="8" t="s">
        <v>28</v>
      </c>
      <c r="C10" s="13">
        <v>6</v>
      </c>
      <c r="D10" s="11" t="s">
        <v>37</v>
      </c>
      <c r="E10" s="19">
        <v>40</v>
      </c>
      <c r="F10" s="19">
        <v>438</v>
      </c>
      <c r="G10" s="19">
        <v>8077530</v>
      </c>
      <c r="H10" s="22">
        <f t="shared" si="2"/>
        <v>18441.84931506849</v>
      </c>
      <c r="I10" s="34"/>
      <c r="J10" s="19">
        <v>40</v>
      </c>
      <c r="K10" s="19">
        <v>459</v>
      </c>
      <c r="L10" s="19">
        <v>8052640</v>
      </c>
      <c r="M10" s="22">
        <f t="shared" si="0"/>
        <v>17543.877995642702</v>
      </c>
      <c r="N10" s="21"/>
      <c r="O10" s="21"/>
      <c r="P10" s="21"/>
      <c r="Q10" s="21"/>
      <c r="R10" s="7"/>
      <c r="S10" s="79">
        <f t="shared" si="1"/>
        <v>0.9513079570229395</v>
      </c>
    </row>
    <row r="11" spans="1:19" ht="15" customHeight="1">
      <c r="A11" s="15"/>
      <c r="B11" s="8" t="s">
        <v>28</v>
      </c>
      <c r="C11" s="13">
        <v>7</v>
      </c>
      <c r="D11" s="11" t="s">
        <v>38</v>
      </c>
      <c r="E11" s="19">
        <v>20</v>
      </c>
      <c r="F11" s="19">
        <v>192</v>
      </c>
      <c r="G11" s="19">
        <v>1220518</v>
      </c>
      <c r="H11" s="22">
        <f t="shared" si="2"/>
        <v>6356.864583333333</v>
      </c>
      <c r="I11" s="34"/>
      <c r="J11" s="19">
        <v>10</v>
      </c>
      <c r="K11" s="19">
        <v>249</v>
      </c>
      <c r="L11" s="19">
        <v>1344233</v>
      </c>
      <c r="M11" s="22">
        <f t="shared" si="0"/>
        <v>5398.5261044176705</v>
      </c>
      <c r="N11" s="21"/>
      <c r="O11" s="21"/>
      <c r="P11" s="21"/>
      <c r="Q11" s="21"/>
      <c r="R11" s="7"/>
      <c r="S11" s="79">
        <f t="shared" si="1"/>
        <v>0.84924352778754</v>
      </c>
    </row>
    <row r="12" spans="1:19" ht="15" customHeight="1">
      <c r="A12" s="15"/>
      <c r="B12" s="8" t="s">
        <v>28</v>
      </c>
      <c r="C12" s="13">
        <v>8</v>
      </c>
      <c r="D12" s="11" t="s">
        <v>39</v>
      </c>
      <c r="E12" s="19">
        <v>21</v>
      </c>
      <c r="F12" s="19">
        <v>252</v>
      </c>
      <c r="G12" s="19">
        <v>8745095</v>
      </c>
      <c r="H12" s="22">
        <f t="shared" si="2"/>
        <v>34702.75793650794</v>
      </c>
      <c r="I12" s="34"/>
      <c r="J12" s="19">
        <v>30</v>
      </c>
      <c r="K12" s="19">
        <v>255</v>
      </c>
      <c r="L12" s="19">
        <v>9490446</v>
      </c>
      <c r="M12" s="22">
        <f t="shared" si="0"/>
        <v>37217.43529411765</v>
      </c>
      <c r="N12" s="21"/>
      <c r="O12" s="21"/>
      <c r="P12" s="21"/>
      <c r="Q12" s="21"/>
      <c r="R12" s="7"/>
      <c r="S12" s="79">
        <f t="shared" si="1"/>
        <v>1.0724633287708878</v>
      </c>
    </row>
    <row r="13" spans="1:19" ht="15" customHeight="1">
      <c r="A13" s="15"/>
      <c r="B13" s="8" t="s">
        <v>28</v>
      </c>
      <c r="C13" s="13">
        <v>9</v>
      </c>
      <c r="D13" s="11" t="s">
        <v>40</v>
      </c>
      <c r="E13" s="19">
        <v>25</v>
      </c>
      <c r="F13" s="19">
        <v>249</v>
      </c>
      <c r="G13" s="19">
        <v>1468545</v>
      </c>
      <c r="H13" s="22">
        <f t="shared" si="2"/>
        <v>5897.77108433735</v>
      </c>
      <c r="I13" s="34"/>
      <c r="J13" s="19">
        <v>25</v>
      </c>
      <c r="K13" s="19">
        <v>264</v>
      </c>
      <c r="L13" s="19">
        <v>2144943</v>
      </c>
      <c r="M13" s="22">
        <f t="shared" si="0"/>
        <v>8124.784090909091</v>
      </c>
      <c r="N13" s="21"/>
      <c r="O13" s="21"/>
      <c r="P13" s="21"/>
      <c r="Q13" s="21"/>
      <c r="R13" s="7"/>
      <c r="S13" s="79">
        <f t="shared" si="1"/>
        <v>1.3776024831628337</v>
      </c>
    </row>
    <row r="14" spans="1:19" s="7" customFormat="1" ht="15" customHeight="1">
      <c r="A14" s="68"/>
      <c r="B14" s="8" t="s">
        <v>28</v>
      </c>
      <c r="C14" s="13">
        <v>10</v>
      </c>
      <c r="D14" s="69" t="s">
        <v>41</v>
      </c>
      <c r="E14" s="19">
        <v>20</v>
      </c>
      <c r="F14" s="19">
        <v>301</v>
      </c>
      <c r="G14" s="19">
        <v>6439880</v>
      </c>
      <c r="H14" s="20">
        <f t="shared" si="2"/>
        <v>21394.950166112958</v>
      </c>
      <c r="I14" s="34"/>
      <c r="J14" s="19">
        <v>20</v>
      </c>
      <c r="K14" s="19">
        <v>306</v>
      </c>
      <c r="L14" s="19">
        <v>6869591</v>
      </c>
      <c r="M14" s="22">
        <f t="shared" si="0"/>
        <v>22449.643790849674</v>
      </c>
      <c r="N14" s="21"/>
      <c r="O14" s="21"/>
      <c r="P14" s="21"/>
      <c r="Q14" s="21"/>
      <c r="S14" s="79">
        <f t="shared" si="1"/>
        <v>1.0492963814614171</v>
      </c>
    </row>
    <row r="15" spans="1:19" s="7" customFormat="1" ht="15" customHeight="1">
      <c r="A15" s="68"/>
      <c r="B15" s="8" t="s">
        <v>28</v>
      </c>
      <c r="C15" s="13">
        <v>11</v>
      </c>
      <c r="D15" s="69" t="s">
        <v>42</v>
      </c>
      <c r="E15" s="19">
        <v>20</v>
      </c>
      <c r="F15" s="19">
        <v>225</v>
      </c>
      <c r="G15" s="19">
        <v>3262660</v>
      </c>
      <c r="H15" s="20">
        <f t="shared" si="2"/>
        <v>14500.711111111112</v>
      </c>
      <c r="I15" s="34"/>
      <c r="J15" s="19">
        <v>20</v>
      </c>
      <c r="K15" s="19">
        <v>259</v>
      </c>
      <c r="L15" s="19">
        <v>3895355</v>
      </c>
      <c r="M15" s="22">
        <f t="shared" si="0"/>
        <v>15039.980694980695</v>
      </c>
      <c r="N15" s="21"/>
      <c r="O15" s="21"/>
      <c r="P15" s="21"/>
      <c r="Q15" s="21"/>
      <c r="S15" s="79">
        <f t="shared" si="1"/>
        <v>1.0371891819468337</v>
      </c>
    </row>
    <row r="16" spans="1:19" s="7" customFormat="1" ht="15" customHeight="1">
      <c r="A16" s="68"/>
      <c r="B16" s="8" t="s">
        <v>28</v>
      </c>
      <c r="C16" s="13">
        <v>12</v>
      </c>
      <c r="D16" s="69" t="s">
        <v>43</v>
      </c>
      <c r="E16" s="19">
        <v>24</v>
      </c>
      <c r="F16" s="19">
        <v>298</v>
      </c>
      <c r="G16" s="19">
        <v>8140770</v>
      </c>
      <c r="H16" s="20">
        <f t="shared" si="2"/>
        <v>27318.020134228187</v>
      </c>
      <c r="I16" s="34"/>
      <c r="J16" s="19">
        <v>30</v>
      </c>
      <c r="K16" s="19">
        <v>310</v>
      </c>
      <c r="L16" s="19">
        <v>8202020</v>
      </c>
      <c r="M16" s="22">
        <f t="shared" si="0"/>
        <v>26458.129032258064</v>
      </c>
      <c r="N16" s="21"/>
      <c r="O16" s="21"/>
      <c r="P16" s="21"/>
      <c r="Q16" s="21"/>
      <c r="S16" s="79">
        <f t="shared" si="1"/>
        <v>0.9685229347608277</v>
      </c>
    </row>
    <row r="17" spans="1:19" s="7" customFormat="1" ht="15" customHeight="1">
      <c r="A17" s="68"/>
      <c r="B17" s="8" t="s">
        <v>28</v>
      </c>
      <c r="C17" s="13">
        <v>13</v>
      </c>
      <c r="D17" s="69" t="s">
        <v>44</v>
      </c>
      <c r="E17" s="19">
        <v>10</v>
      </c>
      <c r="F17" s="19">
        <v>120</v>
      </c>
      <c r="G17" s="19">
        <v>1238341</v>
      </c>
      <c r="H17" s="20">
        <f t="shared" si="2"/>
        <v>10319.508333333333</v>
      </c>
      <c r="I17" s="34"/>
      <c r="J17" s="19">
        <v>20</v>
      </c>
      <c r="K17" s="19">
        <v>189</v>
      </c>
      <c r="L17" s="19">
        <v>1826490</v>
      </c>
      <c r="M17" s="22">
        <f t="shared" si="0"/>
        <v>9663.968253968254</v>
      </c>
      <c r="N17" s="21"/>
      <c r="O17" s="21"/>
      <c r="P17" s="21"/>
      <c r="Q17" s="21"/>
      <c r="S17" s="79">
        <f t="shared" si="1"/>
        <v>0.9364756480454015</v>
      </c>
    </row>
    <row r="18" spans="1:19" s="7" customFormat="1" ht="15" customHeight="1">
      <c r="A18" s="68"/>
      <c r="B18" s="8" t="s">
        <v>28</v>
      </c>
      <c r="C18" s="13">
        <v>14</v>
      </c>
      <c r="D18" s="69" t="s">
        <v>45</v>
      </c>
      <c r="E18" s="19">
        <v>15</v>
      </c>
      <c r="F18" s="19">
        <v>110</v>
      </c>
      <c r="G18" s="19">
        <v>3086785</v>
      </c>
      <c r="H18" s="20">
        <f t="shared" si="2"/>
        <v>28061.68181818182</v>
      </c>
      <c r="I18" s="34"/>
      <c r="J18" s="19">
        <v>16</v>
      </c>
      <c r="K18" s="19">
        <v>130</v>
      </c>
      <c r="L18" s="19">
        <v>2814520</v>
      </c>
      <c r="M18" s="22">
        <f t="shared" si="0"/>
        <v>21650.153846153848</v>
      </c>
      <c r="N18" s="21"/>
      <c r="O18" s="21"/>
      <c r="P18" s="21"/>
      <c r="Q18" s="21"/>
      <c r="S18" s="79">
        <f t="shared" si="1"/>
        <v>0.7715201813786587</v>
      </c>
    </row>
    <row r="19" spans="1:19" s="7" customFormat="1" ht="15" customHeight="1">
      <c r="A19" s="68"/>
      <c r="B19" s="8" t="s">
        <v>28</v>
      </c>
      <c r="C19" s="13">
        <v>15</v>
      </c>
      <c r="D19" s="69" t="s">
        <v>46</v>
      </c>
      <c r="E19" s="19">
        <v>10</v>
      </c>
      <c r="F19" s="19">
        <v>112</v>
      </c>
      <c r="G19" s="19">
        <v>2850657</v>
      </c>
      <c r="H19" s="20">
        <f t="shared" si="2"/>
        <v>25452.29464285714</v>
      </c>
      <c r="I19" s="34"/>
      <c r="J19" s="19">
        <v>10</v>
      </c>
      <c r="K19" s="19">
        <v>134</v>
      </c>
      <c r="L19" s="19">
        <v>2628304</v>
      </c>
      <c r="M19" s="22">
        <f t="shared" si="0"/>
        <v>19614.20895522388</v>
      </c>
      <c r="N19" s="21"/>
      <c r="O19" s="21"/>
      <c r="P19" s="21"/>
      <c r="Q19" s="21"/>
      <c r="S19" s="79">
        <f t="shared" si="1"/>
        <v>0.7706263513937576</v>
      </c>
    </row>
    <row r="20" spans="1:19" s="7" customFormat="1" ht="15" customHeight="1">
      <c r="A20" s="68"/>
      <c r="B20" s="8" t="s">
        <v>28</v>
      </c>
      <c r="C20" s="13">
        <v>16</v>
      </c>
      <c r="D20" s="69" t="s">
        <v>47</v>
      </c>
      <c r="E20" s="19">
        <v>20</v>
      </c>
      <c r="F20" s="19">
        <v>376</v>
      </c>
      <c r="G20" s="19">
        <v>1081882</v>
      </c>
      <c r="H20" s="20">
        <f t="shared" si="2"/>
        <v>2877.345744680851</v>
      </c>
      <c r="I20" s="34"/>
      <c r="J20" s="19">
        <v>20</v>
      </c>
      <c r="K20" s="19">
        <v>347</v>
      </c>
      <c r="L20" s="19">
        <v>1921266</v>
      </c>
      <c r="M20" s="22">
        <f t="shared" si="0"/>
        <v>5536.78962536023</v>
      </c>
      <c r="N20" s="21"/>
      <c r="O20" s="21"/>
      <c r="P20" s="21"/>
      <c r="Q20" s="21"/>
      <c r="S20" s="79">
        <f t="shared" si="1"/>
        <v>1.924269836391997</v>
      </c>
    </row>
    <row r="21" spans="1:19" s="7" customFormat="1" ht="15" customHeight="1">
      <c r="A21" s="68"/>
      <c r="B21" s="8" t="s">
        <v>28</v>
      </c>
      <c r="C21" s="13">
        <v>17</v>
      </c>
      <c r="D21" s="69" t="s">
        <v>48</v>
      </c>
      <c r="E21" s="19">
        <v>20</v>
      </c>
      <c r="F21" s="19">
        <v>272</v>
      </c>
      <c r="G21" s="19">
        <v>1994525</v>
      </c>
      <c r="H21" s="20">
        <f t="shared" si="2"/>
        <v>7332.8125</v>
      </c>
      <c r="I21" s="34"/>
      <c r="J21" s="19">
        <v>20</v>
      </c>
      <c r="K21" s="19">
        <v>266</v>
      </c>
      <c r="L21" s="19">
        <v>2132714</v>
      </c>
      <c r="M21" s="22">
        <f t="shared" si="0"/>
        <v>8017.721804511279</v>
      </c>
      <c r="N21" s="21"/>
      <c r="O21" s="21"/>
      <c r="P21" s="21"/>
      <c r="Q21" s="21"/>
      <c r="S21" s="79">
        <f t="shared" si="1"/>
        <v>1.093403357103605</v>
      </c>
    </row>
    <row r="22" spans="1:19" s="7" customFormat="1" ht="15" customHeight="1">
      <c r="A22" s="68"/>
      <c r="B22" s="8" t="s">
        <v>28</v>
      </c>
      <c r="C22" s="13">
        <v>18</v>
      </c>
      <c r="D22" s="69" t="s">
        <v>49</v>
      </c>
      <c r="E22" s="19">
        <v>20</v>
      </c>
      <c r="F22" s="19">
        <v>173</v>
      </c>
      <c r="G22" s="19">
        <v>973640</v>
      </c>
      <c r="H22" s="20">
        <f t="shared" si="2"/>
        <v>5627.976878612717</v>
      </c>
      <c r="I22" s="34"/>
      <c r="J22" s="19">
        <v>15</v>
      </c>
      <c r="K22" s="19">
        <v>181</v>
      </c>
      <c r="L22" s="19">
        <v>1106980</v>
      </c>
      <c r="M22" s="22">
        <f t="shared" si="0"/>
        <v>6115.911602209945</v>
      </c>
      <c r="N22" s="21"/>
      <c r="O22" s="21"/>
      <c r="P22" s="21"/>
      <c r="Q22" s="21"/>
      <c r="S22" s="79">
        <f t="shared" si="1"/>
        <v>1.086698068261699</v>
      </c>
    </row>
    <row r="23" spans="1:19" s="7" customFormat="1" ht="15" customHeight="1">
      <c r="A23" s="68"/>
      <c r="B23" s="8" t="s">
        <v>28</v>
      </c>
      <c r="C23" s="13">
        <v>19</v>
      </c>
      <c r="D23" s="69" t="s">
        <v>50</v>
      </c>
      <c r="E23" s="19">
        <v>20</v>
      </c>
      <c r="F23" s="19">
        <v>310</v>
      </c>
      <c r="G23" s="19">
        <v>3496707</v>
      </c>
      <c r="H23" s="20">
        <f t="shared" si="2"/>
        <v>11279.7</v>
      </c>
      <c r="I23" s="34"/>
      <c r="J23" s="19">
        <v>20</v>
      </c>
      <c r="K23" s="19">
        <v>310</v>
      </c>
      <c r="L23" s="19">
        <v>3013683</v>
      </c>
      <c r="M23" s="22">
        <f t="shared" si="0"/>
        <v>9721.55806451613</v>
      </c>
      <c r="N23" s="21"/>
      <c r="O23" s="21"/>
      <c r="P23" s="21"/>
      <c r="Q23" s="21"/>
      <c r="S23" s="79">
        <f t="shared" si="1"/>
        <v>0.8618631758394398</v>
      </c>
    </row>
    <row r="24" spans="1:19" s="7" customFormat="1" ht="15" customHeight="1">
      <c r="A24" s="68"/>
      <c r="B24" s="8" t="s">
        <v>28</v>
      </c>
      <c r="C24" s="13">
        <v>20</v>
      </c>
      <c r="D24" s="69" t="s">
        <v>51</v>
      </c>
      <c r="E24" s="19">
        <v>20</v>
      </c>
      <c r="F24" s="19">
        <v>206</v>
      </c>
      <c r="G24" s="19">
        <v>647750</v>
      </c>
      <c r="H24" s="20">
        <f t="shared" si="2"/>
        <v>3144.4174757281553</v>
      </c>
      <c r="I24" s="34"/>
      <c r="J24" s="19">
        <v>20</v>
      </c>
      <c r="K24" s="19">
        <v>220</v>
      </c>
      <c r="L24" s="19">
        <v>908260</v>
      </c>
      <c r="M24" s="22">
        <f t="shared" si="0"/>
        <v>4128.454545454545</v>
      </c>
      <c r="N24" s="21"/>
      <c r="O24" s="21"/>
      <c r="P24" s="21"/>
      <c r="Q24" s="21"/>
      <c r="S24" s="79">
        <f t="shared" si="1"/>
        <v>1.3129473351812215</v>
      </c>
    </row>
    <row r="25" spans="1:19" s="7" customFormat="1" ht="15" customHeight="1">
      <c r="A25" s="68"/>
      <c r="B25" s="8" t="s">
        <v>28</v>
      </c>
      <c r="C25" s="13">
        <v>21</v>
      </c>
      <c r="D25" s="69" t="s">
        <v>52</v>
      </c>
      <c r="E25" s="19">
        <v>28</v>
      </c>
      <c r="F25" s="19">
        <v>400</v>
      </c>
      <c r="G25" s="19">
        <v>8721588</v>
      </c>
      <c r="H25" s="20">
        <f t="shared" si="2"/>
        <v>21803.97</v>
      </c>
      <c r="I25" s="34"/>
      <c r="J25" s="19">
        <v>28</v>
      </c>
      <c r="K25" s="19">
        <v>415</v>
      </c>
      <c r="L25" s="19">
        <v>6623672</v>
      </c>
      <c r="M25" s="22">
        <f t="shared" si="0"/>
        <v>15960.655421686746</v>
      </c>
      <c r="N25" s="21"/>
      <c r="O25" s="21"/>
      <c r="P25" s="21"/>
      <c r="Q25" s="21"/>
      <c r="S25" s="79">
        <f t="shared" si="1"/>
        <v>0.7320068511232929</v>
      </c>
    </row>
    <row r="26" spans="1:19" s="7" customFormat="1" ht="15" customHeight="1">
      <c r="A26" s="68"/>
      <c r="B26" s="8" t="s">
        <v>28</v>
      </c>
      <c r="C26" s="13">
        <v>22</v>
      </c>
      <c r="D26" s="69" t="s">
        <v>53</v>
      </c>
      <c r="E26" s="19">
        <v>20</v>
      </c>
      <c r="F26" s="19">
        <v>171</v>
      </c>
      <c r="G26" s="19">
        <v>512950</v>
      </c>
      <c r="H26" s="20">
        <f t="shared" si="2"/>
        <v>2999.7076023391814</v>
      </c>
      <c r="I26" s="34"/>
      <c r="J26" s="19">
        <v>20</v>
      </c>
      <c r="K26" s="19">
        <v>176</v>
      </c>
      <c r="L26" s="19">
        <v>526150</v>
      </c>
      <c r="M26" s="22">
        <f t="shared" si="0"/>
        <v>2989.4886363636365</v>
      </c>
      <c r="N26" s="21"/>
      <c r="O26" s="21"/>
      <c r="P26" s="21"/>
      <c r="Q26" s="21"/>
      <c r="S26" s="79">
        <f>M26/H26</f>
        <v>0.9965933459755957</v>
      </c>
    </row>
    <row r="27" spans="1:19" s="7" customFormat="1" ht="15" customHeight="1">
      <c r="A27" s="68"/>
      <c r="B27" s="8" t="s">
        <v>28</v>
      </c>
      <c r="C27" s="13">
        <v>23</v>
      </c>
      <c r="D27" s="69" t="s">
        <v>54</v>
      </c>
      <c r="E27" s="19">
        <v>20</v>
      </c>
      <c r="F27" s="19">
        <v>405</v>
      </c>
      <c r="G27" s="19">
        <v>16839250</v>
      </c>
      <c r="H27" s="20">
        <f t="shared" si="2"/>
        <v>41578.39506172839</v>
      </c>
      <c r="I27" s="34"/>
      <c r="J27" s="19">
        <v>20</v>
      </c>
      <c r="K27" s="19">
        <v>431</v>
      </c>
      <c r="L27" s="19">
        <v>18247500</v>
      </c>
      <c r="M27" s="22">
        <f t="shared" si="0"/>
        <v>42337.58700696056</v>
      </c>
      <c r="N27" s="21"/>
      <c r="O27" s="21"/>
      <c r="P27" s="21"/>
      <c r="Q27" s="21"/>
      <c r="S27" s="79">
        <f t="shared" si="1"/>
        <v>1.0182592893281486</v>
      </c>
    </row>
    <row r="28" spans="1:19" s="7" customFormat="1" ht="15" customHeight="1">
      <c r="A28" s="68"/>
      <c r="B28" s="8" t="s">
        <v>28</v>
      </c>
      <c r="C28" s="13">
        <v>24</v>
      </c>
      <c r="D28" s="69" t="s">
        <v>55</v>
      </c>
      <c r="E28" s="19">
        <v>10</v>
      </c>
      <c r="F28" s="19">
        <v>109</v>
      </c>
      <c r="G28" s="19">
        <v>1363000</v>
      </c>
      <c r="H28" s="20">
        <f t="shared" si="2"/>
        <v>12504.587155963303</v>
      </c>
      <c r="I28" s="34"/>
      <c r="J28" s="19">
        <v>0</v>
      </c>
      <c r="K28" s="19">
        <v>0</v>
      </c>
      <c r="L28" s="19">
        <v>0</v>
      </c>
      <c r="M28" s="22">
        <f t="shared" si="0"/>
        <v>0</v>
      </c>
      <c r="N28" s="21"/>
      <c r="O28" s="21"/>
      <c r="P28" s="21" t="s">
        <v>205</v>
      </c>
      <c r="Q28" s="21"/>
      <c r="S28" s="79">
        <f t="shared" si="1"/>
        <v>0</v>
      </c>
    </row>
    <row r="29" spans="1:19" s="7" customFormat="1" ht="15" customHeight="1">
      <c r="A29" s="68"/>
      <c r="B29" s="8" t="s">
        <v>28</v>
      </c>
      <c r="C29" s="13">
        <v>25</v>
      </c>
      <c r="D29" s="69" t="s">
        <v>56</v>
      </c>
      <c r="E29" s="19">
        <v>10</v>
      </c>
      <c r="F29" s="19">
        <v>84</v>
      </c>
      <c r="G29" s="19">
        <v>753130</v>
      </c>
      <c r="H29" s="20">
        <f t="shared" si="2"/>
        <v>8965.833333333334</v>
      </c>
      <c r="I29" s="34"/>
      <c r="J29" s="19">
        <v>10</v>
      </c>
      <c r="K29" s="19">
        <v>84</v>
      </c>
      <c r="L29" s="19">
        <v>920560</v>
      </c>
      <c r="M29" s="22">
        <f t="shared" si="0"/>
        <v>10959.047619047618</v>
      </c>
      <c r="N29" s="21"/>
      <c r="O29" s="21"/>
      <c r="P29" s="21"/>
      <c r="Q29" s="21"/>
      <c r="S29" s="79">
        <f t="shared" si="1"/>
        <v>1.2223122170143268</v>
      </c>
    </row>
    <row r="30" spans="1:19" s="7" customFormat="1" ht="15" customHeight="1">
      <c r="A30" s="68"/>
      <c r="B30" s="8" t="s">
        <v>28</v>
      </c>
      <c r="C30" s="13">
        <v>26</v>
      </c>
      <c r="D30" s="69" t="s">
        <v>57</v>
      </c>
      <c r="E30" s="19">
        <v>30</v>
      </c>
      <c r="F30" s="19">
        <v>379</v>
      </c>
      <c r="G30" s="19">
        <v>4847999</v>
      </c>
      <c r="H30" s="20">
        <f t="shared" si="2"/>
        <v>12791.554089709762</v>
      </c>
      <c r="I30" s="34"/>
      <c r="J30" s="19">
        <v>30</v>
      </c>
      <c r="K30" s="19">
        <v>435</v>
      </c>
      <c r="L30" s="19">
        <v>5062112</v>
      </c>
      <c r="M30" s="22">
        <f t="shared" si="0"/>
        <v>11637.03908045977</v>
      </c>
      <c r="N30" s="21"/>
      <c r="O30" s="21"/>
      <c r="P30" s="21"/>
      <c r="Q30" s="21"/>
      <c r="S30" s="79">
        <f t="shared" si="1"/>
        <v>0.9097439606514467</v>
      </c>
    </row>
    <row r="31" spans="1:19" s="7" customFormat="1" ht="15" customHeight="1">
      <c r="A31" s="68"/>
      <c r="B31" s="8" t="s">
        <v>28</v>
      </c>
      <c r="C31" s="13">
        <v>27</v>
      </c>
      <c r="D31" s="69" t="s">
        <v>58</v>
      </c>
      <c r="E31" s="19">
        <v>30</v>
      </c>
      <c r="F31" s="19">
        <v>375</v>
      </c>
      <c r="G31" s="19">
        <v>822530</v>
      </c>
      <c r="H31" s="20">
        <f t="shared" si="2"/>
        <v>2193.4133333333334</v>
      </c>
      <c r="I31" s="34"/>
      <c r="J31" s="19">
        <v>30</v>
      </c>
      <c r="K31" s="19">
        <v>395</v>
      </c>
      <c r="L31" s="19">
        <v>1319100</v>
      </c>
      <c r="M31" s="22">
        <f t="shared" si="0"/>
        <v>3339.493670886076</v>
      </c>
      <c r="N31" s="21"/>
      <c r="O31" s="21"/>
      <c r="P31" s="21"/>
      <c r="Q31" s="21"/>
      <c r="S31" s="79">
        <f t="shared" si="1"/>
        <v>1.5225099711649162</v>
      </c>
    </row>
    <row r="32" spans="1:19" s="7" customFormat="1" ht="15" customHeight="1">
      <c r="A32" s="68"/>
      <c r="B32" s="8" t="s">
        <v>28</v>
      </c>
      <c r="C32" s="13">
        <v>28</v>
      </c>
      <c r="D32" s="69" t="s">
        <v>59</v>
      </c>
      <c r="E32" s="19">
        <v>10</v>
      </c>
      <c r="F32" s="19">
        <v>96</v>
      </c>
      <c r="G32" s="19">
        <v>456000</v>
      </c>
      <c r="H32" s="20">
        <f t="shared" si="2"/>
        <v>4750</v>
      </c>
      <c r="I32" s="34"/>
      <c r="J32" s="19">
        <v>9</v>
      </c>
      <c r="K32" s="19">
        <v>108</v>
      </c>
      <c r="L32" s="19">
        <v>432000</v>
      </c>
      <c r="M32" s="22">
        <f t="shared" si="0"/>
        <v>4000</v>
      </c>
      <c r="N32" s="21"/>
      <c r="O32" s="21"/>
      <c r="P32" s="21"/>
      <c r="Q32" s="21"/>
      <c r="S32" s="79">
        <f t="shared" si="1"/>
        <v>0.8421052631578947</v>
      </c>
    </row>
    <row r="33" spans="1:19" s="7" customFormat="1" ht="15" customHeight="1">
      <c r="A33" s="68"/>
      <c r="B33" s="8" t="s">
        <v>28</v>
      </c>
      <c r="C33" s="13">
        <v>29</v>
      </c>
      <c r="D33" s="69" t="s">
        <v>60</v>
      </c>
      <c r="E33" s="19">
        <v>20</v>
      </c>
      <c r="F33" s="19">
        <v>287</v>
      </c>
      <c r="G33" s="19">
        <v>2718340</v>
      </c>
      <c r="H33" s="20">
        <f t="shared" si="2"/>
        <v>9471.567944250872</v>
      </c>
      <c r="I33" s="34"/>
      <c r="J33" s="19">
        <v>30</v>
      </c>
      <c r="K33" s="19">
        <v>323</v>
      </c>
      <c r="L33" s="19">
        <v>3989080</v>
      </c>
      <c r="M33" s="22">
        <f t="shared" si="0"/>
        <v>12350.092879256967</v>
      </c>
      <c r="N33" s="21"/>
      <c r="O33" s="21"/>
      <c r="P33" s="21"/>
      <c r="Q33" s="21"/>
      <c r="S33" s="79">
        <f t="shared" si="1"/>
        <v>1.3039121877126294</v>
      </c>
    </row>
    <row r="34" spans="1:19" s="7" customFormat="1" ht="15" customHeight="1">
      <c r="A34" s="68"/>
      <c r="B34" s="8" t="s">
        <v>28</v>
      </c>
      <c r="C34" s="13">
        <v>30</v>
      </c>
      <c r="D34" s="69" t="s">
        <v>61</v>
      </c>
      <c r="E34" s="19">
        <v>30</v>
      </c>
      <c r="F34" s="19">
        <v>368</v>
      </c>
      <c r="G34" s="19">
        <v>3237886</v>
      </c>
      <c r="H34" s="20">
        <f t="shared" si="2"/>
        <v>8798.603260869566</v>
      </c>
      <c r="I34" s="34"/>
      <c r="J34" s="19">
        <v>30</v>
      </c>
      <c r="K34" s="19">
        <v>421</v>
      </c>
      <c r="L34" s="19">
        <v>4499462</v>
      </c>
      <c r="M34" s="22">
        <f t="shared" si="0"/>
        <v>10687.558194774347</v>
      </c>
      <c r="N34" s="21"/>
      <c r="O34" s="21"/>
      <c r="P34" s="21"/>
      <c r="Q34" s="21"/>
      <c r="S34" s="79">
        <f t="shared" si="1"/>
        <v>1.2146880451248003</v>
      </c>
    </row>
    <row r="35" spans="1:19" s="7" customFormat="1" ht="15" customHeight="1">
      <c r="A35" s="68"/>
      <c r="B35" s="8" t="s">
        <v>28</v>
      </c>
      <c r="C35" s="13">
        <v>31</v>
      </c>
      <c r="D35" s="69" t="s">
        <v>62</v>
      </c>
      <c r="E35" s="19">
        <v>35</v>
      </c>
      <c r="F35" s="19">
        <v>834</v>
      </c>
      <c r="G35" s="19">
        <v>5047994</v>
      </c>
      <c r="H35" s="20">
        <f t="shared" si="2"/>
        <v>6052.750599520384</v>
      </c>
      <c r="I35" s="34"/>
      <c r="J35" s="19">
        <v>35</v>
      </c>
      <c r="K35" s="19">
        <v>862</v>
      </c>
      <c r="L35" s="19">
        <v>5453200</v>
      </c>
      <c r="M35" s="22">
        <f t="shared" si="0"/>
        <v>6326.218097447796</v>
      </c>
      <c r="N35" s="21"/>
      <c r="O35" s="21"/>
      <c r="P35" s="21"/>
      <c r="Q35" s="21"/>
      <c r="S35" s="79">
        <f t="shared" si="1"/>
        <v>1.0451806981687106</v>
      </c>
    </row>
    <row r="36" spans="1:19" s="7" customFormat="1" ht="15" customHeight="1">
      <c r="A36" s="68"/>
      <c r="B36" s="8" t="s">
        <v>28</v>
      </c>
      <c r="C36" s="13">
        <v>32</v>
      </c>
      <c r="D36" s="69" t="s">
        <v>63</v>
      </c>
      <c r="E36" s="19">
        <v>10</v>
      </c>
      <c r="F36" s="19">
        <v>108</v>
      </c>
      <c r="G36" s="19">
        <v>1801500</v>
      </c>
      <c r="H36" s="20">
        <f t="shared" si="2"/>
        <v>16680.555555555555</v>
      </c>
      <c r="I36" s="34"/>
      <c r="J36" s="19">
        <v>10</v>
      </c>
      <c r="K36" s="19">
        <v>119</v>
      </c>
      <c r="L36" s="19">
        <v>1744800</v>
      </c>
      <c r="M36" s="22">
        <f t="shared" si="0"/>
        <v>14662.18487394958</v>
      </c>
      <c r="N36" s="21"/>
      <c r="O36" s="21"/>
      <c r="P36" s="21"/>
      <c r="Q36" s="21"/>
      <c r="S36" s="79">
        <f t="shared" si="1"/>
        <v>0.8789985936089674</v>
      </c>
    </row>
    <row r="37" spans="1:19" s="7" customFormat="1" ht="15" customHeight="1">
      <c r="A37" s="68"/>
      <c r="B37" s="8" t="s">
        <v>28</v>
      </c>
      <c r="C37" s="13">
        <v>33</v>
      </c>
      <c r="D37" s="69" t="s">
        <v>64</v>
      </c>
      <c r="E37" s="19">
        <v>20</v>
      </c>
      <c r="F37" s="19">
        <v>199</v>
      </c>
      <c r="G37" s="19">
        <v>930344</v>
      </c>
      <c r="H37" s="20">
        <f t="shared" si="2"/>
        <v>4675.095477386934</v>
      </c>
      <c r="I37" s="34"/>
      <c r="J37" s="19">
        <v>20</v>
      </c>
      <c r="K37" s="19">
        <v>194</v>
      </c>
      <c r="L37" s="19">
        <v>795011</v>
      </c>
      <c r="M37" s="22">
        <f t="shared" si="0"/>
        <v>4097.994845360825</v>
      </c>
      <c r="N37" s="21"/>
      <c r="O37" s="21"/>
      <c r="P37" s="21"/>
      <c r="Q37" s="21"/>
      <c r="S37" s="79">
        <f t="shared" si="1"/>
        <v>0.8765585355812519</v>
      </c>
    </row>
    <row r="38" spans="1:19" s="7" customFormat="1" ht="15" customHeight="1">
      <c r="A38" s="68"/>
      <c r="B38" s="8" t="s">
        <v>28</v>
      </c>
      <c r="C38" s="13">
        <v>34</v>
      </c>
      <c r="D38" s="69" t="s">
        <v>65</v>
      </c>
      <c r="E38" s="19">
        <v>30</v>
      </c>
      <c r="F38" s="19">
        <v>415</v>
      </c>
      <c r="G38" s="19">
        <v>7493188</v>
      </c>
      <c r="H38" s="20">
        <f t="shared" si="2"/>
        <v>18055.87469879518</v>
      </c>
      <c r="I38" s="34"/>
      <c r="J38" s="19">
        <v>30</v>
      </c>
      <c r="K38" s="19">
        <v>378</v>
      </c>
      <c r="L38" s="19">
        <v>6930303</v>
      </c>
      <c r="M38" s="22">
        <f t="shared" si="0"/>
        <v>18334.134920634922</v>
      </c>
      <c r="N38" s="21"/>
      <c r="O38" s="21"/>
      <c r="P38" s="21"/>
      <c r="Q38" s="21"/>
      <c r="S38" s="79">
        <f t="shared" si="1"/>
        <v>1.0154110629632531</v>
      </c>
    </row>
    <row r="39" spans="1:19" s="7" customFormat="1" ht="15" customHeight="1">
      <c r="A39" s="68"/>
      <c r="B39" s="8" t="s">
        <v>28</v>
      </c>
      <c r="C39" s="13">
        <v>35</v>
      </c>
      <c r="D39" s="69" t="s">
        <v>66</v>
      </c>
      <c r="E39" s="19">
        <v>15</v>
      </c>
      <c r="F39" s="19">
        <v>288</v>
      </c>
      <c r="G39" s="19">
        <v>2988416</v>
      </c>
      <c r="H39" s="20">
        <f t="shared" si="2"/>
        <v>10376.444444444445</v>
      </c>
      <c r="I39" s="34"/>
      <c r="J39" s="19">
        <v>15</v>
      </c>
      <c r="K39" s="19">
        <v>311</v>
      </c>
      <c r="L39" s="19">
        <v>2975040</v>
      </c>
      <c r="M39" s="22">
        <f t="shared" si="0"/>
        <v>9566.04501607717</v>
      </c>
      <c r="N39" s="21"/>
      <c r="O39" s="21"/>
      <c r="P39" s="21"/>
      <c r="Q39" s="21"/>
      <c r="S39" s="79">
        <f t="shared" si="1"/>
        <v>0.9219000850718992</v>
      </c>
    </row>
    <row r="40" spans="1:19" s="7" customFormat="1" ht="15" customHeight="1">
      <c r="A40" s="68"/>
      <c r="B40" s="8" t="s">
        <v>28</v>
      </c>
      <c r="C40" s="13">
        <v>36</v>
      </c>
      <c r="D40" s="69" t="s">
        <v>67</v>
      </c>
      <c r="E40" s="19">
        <v>24</v>
      </c>
      <c r="F40" s="19">
        <v>221</v>
      </c>
      <c r="G40" s="19">
        <v>1523750</v>
      </c>
      <c r="H40" s="20">
        <f t="shared" si="2"/>
        <v>6894.796380090498</v>
      </c>
      <c r="I40" s="34"/>
      <c r="J40" s="19">
        <v>29</v>
      </c>
      <c r="K40" s="19">
        <v>354</v>
      </c>
      <c r="L40" s="19">
        <v>2541500</v>
      </c>
      <c r="M40" s="22">
        <f t="shared" si="0"/>
        <v>7179.3785310734465</v>
      </c>
      <c r="N40" s="21"/>
      <c r="O40" s="21"/>
      <c r="P40" s="21"/>
      <c r="Q40" s="21"/>
      <c r="S40" s="79">
        <f t="shared" si="1"/>
        <v>1.0412749173862061</v>
      </c>
    </row>
    <row r="41" spans="1:19" s="7" customFormat="1" ht="15" customHeight="1">
      <c r="A41" s="68"/>
      <c r="B41" s="8" t="s">
        <v>28</v>
      </c>
      <c r="C41" s="13">
        <v>37</v>
      </c>
      <c r="D41" s="69" t="s">
        <v>68</v>
      </c>
      <c r="E41" s="19">
        <v>18</v>
      </c>
      <c r="F41" s="19">
        <v>304</v>
      </c>
      <c r="G41" s="19">
        <v>5036368</v>
      </c>
      <c r="H41" s="20">
        <f t="shared" si="2"/>
        <v>16567</v>
      </c>
      <c r="I41" s="34"/>
      <c r="J41" s="19">
        <v>30</v>
      </c>
      <c r="K41" s="19">
        <v>414</v>
      </c>
      <c r="L41" s="19">
        <v>4668943</v>
      </c>
      <c r="M41" s="22">
        <f t="shared" si="0"/>
        <v>11277.640096618357</v>
      </c>
      <c r="N41" s="21"/>
      <c r="O41" s="21"/>
      <c r="P41" s="21"/>
      <c r="Q41" s="21"/>
      <c r="S41" s="79">
        <f t="shared" si="1"/>
        <v>0.6807291662110435</v>
      </c>
    </row>
    <row r="42" spans="1:19" s="7" customFormat="1" ht="15" customHeight="1">
      <c r="A42" s="68"/>
      <c r="B42" s="8" t="s">
        <v>28</v>
      </c>
      <c r="C42" s="13">
        <v>38</v>
      </c>
      <c r="D42" s="69" t="s">
        <v>69</v>
      </c>
      <c r="E42" s="19">
        <v>20</v>
      </c>
      <c r="F42" s="19">
        <v>240</v>
      </c>
      <c r="G42" s="19">
        <v>4233000</v>
      </c>
      <c r="H42" s="20">
        <f t="shared" si="2"/>
        <v>17637.5</v>
      </c>
      <c r="I42" s="34"/>
      <c r="J42" s="19">
        <v>20</v>
      </c>
      <c r="K42" s="19">
        <v>257</v>
      </c>
      <c r="L42" s="19">
        <v>5465975</v>
      </c>
      <c r="M42" s="22">
        <f t="shared" si="0"/>
        <v>21268.385214007783</v>
      </c>
      <c r="N42" s="21"/>
      <c r="O42" s="21"/>
      <c r="P42" s="21"/>
      <c r="Q42" s="21"/>
      <c r="S42" s="79">
        <f t="shared" si="1"/>
        <v>1.2058616705319791</v>
      </c>
    </row>
    <row r="43" spans="1:19" s="7" customFormat="1" ht="15" customHeight="1">
      <c r="A43" s="68"/>
      <c r="B43" s="8" t="s">
        <v>28</v>
      </c>
      <c r="C43" s="13">
        <v>39</v>
      </c>
      <c r="D43" s="69" t="s">
        <v>70</v>
      </c>
      <c r="E43" s="19">
        <v>50</v>
      </c>
      <c r="F43" s="19">
        <v>426</v>
      </c>
      <c r="G43" s="19">
        <v>2663240</v>
      </c>
      <c r="H43" s="20">
        <f t="shared" si="2"/>
        <v>6251.737089201878</v>
      </c>
      <c r="I43" s="34"/>
      <c r="J43" s="19">
        <v>50</v>
      </c>
      <c r="K43" s="19">
        <v>432</v>
      </c>
      <c r="L43" s="19">
        <v>3593370</v>
      </c>
      <c r="M43" s="22">
        <f t="shared" si="0"/>
        <v>8317.986111111111</v>
      </c>
      <c r="N43" s="21"/>
      <c r="O43" s="21"/>
      <c r="P43" s="21"/>
      <c r="Q43" s="21"/>
      <c r="S43" s="79">
        <f t="shared" si="1"/>
        <v>1.3305079840094522</v>
      </c>
    </row>
    <row r="44" spans="1:19" s="7" customFormat="1" ht="15" customHeight="1">
      <c r="A44" s="68"/>
      <c r="B44" s="8" t="s">
        <v>28</v>
      </c>
      <c r="C44" s="13">
        <v>40</v>
      </c>
      <c r="D44" s="69" t="s">
        <v>71</v>
      </c>
      <c r="E44" s="19">
        <v>40</v>
      </c>
      <c r="F44" s="19">
        <v>190</v>
      </c>
      <c r="G44" s="19">
        <v>4355686</v>
      </c>
      <c r="H44" s="20">
        <f t="shared" si="2"/>
        <v>22924.663157894738</v>
      </c>
      <c r="I44" s="34"/>
      <c r="J44" s="19">
        <v>40</v>
      </c>
      <c r="K44" s="19">
        <v>379</v>
      </c>
      <c r="L44" s="19">
        <v>9789510</v>
      </c>
      <c r="M44" s="22">
        <f t="shared" si="0"/>
        <v>25829.841688654353</v>
      </c>
      <c r="N44" s="21"/>
      <c r="O44" s="21"/>
      <c r="P44" s="21"/>
      <c r="Q44" s="21"/>
      <c r="S44" s="79">
        <f t="shared" si="1"/>
        <v>1.126727206884134</v>
      </c>
    </row>
    <row r="45" spans="1:19" s="7" customFormat="1" ht="15" customHeight="1">
      <c r="A45" s="68"/>
      <c r="B45" s="8" t="s">
        <v>28</v>
      </c>
      <c r="C45" s="13">
        <v>41</v>
      </c>
      <c r="D45" s="69" t="s">
        <v>72</v>
      </c>
      <c r="E45" s="19">
        <v>25</v>
      </c>
      <c r="F45" s="19">
        <v>144</v>
      </c>
      <c r="G45" s="19">
        <v>804485</v>
      </c>
      <c r="H45" s="20">
        <f t="shared" si="2"/>
        <v>5586.701388888889</v>
      </c>
      <c r="I45" s="34"/>
      <c r="J45" s="19">
        <v>10</v>
      </c>
      <c r="K45" s="19">
        <v>157</v>
      </c>
      <c r="L45" s="19">
        <v>1499530</v>
      </c>
      <c r="M45" s="22">
        <f t="shared" si="0"/>
        <v>9551.146496815287</v>
      </c>
      <c r="N45" s="21"/>
      <c r="O45" s="21"/>
      <c r="P45" s="21"/>
      <c r="Q45" s="21"/>
      <c r="S45" s="79">
        <f t="shared" si="1"/>
        <v>1.7096218021981782</v>
      </c>
    </row>
    <row r="46" spans="1:19" s="7" customFormat="1" ht="15" customHeight="1">
      <c r="A46" s="68"/>
      <c r="B46" s="8" t="s">
        <v>28</v>
      </c>
      <c r="C46" s="13">
        <v>42</v>
      </c>
      <c r="D46" s="69" t="s">
        <v>73</v>
      </c>
      <c r="E46" s="19">
        <v>30</v>
      </c>
      <c r="F46" s="19">
        <v>345</v>
      </c>
      <c r="G46" s="19">
        <v>2769789</v>
      </c>
      <c r="H46" s="20">
        <f t="shared" si="2"/>
        <v>8028.373913043478</v>
      </c>
      <c r="I46" s="34"/>
      <c r="J46" s="19">
        <v>30</v>
      </c>
      <c r="K46" s="19">
        <v>350</v>
      </c>
      <c r="L46" s="19">
        <v>3053338</v>
      </c>
      <c r="M46" s="22">
        <f t="shared" si="0"/>
        <v>8723.822857142857</v>
      </c>
      <c r="N46" s="21"/>
      <c r="O46" s="21"/>
      <c r="P46" s="21"/>
      <c r="Q46" s="21"/>
      <c r="S46" s="79">
        <f t="shared" si="1"/>
        <v>1.0866238856874246</v>
      </c>
    </row>
    <row r="47" spans="1:19" s="7" customFormat="1" ht="15" customHeight="1">
      <c r="A47" s="68"/>
      <c r="B47" s="8" t="s">
        <v>28</v>
      </c>
      <c r="C47" s="13">
        <v>43</v>
      </c>
      <c r="D47" s="69" t="s">
        <v>74</v>
      </c>
      <c r="E47" s="19">
        <v>20</v>
      </c>
      <c r="F47" s="19">
        <v>226</v>
      </c>
      <c r="G47" s="19">
        <v>751203</v>
      </c>
      <c r="H47" s="20">
        <f t="shared" si="2"/>
        <v>3323.907079646018</v>
      </c>
      <c r="I47" s="34"/>
      <c r="J47" s="19">
        <v>20</v>
      </c>
      <c r="K47" s="19">
        <v>360</v>
      </c>
      <c r="L47" s="19">
        <v>1562410</v>
      </c>
      <c r="M47" s="22">
        <f t="shared" si="0"/>
        <v>4340.027777777777</v>
      </c>
      <c r="N47" s="21"/>
      <c r="O47" s="21"/>
      <c r="P47" s="21"/>
      <c r="Q47" s="21"/>
      <c r="S47" s="79">
        <f t="shared" si="1"/>
        <v>1.305700693125264</v>
      </c>
    </row>
    <row r="48" spans="1:19" s="7" customFormat="1" ht="15" customHeight="1">
      <c r="A48" s="68"/>
      <c r="B48" s="8" t="s">
        <v>28</v>
      </c>
      <c r="C48" s="13">
        <v>44</v>
      </c>
      <c r="D48" s="77" t="s">
        <v>167</v>
      </c>
      <c r="E48" s="19">
        <v>38</v>
      </c>
      <c r="F48" s="19">
        <v>483</v>
      </c>
      <c r="G48" s="19">
        <v>6406820</v>
      </c>
      <c r="H48" s="20">
        <f t="shared" si="2"/>
        <v>13264.63768115942</v>
      </c>
      <c r="I48" s="34"/>
      <c r="J48" s="19">
        <v>38</v>
      </c>
      <c r="K48" s="19">
        <v>470</v>
      </c>
      <c r="L48" s="19">
        <v>5275582</v>
      </c>
      <c r="M48" s="22">
        <f t="shared" si="0"/>
        <v>11224.64255319149</v>
      </c>
      <c r="N48" s="21"/>
      <c r="O48" s="21"/>
      <c r="P48" s="21"/>
      <c r="Q48" s="21"/>
      <c r="S48" s="79">
        <f t="shared" si="1"/>
        <v>0.8462080022837367</v>
      </c>
    </row>
    <row r="49" spans="1:19" s="7" customFormat="1" ht="15" customHeight="1">
      <c r="A49" s="68"/>
      <c r="B49" s="8" t="s">
        <v>28</v>
      </c>
      <c r="C49" s="13">
        <v>45</v>
      </c>
      <c r="D49" s="69" t="s">
        <v>75</v>
      </c>
      <c r="E49" s="19">
        <v>20</v>
      </c>
      <c r="F49" s="19">
        <v>117</v>
      </c>
      <c r="G49" s="19">
        <v>3192736</v>
      </c>
      <c r="H49" s="20">
        <f t="shared" si="2"/>
        <v>27288.34188034188</v>
      </c>
      <c r="I49" s="34"/>
      <c r="J49" s="19">
        <v>20</v>
      </c>
      <c r="K49" s="19">
        <v>196</v>
      </c>
      <c r="L49" s="19">
        <v>6861322</v>
      </c>
      <c r="M49" s="22">
        <f t="shared" si="0"/>
        <v>35006.744897959186</v>
      </c>
      <c r="N49" s="21"/>
      <c r="O49" s="21"/>
      <c r="P49" s="21"/>
      <c r="Q49" s="21"/>
      <c r="S49" s="79">
        <f t="shared" si="1"/>
        <v>1.282846171140121</v>
      </c>
    </row>
    <row r="50" spans="1:19" s="7" customFormat="1" ht="15" customHeight="1">
      <c r="A50" s="68"/>
      <c r="B50" s="8" t="s">
        <v>28</v>
      </c>
      <c r="C50" s="13">
        <v>46</v>
      </c>
      <c r="D50" s="69" t="s">
        <v>76</v>
      </c>
      <c r="E50" s="19">
        <v>10</v>
      </c>
      <c r="F50" s="19">
        <v>94</v>
      </c>
      <c r="G50" s="19">
        <v>555184</v>
      </c>
      <c r="H50" s="20">
        <f t="shared" si="2"/>
        <v>5906.212765957447</v>
      </c>
      <c r="I50" s="34"/>
      <c r="J50" s="19">
        <v>10</v>
      </c>
      <c r="K50" s="19">
        <v>108</v>
      </c>
      <c r="L50" s="19">
        <v>565479</v>
      </c>
      <c r="M50" s="22">
        <f t="shared" si="0"/>
        <v>5235.916666666667</v>
      </c>
      <c r="N50" s="21"/>
      <c r="O50" s="21"/>
      <c r="P50" s="21"/>
      <c r="Q50" s="21"/>
      <c r="S50" s="79">
        <f t="shared" si="1"/>
        <v>0.8865099978865866</v>
      </c>
    </row>
    <row r="51" spans="1:19" s="7" customFormat="1" ht="15" customHeight="1">
      <c r="A51" s="68"/>
      <c r="B51" s="8" t="s">
        <v>28</v>
      </c>
      <c r="C51" s="13">
        <v>47</v>
      </c>
      <c r="D51" s="69" t="s">
        <v>77</v>
      </c>
      <c r="E51" s="19">
        <v>10</v>
      </c>
      <c r="F51" s="19">
        <v>80</v>
      </c>
      <c r="G51" s="19">
        <v>2163922</v>
      </c>
      <c r="H51" s="20">
        <f t="shared" si="2"/>
        <v>27049.025</v>
      </c>
      <c r="I51" s="34"/>
      <c r="J51" s="19">
        <v>10</v>
      </c>
      <c r="K51" s="19">
        <v>91</v>
      </c>
      <c r="L51" s="19">
        <v>1962895</v>
      </c>
      <c r="M51" s="22">
        <f t="shared" si="0"/>
        <v>21570.274725274725</v>
      </c>
      <c r="N51" s="21"/>
      <c r="O51" s="21"/>
      <c r="P51" s="21"/>
      <c r="Q51" s="21"/>
      <c r="S51" s="79">
        <f t="shared" si="1"/>
        <v>0.7974510994490457</v>
      </c>
    </row>
    <row r="52" spans="1:19" s="7" customFormat="1" ht="15" customHeight="1">
      <c r="A52" s="68"/>
      <c r="B52" s="8" t="s">
        <v>28</v>
      </c>
      <c r="C52" s="13">
        <v>48</v>
      </c>
      <c r="D52" s="5" t="s">
        <v>78</v>
      </c>
      <c r="E52" s="19">
        <v>10</v>
      </c>
      <c r="F52" s="19">
        <v>0</v>
      </c>
      <c r="G52" s="19">
        <v>0</v>
      </c>
      <c r="H52" s="20">
        <f t="shared" si="2"/>
        <v>0</v>
      </c>
      <c r="I52" s="34"/>
      <c r="J52" s="19">
        <v>2</v>
      </c>
      <c r="K52" s="19">
        <v>18</v>
      </c>
      <c r="L52" s="19">
        <v>60750</v>
      </c>
      <c r="M52" s="22">
        <f t="shared" si="0"/>
        <v>3375</v>
      </c>
      <c r="N52" s="21"/>
      <c r="O52" s="21"/>
      <c r="P52" s="21"/>
      <c r="Q52" s="21"/>
      <c r="S52" s="81" t="e">
        <f>M52/H52</f>
        <v>#DIV/0!</v>
      </c>
    </row>
    <row r="53" spans="1:19" s="7" customFormat="1" ht="15" customHeight="1">
      <c r="A53" s="68"/>
      <c r="B53" s="8" t="s">
        <v>28</v>
      </c>
      <c r="C53" s="13">
        <v>49</v>
      </c>
      <c r="D53" s="5" t="s">
        <v>79</v>
      </c>
      <c r="E53" s="19">
        <v>20</v>
      </c>
      <c r="F53" s="19">
        <v>158</v>
      </c>
      <c r="G53" s="19">
        <v>736224</v>
      </c>
      <c r="H53" s="20">
        <f t="shared" si="2"/>
        <v>4659.645569620253</v>
      </c>
      <c r="I53" s="34"/>
      <c r="J53" s="19">
        <v>20</v>
      </c>
      <c r="K53" s="19">
        <v>169</v>
      </c>
      <c r="L53" s="19">
        <v>946656</v>
      </c>
      <c r="M53" s="22">
        <f t="shared" si="0"/>
        <v>5601.514792899408</v>
      </c>
      <c r="N53" s="21"/>
      <c r="O53" s="21"/>
      <c r="P53" s="21"/>
      <c r="Q53" s="21"/>
      <c r="S53" s="79">
        <f t="shared" si="1"/>
        <v>1.2021332329265366</v>
      </c>
    </row>
    <row r="54" spans="1:19" s="7" customFormat="1" ht="15" customHeight="1">
      <c r="A54" s="68"/>
      <c r="B54" s="8" t="s">
        <v>28</v>
      </c>
      <c r="C54" s="13">
        <v>50</v>
      </c>
      <c r="D54" s="5" t="s">
        <v>80</v>
      </c>
      <c r="E54" s="19">
        <v>20</v>
      </c>
      <c r="F54" s="19">
        <v>203</v>
      </c>
      <c r="G54" s="19">
        <v>1705994</v>
      </c>
      <c r="H54" s="20">
        <f t="shared" si="2"/>
        <v>8403.91133004926</v>
      </c>
      <c r="I54" s="34"/>
      <c r="J54" s="19">
        <v>20</v>
      </c>
      <c r="K54" s="19">
        <v>131</v>
      </c>
      <c r="L54" s="19">
        <v>1446240</v>
      </c>
      <c r="M54" s="22">
        <f t="shared" si="0"/>
        <v>11040</v>
      </c>
      <c r="N54" s="21"/>
      <c r="O54" s="21"/>
      <c r="P54" s="21"/>
      <c r="Q54" s="21"/>
      <c r="S54" s="79">
        <f t="shared" si="1"/>
        <v>1.3136740223001957</v>
      </c>
    </row>
    <row r="55" spans="1:19" s="7" customFormat="1" ht="15" customHeight="1">
      <c r="A55" s="68"/>
      <c r="B55" s="8" t="s">
        <v>28</v>
      </c>
      <c r="C55" s="13">
        <v>51</v>
      </c>
      <c r="D55" s="5" t="s">
        <v>81</v>
      </c>
      <c r="E55" s="19">
        <v>20</v>
      </c>
      <c r="F55" s="19">
        <v>169</v>
      </c>
      <c r="G55" s="19">
        <v>1625050</v>
      </c>
      <c r="H55" s="20">
        <f t="shared" si="2"/>
        <v>9615.68047337278</v>
      </c>
      <c r="I55" s="34"/>
      <c r="J55" s="19">
        <v>20</v>
      </c>
      <c r="K55" s="19">
        <v>155</v>
      </c>
      <c r="L55" s="19">
        <v>1180600</v>
      </c>
      <c r="M55" s="22">
        <f t="shared" si="0"/>
        <v>7616.774193548387</v>
      </c>
      <c r="N55" s="21"/>
      <c r="O55" s="21"/>
      <c r="P55" s="21"/>
      <c r="Q55" s="21"/>
      <c r="S55" s="79">
        <f t="shared" si="1"/>
        <v>0.7921201432015492</v>
      </c>
    </row>
    <row r="56" spans="1:19" s="7" customFormat="1" ht="15" customHeight="1">
      <c r="A56" s="68"/>
      <c r="B56" s="8" t="s">
        <v>28</v>
      </c>
      <c r="C56" s="13">
        <v>52</v>
      </c>
      <c r="D56" s="5" t="s">
        <v>82</v>
      </c>
      <c r="E56" s="19">
        <v>20</v>
      </c>
      <c r="F56" s="19">
        <v>119</v>
      </c>
      <c r="G56" s="19">
        <v>1197900</v>
      </c>
      <c r="H56" s="20">
        <f t="shared" si="2"/>
        <v>10066.38655462185</v>
      </c>
      <c r="I56" s="34"/>
      <c r="J56" s="19">
        <v>20</v>
      </c>
      <c r="K56" s="19">
        <v>126</v>
      </c>
      <c r="L56" s="19">
        <v>1523940</v>
      </c>
      <c r="M56" s="22">
        <f t="shared" si="0"/>
        <v>12094.761904761905</v>
      </c>
      <c r="N56" s="21"/>
      <c r="O56" s="21"/>
      <c r="P56" s="21"/>
      <c r="Q56" s="21"/>
      <c r="S56" s="79">
        <f t="shared" si="1"/>
        <v>1.2014998469543923</v>
      </c>
    </row>
    <row r="57" spans="1:19" s="7" customFormat="1" ht="15" customHeight="1">
      <c r="A57" s="68"/>
      <c r="B57" s="8" t="s">
        <v>28</v>
      </c>
      <c r="C57" s="13">
        <v>53</v>
      </c>
      <c r="D57" s="5" t="s">
        <v>59</v>
      </c>
      <c r="E57" s="19">
        <v>25</v>
      </c>
      <c r="F57" s="19">
        <v>335</v>
      </c>
      <c r="G57" s="19">
        <v>4579200</v>
      </c>
      <c r="H57" s="20">
        <f t="shared" si="2"/>
        <v>13669.253731343284</v>
      </c>
      <c r="I57" s="34"/>
      <c r="J57" s="19">
        <v>25</v>
      </c>
      <c r="K57" s="19">
        <v>380</v>
      </c>
      <c r="L57" s="19">
        <v>4131900</v>
      </c>
      <c r="M57" s="22">
        <f t="shared" si="0"/>
        <v>10873.421052631578</v>
      </c>
      <c r="N57" s="21"/>
      <c r="O57" s="21"/>
      <c r="P57" s="21"/>
      <c r="Q57" s="21"/>
      <c r="S57" s="79">
        <f t="shared" si="1"/>
        <v>0.795465595001655</v>
      </c>
    </row>
    <row r="58" spans="1:19" s="7" customFormat="1" ht="15" customHeight="1">
      <c r="A58" s="68"/>
      <c r="B58" s="8" t="s">
        <v>28</v>
      </c>
      <c r="C58" s="13">
        <v>54</v>
      </c>
      <c r="D58" s="5" t="s">
        <v>83</v>
      </c>
      <c r="E58" s="19">
        <v>35</v>
      </c>
      <c r="F58" s="19">
        <v>372</v>
      </c>
      <c r="G58" s="19">
        <v>2984636</v>
      </c>
      <c r="H58" s="20">
        <f t="shared" si="2"/>
        <v>8023.215053763441</v>
      </c>
      <c r="I58" s="34"/>
      <c r="J58" s="19">
        <v>20</v>
      </c>
      <c r="K58" s="19">
        <v>169</v>
      </c>
      <c r="L58" s="19">
        <v>1633904</v>
      </c>
      <c r="M58" s="22">
        <f t="shared" si="0"/>
        <v>9668.07100591716</v>
      </c>
      <c r="N58" s="21"/>
      <c r="O58" s="21"/>
      <c r="P58" s="21"/>
      <c r="Q58" s="21"/>
      <c r="S58" s="79">
        <f t="shared" si="1"/>
        <v>1.205012073231437</v>
      </c>
    </row>
    <row r="59" spans="1:19" s="7" customFormat="1" ht="15" customHeight="1">
      <c r="A59" s="68"/>
      <c r="B59" s="8" t="s">
        <v>28</v>
      </c>
      <c r="C59" s="13">
        <v>55</v>
      </c>
      <c r="D59" s="5" t="s">
        <v>84</v>
      </c>
      <c r="E59" s="19">
        <v>14</v>
      </c>
      <c r="F59" s="19">
        <v>142</v>
      </c>
      <c r="G59" s="19">
        <v>707000</v>
      </c>
      <c r="H59" s="20">
        <f t="shared" si="2"/>
        <v>4978.87323943662</v>
      </c>
      <c r="I59" s="34"/>
      <c r="J59" s="19">
        <v>12</v>
      </c>
      <c r="K59" s="19">
        <v>149</v>
      </c>
      <c r="L59" s="19">
        <v>685600</v>
      </c>
      <c r="M59" s="22">
        <f t="shared" si="0"/>
        <v>4601.342281879195</v>
      </c>
      <c r="N59" s="21"/>
      <c r="O59" s="21"/>
      <c r="P59" s="21"/>
      <c r="Q59" s="21"/>
      <c r="S59" s="79">
        <f t="shared" si="1"/>
        <v>0.9241734144651282</v>
      </c>
    </row>
    <row r="60" spans="1:19" s="7" customFormat="1" ht="15" customHeight="1">
      <c r="A60" s="68"/>
      <c r="B60" s="8" t="s">
        <v>28</v>
      </c>
      <c r="C60" s="13">
        <v>56</v>
      </c>
      <c r="D60" s="5" t="s">
        <v>85</v>
      </c>
      <c r="E60" s="19">
        <v>20</v>
      </c>
      <c r="F60" s="19">
        <v>231</v>
      </c>
      <c r="G60" s="19">
        <v>6494710</v>
      </c>
      <c r="H60" s="20">
        <f t="shared" si="2"/>
        <v>28115.627705627707</v>
      </c>
      <c r="I60" s="34"/>
      <c r="J60" s="19">
        <v>20</v>
      </c>
      <c r="K60" s="19">
        <v>255</v>
      </c>
      <c r="L60" s="19">
        <v>7133820</v>
      </c>
      <c r="M60" s="22">
        <f t="shared" si="0"/>
        <v>27975.764705882353</v>
      </c>
      <c r="N60" s="21"/>
      <c r="O60" s="21"/>
      <c r="P60" s="21"/>
      <c r="Q60" s="21"/>
      <c r="S60" s="79">
        <f t="shared" si="1"/>
        <v>0.9950254356328186</v>
      </c>
    </row>
    <row r="61" spans="1:19" s="7" customFormat="1" ht="15" customHeight="1">
      <c r="A61" s="68"/>
      <c r="B61" s="8" t="s">
        <v>28</v>
      </c>
      <c r="C61" s="13">
        <v>57</v>
      </c>
      <c r="D61" s="5" t="s">
        <v>123</v>
      </c>
      <c r="E61" s="19">
        <v>14</v>
      </c>
      <c r="F61" s="19">
        <v>179</v>
      </c>
      <c r="G61" s="19">
        <v>1401942</v>
      </c>
      <c r="H61" s="20">
        <f t="shared" si="2"/>
        <v>7832.078212290503</v>
      </c>
      <c r="I61" s="34"/>
      <c r="J61" s="19">
        <v>14</v>
      </c>
      <c r="K61" s="19">
        <v>188</v>
      </c>
      <c r="L61" s="19">
        <v>1556877</v>
      </c>
      <c r="M61" s="22">
        <f t="shared" si="0"/>
        <v>8281.260638297872</v>
      </c>
      <c r="N61" s="21"/>
      <c r="O61" s="21"/>
      <c r="P61" s="21"/>
      <c r="Q61" s="21"/>
      <c r="S61" s="79">
        <f t="shared" si="1"/>
        <v>1.0573516267116037</v>
      </c>
    </row>
    <row r="62" spans="1:19" s="7" customFormat="1" ht="15" customHeight="1">
      <c r="A62" s="68"/>
      <c r="B62" s="8" t="s">
        <v>28</v>
      </c>
      <c r="C62" s="13">
        <v>58</v>
      </c>
      <c r="D62" s="5" t="s">
        <v>124</v>
      </c>
      <c r="E62" s="19">
        <v>30</v>
      </c>
      <c r="F62" s="19">
        <v>254</v>
      </c>
      <c r="G62" s="19">
        <v>1123000</v>
      </c>
      <c r="H62" s="20">
        <f t="shared" si="2"/>
        <v>4421.259842519685</v>
      </c>
      <c r="I62" s="34"/>
      <c r="J62" s="19">
        <v>30</v>
      </c>
      <c r="K62" s="19">
        <v>308</v>
      </c>
      <c r="L62" s="19">
        <v>2763580</v>
      </c>
      <c r="M62" s="22">
        <f t="shared" si="0"/>
        <v>8972.662337662337</v>
      </c>
      <c r="N62" s="21"/>
      <c r="O62" s="21"/>
      <c r="P62" s="21"/>
      <c r="Q62" s="21"/>
      <c r="S62" s="79">
        <f t="shared" si="1"/>
        <v>2.0294356489458893</v>
      </c>
    </row>
    <row r="63" spans="1:19" s="7" customFormat="1" ht="15" customHeight="1">
      <c r="A63" s="68"/>
      <c r="B63" s="8" t="s">
        <v>28</v>
      </c>
      <c r="C63" s="13">
        <v>59</v>
      </c>
      <c r="D63" s="5" t="s">
        <v>125</v>
      </c>
      <c r="E63" s="19">
        <v>20</v>
      </c>
      <c r="F63" s="19">
        <v>368</v>
      </c>
      <c r="G63" s="19">
        <v>2239693</v>
      </c>
      <c r="H63" s="20">
        <f t="shared" si="2"/>
        <v>6086.122282608696</v>
      </c>
      <c r="I63" s="34"/>
      <c r="J63" s="19">
        <v>20</v>
      </c>
      <c r="K63" s="19">
        <v>361</v>
      </c>
      <c r="L63" s="19">
        <v>2470473</v>
      </c>
      <c r="M63" s="22">
        <f t="shared" si="0"/>
        <v>6843.415512465374</v>
      </c>
      <c r="N63" s="21"/>
      <c r="O63" s="21"/>
      <c r="P63" s="21"/>
      <c r="Q63" s="21"/>
      <c r="S63" s="79">
        <f t="shared" si="1"/>
        <v>1.1244295126998467</v>
      </c>
    </row>
    <row r="64" spans="1:19" s="7" customFormat="1" ht="15" customHeight="1">
      <c r="A64" s="68"/>
      <c r="B64" s="8" t="s">
        <v>28</v>
      </c>
      <c r="C64" s="13">
        <v>60</v>
      </c>
      <c r="D64" s="5" t="s">
        <v>126</v>
      </c>
      <c r="E64" s="19">
        <v>20</v>
      </c>
      <c r="F64" s="19">
        <v>256</v>
      </c>
      <c r="G64" s="19">
        <v>4342340</v>
      </c>
      <c r="H64" s="20">
        <f t="shared" si="2"/>
        <v>16962.265625</v>
      </c>
      <c r="I64" s="34"/>
      <c r="J64" s="19">
        <v>20</v>
      </c>
      <c r="K64" s="19">
        <v>241.67</v>
      </c>
      <c r="L64" s="19">
        <v>4410454</v>
      </c>
      <c r="M64" s="22">
        <f t="shared" si="0"/>
        <v>18249.902759961933</v>
      </c>
      <c r="N64" s="21"/>
      <c r="O64" s="21"/>
      <c r="P64" s="21"/>
      <c r="Q64" s="21"/>
      <c r="S64" s="79">
        <f t="shared" si="1"/>
        <v>1.0759118600916222</v>
      </c>
    </row>
    <row r="65" spans="1:19" s="7" customFormat="1" ht="15" customHeight="1">
      <c r="A65" s="68"/>
      <c r="B65" s="8" t="s">
        <v>28</v>
      </c>
      <c r="C65" s="13">
        <v>61</v>
      </c>
      <c r="D65" s="5" t="s">
        <v>128</v>
      </c>
      <c r="E65" s="19">
        <v>20</v>
      </c>
      <c r="F65" s="19">
        <v>201</v>
      </c>
      <c r="G65" s="19">
        <v>2127025</v>
      </c>
      <c r="H65" s="20">
        <f t="shared" si="2"/>
        <v>10582.213930348258</v>
      </c>
      <c r="I65" s="34"/>
      <c r="J65" s="19">
        <v>20</v>
      </c>
      <c r="K65" s="19">
        <v>194</v>
      </c>
      <c r="L65" s="19">
        <v>3346579</v>
      </c>
      <c r="M65" s="22">
        <f t="shared" si="0"/>
        <v>17250.407216494845</v>
      </c>
      <c r="N65" s="21"/>
      <c r="O65" s="21"/>
      <c r="P65" s="21"/>
      <c r="Q65" s="21"/>
      <c r="S65" s="79">
        <f t="shared" si="1"/>
        <v>1.6301321566579914</v>
      </c>
    </row>
    <row r="66" spans="1:19" s="7" customFormat="1" ht="15" customHeight="1">
      <c r="A66" s="68"/>
      <c r="B66" s="8" t="s">
        <v>28</v>
      </c>
      <c r="C66" s="13">
        <v>62</v>
      </c>
      <c r="D66" s="5" t="s">
        <v>129</v>
      </c>
      <c r="E66" s="19">
        <v>30</v>
      </c>
      <c r="F66" s="19">
        <v>190</v>
      </c>
      <c r="G66" s="19">
        <v>882000</v>
      </c>
      <c r="H66" s="20">
        <f t="shared" si="2"/>
        <v>4642.105263157895</v>
      </c>
      <c r="I66" s="34"/>
      <c r="J66" s="19">
        <v>30</v>
      </c>
      <c r="K66" s="19">
        <v>223</v>
      </c>
      <c r="L66" s="19">
        <v>1148750</v>
      </c>
      <c r="M66" s="22">
        <f t="shared" si="0"/>
        <v>5151.345291479821</v>
      </c>
      <c r="N66" s="21"/>
      <c r="O66" s="21"/>
      <c r="P66" s="21"/>
      <c r="Q66" s="21"/>
      <c r="S66" s="79">
        <f t="shared" si="1"/>
        <v>1.1097002328584646</v>
      </c>
    </row>
    <row r="67" spans="1:19" s="7" customFormat="1" ht="15" customHeight="1">
      <c r="A67" s="68"/>
      <c r="B67" s="8" t="s">
        <v>28</v>
      </c>
      <c r="C67" s="13">
        <v>63</v>
      </c>
      <c r="D67" s="78" t="s">
        <v>174</v>
      </c>
      <c r="E67" s="19">
        <v>20</v>
      </c>
      <c r="F67" s="19">
        <v>262</v>
      </c>
      <c r="G67" s="19">
        <v>1170487</v>
      </c>
      <c r="H67" s="20">
        <f t="shared" si="2"/>
        <v>4467.507633587787</v>
      </c>
      <c r="I67" s="34"/>
      <c r="J67" s="19">
        <v>20</v>
      </c>
      <c r="K67" s="19">
        <v>209</v>
      </c>
      <c r="L67" s="19">
        <v>831827</v>
      </c>
      <c r="M67" s="22">
        <f t="shared" si="0"/>
        <v>3980.0334928229663</v>
      </c>
      <c r="N67" s="21"/>
      <c r="O67" s="21"/>
      <c r="P67" s="21"/>
      <c r="Q67" s="21"/>
      <c r="S67" s="79">
        <f t="shared" si="1"/>
        <v>0.890884542177416</v>
      </c>
    </row>
    <row r="68" spans="1:19" s="7" customFormat="1" ht="15" customHeight="1">
      <c r="A68" s="68"/>
      <c r="B68" s="8" t="s">
        <v>28</v>
      </c>
      <c r="C68" s="13">
        <v>64</v>
      </c>
      <c r="D68" s="5" t="s">
        <v>130</v>
      </c>
      <c r="E68" s="19">
        <v>10</v>
      </c>
      <c r="F68" s="19">
        <v>98</v>
      </c>
      <c r="G68" s="19">
        <v>1832600</v>
      </c>
      <c r="H68" s="20">
        <f t="shared" si="2"/>
        <v>18700</v>
      </c>
      <c r="I68" s="34"/>
      <c r="J68" s="19">
        <v>20</v>
      </c>
      <c r="K68" s="19">
        <v>161</v>
      </c>
      <c r="L68" s="19">
        <v>2834400</v>
      </c>
      <c r="M68" s="22">
        <f t="shared" si="0"/>
        <v>17604.96894409938</v>
      </c>
      <c r="N68" s="21"/>
      <c r="O68" s="21"/>
      <c r="P68" s="21"/>
      <c r="Q68" s="21"/>
      <c r="S68" s="79">
        <f t="shared" si="1"/>
        <v>0.9414421895240309</v>
      </c>
    </row>
    <row r="69" spans="1:19" s="7" customFormat="1" ht="15" customHeight="1">
      <c r="A69" s="68"/>
      <c r="B69" s="8" t="s">
        <v>28</v>
      </c>
      <c r="C69" s="13">
        <v>65</v>
      </c>
      <c r="D69" s="5" t="s">
        <v>131</v>
      </c>
      <c r="E69" s="19">
        <v>20</v>
      </c>
      <c r="F69" s="19">
        <v>144</v>
      </c>
      <c r="G69" s="19">
        <v>2862000</v>
      </c>
      <c r="H69" s="20">
        <f t="shared" si="2"/>
        <v>19875</v>
      </c>
      <c r="I69" s="34"/>
      <c r="J69" s="19">
        <v>30</v>
      </c>
      <c r="K69" s="19">
        <v>180</v>
      </c>
      <c r="L69" s="19">
        <v>3486900</v>
      </c>
      <c r="M69" s="22">
        <f aca="true" t="shared" si="3" ref="M69:M132">IF(AND(K69&gt;0,L69&gt;0),L69/K69,0)</f>
        <v>19371.666666666668</v>
      </c>
      <c r="N69" s="21"/>
      <c r="O69" s="21"/>
      <c r="P69" s="21"/>
      <c r="Q69" s="21"/>
      <c r="S69" s="79">
        <f t="shared" si="1"/>
        <v>0.9746750524109016</v>
      </c>
    </row>
    <row r="70" spans="1:19" s="7" customFormat="1" ht="15" customHeight="1">
      <c r="A70" s="68"/>
      <c r="B70" s="8" t="s">
        <v>28</v>
      </c>
      <c r="C70" s="13">
        <v>66</v>
      </c>
      <c r="D70" s="5" t="s">
        <v>132</v>
      </c>
      <c r="E70" s="19">
        <v>10</v>
      </c>
      <c r="F70" s="19">
        <v>141</v>
      </c>
      <c r="G70" s="19">
        <v>529086</v>
      </c>
      <c r="H70" s="20">
        <f aca="true" t="shared" si="4" ref="H70:H118">IF(AND(F70&gt;0,G70&gt;0),G70/F70,0)</f>
        <v>3752.3829787234044</v>
      </c>
      <c r="I70" s="34"/>
      <c r="J70" s="19">
        <v>10</v>
      </c>
      <c r="K70" s="19">
        <v>126</v>
      </c>
      <c r="L70" s="19">
        <v>523411</v>
      </c>
      <c r="M70" s="22">
        <f t="shared" si="3"/>
        <v>4154.055555555556</v>
      </c>
      <c r="N70" s="21"/>
      <c r="O70" s="21"/>
      <c r="P70" s="21"/>
      <c r="Q70" s="21"/>
      <c r="S70" s="79">
        <f aca="true" t="shared" si="5" ref="S70:S133">M70/H70</f>
        <v>1.1070446644464857</v>
      </c>
    </row>
    <row r="71" spans="1:19" s="7" customFormat="1" ht="15" customHeight="1">
      <c r="A71" s="68"/>
      <c r="B71" s="8" t="s">
        <v>28</v>
      </c>
      <c r="C71" s="13">
        <v>67</v>
      </c>
      <c r="D71" s="5" t="s">
        <v>118</v>
      </c>
      <c r="E71" s="19">
        <v>15</v>
      </c>
      <c r="F71" s="19">
        <v>156</v>
      </c>
      <c r="G71" s="19">
        <v>1333000</v>
      </c>
      <c r="H71" s="20">
        <f t="shared" si="4"/>
        <v>8544.871794871795</v>
      </c>
      <c r="I71" s="34"/>
      <c r="J71" s="19">
        <v>15</v>
      </c>
      <c r="K71" s="19">
        <v>144</v>
      </c>
      <c r="L71" s="19">
        <v>1472400</v>
      </c>
      <c r="M71" s="22">
        <f t="shared" si="3"/>
        <v>10225</v>
      </c>
      <c r="N71" s="21"/>
      <c r="O71" s="21"/>
      <c r="P71" s="21"/>
      <c r="Q71" s="21"/>
      <c r="S71" s="79">
        <f t="shared" si="5"/>
        <v>1.1966241560390098</v>
      </c>
    </row>
    <row r="72" spans="1:19" s="7" customFormat="1" ht="15" customHeight="1">
      <c r="A72" s="68"/>
      <c r="B72" s="8" t="s">
        <v>28</v>
      </c>
      <c r="C72" s="13">
        <v>68</v>
      </c>
      <c r="D72" s="5" t="s">
        <v>133</v>
      </c>
      <c r="E72" s="19">
        <v>80</v>
      </c>
      <c r="F72" s="19">
        <v>833</v>
      </c>
      <c r="G72" s="19">
        <v>18736486</v>
      </c>
      <c r="H72" s="20">
        <f t="shared" si="4"/>
        <v>22492.78031212485</v>
      </c>
      <c r="I72" s="34"/>
      <c r="J72" s="19">
        <v>80</v>
      </c>
      <c r="K72" s="19">
        <v>845</v>
      </c>
      <c r="L72" s="19">
        <v>12949880</v>
      </c>
      <c r="M72" s="22">
        <f t="shared" si="3"/>
        <v>15325.30177514793</v>
      </c>
      <c r="N72" s="21"/>
      <c r="O72" s="21"/>
      <c r="P72" s="21"/>
      <c r="Q72" s="21"/>
      <c r="S72" s="79">
        <f t="shared" si="5"/>
        <v>0.6813431493343108</v>
      </c>
    </row>
    <row r="73" spans="1:19" s="7" customFormat="1" ht="15" customHeight="1">
      <c r="A73" s="68"/>
      <c r="B73" s="8" t="s">
        <v>28</v>
      </c>
      <c r="C73" s="13">
        <v>69</v>
      </c>
      <c r="D73" s="5" t="s">
        <v>134</v>
      </c>
      <c r="E73" s="19">
        <v>50</v>
      </c>
      <c r="F73" s="19">
        <v>616</v>
      </c>
      <c r="G73" s="19">
        <v>12414178</v>
      </c>
      <c r="H73" s="20">
        <f t="shared" si="4"/>
        <v>20152.886363636364</v>
      </c>
      <c r="I73" s="34"/>
      <c r="J73" s="19">
        <v>50</v>
      </c>
      <c r="K73" s="19">
        <v>630</v>
      </c>
      <c r="L73" s="19">
        <v>12982888</v>
      </c>
      <c r="M73" s="22">
        <f t="shared" si="3"/>
        <v>20607.75873015873</v>
      </c>
      <c r="N73" s="21"/>
      <c r="O73" s="21"/>
      <c r="P73" s="21"/>
      <c r="Q73" s="21"/>
      <c r="S73" s="79">
        <f t="shared" si="5"/>
        <v>1.0225710778255135</v>
      </c>
    </row>
    <row r="74" spans="1:19" s="7" customFormat="1" ht="15" customHeight="1">
      <c r="A74" s="68"/>
      <c r="B74" s="8" t="s">
        <v>28</v>
      </c>
      <c r="C74" s="13">
        <v>70</v>
      </c>
      <c r="D74" s="5" t="s">
        <v>135</v>
      </c>
      <c r="E74" s="19">
        <v>40</v>
      </c>
      <c r="F74" s="19">
        <v>498</v>
      </c>
      <c r="G74" s="19">
        <v>4947180</v>
      </c>
      <c r="H74" s="20">
        <f t="shared" si="4"/>
        <v>9934.096385542169</v>
      </c>
      <c r="I74" s="34"/>
      <c r="J74" s="19">
        <v>40</v>
      </c>
      <c r="K74" s="19">
        <v>491</v>
      </c>
      <c r="L74" s="19">
        <v>6208710</v>
      </c>
      <c r="M74" s="22">
        <f t="shared" si="3"/>
        <v>12645.030549898167</v>
      </c>
      <c r="N74" s="21"/>
      <c r="O74" s="21"/>
      <c r="P74" s="21"/>
      <c r="Q74" s="21"/>
      <c r="S74" s="79">
        <f t="shared" si="5"/>
        <v>1.2728918725110643</v>
      </c>
    </row>
    <row r="75" spans="1:19" s="7" customFormat="1" ht="15" customHeight="1">
      <c r="A75" s="68"/>
      <c r="B75" s="8" t="s">
        <v>28</v>
      </c>
      <c r="C75" s="13">
        <v>71</v>
      </c>
      <c r="D75" s="5" t="s">
        <v>136</v>
      </c>
      <c r="E75" s="19">
        <v>20</v>
      </c>
      <c r="F75" s="19">
        <v>295</v>
      </c>
      <c r="G75" s="19">
        <v>1768160</v>
      </c>
      <c r="H75" s="20">
        <f t="shared" si="4"/>
        <v>5993.762711864407</v>
      </c>
      <c r="I75" s="34"/>
      <c r="J75" s="19">
        <v>20</v>
      </c>
      <c r="K75" s="19">
        <v>309</v>
      </c>
      <c r="L75" s="19">
        <v>2105445</v>
      </c>
      <c r="M75" s="22">
        <f t="shared" si="3"/>
        <v>6813.73786407767</v>
      </c>
      <c r="N75" s="21"/>
      <c r="O75" s="21"/>
      <c r="P75" s="21"/>
      <c r="Q75" s="21"/>
      <c r="S75" s="79">
        <f t="shared" si="5"/>
        <v>1.136804740466311</v>
      </c>
    </row>
    <row r="76" spans="1:19" s="7" customFormat="1" ht="15" customHeight="1">
      <c r="A76" s="68"/>
      <c r="B76" s="8" t="s">
        <v>28</v>
      </c>
      <c r="C76" s="13">
        <v>72</v>
      </c>
      <c r="D76" s="5" t="s">
        <v>137</v>
      </c>
      <c r="E76" s="19">
        <v>24</v>
      </c>
      <c r="F76" s="19">
        <v>264</v>
      </c>
      <c r="G76" s="19">
        <v>4687275</v>
      </c>
      <c r="H76" s="20">
        <f t="shared" si="4"/>
        <v>17754.829545454544</v>
      </c>
      <c r="I76" s="34"/>
      <c r="J76" s="19">
        <v>37</v>
      </c>
      <c r="K76" s="19">
        <v>364</v>
      </c>
      <c r="L76" s="19">
        <v>5685200</v>
      </c>
      <c r="M76" s="22">
        <f t="shared" si="3"/>
        <v>15618.681318681318</v>
      </c>
      <c r="N76" s="21"/>
      <c r="O76" s="21"/>
      <c r="P76" s="21"/>
      <c r="Q76" s="21"/>
      <c r="S76" s="79">
        <f t="shared" si="5"/>
        <v>0.8796863568132589</v>
      </c>
    </row>
    <row r="77" spans="1:19" s="7" customFormat="1" ht="15" customHeight="1">
      <c r="A77" s="68"/>
      <c r="B77" s="8" t="s">
        <v>28</v>
      </c>
      <c r="C77" s="13">
        <v>73</v>
      </c>
      <c r="D77" s="5" t="s">
        <v>89</v>
      </c>
      <c r="E77" s="19">
        <v>25</v>
      </c>
      <c r="F77" s="19">
        <v>373</v>
      </c>
      <c r="G77" s="19">
        <v>5640765</v>
      </c>
      <c r="H77" s="20">
        <f t="shared" si="4"/>
        <v>15122.694369973191</v>
      </c>
      <c r="I77" s="34"/>
      <c r="J77" s="19">
        <v>25</v>
      </c>
      <c r="K77" s="19">
        <v>357</v>
      </c>
      <c r="L77" s="19">
        <v>4965299</v>
      </c>
      <c r="M77" s="22">
        <f t="shared" si="3"/>
        <v>13908.40056022409</v>
      </c>
      <c r="N77" s="21"/>
      <c r="O77" s="21"/>
      <c r="P77" s="21"/>
      <c r="Q77" s="21"/>
      <c r="S77" s="79">
        <f t="shared" si="5"/>
        <v>0.9197038715428821</v>
      </c>
    </row>
    <row r="78" spans="1:19" s="7" customFormat="1" ht="15" customHeight="1">
      <c r="A78" s="68"/>
      <c r="B78" s="8" t="s">
        <v>28</v>
      </c>
      <c r="C78" s="13">
        <v>74</v>
      </c>
      <c r="D78" s="5" t="s">
        <v>138</v>
      </c>
      <c r="E78" s="19">
        <v>35</v>
      </c>
      <c r="F78" s="19">
        <v>427</v>
      </c>
      <c r="G78" s="19">
        <v>2392187</v>
      </c>
      <c r="H78" s="20">
        <f t="shared" si="4"/>
        <v>5602.311475409836</v>
      </c>
      <c r="I78" s="34"/>
      <c r="J78" s="19">
        <v>35</v>
      </c>
      <c r="K78" s="19">
        <v>427</v>
      </c>
      <c r="L78" s="19">
        <v>2445451</v>
      </c>
      <c r="M78" s="22">
        <f t="shared" si="3"/>
        <v>5727.051522248244</v>
      </c>
      <c r="N78" s="21"/>
      <c r="O78" s="21"/>
      <c r="P78" s="21"/>
      <c r="Q78" s="21"/>
      <c r="S78" s="79">
        <f t="shared" si="5"/>
        <v>1.0222658178478523</v>
      </c>
    </row>
    <row r="79" spans="1:19" s="7" customFormat="1" ht="15" customHeight="1">
      <c r="A79" s="68"/>
      <c r="B79" s="8" t="s">
        <v>28</v>
      </c>
      <c r="C79" s="13">
        <v>75</v>
      </c>
      <c r="D79" s="5" t="s">
        <v>139</v>
      </c>
      <c r="E79" s="19">
        <v>24</v>
      </c>
      <c r="F79" s="19">
        <v>279</v>
      </c>
      <c r="G79" s="19">
        <v>12284883</v>
      </c>
      <c r="H79" s="20">
        <f t="shared" si="4"/>
        <v>44031.83870967742</v>
      </c>
      <c r="I79" s="34"/>
      <c r="J79" s="19">
        <v>24</v>
      </c>
      <c r="K79" s="19">
        <v>261</v>
      </c>
      <c r="L79" s="19">
        <v>11122023</v>
      </c>
      <c r="M79" s="22">
        <f t="shared" si="3"/>
        <v>42613.11494252874</v>
      </c>
      <c r="N79" s="21"/>
      <c r="O79" s="21"/>
      <c r="P79" s="21"/>
      <c r="Q79" s="21"/>
      <c r="S79" s="79">
        <f t="shared" si="5"/>
        <v>0.9677795929326732</v>
      </c>
    </row>
    <row r="80" spans="1:19" s="7" customFormat="1" ht="15" customHeight="1">
      <c r="A80" s="68"/>
      <c r="B80" s="8" t="s">
        <v>28</v>
      </c>
      <c r="C80" s="13">
        <v>76</v>
      </c>
      <c r="D80" s="5" t="s">
        <v>140</v>
      </c>
      <c r="E80" s="19">
        <v>20</v>
      </c>
      <c r="F80" s="19">
        <v>278</v>
      </c>
      <c r="G80" s="19">
        <v>1679791</v>
      </c>
      <c r="H80" s="20">
        <f t="shared" si="4"/>
        <v>6042.413669064748</v>
      </c>
      <c r="I80" s="34"/>
      <c r="J80" s="19">
        <v>20</v>
      </c>
      <c r="K80" s="19">
        <v>276</v>
      </c>
      <c r="L80" s="19">
        <v>1421950</v>
      </c>
      <c r="M80" s="22">
        <f t="shared" si="3"/>
        <v>5151.992753623188</v>
      </c>
      <c r="N80" s="21"/>
      <c r="O80" s="21"/>
      <c r="P80" s="21"/>
      <c r="Q80" s="21"/>
      <c r="S80" s="79">
        <f t="shared" si="5"/>
        <v>0.8526382064835722</v>
      </c>
    </row>
    <row r="81" spans="1:19" s="7" customFormat="1" ht="15" customHeight="1">
      <c r="A81" s="68"/>
      <c r="B81" s="8" t="s">
        <v>28</v>
      </c>
      <c r="C81" s="13">
        <v>77</v>
      </c>
      <c r="D81" s="5" t="s">
        <v>141</v>
      </c>
      <c r="E81" s="19">
        <v>14</v>
      </c>
      <c r="F81" s="19">
        <v>118</v>
      </c>
      <c r="G81" s="19">
        <v>1056860</v>
      </c>
      <c r="H81" s="20">
        <f t="shared" si="4"/>
        <v>8956.440677966102</v>
      </c>
      <c r="I81" s="34"/>
      <c r="J81" s="19">
        <v>20</v>
      </c>
      <c r="K81" s="19">
        <v>162</v>
      </c>
      <c r="L81" s="19">
        <v>1573545</v>
      </c>
      <c r="M81" s="22">
        <f t="shared" si="3"/>
        <v>9713.24074074074</v>
      </c>
      <c r="N81" s="21"/>
      <c r="O81" s="21"/>
      <c r="P81" s="21"/>
      <c r="Q81" s="21"/>
      <c r="S81" s="79">
        <f t="shared" si="5"/>
        <v>1.0844978591368841</v>
      </c>
    </row>
    <row r="82" spans="1:19" s="7" customFormat="1" ht="15" customHeight="1">
      <c r="A82" s="68"/>
      <c r="B82" s="8" t="s">
        <v>28</v>
      </c>
      <c r="C82" s="13">
        <v>78</v>
      </c>
      <c r="D82" s="5" t="s">
        <v>142</v>
      </c>
      <c r="E82" s="19">
        <v>20</v>
      </c>
      <c r="F82" s="19">
        <v>200</v>
      </c>
      <c r="G82" s="19">
        <v>2278067</v>
      </c>
      <c r="H82" s="20">
        <f t="shared" si="4"/>
        <v>11390.335</v>
      </c>
      <c r="I82" s="34"/>
      <c r="J82" s="19">
        <v>20</v>
      </c>
      <c r="K82" s="19">
        <v>215</v>
      </c>
      <c r="L82" s="19">
        <v>2262337</v>
      </c>
      <c r="M82" s="22">
        <f t="shared" si="3"/>
        <v>10522.497674418604</v>
      </c>
      <c r="N82" s="21"/>
      <c r="O82" s="21"/>
      <c r="P82" s="21"/>
      <c r="Q82" s="21"/>
      <c r="S82" s="79">
        <f t="shared" si="5"/>
        <v>0.9238093238187116</v>
      </c>
    </row>
    <row r="83" spans="1:19" s="7" customFormat="1" ht="15" customHeight="1">
      <c r="A83" s="68"/>
      <c r="B83" s="8" t="s">
        <v>28</v>
      </c>
      <c r="C83" s="13">
        <v>79</v>
      </c>
      <c r="D83" s="5" t="s">
        <v>119</v>
      </c>
      <c r="E83" s="19">
        <v>12</v>
      </c>
      <c r="F83" s="19">
        <v>188</v>
      </c>
      <c r="G83" s="19">
        <v>1156873</v>
      </c>
      <c r="H83" s="20">
        <f t="shared" si="4"/>
        <v>6153.579787234043</v>
      </c>
      <c r="I83" s="34"/>
      <c r="J83" s="19">
        <v>12</v>
      </c>
      <c r="K83" s="19">
        <v>232</v>
      </c>
      <c r="L83" s="19">
        <v>1233415</v>
      </c>
      <c r="M83" s="22">
        <f t="shared" si="3"/>
        <v>5316.443965517241</v>
      </c>
      <c r="N83" s="21"/>
      <c r="O83" s="21"/>
      <c r="P83" s="21"/>
      <c r="Q83" s="21"/>
      <c r="S83" s="79">
        <f t="shared" si="5"/>
        <v>0.8639595405176206</v>
      </c>
    </row>
    <row r="84" spans="1:19" s="7" customFormat="1" ht="15" customHeight="1">
      <c r="A84" s="68"/>
      <c r="B84" s="8" t="s">
        <v>28</v>
      </c>
      <c r="C84" s="13">
        <v>80</v>
      </c>
      <c r="D84" s="78" t="s">
        <v>172</v>
      </c>
      <c r="E84" s="19">
        <v>60</v>
      </c>
      <c r="F84" s="19">
        <v>657</v>
      </c>
      <c r="G84" s="19">
        <v>10303037</v>
      </c>
      <c r="H84" s="20">
        <f t="shared" si="4"/>
        <v>15681.943683409438</v>
      </c>
      <c r="I84" s="34"/>
      <c r="J84" s="19">
        <v>60</v>
      </c>
      <c r="K84" s="19">
        <v>678</v>
      </c>
      <c r="L84" s="19">
        <v>9508348</v>
      </c>
      <c r="M84" s="22">
        <f t="shared" si="3"/>
        <v>14024.112094395281</v>
      </c>
      <c r="N84" s="21"/>
      <c r="O84" s="21"/>
      <c r="P84" s="21"/>
      <c r="Q84" s="21"/>
      <c r="S84" s="79">
        <f t="shared" si="5"/>
        <v>0.8942840490641448</v>
      </c>
    </row>
    <row r="85" spans="1:19" s="7" customFormat="1" ht="15" customHeight="1">
      <c r="A85" s="68"/>
      <c r="B85" s="8" t="s">
        <v>28</v>
      </c>
      <c r="C85" s="13">
        <v>81</v>
      </c>
      <c r="D85" s="5" t="s">
        <v>143</v>
      </c>
      <c r="E85" s="19">
        <v>10</v>
      </c>
      <c r="F85" s="19">
        <v>137</v>
      </c>
      <c r="G85" s="19">
        <v>2436309</v>
      </c>
      <c r="H85" s="20">
        <f t="shared" si="4"/>
        <v>17783.277372262775</v>
      </c>
      <c r="I85" s="34"/>
      <c r="J85" s="19">
        <v>10</v>
      </c>
      <c r="K85" s="19">
        <v>160</v>
      </c>
      <c r="L85" s="19">
        <v>2539668</v>
      </c>
      <c r="M85" s="22">
        <f t="shared" si="3"/>
        <v>15872.925</v>
      </c>
      <c r="N85" s="21"/>
      <c r="O85" s="21"/>
      <c r="P85" s="21"/>
      <c r="Q85" s="21"/>
      <c r="S85" s="79">
        <f t="shared" si="5"/>
        <v>0.8925759109374056</v>
      </c>
    </row>
    <row r="86" spans="1:19" s="7" customFormat="1" ht="15" customHeight="1">
      <c r="A86" s="68"/>
      <c r="B86" s="8" t="s">
        <v>28</v>
      </c>
      <c r="C86" s="13">
        <v>82</v>
      </c>
      <c r="D86" s="5" t="s">
        <v>144</v>
      </c>
      <c r="E86" s="19">
        <v>10</v>
      </c>
      <c r="F86" s="19">
        <v>132</v>
      </c>
      <c r="G86" s="19">
        <v>1078300</v>
      </c>
      <c r="H86" s="20">
        <f t="shared" si="4"/>
        <v>8168.939393939394</v>
      </c>
      <c r="I86" s="34"/>
      <c r="J86" s="19">
        <v>10</v>
      </c>
      <c r="K86" s="19">
        <v>144</v>
      </c>
      <c r="L86" s="19">
        <v>1326900</v>
      </c>
      <c r="M86" s="22">
        <f t="shared" si="3"/>
        <v>9214.583333333334</v>
      </c>
      <c r="N86" s="21"/>
      <c r="O86" s="21"/>
      <c r="P86" s="21"/>
      <c r="Q86" s="21"/>
      <c r="S86" s="79">
        <f t="shared" si="5"/>
        <v>1.1280024112028193</v>
      </c>
    </row>
    <row r="87" spans="1:19" s="7" customFormat="1" ht="15" customHeight="1">
      <c r="A87" s="68"/>
      <c r="B87" s="8" t="s">
        <v>28</v>
      </c>
      <c r="C87" s="13">
        <v>83</v>
      </c>
      <c r="D87" s="5" t="s">
        <v>145</v>
      </c>
      <c r="E87" s="19">
        <v>18</v>
      </c>
      <c r="F87" s="19">
        <v>187</v>
      </c>
      <c r="G87" s="19">
        <v>507867</v>
      </c>
      <c r="H87" s="20">
        <f t="shared" si="4"/>
        <v>2715.866310160428</v>
      </c>
      <c r="I87" s="34"/>
      <c r="J87" s="19">
        <v>18</v>
      </c>
      <c r="K87" s="19">
        <v>214</v>
      </c>
      <c r="L87" s="19">
        <v>813065</v>
      </c>
      <c r="M87" s="22">
        <f t="shared" si="3"/>
        <v>3799.3691588785045</v>
      </c>
      <c r="N87" s="21"/>
      <c r="O87" s="21"/>
      <c r="P87" s="21"/>
      <c r="Q87" s="21"/>
      <c r="S87" s="79">
        <f t="shared" si="5"/>
        <v>1.398952939864729</v>
      </c>
    </row>
    <row r="88" spans="1:19" s="7" customFormat="1" ht="15" customHeight="1">
      <c r="A88" s="68"/>
      <c r="B88" s="8" t="s">
        <v>28</v>
      </c>
      <c r="C88" s="13">
        <v>84</v>
      </c>
      <c r="D88" s="5" t="s">
        <v>110</v>
      </c>
      <c r="E88" s="19">
        <v>20</v>
      </c>
      <c r="F88" s="19">
        <v>215</v>
      </c>
      <c r="G88" s="19">
        <v>4439700</v>
      </c>
      <c r="H88" s="20">
        <f t="shared" si="4"/>
        <v>20649.767441860466</v>
      </c>
      <c r="I88" s="34"/>
      <c r="J88" s="19">
        <v>20</v>
      </c>
      <c r="K88" s="19">
        <v>214</v>
      </c>
      <c r="L88" s="19">
        <v>5469900</v>
      </c>
      <c r="M88" s="22">
        <f t="shared" si="3"/>
        <v>25560.280373831774</v>
      </c>
      <c r="N88" s="21"/>
      <c r="O88" s="21"/>
      <c r="P88" s="21"/>
      <c r="Q88" s="21"/>
      <c r="S88" s="79">
        <f t="shared" si="5"/>
        <v>1.237799914492833</v>
      </c>
    </row>
    <row r="89" spans="1:19" s="7" customFormat="1" ht="15" customHeight="1">
      <c r="A89" s="68"/>
      <c r="B89" s="8" t="s">
        <v>28</v>
      </c>
      <c r="C89" s="13">
        <v>85</v>
      </c>
      <c r="D89" s="5" t="s">
        <v>147</v>
      </c>
      <c r="E89" s="19">
        <v>15</v>
      </c>
      <c r="F89" s="19">
        <v>191</v>
      </c>
      <c r="G89" s="19">
        <v>1601500</v>
      </c>
      <c r="H89" s="20">
        <f t="shared" si="4"/>
        <v>8384.816753926701</v>
      </c>
      <c r="I89" s="34"/>
      <c r="J89" s="19">
        <v>15</v>
      </c>
      <c r="K89" s="19">
        <v>130</v>
      </c>
      <c r="L89" s="19">
        <v>1104800</v>
      </c>
      <c r="M89" s="22">
        <f t="shared" si="3"/>
        <v>8498.461538461539</v>
      </c>
      <c r="N89" s="21"/>
      <c r="O89" s="21"/>
      <c r="P89" s="21"/>
      <c r="Q89" s="21"/>
      <c r="S89" s="79">
        <f t="shared" si="5"/>
        <v>1.0135536396167055</v>
      </c>
    </row>
    <row r="90" spans="1:19" s="7" customFormat="1" ht="15" customHeight="1">
      <c r="A90" s="68"/>
      <c r="B90" s="8" t="s">
        <v>28</v>
      </c>
      <c r="C90" s="13">
        <v>86</v>
      </c>
      <c r="D90" s="5" t="s">
        <v>148</v>
      </c>
      <c r="E90" s="19">
        <v>20</v>
      </c>
      <c r="F90" s="19">
        <v>226</v>
      </c>
      <c r="G90" s="19">
        <v>1145940</v>
      </c>
      <c r="H90" s="20">
        <f t="shared" si="4"/>
        <v>5070.530973451328</v>
      </c>
      <c r="I90" s="34"/>
      <c r="J90" s="19">
        <v>20</v>
      </c>
      <c r="K90" s="19">
        <v>271</v>
      </c>
      <c r="L90" s="19">
        <v>883725</v>
      </c>
      <c r="M90" s="22">
        <f t="shared" si="3"/>
        <v>3260.9778597785976</v>
      </c>
      <c r="N90" s="21"/>
      <c r="O90" s="21"/>
      <c r="P90" s="21"/>
      <c r="Q90" s="21"/>
      <c r="S90" s="79">
        <f t="shared" si="5"/>
        <v>0.6431235460058669</v>
      </c>
    </row>
    <row r="91" spans="1:19" s="7" customFormat="1" ht="15" customHeight="1">
      <c r="A91" s="68"/>
      <c r="B91" s="8" t="s">
        <v>28</v>
      </c>
      <c r="C91" s="13">
        <v>87</v>
      </c>
      <c r="D91" s="5" t="s">
        <v>149</v>
      </c>
      <c r="E91" s="19">
        <v>20</v>
      </c>
      <c r="F91" s="19">
        <v>234</v>
      </c>
      <c r="G91" s="19">
        <v>3315000</v>
      </c>
      <c r="H91" s="20">
        <f t="shared" si="4"/>
        <v>14166.666666666666</v>
      </c>
      <c r="I91" s="34"/>
      <c r="J91" s="19">
        <v>20</v>
      </c>
      <c r="K91" s="19">
        <v>228</v>
      </c>
      <c r="L91" s="19">
        <v>4256780</v>
      </c>
      <c r="M91" s="22">
        <f t="shared" si="3"/>
        <v>18670.087719298244</v>
      </c>
      <c r="N91" s="21"/>
      <c r="O91" s="21"/>
      <c r="P91" s="21"/>
      <c r="Q91" s="21"/>
      <c r="S91" s="79">
        <f t="shared" si="5"/>
        <v>1.3178885448916409</v>
      </c>
    </row>
    <row r="92" spans="1:19" s="7" customFormat="1" ht="15" customHeight="1">
      <c r="A92" s="68"/>
      <c r="B92" s="8" t="s">
        <v>28</v>
      </c>
      <c r="C92" s="13">
        <v>88</v>
      </c>
      <c r="D92" s="5" t="s">
        <v>150</v>
      </c>
      <c r="E92" s="19">
        <v>10</v>
      </c>
      <c r="F92" s="19">
        <v>142</v>
      </c>
      <c r="G92" s="19">
        <v>1277600</v>
      </c>
      <c r="H92" s="20">
        <f t="shared" si="4"/>
        <v>8997.18309859155</v>
      </c>
      <c r="I92" s="34"/>
      <c r="J92" s="19">
        <v>10</v>
      </c>
      <c r="K92" s="19">
        <v>123</v>
      </c>
      <c r="L92" s="19">
        <v>1181704</v>
      </c>
      <c r="M92" s="22">
        <f t="shared" si="3"/>
        <v>9607.349593495936</v>
      </c>
      <c r="N92" s="21"/>
      <c r="O92" s="21"/>
      <c r="P92" s="21"/>
      <c r="Q92" s="21"/>
      <c r="S92" s="79">
        <f t="shared" si="5"/>
        <v>1.0678175033472315</v>
      </c>
    </row>
    <row r="93" spans="1:19" s="7" customFormat="1" ht="15" customHeight="1">
      <c r="A93" s="68"/>
      <c r="B93" s="8" t="s">
        <v>28</v>
      </c>
      <c r="C93" s="13">
        <v>89</v>
      </c>
      <c r="D93" s="5" t="s">
        <v>93</v>
      </c>
      <c r="E93" s="19">
        <v>10</v>
      </c>
      <c r="F93" s="19">
        <v>108</v>
      </c>
      <c r="G93" s="19">
        <v>1078850</v>
      </c>
      <c r="H93" s="20">
        <f t="shared" si="4"/>
        <v>9989.351851851852</v>
      </c>
      <c r="I93" s="34"/>
      <c r="J93" s="19">
        <v>10</v>
      </c>
      <c r="K93" s="19">
        <v>96</v>
      </c>
      <c r="L93" s="19">
        <v>1292204</v>
      </c>
      <c r="M93" s="22">
        <f t="shared" si="3"/>
        <v>13460.458333333334</v>
      </c>
      <c r="N93" s="21"/>
      <c r="O93" s="21"/>
      <c r="P93" s="21"/>
      <c r="Q93" s="21"/>
      <c r="S93" s="79">
        <f t="shared" si="5"/>
        <v>1.3474806506928674</v>
      </c>
    </row>
    <row r="94" spans="1:19" s="7" customFormat="1" ht="15" customHeight="1">
      <c r="A94" s="68"/>
      <c r="B94" s="8" t="s">
        <v>28</v>
      </c>
      <c r="C94" s="13">
        <v>90</v>
      </c>
      <c r="D94" s="5" t="s">
        <v>151</v>
      </c>
      <c r="E94" s="19">
        <v>10</v>
      </c>
      <c r="F94" s="19">
        <v>74</v>
      </c>
      <c r="G94" s="19">
        <v>1942320</v>
      </c>
      <c r="H94" s="20">
        <f t="shared" si="4"/>
        <v>26247.567567567567</v>
      </c>
      <c r="I94" s="34"/>
      <c r="J94" s="19">
        <v>10</v>
      </c>
      <c r="K94" s="19">
        <v>108</v>
      </c>
      <c r="L94" s="19">
        <v>2784014</v>
      </c>
      <c r="M94" s="22">
        <f t="shared" si="3"/>
        <v>25777.90740740741</v>
      </c>
      <c r="N94" s="21"/>
      <c r="O94" s="21"/>
      <c r="P94" s="21"/>
      <c r="Q94" s="21"/>
      <c r="S94" s="79">
        <f t="shared" si="5"/>
        <v>0.9821065262923454</v>
      </c>
    </row>
    <row r="95" spans="1:19" ht="15" customHeight="1">
      <c r="A95" s="15"/>
      <c r="B95" s="8" t="s">
        <v>28</v>
      </c>
      <c r="C95" s="13">
        <v>91</v>
      </c>
      <c r="D95" s="3" t="s">
        <v>152</v>
      </c>
      <c r="E95" s="19">
        <v>20</v>
      </c>
      <c r="F95" s="19">
        <v>116</v>
      </c>
      <c r="G95" s="19">
        <v>2621383</v>
      </c>
      <c r="H95" s="22">
        <f t="shared" si="4"/>
        <v>22598.129310344826</v>
      </c>
      <c r="I95" s="34"/>
      <c r="J95" s="19">
        <v>20</v>
      </c>
      <c r="K95" s="19">
        <v>139</v>
      </c>
      <c r="L95" s="19">
        <v>3099327</v>
      </c>
      <c r="M95" s="22">
        <f t="shared" si="3"/>
        <v>22297.31654676259</v>
      </c>
      <c r="N95" s="21"/>
      <c r="O95" s="21"/>
      <c r="P95" s="21"/>
      <c r="Q95" s="21"/>
      <c r="R95" s="7"/>
      <c r="S95" s="79">
        <f t="shared" si="5"/>
        <v>0.986688598890151</v>
      </c>
    </row>
    <row r="96" spans="1:19" ht="15" customHeight="1">
      <c r="A96" s="15"/>
      <c r="B96" s="8" t="s">
        <v>28</v>
      </c>
      <c r="C96" s="13">
        <v>92</v>
      </c>
      <c r="D96" s="74" t="s">
        <v>154</v>
      </c>
      <c r="E96" s="19">
        <v>20</v>
      </c>
      <c r="F96" s="19">
        <v>94</v>
      </c>
      <c r="G96" s="19">
        <v>442588</v>
      </c>
      <c r="H96" s="22">
        <f t="shared" si="4"/>
        <v>4708.382978723404</v>
      </c>
      <c r="I96" s="34"/>
      <c r="J96" s="19">
        <v>20</v>
      </c>
      <c r="K96" s="19">
        <v>207</v>
      </c>
      <c r="L96" s="19">
        <v>1050702</v>
      </c>
      <c r="M96" s="22">
        <f t="shared" si="3"/>
        <v>5075.855072463768</v>
      </c>
      <c r="N96" s="21"/>
      <c r="O96" s="21"/>
      <c r="P96" s="21"/>
      <c r="Q96" s="21"/>
      <c r="R96" s="7"/>
      <c r="S96" s="79">
        <f t="shared" si="5"/>
        <v>1.0780463474192572</v>
      </c>
    </row>
    <row r="97" spans="1:19" ht="15" customHeight="1">
      <c r="A97" s="15"/>
      <c r="B97" s="8" t="s">
        <v>28</v>
      </c>
      <c r="C97" s="13">
        <v>93</v>
      </c>
      <c r="D97" s="74" t="s">
        <v>155</v>
      </c>
      <c r="E97" s="19">
        <v>20</v>
      </c>
      <c r="F97" s="19">
        <v>449</v>
      </c>
      <c r="G97" s="19">
        <v>2209740</v>
      </c>
      <c r="H97" s="22">
        <f t="shared" si="4"/>
        <v>4921.469933184855</v>
      </c>
      <c r="I97" s="34"/>
      <c r="J97" s="19">
        <v>20</v>
      </c>
      <c r="K97" s="19">
        <v>479</v>
      </c>
      <c r="L97" s="19">
        <v>2734080</v>
      </c>
      <c r="M97" s="22">
        <f t="shared" si="3"/>
        <v>5707.891440501044</v>
      </c>
      <c r="N97" s="21"/>
      <c r="O97" s="21"/>
      <c r="P97" s="21"/>
      <c r="Q97" s="21"/>
      <c r="R97" s="7"/>
      <c r="S97" s="79">
        <f t="shared" si="5"/>
        <v>1.1597940286119492</v>
      </c>
    </row>
    <row r="98" spans="1:19" ht="15" customHeight="1">
      <c r="A98" s="15"/>
      <c r="B98" s="8" t="s">
        <v>28</v>
      </c>
      <c r="C98" s="13">
        <v>94</v>
      </c>
      <c r="D98" s="74" t="s">
        <v>156</v>
      </c>
      <c r="E98" s="19">
        <v>20</v>
      </c>
      <c r="F98" s="19">
        <v>92</v>
      </c>
      <c r="G98" s="19">
        <v>875800</v>
      </c>
      <c r="H98" s="22">
        <f t="shared" si="4"/>
        <v>9519.565217391304</v>
      </c>
      <c r="I98" s="34"/>
      <c r="J98" s="19">
        <v>20</v>
      </c>
      <c r="K98" s="19">
        <v>163</v>
      </c>
      <c r="L98" s="19">
        <v>2871600</v>
      </c>
      <c r="M98" s="22">
        <f t="shared" si="3"/>
        <v>17617.17791411043</v>
      </c>
      <c r="N98" s="21"/>
      <c r="O98" s="21"/>
      <c r="P98" s="75"/>
      <c r="Q98" s="21"/>
      <c r="R98" s="7"/>
      <c r="S98" s="79">
        <f t="shared" si="5"/>
        <v>1.8506284175589858</v>
      </c>
    </row>
    <row r="99" spans="1:19" ht="15" customHeight="1">
      <c r="A99" s="15"/>
      <c r="B99" s="8" t="s">
        <v>28</v>
      </c>
      <c r="C99" s="13">
        <v>95</v>
      </c>
      <c r="D99" s="74" t="s">
        <v>157</v>
      </c>
      <c r="E99" s="19">
        <v>20</v>
      </c>
      <c r="F99" s="19">
        <v>82</v>
      </c>
      <c r="G99" s="19">
        <v>984276</v>
      </c>
      <c r="H99" s="22">
        <f t="shared" si="4"/>
        <v>12003.365853658537</v>
      </c>
      <c r="I99" s="34"/>
      <c r="J99" s="19">
        <v>20</v>
      </c>
      <c r="K99" s="19">
        <v>188</v>
      </c>
      <c r="L99" s="19">
        <v>2361711</v>
      </c>
      <c r="M99" s="22">
        <f t="shared" si="3"/>
        <v>12562.29255319149</v>
      </c>
      <c r="N99" s="21"/>
      <c r="O99" s="21"/>
      <c r="P99" s="75"/>
      <c r="Q99" s="21"/>
      <c r="R99" s="7"/>
      <c r="S99" s="79">
        <f t="shared" si="5"/>
        <v>1.0465641642808543</v>
      </c>
    </row>
    <row r="100" spans="1:19" ht="15" customHeight="1">
      <c r="A100" s="15"/>
      <c r="B100" s="8" t="s">
        <v>28</v>
      </c>
      <c r="C100" s="13">
        <v>96</v>
      </c>
      <c r="D100" s="74" t="s">
        <v>158</v>
      </c>
      <c r="E100" s="19">
        <v>14</v>
      </c>
      <c r="F100" s="19">
        <v>309</v>
      </c>
      <c r="G100" s="19">
        <v>398472</v>
      </c>
      <c r="H100" s="22">
        <f t="shared" si="4"/>
        <v>1289.5533980582525</v>
      </c>
      <c r="I100" s="34"/>
      <c r="J100" s="19">
        <v>20</v>
      </c>
      <c r="K100" s="19">
        <v>266</v>
      </c>
      <c r="L100" s="19">
        <v>1289736</v>
      </c>
      <c r="M100" s="22">
        <f t="shared" si="3"/>
        <v>4848.631578947368</v>
      </c>
      <c r="N100" s="21"/>
      <c r="O100" s="21"/>
      <c r="P100" s="75"/>
      <c r="Q100" s="21"/>
      <c r="R100" s="7"/>
      <c r="S100" s="79">
        <f t="shared" si="5"/>
        <v>3.7599308305093877</v>
      </c>
    </row>
    <row r="101" spans="1:19" ht="15" customHeight="1">
      <c r="A101" s="15"/>
      <c r="B101" s="8" t="s">
        <v>28</v>
      </c>
      <c r="C101" s="13">
        <v>97</v>
      </c>
      <c r="D101" s="74" t="s">
        <v>159</v>
      </c>
      <c r="E101" s="19">
        <v>27</v>
      </c>
      <c r="F101" s="19">
        <v>300</v>
      </c>
      <c r="G101" s="19">
        <v>2529520</v>
      </c>
      <c r="H101" s="22">
        <f t="shared" si="4"/>
        <v>8431.733333333334</v>
      </c>
      <c r="I101" s="34"/>
      <c r="J101" s="19">
        <v>27</v>
      </c>
      <c r="K101" s="19">
        <v>295</v>
      </c>
      <c r="L101" s="19">
        <v>2965040</v>
      </c>
      <c r="M101" s="22">
        <f t="shared" si="3"/>
        <v>10050.983050847457</v>
      </c>
      <c r="N101" s="21"/>
      <c r="O101" s="21"/>
      <c r="P101" s="75"/>
      <c r="Q101" s="21"/>
      <c r="R101" s="7"/>
      <c r="S101" s="79">
        <f t="shared" si="5"/>
        <v>1.1920423302659149</v>
      </c>
    </row>
    <row r="102" spans="1:19" ht="15" customHeight="1">
      <c r="A102" s="15"/>
      <c r="B102" s="8" t="s">
        <v>28</v>
      </c>
      <c r="C102" s="13">
        <v>98</v>
      </c>
      <c r="D102" s="74" t="s">
        <v>160</v>
      </c>
      <c r="E102" s="19">
        <v>20</v>
      </c>
      <c r="F102" s="19">
        <v>345</v>
      </c>
      <c r="G102" s="19">
        <v>1324060</v>
      </c>
      <c r="H102" s="22">
        <f t="shared" si="4"/>
        <v>3837.855072463768</v>
      </c>
      <c r="I102" s="34"/>
      <c r="J102" s="19">
        <v>20</v>
      </c>
      <c r="K102" s="19">
        <v>343</v>
      </c>
      <c r="L102" s="19">
        <v>1585675</v>
      </c>
      <c r="M102" s="22">
        <f t="shared" si="3"/>
        <v>4622.959183673469</v>
      </c>
      <c r="N102" s="21"/>
      <c r="O102" s="75"/>
      <c r="P102" s="75"/>
      <c r="Q102" s="21"/>
      <c r="R102" s="7"/>
      <c r="S102" s="79">
        <f t="shared" si="5"/>
        <v>1.2045684624317228</v>
      </c>
    </row>
    <row r="103" spans="1:19" ht="15" customHeight="1">
      <c r="A103" s="15"/>
      <c r="B103" s="8" t="s">
        <v>28</v>
      </c>
      <c r="C103" s="13">
        <v>99</v>
      </c>
      <c r="D103" s="74" t="s">
        <v>161</v>
      </c>
      <c r="E103" s="19">
        <v>14</v>
      </c>
      <c r="F103" s="19">
        <v>120</v>
      </c>
      <c r="G103" s="19">
        <v>3238126</v>
      </c>
      <c r="H103" s="22">
        <f t="shared" si="4"/>
        <v>26984.383333333335</v>
      </c>
      <c r="I103" s="34"/>
      <c r="J103" s="19">
        <v>14</v>
      </c>
      <c r="K103" s="19">
        <v>135</v>
      </c>
      <c r="L103" s="19">
        <v>3636673</v>
      </c>
      <c r="M103" s="22">
        <f t="shared" si="3"/>
        <v>26938.318518518518</v>
      </c>
      <c r="N103" s="75"/>
      <c r="O103" s="75"/>
      <c r="P103" s="75"/>
      <c r="Q103" s="21"/>
      <c r="R103" s="7"/>
      <c r="S103" s="79">
        <f t="shared" si="5"/>
        <v>0.9982929083742331</v>
      </c>
    </row>
    <row r="104" spans="1:19" ht="15" customHeight="1">
      <c r="A104" s="15"/>
      <c r="B104" s="8" t="s">
        <v>28</v>
      </c>
      <c r="C104" s="13">
        <v>100</v>
      </c>
      <c r="D104" s="74" t="s">
        <v>162</v>
      </c>
      <c r="E104" s="19">
        <v>10</v>
      </c>
      <c r="F104" s="19">
        <v>18</v>
      </c>
      <c r="G104" s="19">
        <v>150000</v>
      </c>
      <c r="H104" s="22">
        <f t="shared" si="4"/>
        <v>8333.333333333334</v>
      </c>
      <c r="I104" s="34"/>
      <c r="J104" s="19">
        <v>10</v>
      </c>
      <c r="K104" s="19">
        <v>46</v>
      </c>
      <c r="L104" s="19">
        <v>460000</v>
      </c>
      <c r="M104" s="22">
        <f t="shared" si="3"/>
        <v>10000</v>
      </c>
      <c r="N104" s="75"/>
      <c r="O104" s="75"/>
      <c r="P104" s="75"/>
      <c r="Q104" s="21"/>
      <c r="R104" s="7"/>
      <c r="S104" s="79">
        <f t="shared" si="5"/>
        <v>1.2</v>
      </c>
    </row>
    <row r="105" spans="1:19" ht="15" customHeight="1">
      <c r="A105" s="15"/>
      <c r="B105" s="8" t="s">
        <v>28</v>
      </c>
      <c r="C105" s="13">
        <v>101</v>
      </c>
      <c r="D105" s="74" t="s">
        <v>163</v>
      </c>
      <c r="E105" s="19">
        <v>10</v>
      </c>
      <c r="F105" s="19">
        <v>110</v>
      </c>
      <c r="G105" s="19">
        <v>551950</v>
      </c>
      <c r="H105" s="22">
        <f t="shared" si="4"/>
        <v>5017.727272727273</v>
      </c>
      <c r="I105" s="34"/>
      <c r="J105" s="19">
        <v>10</v>
      </c>
      <c r="K105" s="19">
        <v>120</v>
      </c>
      <c r="L105" s="19">
        <v>655250</v>
      </c>
      <c r="M105" s="22">
        <f t="shared" si="3"/>
        <v>5460.416666666667</v>
      </c>
      <c r="N105" s="75"/>
      <c r="O105" s="75"/>
      <c r="P105" s="75"/>
      <c r="Q105" s="21"/>
      <c r="R105" s="7"/>
      <c r="S105" s="79">
        <f t="shared" si="5"/>
        <v>1.0882250807742246</v>
      </c>
    </row>
    <row r="106" spans="1:19" ht="15" customHeight="1">
      <c r="A106" s="15"/>
      <c r="B106" s="8" t="s">
        <v>28</v>
      </c>
      <c r="C106" s="13">
        <v>102</v>
      </c>
      <c r="D106" s="74" t="s">
        <v>164</v>
      </c>
      <c r="E106" s="19">
        <v>14</v>
      </c>
      <c r="F106" s="19">
        <v>12</v>
      </c>
      <c r="G106" s="19">
        <v>53507</v>
      </c>
      <c r="H106" s="22">
        <f t="shared" si="4"/>
        <v>4458.916666666667</v>
      </c>
      <c r="I106" s="34"/>
      <c r="J106" s="19">
        <v>16</v>
      </c>
      <c r="K106" s="19">
        <v>74</v>
      </c>
      <c r="L106" s="19">
        <v>847170</v>
      </c>
      <c r="M106" s="22">
        <f t="shared" si="3"/>
        <v>11448.243243243243</v>
      </c>
      <c r="N106" s="75"/>
      <c r="O106" s="75"/>
      <c r="P106" s="75"/>
      <c r="Q106" s="21"/>
      <c r="R106" s="7"/>
      <c r="S106" s="79">
        <f t="shared" si="5"/>
        <v>2.567494326329619</v>
      </c>
    </row>
    <row r="107" spans="1:19" ht="15" customHeight="1">
      <c r="A107" s="15"/>
      <c r="B107" s="8" t="s">
        <v>28</v>
      </c>
      <c r="C107" s="13">
        <v>103</v>
      </c>
      <c r="D107" s="74" t="s">
        <v>166</v>
      </c>
      <c r="E107" s="19">
        <v>14</v>
      </c>
      <c r="F107" s="19">
        <v>27</v>
      </c>
      <c r="G107" s="19">
        <v>81000</v>
      </c>
      <c r="H107" s="22">
        <f t="shared" si="4"/>
        <v>3000</v>
      </c>
      <c r="I107" s="34"/>
      <c r="J107" s="19">
        <v>20</v>
      </c>
      <c r="K107" s="19">
        <v>80</v>
      </c>
      <c r="L107" s="19">
        <v>412391</v>
      </c>
      <c r="M107" s="22">
        <f t="shared" si="3"/>
        <v>5154.8875</v>
      </c>
      <c r="N107" s="75"/>
      <c r="O107" s="75"/>
      <c r="P107" s="75"/>
      <c r="Q107" s="21"/>
      <c r="R107" s="7"/>
      <c r="S107" s="79">
        <f t="shared" si="5"/>
        <v>1.7182958333333334</v>
      </c>
    </row>
    <row r="108" spans="1:19" ht="15" customHeight="1">
      <c r="A108" s="15"/>
      <c r="B108" s="8" t="s">
        <v>28</v>
      </c>
      <c r="C108" s="13">
        <v>104</v>
      </c>
      <c r="D108" s="74" t="s">
        <v>168</v>
      </c>
      <c r="E108" s="19">
        <v>20</v>
      </c>
      <c r="F108" s="19">
        <v>191</v>
      </c>
      <c r="G108" s="19">
        <v>2283183</v>
      </c>
      <c r="H108" s="22">
        <f t="shared" si="4"/>
        <v>11953.837696335078</v>
      </c>
      <c r="I108" s="34"/>
      <c r="J108" s="19">
        <v>20</v>
      </c>
      <c r="K108" s="19">
        <v>257</v>
      </c>
      <c r="L108" s="19">
        <v>2432357</v>
      </c>
      <c r="M108" s="22">
        <f t="shared" si="3"/>
        <v>9464.424124513618</v>
      </c>
      <c r="N108" s="75"/>
      <c r="O108" s="75"/>
      <c r="P108" s="75"/>
      <c r="Q108" s="21"/>
      <c r="R108" s="7"/>
      <c r="S108" s="79">
        <f t="shared" si="5"/>
        <v>0.7917477520558366</v>
      </c>
    </row>
    <row r="109" spans="1:19" ht="15" customHeight="1">
      <c r="A109" s="15"/>
      <c r="B109" s="8" t="s">
        <v>28</v>
      </c>
      <c r="C109" s="13">
        <v>105</v>
      </c>
      <c r="D109" s="74" t="s">
        <v>169</v>
      </c>
      <c r="E109" s="19">
        <v>20</v>
      </c>
      <c r="F109" s="19">
        <v>152</v>
      </c>
      <c r="G109" s="19">
        <v>2078445</v>
      </c>
      <c r="H109" s="22">
        <f t="shared" si="4"/>
        <v>13673.980263157895</v>
      </c>
      <c r="I109" s="34"/>
      <c r="J109" s="19">
        <v>14</v>
      </c>
      <c r="K109" s="19">
        <v>162</v>
      </c>
      <c r="L109" s="19">
        <v>2802840</v>
      </c>
      <c r="M109" s="22">
        <f t="shared" si="3"/>
        <v>17301.48148148148</v>
      </c>
      <c r="N109" s="75"/>
      <c r="O109" s="75"/>
      <c r="P109" s="75"/>
      <c r="Q109" s="21"/>
      <c r="R109" s="7"/>
      <c r="S109" s="79">
        <f t="shared" si="5"/>
        <v>1.2652849535037902</v>
      </c>
    </row>
    <row r="110" spans="1:19" ht="15" customHeight="1">
      <c r="A110" s="15"/>
      <c r="B110" s="8" t="s">
        <v>28</v>
      </c>
      <c r="C110" s="13">
        <v>106</v>
      </c>
      <c r="D110" s="74" t="s">
        <v>170</v>
      </c>
      <c r="E110" s="19">
        <v>40</v>
      </c>
      <c r="F110" s="19">
        <v>451</v>
      </c>
      <c r="G110" s="19">
        <v>6300550</v>
      </c>
      <c r="H110" s="22">
        <f t="shared" si="4"/>
        <v>13970.177383592018</v>
      </c>
      <c r="I110" s="34"/>
      <c r="J110" s="19">
        <v>40</v>
      </c>
      <c r="K110" s="19">
        <v>444</v>
      </c>
      <c r="L110" s="19">
        <v>5708955</v>
      </c>
      <c r="M110" s="22">
        <f t="shared" si="3"/>
        <v>12858.006756756757</v>
      </c>
      <c r="N110" s="75"/>
      <c r="O110" s="75"/>
      <c r="P110" s="75"/>
      <c r="Q110" s="21"/>
      <c r="R110" s="7"/>
      <c r="S110" s="79">
        <f t="shared" si="5"/>
        <v>0.9203896560296002</v>
      </c>
    </row>
    <row r="111" spans="1:19" ht="15" customHeight="1">
      <c r="A111" s="15"/>
      <c r="B111" s="8" t="s">
        <v>28</v>
      </c>
      <c r="C111" s="13">
        <v>107</v>
      </c>
      <c r="D111" s="74" t="s">
        <v>173</v>
      </c>
      <c r="E111" s="19">
        <v>20</v>
      </c>
      <c r="F111" s="19">
        <v>172</v>
      </c>
      <c r="G111" s="19">
        <v>3394505</v>
      </c>
      <c r="H111" s="22">
        <f t="shared" si="4"/>
        <v>19735.49418604651</v>
      </c>
      <c r="I111" s="34"/>
      <c r="J111" s="19">
        <v>20</v>
      </c>
      <c r="K111" s="19">
        <v>192</v>
      </c>
      <c r="L111" s="19">
        <v>4474800</v>
      </c>
      <c r="M111" s="22">
        <f t="shared" si="3"/>
        <v>23306.25</v>
      </c>
      <c r="N111" s="75"/>
      <c r="O111" s="75"/>
      <c r="P111" s="75"/>
      <c r="Q111" s="21"/>
      <c r="R111" s="7"/>
      <c r="S111" s="79">
        <f t="shared" si="5"/>
        <v>1.180930651155323</v>
      </c>
    </row>
    <row r="112" spans="1:19" ht="15" customHeight="1">
      <c r="A112" s="15"/>
      <c r="B112" s="8" t="s">
        <v>28</v>
      </c>
      <c r="C112" s="13">
        <v>108</v>
      </c>
      <c r="D112" s="74" t="s">
        <v>175</v>
      </c>
      <c r="E112" s="19">
        <v>20</v>
      </c>
      <c r="F112" s="19">
        <v>485</v>
      </c>
      <c r="G112" s="19">
        <v>2334423</v>
      </c>
      <c r="H112" s="22">
        <f t="shared" si="4"/>
        <v>4813.243298969072</v>
      </c>
      <c r="I112" s="34"/>
      <c r="J112" s="19">
        <v>20</v>
      </c>
      <c r="K112" s="19">
        <v>633</v>
      </c>
      <c r="L112" s="19">
        <v>3143897</v>
      </c>
      <c r="M112" s="22">
        <f t="shared" si="3"/>
        <v>4966.661927330174</v>
      </c>
      <c r="N112" s="75"/>
      <c r="O112" s="75"/>
      <c r="P112" s="75"/>
      <c r="Q112" s="21"/>
      <c r="R112" s="7"/>
      <c r="S112" s="79">
        <f t="shared" si="5"/>
        <v>1.0318742724669583</v>
      </c>
    </row>
    <row r="113" spans="1:19" ht="15" customHeight="1">
      <c r="A113" s="15"/>
      <c r="B113" s="8" t="s">
        <v>28</v>
      </c>
      <c r="C113" s="13">
        <v>109</v>
      </c>
      <c r="D113" s="74" t="s">
        <v>176</v>
      </c>
      <c r="E113" s="19">
        <v>10</v>
      </c>
      <c r="F113" s="19">
        <v>55</v>
      </c>
      <c r="G113" s="19">
        <v>172580</v>
      </c>
      <c r="H113" s="22">
        <f t="shared" si="4"/>
        <v>3137.818181818182</v>
      </c>
      <c r="I113" s="34"/>
      <c r="J113" s="19">
        <v>10</v>
      </c>
      <c r="K113" s="19">
        <v>77</v>
      </c>
      <c r="L113" s="19">
        <v>530780</v>
      </c>
      <c r="M113" s="22">
        <f t="shared" si="3"/>
        <v>6893.2467532467535</v>
      </c>
      <c r="N113" s="75"/>
      <c r="O113" s="75"/>
      <c r="P113" s="75"/>
      <c r="Q113" s="21"/>
      <c r="R113" s="7"/>
      <c r="S113" s="79">
        <f t="shared" si="5"/>
        <v>2.19682797212059</v>
      </c>
    </row>
    <row r="114" spans="1:19" ht="15" customHeight="1">
      <c r="A114" s="15"/>
      <c r="B114" s="8" t="s">
        <v>28</v>
      </c>
      <c r="C114" s="13">
        <v>110</v>
      </c>
      <c r="D114" s="74" t="s">
        <v>177</v>
      </c>
      <c r="E114" s="19">
        <v>10</v>
      </c>
      <c r="F114" s="19">
        <v>37</v>
      </c>
      <c r="G114" s="19">
        <v>255298</v>
      </c>
      <c r="H114" s="22">
        <f t="shared" si="4"/>
        <v>6899.945945945946</v>
      </c>
      <c r="I114" s="34"/>
      <c r="J114" s="19">
        <v>10</v>
      </c>
      <c r="K114" s="19">
        <v>143</v>
      </c>
      <c r="L114" s="19">
        <v>1441804</v>
      </c>
      <c r="M114" s="22">
        <f t="shared" si="3"/>
        <v>10082.545454545454</v>
      </c>
      <c r="N114" s="75"/>
      <c r="O114" s="75"/>
      <c r="P114" s="75"/>
      <c r="Q114" s="21"/>
      <c r="R114" s="7"/>
      <c r="S114" s="79">
        <f t="shared" si="5"/>
        <v>1.4612499189895016</v>
      </c>
    </row>
    <row r="115" spans="1:19" ht="15" customHeight="1">
      <c r="A115" s="15"/>
      <c r="B115" s="8" t="s">
        <v>28</v>
      </c>
      <c r="C115" s="13">
        <v>111</v>
      </c>
      <c r="D115" s="74" t="s">
        <v>178</v>
      </c>
      <c r="E115" s="19">
        <v>10</v>
      </c>
      <c r="F115" s="19">
        <v>96</v>
      </c>
      <c r="G115" s="19">
        <v>432000</v>
      </c>
      <c r="H115" s="22">
        <f t="shared" si="4"/>
        <v>4500</v>
      </c>
      <c r="I115" s="34"/>
      <c r="J115" s="19">
        <v>10</v>
      </c>
      <c r="K115" s="19">
        <v>120</v>
      </c>
      <c r="L115" s="19">
        <v>903360</v>
      </c>
      <c r="M115" s="22">
        <f t="shared" si="3"/>
        <v>7528</v>
      </c>
      <c r="N115" s="75"/>
      <c r="O115" s="75"/>
      <c r="P115" s="75"/>
      <c r="Q115" s="21"/>
      <c r="R115" s="7"/>
      <c r="S115" s="79">
        <f t="shared" si="5"/>
        <v>1.6728888888888889</v>
      </c>
    </row>
    <row r="116" spans="1:19" ht="15" customHeight="1">
      <c r="A116" s="15"/>
      <c r="B116" s="8" t="s">
        <v>28</v>
      </c>
      <c r="C116" s="13">
        <v>112</v>
      </c>
      <c r="D116" s="74" t="s">
        <v>99</v>
      </c>
      <c r="E116" s="19">
        <v>23</v>
      </c>
      <c r="F116" s="19">
        <v>354</v>
      </c>
      <c r="G116" s="19">
        <v>5281168</v>
      </c>
      <c r="H116" s="22">
        <f t="shared" si="4"/>
        <v>14918.553672316384</v>
      </c>
      <c r="I116" s="34"/>
      <c r="J116" s="19">
        <v>33</v>
      </c>
      <c r="K116" s="19">
        <v>362</v>
      </c>
      <c r="L116" s="19">
        <v>5695040</v>
      </c>
      <c r="M116" s="22">
        <f t="shared" si="3"/>
        <v>15732.154696132597</v>
      </c>
      <c r="N116" s="75"/>
      <c r="O116" s="75"/>
      <c r="P116" s="75"/>
      <c r="Q116" s="21"/>
      <c r="R116" s="7"/>
      <c r="S116" s="79">
        <f t="shared" si="5"/>
        <v>1.0545361863949299</v>
      </c>
    </row>
    <row r="117" spans="1:19" ht="15" customHeight="1">
      <c r="A117" s="15"/>
      <c r="B117" s="8" t="s">
        <v>28</v>
      </c>
      <c r="C117" s="13">
        <v>113</v>
      </c>
      <c r="D117" s="74" t="s">
        <v>179</v>
      </c>
      <c r="E117" s="19">
        <v>10</v>
      </c>
      <c r="F117" s="19">
        <v>112</v>
      </c>
      <c r="G117" s="19">
        <v>776022</v>
      </c>
      <c r="H117" s="22">
        <f t="shared" si="4"/>
        <v>6928.767857142857</v>
      </c>
      <c r="I117" s="34"/>
      <c r="J117" s="19">
        <v>10</v>
      </c>
      <c r="K117" s="19">
        <v>106</v>
      </c>
      <c r="L117" s="19">
        <v>719914</v>
      </c>
      <c r="M117" s="22">
        <f t="shared" si="3"/>
        <v>6791.641509433963</v>
      </c>
      <c r="N117" s="75"/>
      <c r="O117" s="75"/>
      <c r="P117" s="75"/>
      <c r="Q117" s="21"/>
      <c r="R117" s="7"/>
      <c r="S117" s="79">
        <f t="shared" si="5"/>
        <v>0.9802091294532936</v>
      </c>
    </row>
    <row r="118" spans="1:19" ht="15" customHeight="1">
      <c r="A118" s="15"/>
      <c r="B118" s="8" t="s">
        <v>28</v>
      </c>
      <c r="C118" s="13">
        <v>114</v>
      </c>
      <c r="D118" s="74" t="s">
        <v>180</v>
      </c>
      <c r="E118" s="19">
        <v>20</v>
      </c>
      <c r="F118" s="19">
        <v>25</v>
      </c>
      <c r="G118" s="19">
        <v>61600</v>
      </c>
      <c r="H118" s="22">
        <f t="shared" si="4"/>
        <v>2464</v>
      </c>
      <c r="I118" s="34"/>
      <c r="J118" s="19">
        <v>20</v>
      </c>
      <c r="K118" s="19">
        <v>142</v>
      </c>
      <c r="L118" s="19">
        <v>468300</v>
      </c>
      <c r="M118" s="22">
        <f t="shared" si="3"/>
        <v>3297.887323943662</v>
      </c>
      <c r="N118" s="75"/>
      <c r="O118" s="75"/>
      <c r="P118" s="75"/>
      <c r="Q118" s="21"/>
      <c r="R118" s="7"/>
      <c r="S118" s="79">
        <f t="shared" si="5"/>
        <v>1.3384282970550576</v>
      </c>
    </row>
    <row r="119" spans="1:19" ht="15" customHeight="1">
      <c r="A119" s="15"/>
      <c r="B119" s="8" t="s">
        <v>28</v>
      </c>
      <c r="C119" s="13">
        <v>115</v>
      </c>
      <c r="D119" s="74" t="s">
        <v>181</v>
      </c>
      <c r="E119" s="19">
        <v>15</v>
      </c>
      <c r="F119" s="19">
        <v>133</v>
      </c>
      <c r="G119" s="19">
        <v>695075</v>
      </c>
      <c r="H119" s="22">
        <f>IF(AND(F119&gt;0,G119&gt;0),G119/F119,0)</f>
        <v>5226.127819548872</v>
      </c>
      <c r="I119" s="34"/>
      <c r="J119" s="19">
        <v>15</v>
      </c>
      <c r="K119" s="19">
        <v>159</v>
      </c>
      <c r="L119" s="19">
        <v>939995</v>
      </c>
      <c r="M119" s="22">
        <f t="shared" si="3"/>
        <v>5911.9182389937105</v>
      </c>
      <c r="N119" s="75"/>
      <c r="O119" s="75"/>
      <c r="P119" s="75"/>
      <c r="Q119" s="21"/>
      <c r="R119" s="7"/>
      <c r="S119" s="79">
        <f t="shared" si="5"/>
        <v>1.1312234302574018</v>
      </c>
    </row>
    <row r="120" spans="1:19" ht="15" customHeight="1">
      <c r="A120" s="15"/>
      <c r="B120" s="8" t="s">
        <v>28</v>
      </c>
      <c r="C120" s="13">
        <v>116</v>
      </c>
      <c r="D120" s="11" t="s">
        <v>185</v>
      </c>
      <c r="E120" s="19">
        <v>30</v>
      </c>
      <c r="F120" s="19">
        <v>359</v>
      </c>
      <c r="G120" s="19">
        <v>1179340</v>
      </c>
      <c r="H120" s="20">
        <f>IF(AND(F120&gt;0,G120&gt;0),G120/F120,0)</f>
        <v>3285.0696378830085</v>
      </c>
      <c r="I120" s="34"/>
      <c r="J120" s="19">
        <v>20</v>
      </c>
      <c r="K120" s="19">
        <v>161</v>
      </c>
      <c r="L120" s="19">
        <v>4112766</v>
      </c>
      <c r="M120" s="22">
        <f t="shared" si="3"/>
        <v>25545.130434782608</v>
      </c>
      <c r="N120" s="75"/>
      <c r="O120" s="75"/>
      <c r="P120" s="75"/>
      <c r="Q120" s="21"/>
      <c r="R120" s="7"/>
      <c r="S120" s="79">
        <f t="shared" si="5"/>
        <v>7.776130569714379</v>
      </c>
    </row>
    <row r="121" spans="1:19" ht="15" customHeight="1">
      <c r="A121" s="15"/>
      <c r="B121" s="8" t="s">
        <v>28</v>
      </c>
      <c r="C121" s="13">
        <v>117</v>
      </c>
      <c r="D121" s="5" t="s">
        <v>186</v>
      </c>
      <c r="E121" s="19">
        <v>25</v>
      </c>
      <c r="F121" s="19">
        <v>407</v>
      </c>
      <c r="G121" s="19">
        <v>4101483</v>
      </c>
      <c r="H121" s="20">
        <f>IF(AND(F121&gt;0,G121&gt;0),G121/F121,0)</f>
        <v>10077.353808353808</v>
      </c>
      <c r="I121" s="34"/>
      <c r="J121" s="19">
        <v>25</v>
      </c>
      <c r="K121" s="19">
        <v>147</v>
      </c>
      <c r="L121" s="19">
        <v>2294955</v>
      </c>
      <c r="M121" s="22">
        <f t="shared" si="3"/>
        <v>15611.938775510203</v>
      </c>
      <c r="N121" s="75"/>
      <c r="O121" s="75"/>
      <c r="P121" s="75"/>
      <c r="Q121" s="21"/>
      <c r="R121" s="7"/>
      <c r="S121" s="79">
        <f t="shared" si="5"/>
        <v>1.5492101470694022</v>
      </c>
    </row>
    <row r="122" spans="1:19" ht="15" customHeight="1">
      <c r="A122" s="15"/>
      <c r="B122" s="8" t="s">
        <v>28</v>
      </c>
      <c r="C122" s="13">
        <v>118</v>
      </c>
      <c r="D122" s="5" t="s">
        <v>187</v>
      </c>
      <c r="E122" s="19">
        <v>40</v>
      </c>
      <c r="F122" s="19">
        <v>562</v>
      </c>
      <c r="G122" s="19">
        <v>6921150</v>
      </c>
      <c r="H122" s="20">
        <f>IF(AND(F122&gt;0,G122&gt;0),G122/F122,0)</f>
        <v>12315.213523131673</v>
      </c>
      <c r="I122" s="34"/>
      <c r="J122" s="19">
        <v>40</v>
      </c>
      <c r="K122" s="19">
        <v>577</v>
      </c>
      <c r="L122" s="19">
        <v>8376924</v>
      </c>
      <c r="M122" s="22">
        <f t="shared" si="3"/>
        <v>14518.065857885615</v>
      </c>
      <c r="N122" s="75"/>
      <c r="O122" s="75"/>
      <c r="P122" s="75"/>
      <c r="Q122" s="21"/>
      <c r="R122" s="7"/>
      <c r="S122" s="79">
        <f t="shared" si="5"/>
        <v>1.1788724434713473</v>
      </c>
    </row>
    <row r="123" spans="1:19" ht="15" customHeight="1">
      <c r="A123" s="15"/>
      <c r="B123" s="8" t="s">
        <v>28</v>
      </c>
      <c r="C123" s="13">
        <v>119</v>
      </c>
      <c r="D123" s="5" t="s">
        <v>188</v>
      </c>
      <c r="E123" s="19">
        <v>40</v>
      </c>
      <c r="F123" s="19">
        <v>644</v>
      </c>
      <c r="G123" s="19">
        <v>12386248</v>
      </c>
      <c r="H123" s="20">
        <f aca="true" t="shared" si="6" ref="H123:H129">IF(AND(F123&gt;0,G123&gt;0),G123/F123,0)</f>
        <v>19233.304347826088</v>
      </c>
      <c r="I123" s="34"/>
      <c r="J123" s="19">
        <v>25</v>
      </c>
      <c r="K123" s="19">
        <v>456</v>
      </c>
      <c r="L123" s="19">
        <v>10374980</v>
      </c>
      <c r="M123" s="22">
        <f t="shared" si="3"/>
        <v>22752.14912280702</v>
      </c>
      <c r="N123" s="75"/>
      <c r="O123" s="75"/>
      <c r="P123" s="75"/>
      <c r="Q123" s="21"/>
      <c r="R123" s="7"/>
      <c r="S123" s="79">
        <f t="shared" si="5"/>
        <v>1.1829558099504967</v>
      </c>
    </row>
    <row r="124" spans="1:19" ht="15" customHeight="1">
      <c r="A124" s="15"/>
      <c r="B124" s="8" t="s">
        <v>28</v>
      </c>
      <c r="C124" s="13">
        <v>120</v>
      </c>
      <c r="D124" s="5" t="s">
        <v>107</v>
      </c>
      <c r="E124" s="19">
        <v>50</v>
      </c>
      <c r="F124" s="19">
        <v>459</v>
      </c>
      <c r="G124" s="19">
        <v>5890809</v>
      </c>
      <c r="H124" s="20">
        <f t="shared" si="6"/>
        <v>12834.006535947712</v>
      </c>
      <c r="I124" s="34"/>
      <c r="J124" s="19">
        <v>34</v>
      </c>
      <c r="K124" s="19">
        <v>378</v>
      </c>
      <c r="L124" s="19">
        <v>5953878</v>
      </c>
      <c r="M124" s="22">
        <f t="shared" si="3"/>
        <v>15751</v>
      </c>
      <c r="N124" s="75"/>
      <c r="O124" s="75"/>
      <c r="P124" s="75"/>
      <c r="Q124" s="21"/>
      <c r="R124" s="7"/>
      <c r="S124" s="79">
        <f t="shared" si="5"/>
        <v>1.2272862691694808</v>
      </c>
    </row>
    <row r="125" spans="1:19" ht="15" customHeight="1">
      <c r="A125" s="15"/>
      <c r="B125" s="8" t="s">
        <v>28</v>
      </c>
      <c r="C125" s="13">
        <v>121</v>
      </c>
      <c r="D125" s="5" t="s">
        <v>109</v>
      </c>
      <c r="E125" s="19">
        <v>50</v>
      </c>
      <c r="F125" s="19">
        <v>587</v>
      </c>
      <c r="G125" s="19">
        <v>5748782</v>
      </c>
      <c r="H125" s="20">
        <f t="shared" si="6"/>
        <v>9793.495741056218</v>
      </c>
      <c r="I125" s="34"/>
      <c r="J125" s="19">
        <v>40</v>
      </c>
      <c r="K125" s="19">
        <v>454</v>
      </c>
      <c r="L125" s="19">
        <v>2625483</v>
      </c>
      <c r="M125" s="22">
        <f t="shared" si="3"/>
        <v>5783.002202643172</v>
      </c>
      <c r="N125" s="75"/>
      <c r="O125" s="75"/>
      <c r="P125" s="75"/>
      <c r="Q125" s="21"/>
      <c r="R125" s="7"/>
      <c r="S125" s="79">
        <f t="shared" si="5"/>
        <v>0.5904941764971331</v>
      </c>
    </row>
    <row r="126" spans="1:19" ht="15" customHeight="1">
      <c r="A126" s="15"/>
      <c r="B126" s="8" t="s">
        <v>28</v>
      </c>
      <c r="C126" s="13">
        <v>122</v>
      </c>
      <c r="D126" s="5" t="s">
        <v>111</v>
      </c>
      <c r="E126" s="19">
        <v>35</v>
      </c>
      <c r="F126" s="19">
        <v>448</v>
      </c>
      <c r="G126" s="19">
        <v>5439720</v>
      </c>
      <c r="H126" s="20">
        <f t="shared" si="6"/>
        <v>12142.232142857143</v>
      </c>
      <c r="I126" s="34"/>
      <c r="J126" s="19">
        <v>30</v>
      </c>
      <c r="K126" s="19">
        <v>382</v>
      </c>
      <c r="L126" s="19">
        <v>4004100</v>
      </c>
      <c r="M126" s="22">
        <f t="shared" si="3"/>
        <v>10481.93717277487</v>
      </c>
      <c r="N126" s="75"/>
      <c r="O126" s="75"/>
      <c r="P126" s="75"/>
      <c r="Q126" s="21"/>
      <c r="R126" s="7"/>
      <c r="S126" s="79">
        <f t="shared" si="5"/>
        <v>0.8632627880484918</v>
      </c>
    </row>
    <row r="127" spans="1:19" ht="15" customHeight="1">
      <c r="A127" s="15"/>
      <c r="B127" s="8" t="s">
        <v>28</v>
      </c>
      <c r="C127" s="13">
        <v>123</v>
      </c>
      <c r="D127" s="5" t="s">
        <v>197</v>
      </c>
      <c r="E127" s="19">
        <v>40</v>
      </c>
      <c r="F127" s="19">
        <v>481</v>
      </c>
      <c r="G127" s="19">
        <v>2717915</v>
      </c>
      <c r="H127" s="20">
        <f t="shared" si="6"/>
        <v>5650.550935550936</v>
      </c>
      <c r="I127" s="34"/>
      <c r="J127" s="19">
        <v>40</v>
      </c>
      <c r="K127" s="19">
        <v>447</v>
      </c>
      <c r="L127" s="19">
        <v>2942731</v>
      </c>
      <c r="M127" s="22">
        <f t="shared" si="3"/>
        <v>6583.290827740492</v>
      </c>
      <c r="N127" s="75"/>
      <c r="O127" s="75"/>
      <c r="P127" s="75"/>
      <c r="Q127" s="21"/>
      <c r="R127" s="7"/>
      <c r="S127" s="79">
        <f t="shared" si="5"/>
        <v>1.1650706104286472</v>
      </c>
    </row>
    <row r="128" spans="1:19" ht="15" customHeight="1">
      <c r="A128" s="15"/>
      <c r="B128" s="8" t="s">
        <v>28</v>
      </c>
      <c r="C128" s="13">
        <v>124</v>
      </c>
      <c r="D128" s="5" t="s">
        <v>115</v>
      </c>
      <c r="E128" s="19">
        <v>20</v>
      </c>
      <c r="F128" s="19">
        <v>246</v>
      </c>
      <c r="G128" s="19">
        <v>2946243</v>
      </c>
      <c r="H128" s="20">
        <f t="shared" si="6"/>
        <v>11976.59756097561</v>
      </c>
      <c r="I128" s="34"/>
      <c r="J128" s="19">
        <v>14</v>
      </c>
      <c r="K128" s="19">
        <v>215</v>
      </c>
      <c r="L128" s="19">
        <v>2759160</v>
      </c>
      <c r="M128" s="22">
        <f t="shared" si="3"/>
        <v>12833.302325581395</v>
      </c>
      <c r="N128" s="75"/>
      <c r="O128" s="75"/>
      <c r="P128" s="75"/>
      <c r="Q128" s="21"/>
      <c r="R128" s="7"/>
      <c r="S128" s="79">
        <f t="shared" si="5"/>
        <v>1.0715315648074593</v>
      </c>
    </row>
    <row r="129" spans="1:19" ht="15" customHeight="1">
      <c r="A129" s="15"/>
      <c r="B129" s="8" t="s">
        <v>28</v>
      </c>
      <c r="C129" s="13">
        <v>125</v>
      </c>
      <c r="D129" s="5" t="s">
        <v>108</v>
      </c>
      <c r="E129" s="19">
        <v>50</v>
      </c>
      <c r="F129" s="19">
        <v>553</v>
      </c>
      <c r="G129" s="19">
        <v>4518997</v>
      </c>
      <c r="H129" s="20">
        <f t="shared" si="6"/>
        <v>8171.784810126583</v>
      </c>
      <c r="I129" s="34"/>
      <c r="J129" s="19">
        <v>24</v>
      </c>
      <c r="K129" s="19">
        <v>288</v>
      </c>
      <c r="L129" s="19">
        <v>2991291</v>
      </c>
      <c r="M129" s="22">
        <f t="shared" si="3"/>
        <v>10386.427083333334</v>
      </c>
      <c r="N129" s="75"/>
      <c r="O129" s="75"/>
      <c r="P129" s="75"/>
      <c r="Q129" s="21"/>
      <c r="R129" s="7"/>
      <c r="S129" s="79">
        <f t="shared" si="5"/>
        <v>1.2710108409196406</v>
      </c>
    </row>
    <row r="130" spans="1:19" ht="15" customHeight="1">
      <c r="A130" s="15"/>
      <c r="B130" s="8" t="s">
        <v>28</v>
      </c>
      <c r="C130" s="13">
        <v>126</v>
      </c>
      <c r="D130" s="16" t="s">
        <v>92</v>
      </c>
      <c r="E130" s="19">
        <v>50</v>
      </c>
      <c r="F130" s="19">
        <v>549</v>
      </c>
      <c r="G130" s="19">
        <v>7434000</v>
      </c>
      <c r="H130" s="20">
        <f>IF(AND(F130&gt;0,G130&gt;0),G130/F130,0)</f>
        <v>13540.983606557376</v>
      </c>
      <c r="I130" s="34"/>
      <c r="J130" s="19">
        <v>25</v>
      </c>
      <c r="K130" s="19">
        <v>276</v>
      </c>
      <c r="L130" s="19">
        <v>4540825</v>
      </c>
      <c r="M130" s="22">
        <f t="shared" si="3"/>
        <v>16452.264492753624</v>
      </c>
      <c r="N130" s="75"/>
      <c r="O130" s="75"/>
      <c r="P130" s="75"/>
      <c r="Q130" s="21"/>
      <c r="R130" s="7"/>
      <c r="S130" s="79">
        <f t="shared" si="5"/>
        <v>1.21499774099028</v>
      </c>
    </row>
    <row r="131" spans="1:19" ht="15" customHeight="1">
      <c r="A131" s="15"/>
      <c r="B131" s="8" t="s">
        <v>28</v>
      </c>
      <c r="C131" s="13">
        <v>127</v>
      </c>
      <c r="D131" s="3" t="s">
        <v>203</v>
      </c>
      <c r="E131" s="19">
        <v>19</v>
      </c>
      <c r="F131" s="19">
        <v>212</v>
      </c>
      <c r="G131" s="19">
        <v>2250000</v>
      </c>
      <c r="H131" s="20">
        <f>IF(AND(F131&gt;0,G131&gt;0),G131/F131,0)</f>
        <v>10613.207547169812</v>
      </c>
      <c r="I131" s="34"/>
      <c r="J131" s="19">
        <v>60</v>
      </c>
      <c r="K131" s="19">
        <v>788</v>
      </c>
      <c r="L131" s="19">
        <v>8075963</v>
      </c>
      <c r="M131" s="22">
        <f t="shared" si="3"/>
        <v>10248.684010152285</v>
      </c>
      <c r="N131" s="75"/>
      <c r="O131" s="75"/>
      <c r="P131" s="75"/>
      <c r="Q131" s="21"/>
      <c r="R131" s="7"/>
      <c r="S131" s="79">
        <f t="shared" si="5"/>
        <v>0.9656537822899042</v>
      </c>
    </row>
    <row r="132" spans="1:19" ht="15" customHeight="1">
      <c r="A132" s="15"/>
      <c r="B132" s="8" t="s">
        <v>28</v>
      </c>
      <c r="C132" s="13">
        <v>128</v>
      </c>
      <c r="D132" s="74" t="s">
        <v>209</v>
      </c>
      <c r="E132" s="19"/>
      <c r="F132" s="19"/>
      <c r="G132" s="19"/>
      <c r="H132" s="22"/>
      <c r="I132" s="34"/>
      <c r="J132" s="19">
        <v>20</v>
      </c>
      <c r="K132" s="19">
        <v>183</v>
      </c>
      <c r="L132" s="19">
        <v>726898</v>
      </c>
      <c r="M132" s="22">
        <f t="shared" si="3"/>
        <v>3972.120218579235</v>
      </c>
      <c r="N132" s="75" t="s">
        <v>208</v>
      </c>
      <c r="O132" s="75"/>
      <c r="P132" s="75"/>
      <c r="Q132" s="21"/>
      <c r="R132" s="7"/>
      <c r="S132" s="79" t="e">
        <f t="shared" si="5"/>
        <v>#DIV/0!</v>
      </c>
    </row>
    <row r="133" spans="1:19" ht="15" customHeight="1">
      <c r="A133" s="15"/>
      <c r="B133" s="8" t="s">
        <v>28</v>
      </c>
      <c r="C133" s="13">
        <v>129</v>
      </c>
      <c r="D133" s="74" t="s">
        <v>210</v>
      </c>
      <c r="E133" s="19"/>
      <c r="F133" s="19"/>
      <c r="G133" s="19"/>
      <c r="H133" s="22"/>
      <c r="I133" s="34"/>
      <c r="J133" s="19">
        <v>20</v>
      </c>
      <c r="K133" s="19">
        <v>28</v>
      </c>
      <c r="L133" s="19">
        <v>58290</v>
      </c>
      <c r="M133" s="22">
        <f aca="true" t="shared" si="7" ref="M133:M156">IF(AND(K133&gt;0,L133&gt;0),L133/K133,0)</f>
        <v>2081.785714285714</v>
      </c>
      <c r="N133" s="75" t="s">
        <v>208</v>
      </c>
      <c r="O133" s="75"/>
      <c r="P133" s="75"/>
      <c r="Q133" s="21"/>
      <c r="R133" s="7"/>
      <c r="S133" s="79" t="e">
        <f t="shared" si="5"/>
        <v>#DIV/0!</v>
      </c>
    </row>
    <row r="134" spans="1:19" ht="15" customHeight="1">
      <c r="A134" s="15"/>
      <c r="B134" s="8" t="s">
        <v>28</v>
      </c>
      <c r="C134" s="13">
        <v>130</v>
      </c>
      <c r="D134" s="74" t="s">
        <v>212</v>
      </c>
      <c r="E134" s="19"/>
      <c r="F134" s="19"/>
      <c r="G134" s="19"/>
      <c r="H134" s="22"/>
      <c r="I134" s="34"/>
      <c r="J134" s="19">
        <v>20</v>
      </c>
      <c r="K134" s="19">
        <v>104</v>
      </c>
      <c r="L134" s="19">
        <v>2807725</v>
      </c>
      <c r="M134" s="22">
        <f t="shared" si="7"/>
        <v>26997.35576923077</v>
      </c>
      <c r="N134" s="75" t="s">
        <v>208</v>
      </c>
      <c r="O134" s="75"/>
      <c r="P134" s="75"/>
      <c r="Q134" s="21"/>
      <c r="R134" s="7"/>
      <c r="S134" s="79" t="e">
        <f aca="true" t="shared" si="8" ref="S134:S158">M134/H134</f>
        <v>#DIV/0!</v>
      </c>
    </row>
    <row r="135" spans="1:19" ht="15" customHeight="1">
      <c r="A135" s="15"/>
      <c r="B135" s="8" t="s">
        <v>28</v>
      </c>
      <c r="C135" s="13">
        <v>131</v>
      </c>
      <c r="D135" s="74" t="s">
        <v>214</v>
      </c>
      <c r="E135" s="19"/>
      <c r="F135" s="19"/>
      <c r="G135" s="19"/>
      <c r="H135" s="22"/>
      <c r="I135" s="34"/>
      <c r="J135" s="19">
        <v>12</v>
      </c>
      <c r="K135" s="19">
        <v>85</v>
      </c>
      <c r="L135" s="19">
        <v>704315</v>
      </c>
      <c r="M135" s="22">
        <f t="shared" si="7"/>
        <v>8286.058823529413</v>
      </c>
      <c r="N135" s="75" t="s">
        <v>208</v>
      </c>
      <c r="O135" s="75"/>
      <c r="P135" s="75"/>
      <c r="Q135" s="21"/>
      <c r="R135" s="7"/>
      <c r="S135" s="79" t="e">
        <f t="shared" si="8"/>
        <v>#DIV/0!</v>
      </c>
    </row>
    <row r="136" spans="1:19" ht="15" customHeight="1">
      <c r="A136" s="15"/>
      <c r="B136" s="8" t="s">
        <v>28</v>
      </c>
      <c r="C136" s="13">
        <v>132</v>
      </c>
      <c r="D136" s="74" t="s">
        <v>215</v>
      </c>
      <c r="E136" s="19"/>
      <c r="F136" s="19"/>
      <c r="G136" s="19"/>
      <c r="H136" s="22"/>
      <c r="I136" s="34"/>
      <c r="J136" s="19">
        <v>20</v>
      </c>
      <c r="K136" s="19">
        <v>1</v>
      </c>
      <c r="L136" s="19">
        <v>38696</v>
      </c>
      <c r="M136" s="22">
        <f t="shared" si="7"/>
        <v>38696</v>
      </c>
      <c r="N136" s="75" t="s">
        <v>208</v>
      </c>
      <c r="O136" s="75"/>
      <c r="P136" s="75"/>
      <c r="Q136" s="21"/>
      <c r="R136" s="7"/>
      <c r="S136" s="79" t="e">
        <f t="shared" si="8"/>
        <v>#DIV/0!</v>
      </c>
    </row>
    <row r="137" spans="1:19" ht="15" customHeight="1">
      <c r="A137" s="15"/>
      <c r="B137" s="8" t="s">
        <v>28</v>
      </c>
      <c r="C137" s="13">
        <v>133</v>
      </c>
      <c r="D137" s="74" t="s">
        <v>216</v>
      </c>
      <c r="E137" s="19"/>
      <c r="F137" s="19"/>
      <c r="G137" s="19"/>
      <c r="H137" s="22"/>
      <c r="I137" s="34"/>
      <c r="J137" s="19">
        <v>10</v>
      </c>
      <c r="K137" s="19">
        <v>63</v>
      </c>
      <c r="L137" s="19">
        <v>367440</v>
      </c>
      <c r="M137" s="22">
        <f t="shared" si="7"/>
        <v>5832.380952380952</v>
      </c>
      <c r="N137" s="75" t="s">
        <v>208</v>
      </c>
      <c r="O137" s="75"/>
      <c r="P137" s="75"/>
      <c r="Q137" s="21"/>
      <c r="R137" s="7"/>
      <c r="S137" s="79" t="e">
        <f t="shared" si="8"/>
        <v>#DIV/0!</v>
      </c>
    </row>
    <row r="138" spans="1:19" ht="15" customHeight="1">
      <c r="A138" s="15"/>
      <c r="B138" s="8" t="s">
        <v>28</v>
      </c>
      <c r="C138" s="13">
        <v>134</v>
      </c>
      <c r="D138" s="74" t="s">
        <v>217</v>
      </c>
      <c r="E138" s="19"/>
      <c r="F138" s="19"/>
      <c r="G138" s="19"/>
      <c r="H138" s="22"/>
      <c r="I138" s="34"/>
      <c r="J138" s="19">
        <v>20</v>
      </c>
      <c r="K138" s="19">
        <v>243</v>
      </c>
      <c r="L138" s="19">
        <v>1080024</v>
      </c>
      <c r="M138" s="22">
        <f t="shared" si="7"/>
        <v>4444.543209876543</v>
      </c>
      <c r="N138" s="75" t="s">
        <v>208</v>
      </c>
      <c r="O138" s="75"/>
      <c r="P138" s="75"/>
      <c r="Q138" s="21"/>
      <c r="R138" s="7"/>
      <c r="S138" s="79" t="e">
        <f t="shared" si="8"/>
        <v>#DIV/0!</v>
      </c>
    </row>
    <row r="139" spans="1:19" ht="15" customHeight="1">
      <c r="A139" s="15"/>
      <c r="B139" s="8" t="s">
        <v>28</v>
      </c>
      <c r="C139" s="13">
        <v>135</v>
      </c>
      <c r="D139" s="74" t="s">
        <v>218</v>
      </c>
      <c r="E139" s="19"/>
      <c r="F139" s="19"/>
      <c r="G139" s="19"/>
      <c r="H139" s="22"/>
      <c r="I139" s="34"/>
      <c r="J139" s="19">
        <v>25</v>
      </c>
      <c r="K139" s="19">
        <v>241</v>
      </c>
      <c r="L139" s="19">
        <v>2391600</v>
      </c>
      <c r="M139" s="22">
        <f t="shared" si="7"/>
        <v>9923.651452282158</v>
      </c>
      <c r="N139" s="75" t="s">
        <v>208</v>
      </c>
      <c r="O139" s="75"/>
      <c r="P139" s="75"/>
      <c r="Q139" s="21"/>
      <c r="R139" s="7"/>
      <c r="S139" s="79" t="e">
        <f t="shared" si="8"/>
        <v>#DIV/0!</v>
      </c>
    </row>
    <row r="140" spans="1:19" ht="15" customHeight="1">
      <c r="A140" s="15"/>
      <c r="B140" s="8" t="s">
        <v>28</v>
      </c>
      <c r="C140" s="13">
        <v>136</v>
      </c>
      <c r="D140" s="74" t="s">
        <v>219</v>
      </c>
      <c r="E140" s="19"/>
      <c r="F140" s="19"/>
      <c r="G140" s="19"/>
      <c r="H140" s="22"/>
      <c r="I140" s="34"/>
      <c r="J140" s="19">
        <v>20</v>
      </c>
      <c r="K140" s="19">
        <v>70</v>
      </c>
      <c r="L140" s="19">
        <v>328600</v>
      </c>
      <c r="M140" s="22">
        <f t="shared" si="7"/>
        <v>4694.285714285715</v>
      </c>
      <c r="N140" s="75" t="s">
        <v>208</v>
      </c>
      <c r="O140" s="75"/>
      <c r="P140" s="75"/>
      <c r="Q140" s="21"/>
      <c r="R140" s="7"/>
      <c r="S140" s="79" t="e">
        <f t="shared" si="8"/>
        <v>#DIV/0!</v>
      </c>
    </row>
    <row r="141" spans="1:19" ht="15" customHeight="1">
      <c r="A141" s="15"/>
      <c r="B141" s="8" t="s">
        <v>28</v>
      </c>
      <c r="C141" s="13">
        <v>137</v>
      </c>
      <c r="D141" s="74" t="s">
        <v>221</v>
      </c>
      <c r="E141" s="19"/>
      <c r="F141" s="19"/>
      <c r="G141" s="19"/>
      <c r="H141" s="22"/>
      <c r="I141" s="34"/>
      <c r="J141" s="19">
        <v>20</v>
      </c>
      <c r="K141" s="19">
        <v>118</v>
      </c>
      <c r="L141" s="19">
        <v>1107560</v>
      </c>
      <c r="M141" s="22">
        <f t="shared" si="7"/>
        <v>9386.101694915254</v>
      </c>
      <c r="N141" s="75" t="s">
        <v>208</v>
      </c>
      <c r="O141" s="75"/>
      <c r="P141" s="75"/>
      <c r="Q141" s="21"/>
      <c r="R141" s="7"/>
      <c r="S141" s="79" t="e">
        <f t="shared" si="8"/>
        <v>#DIV/0!</v>
      </c>
    </row>
    <row r="142" spans="1:19" ht="15" customHeight="1">
      <c r="A142" s="15"/>
      <c r="B142" s="8" t="s">
        <v>28</v>
      </c>
      <c r="C142" s="13">
        <v>138</v>
      </c>
      <c r="D142" s="74" t="s">
        <v>222</v>
      </c>
      <c r="E142" s="19"/>
      <c r="F142" s="19"/>
      <c r="G142" s="19"/>
      <c r="H142" s="22"/>
      <c r="I142" s="34"/>
      <c r="J142" s="19">
        <v>14</v>
      </c>
      <c r="K142" s="19">
        <v>176</v>
      </c>
      <c r="L142" s="19">
        <v>1698280</v>
      </c>
      <c r="M142" s="22">
        <f t="shared" si="7"/>
        <v>9649.318181818182</v>
      </c>
      <c r="N142" s="75" t="s">
        <v>208</v>
      </c>
      <c r="O142" s="75"/>
      <c r="P142" s="75"/>
      <c r="Q142" s="21"/>
      <c r="R142" s="7"/>
      <c r="S142" s="79" t="e">
        <f t="shared" si="8"/>
        <v>#DIV/0!</v>
      </c>
    </row>
    <row r="143" spans="1:19" ht="15" customHeight="1">
      <c r="A143" s="15"/>
      <c r="B143" s="8" t="s">
        <v>28</v>
      </c>
      <c r="C143" s="13">
        <v>139</v>
      </c>
      <c r="D143" s="74" t="s">
        <v>223</v>
      </c>
      <c r="E143" s="19"/>
      <c r="F143" s="19"/>
      <c r="G143" s="19"/>
      <c r="H143" s="22"/>
      <c r="I143" s="34"/>
      <c r="J143" s="19">
        <v>20</v>
      </c>
      <c r="K143" s="19">
        <v>188</v>
      </c>
      <c r="L143" s="19">
        <v>4558650</v>
      </c>
      <c r="M143" s="22">
        <f t="shared" si="7"/>
        <v>24248.13829787234</v>
      </c>
      <c r="N143" s="75" t="s">
        <v>208</v>
      </c>
      <c r="O143" s="75"/>
      <c r="P143" s="75"/>
      <c r="Q143" s="21"/>
      <c r="R143" s="7"/>
      <c r="S143" s="79" t="e">
        <f t="shared" si="8"/>
        <v>#DIV/0!</v>
      </c>
    </row>
    <row r="144" spans="1:19" ht="15" customHeight="1">
      <c r="A144" s="15"/>
      <c r="B144" s="8" t="s">
        <v>28</v>
      </c>
      <c r="C144" s="13">
        <v>140</v>
      </c>
      <c r="D144" s="74" t="s">
        <v>224</v>
      </c>
      <c r="E144" s="19"/>
      <c r="F144" s="19"/>
      <c r="G144" s="19"/>
      <c r="H144" s="22"/>
      <c r="I144" s="34"/>
      <c r="J144" s="19">
        <v>10</v>
      </c>
      <c r="K144" s="19">
        <v>71</v>
      </c>
      <c r="L144" s="19">
        <v>1025605</v>
      </c>
      <c r="M144" s="22">
        <f t="shared" si="7"/>
        <v>14445.140845070422</v>
      </c>
      <c r="N144" s="75" t="s">
        <v>208</v>
      </c>
      <c r="O144" s="75"/>
      <c r="P144" s="75"/>
      <c r="Q144" s="21"/>
      <c r="R144" s="7"/>
      <c r="S144" s="79" t="e">
        <f t="shared" si="8"/>
        <v>#DIV/0!</v>
      </c>
    </row>
    <row r="145" spans="1:19" ht="15" customHeight="1">
      <c r="A145" s="15"/>
      <c r="B145" s="8" t="s">
        <v>28</v>
      </c>
      <c r="C145" s="13">
        <v>141</v>
      </c>
      <c r="D145" s="74" t="s">
        <v>225</v>
      </c>
      <c r="E145" s="19"/>
      <c r="F145" s="19"/>
      <c r="G145" s="19"/>
      <c r="H145" s="22"/>
      <c r="I145" s="34"/>
      <c r="J145" s="19">
        <v>40</v>
      </c>
      <c r="K145" s="19">
        <v>406</v>
      </c>
      <c r="L145" s="19">
        <v>2014000</v>
      </c>
      <c r="M145" s="22">
        <f t="shared" si="7"/>
        <v>4960.591133004926</v>
      </c>
      <c r="N145" s="75" t="s">
        <v>208</v>
      </c>
      <c r="O145" s="75"/>
      <c r="P145" s="75"/>
      <c r="Q145" s="21"/>
      <c r="R145" s="7"/>
      <c r="S145" s="79" t="e">
        <f t="shared" si="8"/>
        <v>#DIV/0!</v>
      </c>
    </row>
    <row r="146" spans="1:19" ht="15" customHeight="1">
      <c r="A146" s="15"/>
      <c r="B146" s="8" t="s">
        <v>28</v>
      </c>
      <c r="C146" s="13">
        <v>142</v>
      </c>
      <c r="D146" s="74" t="s">
        <v>226</v>
      </c>
      <c r="E146" s="19"/>
      <c r="F146" s="19"/>
      <c r="G146" s="19"/>
      <c r="H146" s="22"/>
      <c r="I146" s="34"/>
      <c r="J146" s="19">
        <v>50</v>
      </c>
      <c r="K146" s="19">
        <v>400</v>
      </c>
      <c r="L146" s="19">
        <v>1040858</v>
      </c>
      <c r="M146" s="22">
        <f t="shared" si="7"/>
        <v>2602.145</v>
      </c>
      <c r="N146" s="75" t="s">
        <v>208</v>
      </c>
      <c r="O146" s="75"/>
      <c r="P146" s="75"/>
      <c r="Q146" s="21"/>
      <c r="R146" s="7"/>
      <c r="S146" s="79" t="e">
        <f t="shared" si="8"/>
        <v>#DIV/0!</v>
      </c>
    </row>
    <row r="147" spans="1:19" ht="15" customHeight="1">
      <c r="A147" s="15"/>
      <c r="B147" s="8" t="s">
        <v>28</v>
      </c>
      <c r="C147" s="13">
        <v>143</v>
      </c>
      <c r="D147" s="74" t="s">
        <v>227</v>
      </c>
      <c r="E147" s="19"/>
      <c r="F147" s="19"/>
      <c r="G147" s="19"/>
      <c r="H147" s="22"/>
      <c r="I147" s="34"/>
      <c r="J147" s="19">
        <v>0</v>
      </c>
      <c r="K147" s="19">
        <v>0</v>
      </c>
      <c r="L147" s="19">
        <v>0</v>
      </c>
      <c r="M147" s="22">
        <f t="shared" si="7"/>
        <v>0</v>
      </c>
      <c r="N147" s="75" t="s">
        <v>208</v>
      </c>
      <c r="O147" s="75"/>
      <c r="P147" s="75"/>
      <c r="Q147" s="21"/>
      <c r="R147" s="7"/>
      <c r="S147" s="79" t="e">
        <f t="shared" si="8"/>
        <v>#DIV/0!</v>
      </c>
    </row>
    <row r="148" spans="1:19" ht="15" customHeight="1">
      <c r="A148" s="15"/>
      <c r="B148" s="8" t="s">
        <v>28</v>
      </c>
      <c r="C148" s="13">
        <v>144</v>
      </c>
      <c r="D148" s="74" t="s">
        <v>228</v>
      </c>
      <c r="E148" s="19"/>
      <c r="F148" s="19"/>
      <c r="G148" s="19"/>
      <c r="H148" s="22"/>
      <c r="I148" s="34"/>
      <c r="J148" s="19">
        <v>10</v>
      </c>
      <c r="K148" s="19">
        <v>132</v>
      </c>
      <c r="L148" s="19">
        <v>398924</v>
      </c>
      <c r="M148" s="22">
        <f t="shared" si="7"/>
        <v>3022.151515151515</v>
      </c>
      <c r="N148" s="75" t="s">
        <v>208</v>
      </c>
      <c r="O148" s="75"/>
      <c r="P148" s="75"/>
      <c r="Q148" s="21"/>
      <c r="R148" s="7"/>
      <c r="S148" s="79" t="e">
        <f t="shared" si="8"/>
        <v>#DIV/0!</v>
      </c>
    </row>
    <row r="149" spans="1:19" ht="15" customHeight="1">
      <c r="A149" s="15"/>
      <c r="B149" s="8" t="s">
        <v>28</v>
      </c>
      <c r="C149" s="13">
        <v>145</v>
      </c>
      <c r="D149" s="74" t="s">
        <v>229</v>
      </c>
      <c r="E149" s="19"/>
      <c r="F149" s="19"/>
      <c r="G149" s="19"/>
      <c r="H149" s="22"/>
      <c r="I149" s="34"/>
      <c r="J149" s="19">
        <v>20</v>
      </c>
      <c r="K149" s="19">
        <v>194</v>
      </c>
      <c r="L149" s="19">
        <v>1839626</v>
      </c>
      <c r="M149" s="22">
        <f t="shared" si="7"/>
        <v>9482.60824742268</v>
      </c>
      <c r="N149" s="75" t="s">
        <v>208</v>
      </c>
      <c r="O149" s="75"/>
      <c r="P149" s="75"/>
      <c r="Q149" s="21"/>
      <c r="R149" s="7"/>
      <c r="S149" s="79" t="e">
        <f t="shared" si="8"/>
        <v>#DIV/0!</v>
      </c>
    </row>
    <row r="150" spans="1:19" ht="15" customHeight="1">
      <c r="A150" s="15"/>
      <c r="B150" s="8" t="s">
        <v>28</v>
      </c>
      <c r="C150" s="13">
        <v>146</v>
      </c>
      <c r="D150" s="74" t="s">
        <v>230</v>
      </c>
      <c r="E150" s="19"/>
      <c r="F150" s="19"/>
      <c r="G150" s="19"/>
      <c r="H150" s="22"/>
      <c r="I150" s="34"/>
      <c r="J150" s="19">
        <v>10</v>
      </c>
      <c r="K150" s="19">
        <v>14</v>
      </c>
      <c r="L150" s="19">
        <v>45500</v>
      </c>
      <c r="M150" s="22">
        <f t="shared" si="7"/>
        <v>3250</v>
      </c>
      <c r="N150" s="75" t="s">
        <v>208</v>
      </c>
      <c r="O150" s="75"/>
      <c r="P150" s="75"/>
      <c r="Q150" s="21"/>
      <c r="R150" s="7"/>
      <c r="S150" s="79" t="e">
        <f t="shared" si="8"/>
        <v>#DIV/0!</v>
      </c>
    </row>
    <row r="151" spans="1:19" ht="15" customHeight="1">
      <c r="A151" s="15"/>
      <c r="B151" s="8" t="s">
        <v>28</v>
      </c>
      <c r="C151" s="13">
        <v>147</v>
      </c>
      <c r="D151" s="74" t="s">
        <v>231</v>
      </c>
      <c r="E151" s="19"/>
      <c r="F151" s="19"/>
      <c r="G151" s="19"/>
      <c r="H151" s="22"/>
      <c r="I151" s="34"/>
      <c r="J151" s="19">
        <v>20</v>
      </c>
      <c r="K151" s="19">
        <v>155</v>
      </c>
      <c r="L151" s="19">
        <v>513300</v>
      </c>
      <c r="M151" s="22">
        <f t="shared" si="7"/>
        <v>3311.6129032258063</v>
      </c>
      <c r="N151" s="75" t="s">
        <v>208</v>
      </c>
      <c r="O151" s="75"/>
      <c r="P151" s="75"/>
      <c r="Q151" s="21"/>
      <c r="R151" s="7"/>
      <c r="S151" s="79" t="e">
        <f t="shared" si="8"/>
        <v>#DIV/0!</v>
      </c>
    </row>
    <row r="152" spans="1:19" ht="15" customHeight="1">
      <c r="A152" s="15"/>
      <c r="B152" s="8" t="s">
        <v>28</v>
      </c>
      <c r="C152" s="13">
        <v>148</v>
      </c>
      <c r="D152" s="74" t="s">
        <v>232</v>
      </c>
      <c r="E152" s="19"/>
      <c r="F152" s="19"/>
      <c r="G152" s="19"/>
      <c r="H152" s="22"/>
      <c r="I152" s="34"/>
      <c r="J152" s="19">
        <v>20</v>
      </c>
      <c r="K152" s="19">
        <v>2</v>
      </c>
      <c r="L152" s="19">
        <v>7943</v>
      </c>
      <c r="M152" s="22">
        <f t="shared" si="7"/>
        <v>3971.5</v>
      </c>
      <c r="N152" s="75" t="s">
        <v>208</v>
      </c>
      <c r="O152" s="75"/>
      <c r="P152" s="75"/>
      <c r="Q152" s="21"/>
      <c r="R152" s="7"/>
      <c r="S152" s="79" t="e">
        <f t="shared" si="8"/>
        <v>#DIV/0!</v>
      </c>
    </row>
    <row r="153" spans="1:19" ht="15" customHeight="1">
      <c r="A153" s="15"/>
      <c r="B153" s="8" t="s">
        <v>28</v>
      </c>
      <c r="C153" s="13">
        <v>149</v>
      </c>
      <c r="D153" s="74" t="s">
        <v>233</v>
      </c>
      <c r="E153" s="19"/>
      <c r="F153" s="19"/>
      <c r="G153" s="19"/>
      <c r="H153" s="22"/>
      <c r="I153" s="34"/>
      <c r="J153" s="19">
        <v>20</v>
      </c>
      <c r="K153" s="19">
        <v>110</v>
      </c>
      <c r="L153" s="19">
        <v>368866</v>
      </c>
      <c r="M153" s="22">
        <f t="shared" si="7"/>
        <v>3353.327272727273</v>
      </c>
      <c r="N153" s="75" t="s">
        <v>208</v>
      </c>
      <c r="O153" s="75"/>
      <c r="P153" s="75"/>
      <c r="Q153" s="21"/>
      <c r="R153" s="7"/>
      <c r="S153" s="79" t="e">
        <f t="shared" si="8"/>
        <v>#DIV/0!</v>
      </c>
    </row>
    <row r="154" spans="1:19" ht="15" customHeight="1">
      <c r="A154" s="15"/>
      <c r="B154" s="8" t="s">
        <v>28</v>
      </c>
      <c r="C154" s="13">
        <v>150</v>
      </c>
      <c r="D154" s="74" t="s">
        <v>234</v>
      </c>
      <c r="E154" s="19"/>
      <c r="F154" s="19"/>
      <c r="G154" s="19"/>
      <c r="H154" s="22"/>
      <c r="I154" s="34"/>
      <c r="J154" s="19">
        <v>20</v>
      </c>
      <c r="K154" s="19">
        <v>217</v>
      </c>
      <c r="L154" s="19">
        <v>1138918</v>
      </c>
      <c r="M154" s="22">
        <f t="shared" si="7"/>
        <v>5248.470046082949</v>
      </c>
      <c r="N154" s="75" t="s">
        <v>208</v>
      </c>
      <c r="O154" s="75"/>
      <c r="P154" s="75"/>
      <c r="Q154" s="21"/>
      <c r="R154" s="7"/>
      <c r="S154" s="79" t="e">
        <f t="shared" si="8"/>
        <v>#DIV/0!</v>
      </c>
    </row>
    <row r="155" spans="1:19" ht="15" customHeight="1">
      <c r="A155" s="15"/>
      <c r="B155" s="8" t="s">
        <v>28</v>
      </c>
      <c r="C155" s="13">
        <v>151</v>
      </c>
      <c r="D155" s="74" t="s">
        <v>235</v>
      </c>
      <c r="E155" s="19"/>
      <c r="F155" s="19"/>
      <c r="G155" s="19"/>
      <c r="H155" s="22"/>
      <c r="I155" s="34"/>
      <c r="J155" s="19">
        <v>30</v>
      </c>
      <c r="K155" s="19">
        <v>364</v>
      </c>
      <c r="L155" s="19">
        <v>2739165</v>
      </c>
      <c r="M155" s="22">
        <f>IF(AND(K155&gt;0,L155&gt;0),L155/K155,0)</f>
        <v>7525.178571428572</v>
      </c>
      <c r="N155" s="75" t="s">
        <v>208</v>
      </c>
      <c r="O155" s="75"/>
      <c r="P155" s="75"/>
      <c r="Q155" s="21"/>
      <c r="R155" s="7"/>
      <c r="S155" s="79" t="e">
        <f t="shared" si="8"/>
        <v>#DIV/0!</v>
      </c>
    </row>
    <row r="156" spans="1:19" ht="15" customHeight="1">
      <c r="A156" s="15"/>
      <c r="B156" s="8" t="s">
        <v>28</v>
      </c>
      <c r="C156" s="13">
        <v>152</v>
      </c>
      <c r="D156" s="74" t="s">
        <v>238</v>
      </c>
      <c r="E156" s="19"/>
      <c r="F156" s="19"/>
      <c r="G156" s="19"/>
      <c r="H156" s="22"/>
      <c r="I156" s="34"/>
      <c r="J156" s="19">
        <v>20</v>
      </c>
      <c r="K156" s="19">
        <v>29</v>
      </c>
      <c r="L156" s="19">
        <v>598000</v>
      </c>
      <c r="M156" s="22">
        <f t="shared" si="7"/>
        <v>20620.689655172413</v>
      </c>
      <c r="N156" s="75" t="s">
        <v>208</v>
      </c>
      <c r="O156" s="75"/>
      <c r="P156" s="75"/>
      <c r="Q156" s="21"/>
      <c r="R156" s="7"/>
      <c r="S156" s="79" t="e">
        <f t="shared" si="8"/>
        <v>#DIV/0!</v>
      </c>
    </row>
    <row r="157" spans="1:19" ht="15" customHeight="1">
      <c r="A157" s="15"/>
      <c r="B157" s="8"/>
      <c r="C157" s="13"/>
      <c r="D157" s="74"/>
      <c r="E157" s="19"/>
      <c r="F157" s="19"/>
      <c r="G157" s="19"/>
      <c r="H157" s="22"/>
      <c r="I157" s="34"/>
      <c r="J157" s="19"/>
      <c r="K157" s="19"/>
      <c r="L157" s="19"/>
      <c r="M157" s="22">
        <f>IF(AND(K157&gt;0,L157&gt;0),L157/K157,0)</f>
        <v>0</v>
      </c>
      <c r="N157" s="75" t="s">
        <v>208</v>
      </c>
      <c r="O157" s="75"/>
      <c r="P157" s="75"/>
      <c r="Q157" s="21"/>
      <c r="R157" s="7"/>
      <c r="S157" s="79" t="e">
        <f t="shared" si="8"/>
        <v>#DIV/0!</v>
      </c>
    </row>
    <row r="158" spans="1:19" ht="15" customHeight="1">
      <c r="A158" s="15"/>
      <c r="B158" s="8"/>
      <c r="C158" s="13"/>
      <c r="D158" s="74"/>
      <c r="E158" s="19"/>
      <c r="F158" s="19"/>
      <c r="G158" s="19"/>
      <c r="H158" s="22"/>
      <c r="I158" s="34"/>
      <c r="J158" s="19"/>
      <c r="K158" s="19"/>
      <c r="L158" s="19"/>
      <c r="M158" s="22">
        <f>IF(AND(K158&gt;0,L158&gt;0),L158/K158,0)</f>
        <v>0</v>
      </c>
      <c r="N158" s="75"/>
      <c r="O158" s="75"/>
      <c r="P158" s="75"/>
      <c r="Q158" s="21"/>
      <c r="R158" s="7"/>
      <c r="S158" s="79" t="e">
        <f t="shared" si="8"/>
        <v>#DIV/0!</v>
      </c>
    </row>
    <row r="159" spans="5:18" ht="15" customHeight="1">
      <c r="E159" s="62">
        <f>SUM(E5:E158)</f>
        <v>2894</v>
      </c>
      <c r="F159" s="62">
        <f>SUM(F5:F158)</f>
        <v>32971</v>
      </c>
      <c r="G159" s="62">
        <f>SUM(G5:G158)</f>
        <v>407348728</v>
      </c>
      <c r="H159" s="37">
        <f>IF(AND(F159&gt;0,G159&gt;0),G159/F159,0)</f>
        <v>12354.758060113432</v>
      </c>
      <c r="J159" s="62">
        <f>SUM(J5:J158)</f>
        <v>3341</v>
      </c>
      <c r="K159" s="62">
        <f>SUM(K5:K158)</f>
        <v>37736.67</v>
      </c>
      <c r="L159" s="62">
        <f>SUM(L5:L158)</f>
        <v>461893300</v>
      </c>
      <c r="M159" s="37">
        <f>IF(AND(K159&gt;0,L159&gt;0),L159/K159,0)</f>
        <v>12239.906170841254</v>
      </c>
      <c r="R159" s="7"/>
    </row>
    <row r="160" ht="15" customHeight="1">
      <c r="R160" s="7"/>
    </row>
    <row r="161" ht="15" customHeight="1">
      <c r="R161" s="7"/>
    </row>
    <row r="162" ht="15" customHeight="1">
      <c r="R162" s="7"/>
    </row>
    <row r="163" ht="15" customHeight="1">
      <c r="R163" s="7"/>
    </row>
    <row r="164" ht="15" customHeight="1">
      <c r="R164" s="7"/>
    </row>
    <row r="165" ht="15" customHeight="1">
      <c r="R165" s="7"/>
    </row>
    <row r="166" ht="15" customHeight="1">
      <c r="R166" s="7"/>
    </row>
    <row r="167" ht="15" customHeight="1">
      <c r="R167" s="7"/>
    </row>
    <row r="168" ht="15" customHeight="1">
      <c r="R168" s="7"/>
    </row>
    <row r="169" ht="15" customHeight="1">
      <c r="R169" s="7"/>
    </row>
    <row r="170" ht="15" customHeight="1">
      <c r="R170" s="7"/>
    </row>
    <row r="171" ht="15" customHeight="1">
      <c r="R171" s="7"/>
    </row>
    <row r="172" ht="15" customHeight="1">
      <c r="R172" s="7"/>
    </row>
    <row r="173" ht="15" customHeight="1">
      <c r="R173" s="7"/>
    </row>
    <row r="174" ht="15" customHeight="1">
      <c r="R174" s="7"/>
    </row>
    <row r="175" ht="15" customHeight="1">
      <c r="R175" s="7"/>
    </row>
    <row r="176" ht="15" customHeight="1">
      <c r="R176" s="7"/>
    </row>
    <row r="177" ht="15" customHeight="1">
      <c r="R177" s="7"/>
    </row>
    <row r="178" ht="15" customHeight="1">
      <c r="R178" s="7"/>
    </row>
    <row r="179" ht="15" customHeight="1">
      <c r="R179" s="7"/>
    </row>
    <row r="180" ht="15" customHeight="1">
      <c r="R180" s="7"/>
    </row>
    <row r="181" ht="15" customHeight="1">
      <c r="R181" s="7"/>
    </row>
    <row r="182" ht="15" customHeight="1">
      <c r="R182" s="7"/>
    </row>
    <row r="183" ht="15" customHeight="1">
      <c r="R183" s="7"/>
    </row>
    <row r="184" ht="15" customHeight="1">
      <c r="R184" s="7"/>
    </row>
    <row r="185" ht="15" customHeight="1">
      <c r="R185" s="7"/>
    </row>
    <row r="186" ht="15" customHeight="1">
      <c r="R186" s="7"/>
    </row>
    <row r="187" ht="15" customHeight="1">
      <c r="R187" s="7"/>
    </row>
    <row r="188" ht="15" customHeight="1">
      <c r="R188" s="7"/>
    </row>
    <row r="189" ht="15" customHeight="1">
      <c r="R189" s="7"/>
    </row>
    <row r="190" ht="15" customHeight="1">
      <c r="R190" s="7"/>
    </row>
    <row r="191" ht="15" customHeight="1">
      <c r="R191" s="7"/>
    </row>
    <row r="192" ht="15" customHeight="1">
      <c r="R192" s="7"/>
    </row>
    <row r="193" ht="15" customHeight="1">
      <c r="R193" s="7"/>
    </row>
    <row r="194" ht="15" customHeight="1">
      <c r="R194" s="7"/>
    </row>
    <row r="195" ht="15" customHeight="1">
      <c r="R195" s="7"/>
    </row>
    <row r="196" ht="15" customHeight="1">
      <c r="R196" s="7"/>
    </row>
    <row r="197" ht="15" customHeight="1">
      <c r="R197" s="7"/>
    </row>
    <row r="198" ht="15" customHeight="1">
      <c r="R198" s="7"/>
    </row>
    <row r="199" ht="15" customHeight="1">
      <c r="R199" s="7"/>
    </row>
    <row r="200" ht="15" customHeight="1">
      <c r="R200" s="7"/>
    </row>
    <row r="201" ht="15" customHeight="1">
      <c r="R201" s="7"/>
    </row>
    <row r="202" ht="15" customHeight="1">
      <c r="R202" s="7"/>
    </row>
    <row r="203" ht="15" customHeight="1">
      <c r="R203" s="7"/>
    </row>
    <row r="204" ht="15" customHeight="1">
      <c r="R204" s="7"/>
    </row>
    <row r="205" ht="15" customHeight="1">
      <c r="R205" s="7"/>
    </row>
    <row r="206" ht="15" customHeight="1">
      <c r="R206" s="7"/>
    </row>
    <row r="207" ht="15" customHeight="1">
      <c r="R207" s="7"/>
    </row>
    <row r="208" ht="15" customHeight="1">
      <c r="R208" s="7"/>
    </row>
    <row r="209" ht="15" customHeight="1">
      <c r="R209" s="7"/>
    </row>
    <row r="210" ht="15" customHeight="1">
      <c r="R210" s="7"/>
    </row>
    <row r="211" ht="15" customHeight="1">
      <c r="R211" s="7"/>
    </row>
    <row r="212" ht="15" customHeight="1">
      <c r="R212" s="7"/>
    </row>
    <row r="213" ht="15" customHeight="1">
      <c r="R213" s="7"/>
    </row>
    <row r="214" ht="15" customHeight="1">
      <c r="R214" s="7"/>
    </row>
    <row r="215" ht="15" customHeight="1">
      <c r="R215" s="7"/>
    </row>
    <row r="216" ht="15" customHeight="1">
      <c r="R216" s="7"/>
    </row>
    <row r="217" ht="15" customHeight="1">
      <c r="R217" s="7"/>
    </row>
    <row r="218" ht="15" customHeight="1">
      <c r="R218" s="7"/>
    </row>
    <row r="219" ht="15" customHeight="1">
      <c r="R219" s="7"/>
    </row>
    <row r="220" ht="15" customHeight="1">
      <c r="R220" s="7"/>
    </row>
    <row r="221" ht="15" customHeight="1">
      <c r="R221" s="7"/>
    </row>
    <row r="222" ht="15" customHeight="1">
      <c r="R222" s="7"/>
    </row>
    <row r="223" ht="15" customHeight="1">
      <c r="R223" s="7"/>
    </row>
    <row r="224" ht="15" customHeight="1">
      <c r="R224" s="7"/>
    </row>
    <row r="225" ht="15" customHeight="1">
      <c r="R225" s="7"/>
    </row>
    <row r="226" ht="15" customHeight="1">
      <c r="R226" s="7"/>
    </row>
    <row r="227" ht="15" customHeight="1">
      <c r="R227" s="7"/>
    </row>
    <row r="228" ht="15" customHeight="1">
      <c r="R228" s="7"/>
    </row>
    <row r="229" ht="15" customHeight="1">
      <c r="R229" s="7"/>
    </row>
    <row r="230" ht="15" customHeight="1">
      <c r="R230" s="7"/>
    </row>
    <row r="231" ht="15" customHeight="1">
      <c r="R231" s="7"/>
    </row>
    <row r="232" ht="15" customHeight="1">
      <c r="R232" s="7"/>
    </row>
    <row r="233" ht="15" customHeight="1">
      <c r="R233" s="7"/>
    </row>
    <row r="234" ht="15" customHeight="1">
      <c r="R234" s="7"/>
    </row>
    <row r="235" ht="15" customHeight="1">
      <c r="R235" s="7"/>
    </row>
    <row r="236" ht="15" customHeight="1">
      <c r="R236" s="7"/>
    </row>
    <row r="237" ht="15" customHeight="1">
      <c r="R237" s="7"/>
    </row>
    <row r="238" ht="15" customHeight="1">
      <c r="R238" s="7"/>
    </row>
    <row r="239" ht="15" customHeight="1">
      <c r="R239" s="7"/>
    </row>
    <row r="240" ht="15" customHeight="1">
      <c r="R240" s="7"/>
    </row>
    <row r="241" ht="15" customHeight="1">
      <c r="R241" s="7"/>
    </row>
    <row r="242" ht="15" customHeight="1">
      <c r="R242" s="7"/>
    </row>
    <row r="243" ht="15" customHeight="1">
      <c r="R243" s="7"/>
    </row>
    <row r="244" ht="15" customHeight="1">
      <c r="R244" s="7"/>
    </row>
    <row r="245" ht="15" customHeight="1">
      <c r="R245" s="7"/>
    </row>
    <row r="246" ht="15" customHeight="1">
      <c r="R246" s="7"/>
    </row>
    <row r="247" ht="15" customHeight="1">
      <c r="R247" s="7"/>
    </row>
    <row r="248" ht="15" customHeight="1">
      <c r="R248" s="7"/>
    </row>
    <row r="249" ht="15" customHeight="1">
      <c r="R249" s="7"/>
    </row>
    <row r="250" ht="15" customHeight="1">
      <c r="R250" s="7"/>
    </row>
    <row r="251" ht="15" customHeight="1">
      <c r="R251" s="7"/>
    </row>
    <row r="252" ht="15" customHeight="1">
      <c r="R252" s="7"/>
    </row>
    <row r="253" ht="15" customHeight="1">
      <c r="R253" s="7"/>
    </row>
    <row r="254" ht="15" customHeight="1">
      <c r="R254" s="7"/>
    </row>
    <row r="255" ht="15" customHeight="1">
      <c r="R255" s="7"/>
    </row>
    <row r="256" ht="15" customHeight="1">
      <c r="R256" s="7"/>
    </row>
    <row r="257" ht="15" customHeight="1">
      <c r="R257" s="7"/>
    </row>
    <row r="258" ht="15" customHeight="1">
      <c r="R258" s="7"/>
    </row>
    <row r="259" ht="15" customHeight="1">
      <c r="R259" s="7"/>
    </row>
    <row r="260" ht="15" customHeight="1">
      <c r="R260" s="7"/>
    </row>
    <row r="261" ht="15" customHeight="1">
      <c r="R261" s="7"/>
    </row>
    <row r="262" ht="15" customHeight="1">
      <c r="R262" s="7"/>
    </row>
    <row r="263" ht="15" customHeight="1">
      <c r="R263" s="7"/>
    </row>
    <row r="264" ht="15" customHeight="1">
      <c r="R264" s="7"/>
    </row>
    <row r="265" ht="15" customHeight="1">
      <c r="R265" s="7"/>
    </row>
    <row r="266" ht="15" customHeight="1">
      <c r="R266" s="7"/>
    </row>
    <row r="267" ht="15" customHeight="1">
      <c r="R267" s="7"/>
    </row>
    <row r="268" ht="15" customHeight="1">
      <c r="R268" s="7"/>
    </row>
    <row r="269" ht="15" customHeight="1">
      <c r="R269" s="7"/>
    </row>
    <row r="270" ht="15" customHeight="1">
      <c r="R270" s="7"/>
    </row>
    <row r="271" ht="15" customHeight="1">
      <c r="R271" s="7"/>
    </row>
    <row r="272" ht="15" customHeight="1">
      <c r="R272" s="7"/>
    </row>
    <row r="273" ht="15" customHeight="1">
      <c r="R273" s="7"/>
    </row>
    <row r="274" ht="15" customHeight="1">
      <c r="R274" s="7"/>
    </row>
    <row r="275" ht="15" customHeight="1">
      <c r="R275" s="7"/>
    </row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</sheetData>
  <sheetProtection/>
  <mergeCells count="8">
    <mergeCell ref="Q2:Q4"/>
    <mergeCell ref="A2:A4"/>
    <mergeCell ref="B2:B4"/>
    <mergeCell ref="C2:D4"/>
    <mergeCell ref="N2:N4"/>
    <mergeCell ref="E2:H3"/>
    <mergeCell ref="J2:M3"/>
    <mergeCell ref="O2:P3"/>
  </mergeCells>
  <printOptions/>
  <pageMargins left="0.3937007874015748" right="0.1968503937007874" top="0.5905511811023623" bottom="0.1968503937007874" header="0.31496062992125984" footer="0.5118110236220472"/>
  <pageSetup horizontalDpi="600" verticalDpi="600" orientation="landscape" paperSize="9" scale="75" r:id="rId1"/>
  <headerFooter alignWithMargins="0">
    <oddHeader>&amp;L&amp;A</oddHeader>
  </headerFooter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213"/>
  <sheetViews>
    <sheetView view="pageBreakPreview" zoomScale="60" zoomScalePageLayoutView="0" workbookViewId="0" topLeftCell="B1">
      <selection activeCell="M7" sqref="M7"/>
    </sheetView>
  </sheetViews>
  <sheetFormatPr defaultColWidth="9.00390625" defaultRowHeight="13.5"/>
  <cols>
    <col min="1" max="1" width="4.50390625" style="1" hidden="1" customWidth="1"/>
    <col min="2" max="2" width="11.875" style="7" customWidth="1"/>
    <col min="3" max="3" width="5.00390625" style="7" customWidth="1"/>
    <col min="4" max="4" width="38.50390625" style="2" customWidth="1"/>
    <col min="5" max="5" width="6.75390625" style="62" customWidth="1"/>
    <col min="6" max="7" width="13.375" style="62" customWidth="1"/>
    <col min="8" max="8" width="13.375" style="6" customWidth="1"/>
    <col min="9" max="9" width="2.625" style="6" customWidth="1"/>
    <col min="10" max="10" width="5.25390625" style="62" bestFit="1" customWidth="1"/>
    <col min="11" max="12" width="13.00390625" style="62" bestFit="1" customWidth="1"/>
    <col min="13" max="13" width="11.00390625" style="6" bestFit="1" customWidth="1"/>
    <col min="14" max="14" width="5.25390625" style="6" bestFit="1" customWidth="1"/>
    <col min="15" max="15" width="9.00390625" style="6" bestFit="1" customWidth="1"/>
    <col min="16" max="16" width="11.00390625" style="6" bestFit="1" customWidth="1"/>
    <col min="17" max="17" width="5.25390625" style="6" bestFit="1" customWidth="1"/>
    <col min="18" max="18" width="3.00390625" style="1" customWidth="1"/>
    <col min="19" max="16384" width="9.00390625" style="1" customWidth="1"/>
  </cols>
  <sheetData>
    <row r="1" ht="13.5" customHeight="1">
      <c r="R1" s="7"/>
    </row>
    <row r="2" spans="1:17" s="7" customFormat="1" ht="16.5" customHeight="1">
      <c r="A2" s="132"/>
      <c r="B2" s="135" t="s">
        <v>5</v>
      </c>
      <c r="C2" s="136" t="s">
        <v>2</v>
      </c>
      <c r="D2" s="137"/>
      <c r="E2" s="138" t="s">
        <v>153</v>
      </c>
      <c r="F2" s="139"/>
      <c r="G2" s="139"/>
      <c r="H2" s="140"/>
      <c r="I2" s="73"/>
      <c r="J2" s="138" t="s">
        <v>184</v>
      </c>
      <c r="K2" s="139"/>
      <c r="L2" s="139"/>
      <c r="M2" s="140"/>
      <c r="N2" s="129" t="s">
        <v>15</v>
      </c>
      <c r="O2" s="144" t="s">
        <v>16</v>
      </c>
      <c r="P2" s="145"/>
      <c r="Q2" s="129" t="s">
        <v>1</v>
      </c>
    </row>
    <row r="3" spans="1:17" s="7" customFormat="1" ht="16.5" customHeight="1">
      <c r="A3" s="133"/>
      <c r="B3" s="135"/>
      <c r="C3" s="136"/>
      <c r="D3" s="137"/>
      <c r="E3" s="141"/>
      <c r="F3" s="142"/>
      <c r="G3" s="142"/>
      <c r="H3" s="143"/>
      <c r="I3" s="73"/>
      <c r="J3" s="141"/>
      <c r="K3" s="142"/>
      <c r="L3" s="142"/>
      <c r="M3" s="143"/>
      <c r="N3" s="130"/>
      <c r="O3" s="146"/>
      <c r="P3" s="147"/>
      <c r="Q3" s="130"/>
    </row>
    <row r="4" spans="1:17" s="71" customFormat="1" ht="16.5" customHeight="1">
      <c r="A4" s="134"/>
      <c r="B4" s="135"/>
      <c r="C4" s="137"/>
      <c r="D4" s="137"/>
      <c r="E4" s="65" t="s">
        <v>3</v>
      </c>
      <c r="F4" s="65" t="s">
        <v>0</v>
      </c>
      <c r="G4" s="65" t="s">
        <v>14</v>
      </c>
      <c r="H4" s="67" t="s">
        <v>13</v>
      </c>
      <c r="I4" s="70"/>
      <c r="J4" s="65" t="s">
        <v>3</v>
      </c>
      <c r="K4" s="65" t="s">
        <v>0</v>
      </c>
      <c r="L4" s="65" t="s">
        <v>14</v>
      </c>
      <c r="M4" s="67" t="s">
        <v>13</v>
      </c>
      <c r="N4" s="131"/>
      <c r="O4" s="66" t="s">
        <v>20</v>
      </c>
      <c r="P4" s="66" t="s">
        <v>17</v>
      </c>
      <c r="Q4" s="131"/>
    </row>
    <row r="5" spans="1:19" ht="15" customHeight="1">
      <c r="A5" s="13"/>
      <c r="B5" s="8" t="s">
        <v>28</v>
      </c>
      <c r="C5" s="13">
        <v>1</v>
      </c>
      <c r="D5" s="11" t="s">
        <v>86</v>
      </c>
      <c r="E5" s="19">
        <v>30</v>
      </c>
      <c r="F5" s="19">
        <v>359</v>
      </c>
      <c r="G5" s="19">
        <v>1179340</v>
      </c>
      <c r="H5" s="20">
        <f>IF(AND(F5&gt;0,G5&gt;0),G5/F5,0)</f>
        <v>3285.0696378830085</v>
      </c>
      <c r="I5" s="34"/>
      <c r="J5" s="19">
        <v>30</v>
      </c>
      <c r="K5" s="19">
        <v>358</v>
      </c>
      <c r="L5" s="19">
        <v>806646</v>
      </c>
      <c r="M5" s="20">
        <f>IF(AND(K5&gt;0,L5&gt;0),L5/K5,0)</f>
        <v>2253.2011173184355</v>
      </c>
      <c r="N5" s="21"/>
      <c r="O5" s="21"/>
      <c r="P5" s="21"/>
      <c r="Q5" s="21"/>
      <c r="R5" s="72"/>
      <c r="S5" s="79">
        <f>M5/H5</f>
        <v>0.685891431747688</v>
      </c>
    </row>
    <row r="6" spans="5:18" ht="15" customHeight="1">
      <c r="E6" s="62">
        <f>SUM(E5:E5)</f>
        <v>30</v>
      </c>
      <c r="F6" s="62">
        <f>SUM(F5:F5)</f>
        <v>359</v>
      </c>
      <c r="G6" s="62">
        <f>SUM(G5:G5)</f>
        <v>1179340</v>
      </c>
      <c r="H6" s="37">
        <f>IF(AND(F6&gt;0,G6&gt;0),G6/F6,0)</f>
        <v>3285.0696378830085</v>
      </c>
      <c r="J6" s="62">
        <f>SUM(J5:J5)</f>
        <v>30</v>
      </c>
      <c r="K6" s="62">
        <f>SUM(K5:K5)</f>
        <v>358</v>
      </c>
      <c r="L6" s="62">
        <f>SUM(L5:L5)</f>
        <v>806646</v>
      </c>
      <c r="M6" s="37">
        <f>IF(AND(K6&gt;0,L6&gt;0),L6/K6,0)</f>
        <v>2253.2011173184355</v>
      </c>
      <c r="R6" s="72"/>
    </row>
    <row r="7" ht="15" customHeight="1">
      <c r="R7" s="7"/>
    </row>
    <row r="8" ht="15" customHeight="1">
      <c r="R8" s="7"/>
    </row>
    <row r="9" ht="15" customHeight="1">
      <c r="R9" s="7"/>
    </row>
    <row r="10" ht="15" customHeight="1">
      <c r="R10" s="7"/>
    </row>
    <row r="11" ht="15" customHeight="1">
      <c r="R11" s="7"/>
    </row>
    <row r="12" ht="15" customHeight="1">
      <c r="R12" s="7"/>
    </row>
    <row r="13" ht="15" customHeight="1">
      <c r="R13" s="7"/>
    </row>
    <row r="14" ht="15" customHeight="1">
      <c r="R14" s="7"/>
    </row>
    <row r="15" ht="15" customHeight="1">
      <c r="R15" s="7"/>
    </row>
    <row r="16" ht="15" customHeight="1">
      <c r="R16" s="7"/>
    </row>
    <row r="17" ht="15" customHeight="1">
      <c r="R17" s="7"/>
    </row>
    <row r="18" ht="15" customHeight="1">
      <c r="R18" s="7"/>
    </row>
    <row r="19" ht="15" customHeight="1">
      <c r="R19" s="7"/>
    </row>
    <row r="20" ht="15" customHeight="1">
      <c r="R20" s="7"/>
    </row>
    <row r="21" ht="15" customHeight="1">
      <c r="R21" s="7"/>
    </row>
    <row r="22" ht="15" customHeight="1">
      <c r="R22" s="7"/>
    </row>
    <row r="23" ht="15" customHeight="1">
      <c r="R23" s="7"/>
    </row>
    <row r="24" ht="15" customHeight="1">
      <c r="R24" s="7"/>
    </row>
    <row r="25" ht="15" customHeight="1">
      <c r="R25" s="7"/>
    </row>
    <row r="26" ht="15" customHeight="1">
      <c r="R26" s="7"/>
    </row>
    <row r="27" ht="15" customHeight="1">
      <c r="R27" s="7"/>
    </row>
    <row r="28" ht="15" customHeight="1">
      <c r="R28" s="7"/>
    </row>
    <row r="29" ht="15" customHeight="1">
      <c r="R29" s="7"/>
    </row>
    <row r="30" ht="15" customHeight="1">
      <c r="R30" s="7"/>
    </row>
    <row r="31" ht="15" customHeight="1">
      <c r="R31" s="7"/>
    </row>
    <row r="32" ht="15" customHeight="1">
      <c r="R32" s="7"/>
    </row>
    <row r="33" ht="15" customHeight="1">
      <c r="R33" s="7"/>
    </row>
    <row r="34" ht="15" customHeight="1">
      <c r="R34" s="7"/>
    </row>
    <row r="35" ht="15" customHeight="1">
      <c r="R35" s="7"/>
    </row>
    <row r="36" ht="15" customHeight="1">
      <c r="R36" s="7"/>
    </row>
    <row r="37" ht="15" customHeight="1">
      <c r="R37" s="7"/>
    </row>
    <row r="38" ht="15" customHeight="1">
      <c r="R38" s="7"/>
    </row>
    <row r="39" ht="15" customHeight="1">
      <c r="R39" s="7"/>
    </row>
    <row r="40" ht="15" customHeight="1">
      <c r="R40" s="7"/>
    </row>
    <row r="41" ht="15" customHeight="1">
      <c r="R41" s="7"/>
    </row>
    <row r="42" ht="15" customHeight="1">
      <c r="R42" s="7"/>
    </row>
    <row r="43" ht="15" customHeight="1">
      <c r="R43" s="7"/>
    </row>
    <row r="44" ht="15" customHeight="1">
      <c r="R44" s="7"/>
    </row>
    <row r="45" ht="15" customHeight="1">
      <c r="R45" s="7"/>
    </row>
    <row r="46" ht="15" customHeight="1">
      <c r="R46" s="7"/>
    </row>
    <row r="47" ht="15" customHeight="1">
      <c r="R47" s="7"/>
    </row>
    <row r="48" ht="15" customHeight="1">
      <c r="R48" s="7"/>
    </row>
    <row r="49" ht="15" customHeight="1">
      <c r="R49" s="7"/>
    </row>
    <row r="50" ht="15" customHeight="1">
      <c r="R50" s="7"/>
    </row>
    <row r="51" ht="15" customHeight="1">
      <c r="R51" s="7"/>
    </row>
    <row r="52" ht="15" customHeight="1">
      <c r="R52" s="7"/>
    </row>
    <row r="53" ht="15" customHeight="1">
      <c r="R53" s="7"/>
    </row>
    <row r="54" ht="15" customHeight="1">
      <c r="R54" s="7"/>
    </row>
    <row r="55" ht="15" customHeight="1">
      <c r="R55" s="7"/>
    </row>
    <row r="56" ht="15" customHeight="1">
      <c r="R56" s="7"/>
    </row>
    <row r="57" ht="15" customHeight="1">
      <c r="R57" s="7"/>
    </row>
    <row r="58" ht="15" customHeight="1">
      <c r="R58" s="7"/>
    </row>
    <row r="59" ht="15" customHeight="1">
      <c r="R59" s="7"/>
    </row>
    <row r="60" ht="15" customHeight="1">
      <c r="R60" s="7"/>
    </row>
    <row r="61" ht="15" customHeight="1">
      <c r="R61" s="7"/>
    </row>
    <row r="62" ht="15" customHeight="1">
      <c r="R62" s="7"/>
    </row>
    <row r="63" ht="15" customHeight="1">
      <c r="R63" s="7"/>
    </row>
    <row r="64" ht="15" customHeight="1">
      <c r="R64" s="7"/>
    </row>
    <row r="65" ht="15" customHeight="1">
      <c r="R65" s="7"/>
    </row>
    <row r="66" ht="15" customHeight="1">
      <c r="R66" s="7"/>
    </row>
    <row r="67" ht="15" customHeight="1">
      <c r="R67" s="7"/>
    </row>
    <row r="68" ht="15" customHeight="1">
      <c r="R68" s="7"/>
    </row>
    <row r="69" ht="15" customHeight="1">
      <c r="R69" s="7"/>
    </row>
    <row r="70" ht="15" customHeight="1">
      <c r="R70" s="7"/>
    </row>
    <row r="71" ht="15" customHeight="1">
      <c r="R71" s="7"/>
    </row>
    <row r="72" ht="15" customHeight="1">
      <c r="R72" s="7"/>
    </row>
    <row r="73" ht="15" customHeight="1">
      <c r="R73" s="7"/>
    </row>
    <row r="74" ht="15" customHeight="1">
      <c r="R74" s="7"/>
    </row>
    <row r="75" ht="15" customHeight="1">
      <c r="R75" s="7"/>
    </row>
    <row r="76" ht="15" customHeight="1">
      <c r="R76" s="7"/>
    </row>
    <row r="77" ht="15" customHeight="1">
      <c r="R77" s="7"/>
    </row>
    <row r="78" ht="15" customHeight="1">
      <c r="R78" s="7"/>
    </row>
    <row r="79" ht="15" customHeight="1">
      <c r="R79" s="7"/>
    </row>
    <row r="80" ht="15" customHeight="1">
      <c r="R80" s="7"/>
    </row>
    <row r="81" ht="15" customHeight="1">
      <c r="R81" s="7"/>
    </row>
    <row r="82" ht="15" customHeight="1">
      <c r="R82" s="7"/>
    </row>
    <row r="83" ht="15" customHeight="1">
      <c r="R83" s="7"/>
    </row>
    <row r="84" ht="15" customHeight="1">
      <c r="R84" s="7"/>
    </row>
    <row r="85" ht="15" customHeight="1">
      <c r="R85" s="7"/>
    </row>
    <row r="86" ht="15" customHeight="1">
      <c r="R86" s="7"/>
    </row>
    <row r="87" ht="15" customHeight="1">
      <c r="R87" s="7"/>
    </row>
    <row r="88" ht="15" customHeight="1">
      <c r="R88" s="7"/>
    </row>
    <row r="89" ht="15" customHeight="1">
      <c r="R89" s="7"/>
    </row>
    <row r="90" ht="15" customHeight="1">
      <c r="R90" s="7"/>
    </row>
    <row r="91" ht="15" customHeight="1">
      <c r="R91" s="7"/>
    </row>
    <row r="92" ht="15" customHeight="1">
      <c r="R92" s="7"/>
    </row>
    <row r="93" ht="15" customHeight="1">
      <c r="R93" s="7"/>
    </row>
    <row r="94" ht="15" customHeight="1">
      <c r="R94" s="7"/>
    </row>
    <row r="95" ht="15" customHeight="1">
      <c r="R95" s="7"/>
    </row>
    <row r="96" ht="15" customHeight="1">
      <c r="R96" s="7"/>
    </row>
    <row r="97" ht="15" customHeight="1">
      <c r="R97" s="7"/>
    </row>
    <row r="98" ht="15" customHeight="1">
      <c r="R98" s="7"/>
    </row>
    <row r="99" ht="15" customHeight="1">
      <c r="R99" s="7"/>
    </row>
    <row r="100" ht="15" customHeight="1">
      <c r="R100" s="7"/>
    </row>
    <row r="101" ht="15" customHeight="1">
      <c r="R101" s="7"/>
    </row>
    <row r="102" ht="15" customHeight="1">
      <c r="R102" s="7"/>
    </row>
    <row r="103" ht="15" customHeight="1">
      <c r="R103" s="7"/>
    </row>
    <row r="104" ht="15" customHeight="1">
      <c r="R104" s="7"/>
    </row>
    <row r="105" ht="15" customHeight="1">
      <c r="R105" s="7"/>
    </row>
    <row r="106" ht="15" customHeight="1">
      <c r="R106" s="7"/>
    </row>
    <row r="107" ht="15" customHeight="1">
      <c r="R107" s="7"/>
    </row>
    <row r="108" ht="15" customHeight="1">
      <c r="R108" s="7"/>
    </row>
    <row r="109" ht="15" customHeight="1">
      <c r="R109" s="7"/>
    </row>
    <row r="110" ht="15" customHeight="1">
      <c r="R110" s="7"/>
    </row>
    <row r="111" ht="15" customHeight="1">
      <c r="R111" s="7"/>
    </row>
    <row r="112" ht="15" customHeight="1">
      <c r="R112" s="7"/>
    </row>
    <row r="113" ht="15" customHeight="1">
      <c r="R113" s="7"/>
    </row>
    <row r="114" ht="15" customHeight="1">
      <c r="R114" s="7"/>
    </row>
    <row r="115" ht="15" customHeight="1">
      <c r="R115" s="7"/>
    </row>
    <row r="116" ht="15" customHeight="1">
      <c r="R116" s="7"/>
    </row>
    <row r="117" ht="15" customHeight="1">
      <c r="R117" s="7"/>
    </row>
    <row r="118" ht="15" customHeight="1">
      <c r="R118" s="7"/>
    </row>
    <row r="119" ht="15" customHeight="1">
      <c r="R119" s="7"/>
    </row>
    <row r="120" ht="15" customHeight="1">
      <c r="R120" s="7"/>
    </row>
    <row r="121" ht="15" customHeight="1">
      <c r="R121" s="7"/>
    </row>
    <row r="122" ht="15" customHeight="1">
      <c r="R122" s="7"/>
    </row>
    <row r="123" ht="15" customHeight="1">
      <c r="R123" s="7"/>
    </row>
    <row r="124" ht="15" customHeight="1">
      <c r="R124" s="7"/>
    </row>
    <row r="125" ht="15" customHeight="1">
      <c r="R125" s="7"/>
    </row>
    <row r="126" ht="15" customHeight="1">
      <c r="R126" s="7"/>
    </row>
    <row r="127" ht="15" customHeight="1">
      <c r="R127" s="7"/>
    </row>
    <row r="128" ht="15" customHeight="1">
      <c r="R128" s="7"/>
    </row>
    <row r="129" ht="15" customHeight="1">
      <c r="R129" s="7"/>
    </row>
    <row r="130" ht="15" customHeight="1">
      <c r="R130" s="7"/>
    </row>
    <row r="131" ht="15" customHeight="1">
      <c r="R131" s="7"/>
    </row>
    <row r="132" ht="15" customHeight="1">
      <c r="R132" s="7"/>
    </row>
    <row r="133" ht="15" customHeight="1">
      <c r="R133" s="7"/>
    </row>
    <row r="134" ht="15" customHeight="1">
      <c r="R134" s="7"/>
    </row>
    <row r="135" ht="15" customHeight="1">
      <c r="R135" s="7"/>
    </row>
    <row r="136" ht="15" customHeight="1">
      <c r="R136" s="7"/>
    </row>
    <row r="137" ht="15" customHeight="1">
      <c r="R137" s="7"/>
    </row>
    <row r="138" ht="15" customHeight="1">
      <c r="R138" s="7"/>
    </row>
    <row r="139" ht="15" customHeight="1">
      <c r="R139" s="7"/>
    </row>
    <row r="140" ht="15" customHeight="1">
      <c r="R140" s="7"/>
    </row>
    <row r="141" ht="15" customHeight="1">
      <c r="R141" s="7"/>
    </row>
    <row r="142" ht="15" customHeight="1">
      <c r="R142" s="7"/>
    </row>
    <row r="143" ht="15" customHeight="1">
      <c r="R143" s="7"/>
    </row>
    <row r="144" ht="15" customHeight="1">
      <c r="R144" s="7"/>
    </row>
    <row r="145" ht="15" customHeight="1">
      <c r="R145" s="7"/>
    </row>
    <row r="146" ht="15" customHeight="1">
      <c r="R146" s="7"/>
    </row>
    <row r="147" ht="15" customHeight="1">
      <c r="R147" s="7"/>
    </row>
    <row r="148" ht="15" customHeight="1">
      <c r="R148" s="7"/>
    </row>
    <row r="149" ht="15" customHeight="1">
      <c r="R149" s="7"/>
    </row>
    <row r="150" ht="15" customHeight="1">
      <c r="R150" s="7"/>
    </row>
    <row r="151" ht="15" customHeight="1">
      <c r="R151" s="7"/>
    </row>
    <row r="152" ht="15" customHeight="1">
      <c r="R152" s="7"/>
    </row>
    <row r="153" ht="15" customHeight="1">
      <c r="R153" s="7"/>
    </row>
    <row r="154" ht="15" customHeight="1">
      <c r="R154" s="7"/>
    </row>
    <row r="155" ht="15" customHeight="1">
      <c r="R155" s="7"/>
    </row>
    <row r="156" ht="15" customHeight="1">
      <c r="R156" s="7"/>
    </row>
    <row r="157" ht="15" customHeight="1">
      <c r="R157" s="7"/>
    </row>
    <row r="158" ht="15" customHeight="1">
      <c r="R158" s="7"/>
    </row>
    <row r="159" ht="15" customHeight="1">
      <c r="R159" s="7"/>
    </row>
    <row r="160" ht="15" customHeight="1">
      <c r="R160" s="7"/>
    </row>
    <row r="161" ht="15" customHeight="1">
      <c r="R161" s="7"/>
    </row>
    <row r="162" ht="15" customHeight="1">
      <c r="R162" s="7"/>
    </row>
    <row r="163" ht="15" customHeight="1">
      <c r="R163" s="7"/>
    </row>
    <row r="164" ht="15" customHeight="1">
      <c r="R164" s="7"/>
    </row>
    <row r="165" ht="15" customHeight="1">
      <c r="R165" s="7"/>
    </row>
    <row r="166" ht="15" customHeight="1">
      <c r="R166" s="7"/>
    </row>
    <row r="167" ht="15" customHeight="1">
      <c r="R167" s="7"/>
    </row>
    <row r="168" ht="15" customHeight="1">
      <c r="R168" s="7"/>
    </row>
    <row r="169" ht="15" customHeight="1">
      <c r="R169" s="7"/>
    </row>
    <row r="170" ht="15" customHeight="1">
      <c r="R170" s="7"/>
    </row>
    <row r="171" ht="15" customHeight="1">
      <c r="R171" s="7"/>
    </row>
    <row r="172" ht="15" customHeight="1">
      <c r="R172" s="7"/>
    </row>
    <row r="173" ht="15" customHeight="1">
      <c r="R173" s="7"/>
    </row>
    <row r="174" ht="15" customHeight="1">
      <c r="R174" s="7"/>
    </row>
    <row r="175" ht="15" customHeight="1">
      <c r="R175" s="7"/>
    </row>
    <row r="176" ht="15" customHeight="1">
      <c r="R176" s="7"/>
    </row>
    <row r="177" ht="15" customHeight="1">
      <c r="R177" s="7"/>
    </row>
    <row r="178" ht="15" customHeight="1">
      <c r="R178" s="7"/>
    </row>
    <row r="179" ht="15" customHeight="1">
      <c r="R179" s="7"/>
    </row>
    <row r="180" ht="15" customHeight="1">
      <c r="R180" s="7"/>
    </row>
    <row r="181" ht="15" customHeight="1">
      <c r="R181" s="7"/>
    </row>
    <row r="182" ht="15" customHeight="1">
      <c r="R182" s="7"/>
    </row>
    <row r="183" ht="15" customHeight="1">
      <c r="R183" s="7"/>
    </row>
    <row r="184" ht="15" customHeight="1">
      <c r="R184" s="7"/>
    </row>
    <row r="185" ht="15" customHeight="1">
      <c r="R185" s="7"/>
    </row>
    <row r="186" ht="15" customHeight="1">
      <c r="R186" s="7"/>
    </row>
    <row r="187" ht="15" customHeight="1">
      <c r="R187" s="7"/>
    </row>
    <row r="188" ht="15" customHeight="1">
      <c r="R188" s="7"/>
    </row>
    <row r="189" ht="15" customHeight="1">
      <c r="R189" s="7"/>
    </row>
    <row r="190" ht="15" customHeight="1">
      <c r="R190" s="7"/>
    </row>
    <row r="191" ht="15" customHeight="1">
      <c r="R191" s="7"/>
    </row>
    <row r="192" ht="15" customHeight="1">
      <c r="R192" s="7"/>
    </row>
    <row r="193" ht="15" customHeight="1">
      <c r="R193" s="7"/>
    </row>
    <row r="194" ht="15" customHeight="1">
      <c r="R194" s="7"/>
    </row>
    <row r="195" ht="15" customHeight="1">
      <c r="R195" s="7"/>
    </row>
    <row r="196" ht="15" customHeight="1">
      <c r="R196" s="7"/>
    </row>
    <row r="197" ht="15" customHeight="1">
      <c r="R197" s="7"/>
    </row>
    <row r="198" ht="15" customHeight="1">
      <c r="R198" s="7"/>
    </row>
    <row r="199" ht="15" customHeight="1">
      <c r="R199" s="7"/>
    </row>
    <row r="200" ht="15" customHeight="1">
      <c r="R200" s="7"/>
    </row>
    <row r="201" ht="15" customHeight="1">
      <c r="R201" s="7"/>
    </row>
    <row r="202" ht="15" customHeight="1">
      <c r="R202" s="7"/>
    </row>
    <row r="203" ht="15" customHeight="1">
      <c r="R203" s="7"/>
    </row>
    <row r="204" ht="15" customHeight="1">
      <c r="R204" s="7"/>
    </row>
    <row r="205" ht="15" customHeight="1">
      <c r="R205" s="7"/>
    </row>
    <row r="206" ht="15" customHeight="1">
      <c r="R206" s="7"/>
    </row>
    <row r="207" ht="15" customHeight="1">
      <c r="R207" s="7"/>
    </row>
    <row r="208" ht="15" customHeight="1">
      <c r="R208" s="7"/>
    </row>
    <row r="209" ht="15" customHeight="1">
      <c r="R209" s="7"/>
    </row>
    <row r="210" ht="15" customHeight="1">
      <c r="R210" s="7"/>
    </row>
    <row r="211" ht="15" customHeight="1">
      <c r="R211" s="7"/>
    </row>
    <row r="212" ht="15" customHeight="1">
      <c r="R212" s="7"/>
    </row>
    <row r="213" ht="15" customHeight="1">
      <c r="R213" s="7"/>
    </row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</sheetData>
  <sheetProtection/>
  <mergeCells count="8">
    <mergeCell ref="Q2:Q4"/>
    <mergeCell ref="A2:A4"/>
    <mergeCell ref="B2:B4"/>
    <mergeCell ref="C2:D4"/>
    <mergeCell ref="N2:N4"/>
    <mergeCell ref="E2:H3"/>
    <mergeCell ref="J2:M3"/>
    <mergeCell ref="O2:P3"/>
  </mergeCells>
  <printOptions/>
  <pageMargins left="0.3937007874015748" right="0.1968503937007874" top="0.5905511811023623" bottom="0.1968503937007874" header="0.31496062992125984" footer="0.5118110236220472"/>
  <pageSetup horizontalDpi="300" verticalDpi="300" orientation="landscape" paperSize="9" scale="79" r:id="rId1"/>
  <headerFooter alignWithMargins="0">
    <oddHeader>&amp;L&amp;A</oddHeader>
  </headerFooter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213"/>
  <sheetViews>
    <sheetView view="pageBreakPreview" zoomScale="60" zoomScalePageLayoutView="0" workbookViewId="0" topLeftCell="B1">
      <selection activeCell="J40" sqref="J40"/>
    </sheetView>
  </sheetViews>
  <sheetFormatPr defaultColWidth="9.00390625" defaultRowHeight="13.5"/>
  <cols>
    <col min="1" max="1" width="3.625" style="23" hidden="1" customWidth="1"/>
    <col min="2" max="2" width="11.875" style="24" customWidth="1"/>
    <col min="3" max="3" width="5.00390625" style="24" customWidth="1"/>
    <col min="4" max="4" width="38.50390625" style="2" customWidth="1"/>
    <col min="5" max="5" width="6.75390625" style="62" customWidth="1"/>
    <col min="6" max="7" width="13.375" style="62" customWidth="1"/>
    <col min="8" max="8" width="13.375" style="6" customWidth="1"/>
    <col min="9" max="9" width="2.625" style="6" customWidth="1"/>
    <col min="10" max="10" width="5.25390625" style="62" bestFit="1" customWidth="1"/>
    <col min="11" max="12" width="13.00390625" style="62" bestFit="1" customWidth="1"/>
    <col min="13" max="13" width="11.00390625" style="6" bestFit="1" customWidth="1"/>
    <col min="14" max="14" width="5.25390625" style="27" bestFit="1" customWidth="1"/>
    <col min="15" max="15" width="9.00390625" style="27" bestFit="1" customWidth="1"/>
    <col min="16" max="16" width="11.00390625" style="27" bestFit="1" customWidth="1"/>
    <col min="17" max="17" width="5.25390625" style="28" bestFit="1" customWidth="1"/>
    <col min="18" max="18" width="3.00390625" style="1" customWidth="1"/>
    <col min="19" max="16384" width="9.00390625" style="23" customWidth="1"/>
  </cols>
  <sheetData>
    <row r="1" spans="9:18" ht="13.5" customHeight="1">
      <c r="I1" s="30"/>
      <c r="R1" s="7"/>
    </row>
    <row r="2" spans="1:17" s="7" customFormat="1" ht="16.5" customHeight="1">
      <c r="A2" s="132"/>
      <c r="B2" s="135" t="s">
        <v>5</v>
      </c>
      <c r="C2" s="136" t="s">
        <v>2</v>
      </c>
      <c r="D2" s="137"/>
      <c r="E2" s="138" t="s">
        <v>153</v>
      </c>
      <c r="F2" s="139"/>
      <c r="G2" s="139"/>
      <c r="H2" s="140"/>
      <c r="I2" s="73"/>
      <c r="J2" s="138" t="s">
        <v>184</v>
      </c>
      <c r="K2" s="139"/>
      <c r="L2" s="139"/>
      <c r="M2" s="140"/>
      <c r="N2" s="129" t="s">
        <v>15</v>
      </c>
      <c r="O2" s="144" t="s">
        <v>16</v>
      </c>
      <c r="P2" s="145"/>
      <c r="Q2" s="129" t="s">
        <v>1</v>
      </c>
    </row>
    <row r="3" spans="1:17" s="7" customFormat="1" ht="16.5" customHeight="1">
      <c r="A3" s="133"/>
      <c r="B3" s="135"/>
      <c r="C3" s="136"/>
      <c r="D3" s="137"/>
      <c r="E3" s="141"/>
      <c r="F3" s="142"/>
      <c r="G3" s="142"/>
      <c r="H3" s="143"/>
      <c r="I3" s="73"/>
      <c r="J3" s="141"/>
      <c r="K3" s="142"/>
      <c r="L3" s="142"/>
      <c r="M3" s="143"/>
      <c r="N3" s="130"/>
      <c r="O3" s="146"/>
      <c r="P3" s="147"/>
      <c r="Q3" s="130"/>
    </row>
    <row r="4" spans="1:17" s="71" customFormat="1" ht="16.5" customHeight="1">
      <c r="A4" s="134"/>
      <c r="B4" s="135"/>
      <c r="C4" s="137"/>
      <c r="D4" s="137"/>
      <c r="E4" s="65" t="s">
        <v>3</v>
      </c>
      <c r="F4" s="65" t="s">
        <v>0</v>
      </c>
      <c r="G4" s="65" t="s">
        <v>14</v>
      </c>
      <c r="H4" s="67" t="s">
        <v>13</v>
      </c>
      <c r="I4" s="70"/>
      <c r="J4" s="65" t="s">
        <v>3</v>
      </c>
      <c r="K4" s="65" t="s">
        <v>0</v>
      </c>
      <c r="L4" s="65" t="s">
        <v>14</v>
      </c>
      <c r="M4" s="67" t="s">
        <v>13</v>
      </c>
      <c r="N4" s="131"/>
      <c r="O4" s="66" t="s">
        <v>20</v>
      </c>
      <c r="P4" s="66" t="s">
        <v>17</v>
      </c>
      <c r="Q4" s="131"/>
    </row>
    <row r="5" spans="1:19" ht="15" customHeight="1">
      <c r="A5" s="25"/>
      <c r="B5" s="9" t="s">
        <v>28</v>
      </c>
      <c r="C5" s="25">
        <v>1</v>
      </c>
      <c r="D5" s="5" t="s">
        <v>87</v>
      </c>
      <c r="E5" s="19">
        <v>20</v>
      </c>
      <c r="F5" s="19">
        <v>191</v>
      </c>
      <c r="G5" s="19">
        <v>4574921</v>
      </c>
      <c r="H5" s="20">
        <f>IF(AND(F5&gt;0,G5&gt;0),G5/F5,0)</f>
        <v>23952.465968586388</v>
      </c>
      <c r="I5" s="34"/>
      <c r="J5" s="19"/>
      <c r="K5" s="19"/>
      <c r="L5" s="19"/>
      <c r="M5" s="20">
        <f>IF(AND(K5&gt;0,L5&gt;0),L5/K5,0)</f>
        <v>0</v>
      </c>
      <c r="N5" s="21"/>
      <c r="O5" s="21" t="s">
        <v>193</v>
      </c>
      <c r="P5" s="21"/>
      <c r="Q5" s="21"/>
      <c r="R5" s="72"/>
      <c r="S5" s="82">
        <f>M5/H5</f>
        <v>0</v>
      </c>
    </row>
    <row r="6" spans="1:19" ht="15" customHeight="1">
      <c r="A6" s="25"/>
      <c r="B6" s="9" t="s">
        <v>28</v>
      </c>
      <c r="C6" s="25">
        <v>2</v>
      </c>
      <c r="D6" s="5" t="s">
        <v>88</v>
      </c>
      <c r="E6" s="19">
        <v>20</v>
      </c>
      <c r="F6" s="19">
        <v>186</v>
      </c>
      <c r="G6" s="19">
        <v>407064</v>
      </c>
      <c r="H6" s="20">
        <f>IF(AND(F6&gt;0,G6&gt;0),G6/F6,0)</f>
        <v>2188.516129032258</v>
      </c>
      <c r="I6" s="34"/>
      <c r="J6" s="19">
        <v>20</v>
      </c>
      <c r="K6" s="19">
        <v>189</v>
      </c>
      <c r="L6" s="19">
        <v>345440</v>
      </c>
      <c r="M6" s="20">
        <f>IF(AND(K6&gt;0,L6&gt;0),L6/K6,0)</f>
        <v>1827.7248677248676</v>
      </c>
      <c r="N6" s="21"/>
      <c r="O6" s="21"/>
      <c r="P6" s="21"/>
      <c r="Q6" s="21"/>
      <c r="R6" s="72"/>
      <c r="S6" s="82">
        <f>M6/H6</f>
        <v>0.8351434305092698</v>
      </c>
    </row>
    <row r="7" spans="5:18" ht="15" customHeight="1">
      <c r="E7" s="62">
        <f>SUM(E5:E6)</f>
        <v>40</v>
      </c>
      <c r="F7" s="62">
        <f>SUM(F5:F6)</f>
        <v>377</v>
      </c>
      <c r="G7" s="62">
        <f>SUM(G5:G6)</f>
        <v>4981985</v>
      </c>
      <c r="H7" s="37">
        <f>IF(AND(F7&gt;0,G7&gt;0),G7/F7,0)</f>
        <v>13214.814323607427</v>
      </c>
      <c r="J7" s="62">
        <f>SUM(J5:J6)</f>
        <v>20</v>
      </c>
      <c r="K7" s="62">
        <f>SUM(K5:K6)</f>
        <v>189</v>
      </c>
      <c r="L7" s="62">
        <f>SUM(L5:L6)</f>
        <v>345440</v>
      </c>
      <c r="M7" s="37">
        <f>IF(AND(K7&gt;0,L7&gt;0),L7/K7,0)</f>
        <v>1827.7248677248676</v>
      </c>
      <c r="R7" s="7"/>
    </row>
    <row r="8" ht="15" customHeight="1">
      <c r="R8" s="7"/>
    </row>
    <row r="9" ht="15" customHeight="1">
      <c r="R9" s="7"/>
    </row>
    <row r="10" ht="15" customHeight="1">
      <c r="R10" s="7"/>
    </row>
    <row r="11" ht="15" customHeight="1">
      <c r="R11" s="7"/>
    </row>
    <row r="12" ht="15" customHeight="1">
      <c r="R12" s="7"/>
    </row>
    <row r="13" ht="15" customHeight="1">
      <c r="R13" s="7"/>
    </row>
    <row r="14" ht="15" customHeight="1">
      <c r="R14" s="7"/>
    </row>
    <row r="15" ht="15" customHeight="1">
      <c r="R15" s="7"/>
    </row>
    <row r="16" ht="15" customHeight="1">
      <c r="R16" s="7"/>
    </row>
    <row r="17" ht="15" customHeight="1">
      <c r="R17" s="7"/>
    </row>
    <row r="18" ht="15" customHeight="1">
      <c r="R18" s="7"/>
    </row>
    <row r="19" ht="15" customHeight="1">
      <c r="R19" s="7"/>
    </row>
    <row r="20" ht="15" customHeight="1">
      <c r="R20" s="7"/>
    </row>
    <row r="21" ht="15" customHeight="1">
      <c r="R21" s="7"/>
    </row>
    <row r="22" ht="15" customHeight="1">
      <c r="R22" s="7"/>
    </row>
    <row r="23" ht="15" customHeight="1">
      <c r="R23" s="7"/>
    </row>
    <row r="24" ht="15" customHeight="1">
      <c r="R24" s="7"/>
    </row>
    <row r="25" ht="15" customHeight="1">
      <c r="R25" s="7"/>
    </row>
    <row r="26" ht="15" customHeight="1">
      <c r="R26" s="7"/>
    </row>
    <row r="27" ht="15" customHeight="1">
      <c r="R27" s="7"/>
    </row>
    <row r="28" ht="15" customHeight="1">
      <c r="R28" s="7"/>
    </row>
    <row r="29" ht="15" customHeight="1">
      <c r="R29" s="7"/>
    </row>
    <row r="30" ht="15" customHeight="1">
      <c r="R30" s="7"/>
    </row>
    <row r="31" ht="15" customHeight="1">
      <c r="R31" s="7"/>
    </row>
    <row r="32" ht="15" customHeight="1">
      <c r="R32" s="7"/>
    </row>
    <row r="33" ht="15" customHeight="1">
      <c r="R33" s="7"/>
    </row>
    <row r="34" ht="15" customHeight="1">
      <c r="R34" s="7"/>
    </row>
    <row r="35" ht="15" customHeight="1">
      <c r="R35" s="7"/>
    </row>
    <row r="36" ht="15" customHeight="1">
      <c r="R36" s="7"/>
    </row>
    <row r="37" ht="15" customHeight="1">
      <c r="R37" s="7"/>
    </row>
    <row r="38" ht="15" customHeight="1">
      <c r="R38" s="7"/>
    </row>
    <row r="39" ht="15" customHeight="1">
      <c r="R39" s="7"/>
    </row>
    <row r="40" ht="15" customHeight="1">
      <c r="R40" s="7"/>
    </row>
    <row r="41" ht="15" customHeight="1">
      <c r="R41" s="7"/>
    </row>
    <row r="42" ht="15" customHeight="1">
      <c r="R42" s="7"/>
    </row>
    <row r="43" ht="15" customHeight="1">
      <c r="R43" s="7"/>
    </row>
    <row r="44" ht="15" customHeight="1">
      <c r="R44" s="7"/>
    </row>
    <row r="45" ht="15" customHeight="1">
      <c r="R45" s="7"/>
    </row>
    <row r="46" ht="15" customHeight="1">
      <c r="R46" s="7"/>
    </row>
    <row r="47" ht="15" customHeight="1">
      <c r="R47" s="7"/>
    </row>
    <row r="48" ht="15" customHeight="1">
      <c r="R48" s="7"/>
    </row>
    <row r="49" ht="15" customHeight="1">
      <c r="R49" s="7"/>
    </row>
    <row r="50" ht="15" customHeight="1">
      <c r="R50" s="7"/>
    </row>
    <row r="51" ht="15" customHeight="1">
      <c r="R51" s="7"/>
    </row>
    <row r="52" ht="15" customHeight="1">
      <c r="R52" s="7"/>
    </row>
    <row r="53" ht="15" customHeight="1">
      <c r="R53" s="7"/>
    </row>
    <row r="54" ht="15" customHeight="1">
      <c r="R54" s="7"/>
    </row>
    <row r="55" ht="15" customHeight="1">
      <c r="R55" s="7"/>
    </row>
    <row r="56" ht="15" customHeight="1">
      <c r="R56" s="7"/>
    </row>
    <row r="57" ht="15" customHeight="1">
      <c r="R57" s="7"/>
    </row>
    <row r="58" ht="15" customHeight="1">
      <c r="R58" s="7"/>
    </row>
    <row r="59" ht="15" customHeight="1">
      <c r="R59" s="7"/>
    </row>
    <row r="60" ht="15" customHeight="1">
      <c r="R60" s="7"/>
    </row>
    <row r="61" ht="15" customHeight="1">
      <c r="R61" s="7"/>
    </row>
    <row r="62" ht="15" customHeight="1">
      <c r="R62" s="7"/>
    </row>
    <row r="63" ht="15" customHeight="1">
      <c r="R63" s="7"/>
    </row>
    <row r="64" ht="15" customHeight="1">
      <c r="R64" s="7"/>
    </row>
    <row r="65" ht="15" customHeight="1">
      <c r="R65" s="7"/>
    </row>
    <row r="66" ht="15" customHeight="1">
      <c r="R66" s="7"/>
    </row>
    <row r="67" ht="15" customHeight="1">
      <c r="R67" s="7"/>
    </row>
    <row r="68" ht="15" customHeight="1">
      <c r="R68" s="7"/>
    </row>
    <row r="69" ht="15" customHeight="1">
      <c r="R69" s="7"/>
    </row>
    <row r="70" ht="15" customHeight="1">
      <c r="R70" s="7"/>
    </row>
    <row r="71" ht="15" customHeight="1">
      <c r="R71" s="7"/>
    </row>
    <row r="72" ht="15" customHeight="1">
      <c r="R72" s="7"/>
    </row>
    <row r="73" ht="15" customHeight="1">
      <c r="R73" s="7"/>
    </row>
    <row r="74" ht="15" customHeight="1">
      <c r="R74" s="7"/>
    </row>
    <row r="75" ht="15" customHeight="1">
      <c r="R75" s="7"/>
    </row>
    <row r="76" ht="15" customHeight="1">
      <c r="R76" s="7"/>
    </row>
    <row r="77" ht="15" customHeight="1">
      <c r="R77" s="7"/>
    </row>
    <row r="78" ht="15" customHeight="1">
      <c r="R78" s="7"/>
    </row>
    <row r="79" ht="15" customHeight="1">
      <c r="R79" s="7"/>
    </row>
    <row r="80" ht="15" customHeight="1">
      <c r="R80" s="7"/>
    </row>
    <row r="81" ht="15" customHeight="1">
      <c r="R81" s="7"/>
    </row>
    <row r="82" ht="15" customHeight="1">
      <c r="R82" s="7"/>
    </row>
    <row r="83" ht="15" customHeight="1">
      <c r="R83" s="7"/>
    </row>
    <row r="84" ht="15" customHeight="1">
      <c r="R84" s="7"/>
    </row>
    <row r="85" ht="15" customHeight="1">
      <c r="R85" s="7"/>
    </row>
    <row r="86" ht="15" customHeight="1">
      <c r="R86" s="7"/>
    </row>
    <row r="87" ht="15" customHeight="1">
      <c r="R87" s="7"/>
    </row>
    <row r="88" ht="15" customHeight="1">
      <c r="R88" s="7"/>
    </row>
    <row r="89" ht="15" customHeight="1">
      <c r="R89" s="7"/>
    </row>
    <row r="90" ht="15" customHeight="1">
      <c r="R90" s="7"/>
    </row>
    <row r="91" ht="15" customHeight="1">
      <c r="R91" s="7"/>
    </row>
    <row r="92" ht="15" customHeight="1">
      <c r="R92" s="7"/>
    </row>
    <row r="93" ht="15" customHeight="1">
      <c r="R93" s="7"/>
    </row>
    <row r="94" ht="15" customHeight="1">
      <c r="R94" s="7"/>
    </row>
    <row r="95" ht="15" customHeight="1">
      <c r="R95" s="7"/>
    </row>
    <row r="96" ht="15" customHeight="1">
      <c r="R96" s="7"/>
    </row>
    <row r="97" ht="15" customHeight="1">
      <c r="R97" s="7"/>
    </row>
    <row r="98" ht="15" customHeight="1">
      <c r="R98" s="7"/>
    </row>
    <row r="99" ht="15" customHeight="1">
      <c r="R99" s="7"/>
    </row>
    <row r="100" ht="15" customHeight="1">
      <c r="R100" s="7"/>
    </row>
    <row r="101" ht="15" customHeight="1">
      <c r="R101" s="7"/>
    </row>
    <row r="102" ht="15" customHeight="1">
      <c r="R102" s="7"/>
    </row>
    <row r="103" ht="15" customHeight="1">
      <c r="R103" s="7"/>
    </row>
    <row r="104" ht="15" customHeight="1">
      <c r="R104" s="7"/>
    </row>
    <row r="105" ht="15" customHeight="1">
      <c r="R105" s="7"/>
    </row>
    <row r="106" ht="15" customHeight="1">
      <c r="R106" s="7"/>
    </row>
    <row r="107" ht="15" customHeight="1">
      <c r="R107" s="7"/>
    </row>
    <row r="108" ht="15" customHeight="1">
      <c r="R108" s="7"/>
    </row>
    <row r="109" ht="15" customHeight="1">
      <c r="R109" s="7"/>
    </row>
    <row r="110" ht="15" customHeight="1">
      <c r="R110" s="7"/>
    </row>
    <row r="111" ht="15" customHeight="1">
      <c r="R111" s="7"/>
    </row>
    <row r="112" ht="15" customHeight="1">
      <c r="R112" s="7"/>
    </row>
    <row r="113" ht="15" customHeight="1">
      <c r="R113" s="7"/>
    </row>
    <row r="114" ht="15" customHeight="1">
      <c r="R114" s="7"/>
    </row>
    <row r="115" ht="15" customHeight="1">
      <c r="R115" s="7"/>
    </row>
    <row r="116" ht="15" customHeight="1">
      <c r="R116" s="7"/>
    </row>
    <row r="117" ht="15" customHeight="1">
      <c r="R117" s="7"/>
    </row>
    <row r="118" ht="15" customHeight="1">
      <c r="R118" s="7"/>
    </row>
    <row r="119" ht="15" customHeight="1">
      <c r="R119" s="7"/>
    </row>
    <row r="120" ht="15" customHeight="1">
      <c r="R120" s="7"/>
    </row>
    <row r="121" ht="15" customHeight="1">
      <c r="R121" s="7"/>
    </row>
    <row r="122" ht="15" customHeight="1">
      <c r="R122" s="7"/>
    </row>
    <row r="123" ht="15" customHeight="1">
      <c r="R123" s="7"/>
    </row>
    <row r="124" ht="15" customHeight="1">
      <c r="R124" s="7"/>
    </row>
    <row r="125" ht="15" customHeight="1">
      <c r="R125" s="7"/>
    </row>
    <row r="126" ht="15" customHeight="1">
      <c r="R126" s="7"/>
    </row>
    <row r="127" ht="15" customHeight="1">
      <c r="R127" s="7"/>
    </row>
    <row r="128" ht="15" customHeight="1">
      <c r="R128" s="7"/>
    </row>
    <row r="129" ht="15" customHeight="1">
      <c r="R129" s="7"/>
    </row>
    <row r="130" ht="15" customHeight="1">
      <c r="R130" s="7"/>
    </row>
    <row r="131" ht="15" customHeight="1">
      <c r="R131" s="7"/>
    </row>
    <row r="132" ht="15" customHeight="1">
      <c r="R132" s="7"/>
    </row>
    <row r="133" ht="15" customHeight="1">
      <c r="R133" s="7"/>
    </row>
    <row r="134" ht="15" customHeight="1">
      <c r="R134" s="7"/>
    </row>
    <row r="135" ht="15" customHeight="1">
      <c r="R135" s="7"/>
    </row>
    <row r="136" ht="15" customHeight="1">
      <c r="R136" s="7"/>
    </row>
    <row r="137" ht="15" customHeight="1">
      <c r="R137" s="7"/>
    </row>
    <row r="138" ht="15" customHeight="1">
      <c r="R138" s="7"/>
    </row>
    <row r="139" ht="15" customHeight="1">
      <c r="R139" s="7"/>
    </row>
    <row r="140" ht="15" customHeight="1">
      <c r="R140" s="7"/>
    </row>
    <row r="141" ht="15" customHeight="1">
      <c r="R141" s="7"/>
    </row>
    <row r="142" ht="15" customHeight="1">
      <c r="R142" s="7"/>
    </row>
    <row r="143" ht="15" customHeight="1">
      <c r="R143" s="7"/>
    </row>
    <row r="144" ht="15" customHeight="1">
      <c r="R144" s="7"/>
    </row>
    <row r="145" ht="15" customHeight="1">
      <c r="R145" s="7"/>
    </row>
    <row r="146" ht="15" customHeight="1">
      <c r="R146" s="7"/>
    </row>
    <row r="147" ht="15" customHeight="1">
      <c r="R147" s="7"/>
    </row>
    <row r="148" ht="15" customHeight="1">
      <c r="R148" s="7"/>
    </row>
    <row r="149" ht="15" customHeight="1">
      <c r="R149" s="7"/>
    </row>
    <row r="150" ht="15" customHeight="1">
      <c r="R150" s="7"/>
    </row>
    <row r="151" ht="15" customHeight="1">
      <c r="R151" s="7"/>
    </row>
    <row r="152" ht="15" customHeight="1">
      <c r="R152" s="7"/>
    </row>
    <row r="153" ht="15" customHeight="1">
      <c r="R153" s="7"/>
    </row>
    <row r="154" ht="15" customHeight="1">
      <c r="R154" s="7"/>
    </row>
    <row r="155" ht="15" customHeight="1">
      <c r="R155" s="7"/>
    </row>
    <row r="156" ht="15" customHeight="1">
      <c r="R156" s="7"/>
    </row>
    <row r="157" ht="15" customHeight="1">
      <c r="R157" s="7"/>
    </row>
    <row r="158" ht="15" customHeight="1">
      <c r="R158" s="7"/>
    </row>
    <row r="159" ht="15" customHeight="1">
      <c r="R159" s="7"/>
    </row>
    <row r="160" ht="15" customHeight="1">
      <c r="R160" s="7"/>
    </row>
    <row r="161" ht="15" customHeight="1">
      <c r="R161" s="7"/>
    </row>
    <row r="162" ht="15" customHeight="1">
      <c r="R162" s="7"/>
    </row>
    <row r="163" ht="15" customHeight="1">
      <c r="R163" s="7"/>
    </row>
    <row r="164" ht="15" customHeight="1">
      <c r="R164" s="7"/>
    </row>
    <row r="165" ht="15" customHeight="1">
      <c r="R165" s="7"/>
    </row>
    <row r="166" ht="15" customHeight="1">
      <c r="R166" s="7"/>
    </row>
    <row r="167" ht="15" customHeight="1">
      <c r="R167" s="7"/>
    </row>
    <row r="168" ht="15" customHeight="1">
      <c r="R168" s="7"/>
    </row>
    <row r="169" ht="15" customHeight="1">
      <c r="R169" s="7"/>
    </row>
    <row r="170" ht="15" customHeight="1">
      <c r="R170" s="7"/>
    </row>
    <row r="171" ht="15" customHeight="1">
      <c r="R171" s="7"/>
    </row>
    <row r="172" ht="15" customHeight="1">
      <c r="R172" s="7"/>
    </row>
    <row r="173" ht="15" customHeight="1">
      <c r="R173" s="7"/>
    </row>
    <row r="174" ht="15" customHeight="1">
      <c r="R174" s="7"/>
    </row>
    <row r="175" ht="15" customHeight="1">
      <c r="R175" s="7"/>
    </row>
    <row r="176" ht="15" customHeight="1">
      <c r="R176" s="7"/>
    </row>
    <row r="177" ht="15" customHeight="1">
      <c r="R177" s="7"/>
    </row>
    <row r="178" ht="15" customHeight="1">
      <c r="R178" s="7"/>
    </row>
    <row r="179" ht="15" customHeight="1">
      <c r="R179" s="7"/>
    </row>
    <row r="180" ht="15" customHeight="1">
      <c r="R180" s="7"/>
    </row>
    <row r="181" ht="15" customHeight="1">
      <c r="R181" s="7"/>
    </row>
    <row r="182" ht="15" customHeight="1">
      <c r="R182" s="7"/>
    </row>
    <row r="183" ht="15" customHeight="1">
      <c r="R183" s="7"/>
    </row>
    <row r="184" ht="15" customHeight="1">
      <c r="R184" s="7"/>
    </row>
    <row r="185" ht="15" customHeight="1">
      <c r="R185" s="7"/>
    </row>
    <row r="186" ht="15" customHeight="1">
      <c r="R186" s="7"/>
    </row>
    <row r="187" ht="15" customHeight="1">
      <c r="R187" s="7"/>
    </row>
    <row r="188" ht="15" customHeight="1">
      <c r="R188" s="7"/>
    </row>
    <row r="189" ht="15" customHeight="1">
      <c r="R189" s="7"/>
    </row>
    <row r="190" ht="15" customHeight="1">
      <c r="R190" s="7"/>
    </row>
    <row r="191" ht="15" customHeight="1">
      <c r="R191" s="7"/>
    </row>
    <row r="192" ht="15" customHeight="1">
      <c r="R192" s="7"/>
    </row>
    <row r="193" ht="15" customHeight="1">
      <c r="R193" s="7"/>
    </row>
    <row r="194" ht="15" customHeight="1">
      <c r="R194" s="7"/>
    </row>
    <row r="195" ht="15" customHeight="1">
      <c r="R195" s="7"/>
    </row>
    <row r="196" ht="15" customHeight="1">
      <c r="R196" s="7"/>
    </row>
    <row r="197" ht="15" customHeight="1">
      <c r="R197" s="7"/>
    </row>
    <row r="198" ht="15" customHeight="1">
      <c r="R198" s="7"/>
    </row>
    <row r="199" ht="15" customHeight="1">
      <c r="R199" s="7"/>
    </row>
    <row r="200" ht="15" customHeight="1">
      <c r="R200" s="7"/>
    </row>
    <row r="201" ht="15" customHeight="1">
      <c r="R201" s="7"/>
    </row>
    <row r="202" ht="15" customHeight="1">
      <c r="R202" s="7"/>
    </row>
    <row r="203" ht="15" customHeight="1">
      <c r="R203" s="7"/>
    </row>
    <row r="204" ht="15" customHeight="1">
      <c r="R204" s="7"/>
    </row>
    <row r="205" ht="15" customHeight="1">
      <c r="R205" s="7"/>
    </row>
    <row r="206" ht="15" customHeight="1">
      <c r="R206" s="7"/>
    </row>
    <row r="207" ht="15" customHeight="1">
      <c r="R207" s="7"/>
    </row>
    <row r="208" ht="15" customHeight="1">
      <c r="R208" s="7"/>
    </row>
    <row r="209" ht="15" customHeight="1">
      <c r="R209" s="7"/>
    </row>
    <row r="210" ht="15" customHeight="1">
      <c r="R210" s="7"/>
    </row>
    <row r="211" ht="15" customHeight="1">
      <c r="R211" s="7"/>
    </row>
    <row r="212" ht="15" customHeight="1">
      <c r="R212" s="7"/>
    </row>
    <row r="213" ht="15" customHeight="1">
      <c r="R213" s="7"/>
    </row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</sheetData>
  <sheetProtection/>
  <mergeCells count="8">
    <mergeCell ref="Q2:Q4"/>
    <mergeCell ref="A2:A4"/>
    <mergeCell ref="B2:B4"/>
    <mergeCell ref="C2:D4"/>
    <mergeCell ref="N2:N4"/>
    <mergeCell ref="E2:H3"/>
    <mergeCell ref="J2:M3"/>
    <mergeCell ref="O2:P3"/>
  </mergeCells>
  <printOptions/>
  <pageMargins left="0.3937007874015748" right="0.1968503937007874" top="0.5905511811023623" bottom="0.1968503937007874" header="0.31496062992125984" footer="0.5118110236220472"/>
  <pageSetup horizontalDpi="300" verticalDpi="300" orientation="landscape" paperSize="9" scale="78" r:id="rId1"/>
  <headerFooter alignWithMargins="0">
    <oddHeader>&amp;L&amp;A</oddHeader>
  </headerFooter>
  <colBreaks count="1" manualBreakCount="1"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213"/>
  <sheetViews>
    <sheetView view="pageBreakPreview" zoomScale="60" zoomScalePageLayoutView="0" workbookViewId="0" topLeftCell="B1">
      <selection activeCell="M5" sqref="M5"/>
    </sheetView>
  </sheetViews>
  <sheetFormatPr defaultColWidth="14.375" defaultRowHeight="13.5"/>
  <cols>
    <col min="1" max="1" width="3.625" style="1" hidden="1" customWidth="1"/>
    <col min="2" max="2" width="11.875" style="7" customWidth="1"/>
    <col min="3" max="3" width="5.00390625" style="7" customWidth="1"/>
    <col min="4" max="4" width="38.50390625" style="2" customWidth="1"/>
    <col min="5" max="5" width="6.75390625" style="62" customWidth="1"/>
    <col min="6" max="7" width="13.375" style="62" customWidth="1"/>
    <col min="8" max="8" width="13.375" style="6" customWidth="1"/>
    <col min="9" max="9" width="2.625" style="6" customWidth="1"/>
    <col min="10" max="10" width="6.75390625" style="62" customWidth="1"/>
    <col min="11" max="12" width="13.375" style="62" customWidth="1"/>
    <col min="13" max="13" width="13.375" style="6" customWidth="1"/>
    <col min="14" max="14" width="6.375" style="6" customWidth="1"/>
    <col min="15" max="16" width="12.25390625" style="6" customWidth="1"/>
    <col min="17" max="17" width="6.375" style="6" customWidth="1"/>
    <col min="18" max="18" width="3.00390625" style="1" customWidth="1"/>
    <col min="19" max="16384" width="14.375" style="1" customWidth="1"/>
  </cols>
  <sheetData>
    <row r="1" ht="13.5" customHeight="1">
      <c r="R1" s="7"/>
    </row>
    <row r="2" spans="1:17" s="7" customFormat="1" ht="16.5" customHeight="1">
      <c r="A2" s="132"/>
      <c r="B2" s="135" t="s">
        <v>5</v>
      </c>
      <c r="C2" s="136" t="s">
        <v>2</v>
      </c>
      <c r="D2" s="137"/>
      <c r="E2" s="138" t="s">
        <v>153</v>
      </c>
      <c r="F2" s="139"/>
      <c r="G2" s="139"/>
      <c r="H2" s="140"/>
      <c r="I2" s="73"/>
      <c r="J2" s="138" t="s">
        <v>184</v>
      </c>
      <c r="K2" s="139"/>
      <c r="L2" s="139"/>
      <c r="M2" s="140"/>
      <c r="N2" s="129" t="s">
        <v>15</v>
      </c>
      <c r="O2" s="144" t="s">
        <v>16</v>
      </c>
      <c r="P2" s="145"/>
      <c r="Q2" s="129" t="s">
        <v>1</v>
      </c>
    </row>
    <row r="3" spans="1:17" s="7" customFormat="1" ht="16.5" customHeight="1">
      <c r="A3" s="133"/>
      <c r="B3" s="135"/>
      <c r="C3" s="136"/>
      <c r="D3" s="137"/>
      <c r="E3" s="141"/>
      <c r="F3" s="142"/>
      <c r="G3" s="142"/>
      <c r="H3" s="143"/>
      <c r="I3" s="73"/>
      <c r="J3" s="141"/>
      <c r="K3" s="142"/>
      <c r="L3" s="142"/>
      <c r="M3" s="143"/>
      <c r="N3" s="130"/>
      <c r="O3" s="146"/>
      <c r="P3" s="147"/>
      <c r="Q3" s="130"/>
    </row>
    <row r="4" spans="1:17" s="71" customFormat="1" ht="16.5" customHeight="1">
      <c r="A4" s="134"/>
      <c r="B4" s="135"/>
      <c r="C4" s="137"/>
      <c r="D4" s="137"/>
      <c r="E4" s="65" t="s">
        <v>3</v>
      </c>
      <c r="F4" s="65" t="s">
        <v>0</v>
      </c>
      <c r="G4" s="65" t="s">
        <v>14</v>
      </c>
      <c r="H4" s="67" t="s">
        <v>13</v>
      </c>
      <c r="I4" s="70"/>
      <c r="J4" s="65" t="s">
        <v>3</v>
      </c>
      <c r="K4" s="65" t="s">
        <v>0</v>
      </c>
      <c r="L4" s="65" t="s">
        <v>14</v>
      </c>
      <c r="M4" s="67" t="s">
        <v>13</v>
      </c>
      <c r="N4" s="131"/>
      <c r="O4" s="66" t="s">
        <v>20</v>
      </c>
      <c r="P4" s="66" t="s">
        <v>17</v>
      </c>
      <c r="Q4" s="131"/>
    </row>
    <row r="5" spans="1:19" ht="15" customHeight="1">
      <c r="A5" s="13"/>
      <c r="B5" s="8" t="s">
        <v>28</v>
      </c>
      <c r="C5" s="13">
        <v>1</v>
      </c>
      <c r="D5" s="3" t="s">
        <v>90</v>
      </c>
      <c r="E5" s="19">
        <v>19</v>
      </c>
      <c r="F5" s="19">
        <v>212</v>
      </c>
      <c r="G5" s="19">
        <v>2250000</v>
      </c>
      <c r="H5" s="20">
        <f>IF(AND(F5&gt;0,G5&gt;0),G5/F5,0)</f>
        <v>10613.207547169812</v>
      </c>
      <c r="I5" s="34"/>
      <c r="J5" s="19"/>
      <c r="K5" s="19"/>
      <c r="L5" s="19"/>
      <c r="M5" s="20">
        <f>IF(AND(K5&gt;0,L5&gt;0),L5/K5,0)</f>
        <v>0</v>
      </c>
      <c r="N5" s="21"/>
      <c r="O5" s="21" t="s">
        <v>201</v>
      </c>
      <c r="P5" s="21"/>
      <c r="Q5" s="21"/>
      <c r="R5" s="72"/>
      <c r="S5" s="79">
        <f>M5/H5</f>
        <v>0</v>
      </c>
    </row>
    <row r="6" spans="1:19" ht="15" customHeight="1">
      <c r="A6" s="13"/>
      <c r="B6" s="8" t="s">
        <v>28</v>
      </c>
      <c r="C6" s="13">
        <v>2</v>
      </c>
      <c r="D6" s="3" t="s">
        <v>91</v>
      </c>
      <c r="E6" s="19">
        <v>19</v>
      </c>
      <c r="F6" s="19">
        <v>188</v>
      </c>
      <c r="G6" s="19">
        <v>2000000</v>
      </c>
      <c r="H6" s="20">
        <f>IF(AND(F6&gt;0,G6&gt;0),G6/F6,0)</f>
        <v>10638.297872340425</v>
      </c>
      <c r="I6" s="34"/>
      <c r="J6" s="19"/>
      <c r="K6" s="19"/>
      <c r="L6" s="19"/>
      <c r="M6" s="20">
        <f>IF(AND(K6&gt;0,L6&gt;0),L6/K6,0)</f>
        <v>0</v>
      </c>
      <c r="N6" s="21"/>
      <c r="O6" s="21" t="s">
        <v>202</v>
      </c>
      <c r="P6" s="21"/>
      <c r="Q6" s="21"/>
      <c r="R6" s="72"/>
      <c r="S6" s="79">
        <f>M6/H6</f>
        <v>0</v>
      </c>
    </row>
    <row r="7" spans="5:18" ht="15" customHeight="1">
      <c r="E7" s="62">
        <f>SUM(E5:E6)</f>
        <v>38</v>
      </c>
      <c r="F7" s="62">
        <f>SUM(F5:F6)</f>
        <v>400</v>
      </c>
      <c r="G7" s="62">
        <f>SUM(G5:G6)</f>
        <v>4250000</v>
      </c>
      <c r="H7" s="37">
        <f>IF(AND(F7&gt;0,G7&gt;0),G7/F7,0)</f>
        <v>10625</v>
      </c>
      <c r="J7" s="62">
        <f>SUM(J5:J6)</f>
        <v>0</v>
      </c>
      <c r="K7" s="62">
        <f>SUM(K5:K6)</f>
        <v>0</v>
      </c>
      <c r="L7" s="62">
        <f>SUM(L5:L6)</f>
        <v>0</v>
      </c>
      <c r="M7" s="37">
        <f>IF(AND(K7&gt;0,L7&gt;0),L7/K7,0)</f>
        <v>0</v>
      </c>
      <c r="R7" s="7"/>
    </row>
    <row r="8" ht="15" customHeight="1">
      <c r="R8" s="7"/>
    </row>
    <row r="9" ht="15" customHeight="1">
      <c r="R9" s="7"/>
    </row>
    <row r="10" ht="15" customHeight="1">
      <c r="R10" s="7"/>
    </row>
    <row r="11" ht="15" customHeight="1">
      <c r="R11" s="7"/>
    </row>
    <row r="12" ht="15" customHeight="1">
      <c r="R12" s="7"/>
    </row>
    <row r="13" ht="15" customHeight="1">
      <c r="R13" s="7"/>
    </row>
    <row r="14" ht="15" customHeight="1">
      <c r="R14" s="7"/>
    </row>
    <row r="15" ht="15" customHeight="1">
      <c r="R15" s="7"/>
    </row>
    <row r="16" ht="15" customHeight="1">
      <c r="R16" s="7"/>
    </row>
    <row r="17" ht="15" customHeight="1">
      <c r="R17" s="7"/>
    </row>
    <row r="18" ht="15" customHeight="1">
      <c r="R18" s="7"/>
    </row>
    <row r="19" ht="15" customHeight="1">
      <c r="R19" s="7"/>
    </row>
    <row r="20" ht="15" customHeight="1">
      <c r="R20" s="7"/>
    </row>
    <row r="21" ht="15" customHeight="1">
      <c r="R21" s="7"/>
    </row>
    <row r="22" ht="15" customHeight="1">
      <c r="R22" s="7"/>
    </row>
    <row r="23" ht="15" customHeight="1">
      <c r="R23" s="7"/>
    </row>
    <row r="24" ht="15" customHeight="1">
      <c r="R24" s="7"/>
    </row>
    <row r="25" ht="15" customHeight="1">
      <c r="R25" s="7"/>
    </row>
    <row r="26" ht="15" customHeight="1">
      <c r="R26" s="7"/>
    </row>
    <row r="27" ht="15" customHeight="1">
      <c r="R27" s="7"/>
    </row>
    <row r="28" ht="15" customHeight="1">
      <c r="R28" s="7"/>
    </row>
    <row r="29" ht="15" customHeight="1">
      <c r="R29" s="7"/>
    </row>
    <row r="30" ht="15" customHeight="1">
      <c r="R30" s="7"/>
    </row>
    <row r="31" ht="15" customHeight="1">
      <c r="R31" s="7"/>
    </row>
    <row r="32" ht="15" customHeight="1">
      <c r="R32" s="7"/>
    </row>
    <row r="33" ht="15" customHeight="1">
      <c r="R33" s="7"/>
    </row>
    <row r="34" ht="15" customHeight="1">
      <c r="R34" s="7"/>
    </row>
    <row r="35" ht="15" customHeight="1">
      <c r="R35" s="7"/>
    </row>
    <row r="36" ht="15" customHeight="1">
      <c r="R36" s="7"/>
    </row>
    <row r="37" ht="15" customHeight="1">
      <c r="R37" s="7"/>
    </row>
    <row r="38" ht="15" customHeight="1">
      <c r="R38" s="7"/>
    </row>
    <row r="39" ht="15" customHeight="1">
      <c r="R39" s="7"/>
    </row>
    <row r="40" ht="15" customHeight="1">
      <c r="R40" s="7"/>
    </row>
    <row r="41" ht="15" customHeight="1">
      <c r="R41" s="7"/>
    </row>
    <row r="42" ht="15" customHeight="1">
      <c r="R42" s="7"/>
    </row>
    <row r="43" ht="15" customHeight="1">
      <c r="R43" s="7"/>
    </row>
    <row r="44" ht="15" customHeight="1">
      <c r="R44" s="7"/>
    </row>
    <row r="45" ht="15" customHeight="1">
      <c r="R45" s="7"/>
    </row>
    <row r="46" ht="15" customHeight="1">
      <c r="R46" s="7"/>
    </row>
    <row r="47" ht="15" customHeight="1">
      <c r="R47" s="7"/>
    </row>
    <row r="48" ht="15" customHeight="1">
      <c r="R48" s="7"/>
    </row>
    <row r="49" ht="15" customHeight="1">
      <c r="R49" s="7"/>
    </row>
    <row r="50" ht="15" customHeight="1">
      <c r="R50" s="7"/>
    </row>
    <row r="51" ht="15" customHeight="1">
      <c r="R51" s="7"/>
    </row>
    <row r="52" ht="15" customHeight="1">
      <c r="R52" s="7"/>
    </row>
    <row r="53" ht="15" customHeight="1">
      <c r="R53" s="7"/>
    </row>
    <row r="54" ht="15" customHeight="1">
      <c r="R54" s="7"/>
    </row>
    <row r="55" ht="15" customHeight="1">
      <c r="R55" s="7"/>
    </row>
    <row r="56" ht="15" customHeight="1">
      <c r="R56" s="7"/>
    </row>
    <row r="57" ht="15" customHeight="1">
      <c r="R57" s="7"/>
    </row>
    <row r="58" ht="15" customHeight="1">
      <c r="R58" s="7"/>
    </row>
    <row r="59" ht="15" customHeight="1">
      <c r="R59" s="7"/>
    </row>
    <row r="60" ht="15" customHeight="1">
      <c r="R60" s="7"/>
    </row>
    <row r="61" ht="15" customHeight="1">
      <c r="R61" s="7"/>
    </row>
    <row r="62" ht="15" customHeight="1">
      <c r="R62" s="7"/>
    </row>
    <row r="63" ht="15" customHeight="1">
      <c r="R63" s="7"/>
    </row>
    <row r="64" ht="15" customHeight="1">
      <c r="R64" s="7"/>
    </row>
    <row r="65" ht="15" customHeight="1">
      <c r="R65" s="7"/>
    </row>
    <row r="66" ht="15" customHeight="1">
      <c r="R66" s="7"/>
    </row>
    <row r="67" ht="15" customHeight="1">
      <c r="R67" s="7"/>
    </row>
    <row r="68" ht="15" customHeight="1">
      <c r="R68" s="7"/>
    </row>
    <row r="69" ht="15" customHeight="1">
      <c r="R69" s="7"/>
    </row>
    <row r="70" ht="15" customHeight="1">
      <c r="R70" s="7"/>
    </row>
    <row r="71" ht="15" customHeight="1">
      <c r="R71" s="7"/>
    </row>
    <row r="72" ht="15" customHeight="1">
      <c r="R72" s="7"/>
    </row>
    <row r="73" ht="15" customHeight="1">
      <c r="R73" s="7"/>
    </row>
    <row r="74" ht="15" customHeight="1">
      <c r="R74" s="7"/>
    </row>
    <row r="75" ht="15" customHeight="1">
      <c r="R75" s="7"/>
    </row>
    <row r="76" ht="15" customHeight="1">
      <c r="R76" s="7"/>
    </row>
    <row r="77" ht="15" customHeight="1">
      <c r="R77" s="7"/>
    </row>
    <row r="78" ht="15" customHeight="1">
      <c r="R78" s="7"/>
    </row>
    <row r="79" ht="15" customHeight="1">
      <c r="R79" s="7"/>
    </row>
    <row r="80" ht="15" customHeight="1">
      <c r="R80" s="7"/>
    </row>
    <row r="81" ht="15" customHeight="1">
      <c r="R81" s="7"/>
    </row>
    <row r="82" ht="15" customHeight="1">
      <c r="R82" s="7"/>
    </row>
    <row r="83" ht="15" customHeight="1">
      <c r="R83" s="7"/>
    </row>
    <row r="84" ht="15" customHeight="1">
      <c r="R84" s="7"/>
    </row>
    <row r="85" ht="15" customHeight="1">
      <c r="R85" s="7"/>
    </row>
    <row r="86" ht="15" customHeight="1">
      <c r="R86" s="7"/>
    </row>
    <row r="87" ht="15" customHeight="1">
      <c r="R87" s="7"/>
    </row>
    <row r="88" ht="15" customHeight="1">
      <c r="R88" s="7"/>
    </row>
    <row r="89" ht="15" customHeight="1">
      <c r="R89" s="7"/>
    </row>
    <row r="90" ht="15" customHeight="1">
      <c r="R90" s="7"/>
    </row>
    <row r="91" ht="15" customHeight="1">
      <c r="R91" s="7"/>
    </row>
    <row r="92" ht="15" customHeight="1">
      <c r="R92" s="7"/>
    </row>
    <row r="93" ht="15" customHeight="1">
      <c r="R93" s="7"/>
    </row>
    <row r="94" ht="15" customHeight="1">
      <c r="R94" s="7"/>
    </row>
    <row r="95" ht="15" customHeight="1">
      <c r="R95" s="7"/>
    </row>
    <row r="96" ht="15" customHeight="1">
      <c r="R96" s="7"/>
    </row>
    <row r="97" ht="15" customHeight="1">
      <c r="R97" s="7"/>
    </row>
    <row r="98" ht="15" customHeight="1">
      <c r="R98" s="7"/>
    </row>
    <row r="99" ht="15" customHeight="1">
      <c r="R99" s="7"/>
    </row>
    <row r="100" ht="15" customHeight="1">
      <c r="R100" s="7"/>
    </row>
    <row r="101" ht="15" customHeight="1">
      <c r="R101" s="7"/>
    </row>
    <row r="102" ht="15" customHeight="1">
      <c r="R102" s="7"/>
    </row>
    <row r="103" ht="15" customHeight="1">
      <c r="R103" s="7"/>
    </row>
    <row r="104" ht="15" customHeight="1">
      <c r="R104" s="7"/>
    </row>
    <row r="105" ht="15" customHeight="1">
      <c r="R105" s="7"/>
    </row>
    <row r="106" ht="15" customHeight="1">
      <c r="R106" s="7"/>
    </row>
    <row r="107" ht="15" customHeight="1">
      <c r="R107" s="7"/>
    </row>
    <row r="108" ht="15" customHeight="1">
      <c r="R108" s="7"/>
    </row>
    <row r="109" ht="15" customHeight="1">
      <c r="R109" s="7"/>
    </row>
    <row r="110" ht="15" customHeight="1">
      <c r="R110" s="7"/>
    </row>
    <row r="111" ht="15" customHeight="1">
      <c r="R111" s="7"/>
    </row>
    <row r="112" ht="15" customHeight="1">
      <c r="R112" s="7"/>
    </row>
    <row r="113" ht="15" customHeight="1">
      <c r="R113" s="7"/>
    </row>
    <row r="114" ht="15" customHeight="1">
      <c r="R114" s="7"/>
    </row>
    <row r="115" ht="15" customHeight="1">
      <c r="R115" s="7"/>
    </row>
    <row r="116" ht="15" customHeight="1">
      <c r="R116" s="7"/>
    </row>
    <row r="117" ht="15" customHeight="1">
      <c r="R117" s="7"/>
    </row>
    <row r="118" ht="15" customHeight="1">
      <c r="R118" s="7"/>
    </row>
    <row r="119" ht="15" customHeight="1">
      <c r="R119" s="7"/>
    </row>
    <row r="120" ht="15" customHeight="1">
      <c r="R120" s="7"/>
    </row>
    <row r="121" ht="15" customHeight="1">
      <c r="R121" s="7"/>
    </row>
    <row r="122" ht="15" customHeight="1">
      <c r="R122" s="7"/>
    </row>
    <row r="123" ht="15" customHeight="1">
      <c r="R123" s="7"/>
    </row>
    <row r="124" ht="15" customHeight="1">
      <c r="R124" s="7"/>
    </row>
    <row r="125" ht="15" customHeight="1">
      <c r="R125" s="7"/>
    </row>
    <row r="126" ht="15" customHeight="1">
      <c r="R126" s="7"/>
    </row>
    <row r="127" ht="15" customHeight="1">
      <c r="R127" s="7"/>
    </row>
    <row r="128" ht="15" customHeight="1">
      <c r="R128" s="7"/>
    </row>
    <row r="129" ht="15" customHeight="1">
      <c r="R129" s="7"/>
    </row>
    <row r="130" ht="15" customHeight="1">
      <c r="R130" s="7"/>
    </row>
    <row r="131" ht="15" customHeight="1">
      <c r="R131" s="7"/>
    </row>
    <row r="132" ht="15" customHeight="1">
      <c r="R132" s="7"/>
    </row>
    <row r="133" ht="15" customHeight="1">
      <c r="R133" s="7"/>
    </row>
    <row r="134" ht="15" customHeight="1">
      <c r="R134" s="7"/>
    </row>
    <row r="135" ht="15" customHeight="1">
      <c r="R135" s="7"/>
    </row>
    <row r="136" ht="15" customHeight="1">
      <c r="R136" s="7"/>
    </row>
    <row r="137" ht="15" customHeight="1">
      <c r="R137" s="7"/>
    </row>
    <row r="138" ht="15" customHeight="1">
      <c r="R138" s="7"/>
    </row>
    <row r="139" ht="15" customHeight="1">
      <c r="R139" s="7"/>
    </row>
    <row r="140" ht="15" customHeight="1">
      <c r="R140" s="7"/>
    </row>
    <row r="141" ht="15" customHeight="1">
      <c r="R141" s="7"/>
    </row>
    <row r="142" ht="15" customHeight="1">
      <c r="R142" s="7"/>
    </row>
    <row r="143" ht="15" customHeight="1">
      <c r="R143" s="7"/>
    </row>
    <row r="144" ht="15" customHeight="1">
      <c r="R144" s="7"/>
    </row>
    <row r="145" ht="15" customHeight="1">
      <c r="R145" s="7"/>
    </row>
    <row r="146" ht="15" customHeight="1">
      <c r="R146" s="7"/>
    </row>
    <row r="147" ht="15" customHeight="1">
      <c r="R147" s="7"/>
    </row>
    <row r="148" ht="15" customHeight="1">
      <c r="R148" s="7"/>
    </row>
    <row r="149" ht="15" customHeight="1">
      <c r="R149" s="7"/>
    </row>
    <row r="150" ht="15" customHeight="1">
      <c r="R150" s="7"/>
    </row>
    <row r="151" ht="15" customHeight="1">
      <c r="R151" s="7"/>
    </row>
    <row r="152" ht="15" customHeight="1">
      <c r="R152" s="7"/>
    </row>
    <row r="153" ht="15" customHeight="1">
      <c r="R153" s="7"/>
    </row>
    <row r="154" ht="15" customHeight="1">
      <c r="R154" s="7"/>
    </row>
    <row r="155" ht="15" customHeight="1">
      <c r="R155" s="7"/>
    </row>
    <row r="156" ht="15" customHeight="1">
      <c r="R156" s="7"/>
    </row>
    <row r="157" ht="15" customHeight="1">
      <c r="R157" s="7"/>
    </row>
    <row r="158" ht="15" customHeight="1">
      <c r="R158" s="7"/>
    </row>
    <row r="159" ht="15" customHeight="1">
      <c r="R159" s="7"/>
    </row>
    <row r="160" ht="15" customHeight="1">
      <c r="R160" s="7"/>
    </row>
    <row r="161" ht="15" customHeight="1">
      <c r="R161" s="7"/>
    </row>
    <row r="162" ht="15" customHeight="1">
      <c r="R162" s="7"/>
    </row>
    <row r="163" ht="15" customHeight="1">
      <c r="R163" s="7"/>
    </row>
    <row r="164" ht="15" customHeight="1">
      <c r="R164" s="7"/>
    </row>
    <row r="165" ht="15" customHeight="1">
      <c r="R165" s="7"/>
    </row>
    <row r="166" ht="15" customHeight="1">
      <c r="R166" s="7"/>
    </row>
    <row r="167" ht="15" customHeight="1">
      <c r="R167" s="7"/>
    </row>
    <row r="168" ht="15" customHeight="1">
      <c r="R168" s="7"/>
    </row>
    <row r="169" ht="15" customHeight="1">
      <c r="R169" s="7"/>
    </row>
    <row r="170" ht="15" customHeight="1">
      <c r="R170" s="7"/>
    </row>
    <row r="171" ht="15" customHeight="1">
      <c r="R171" s="7"/>
    </row>
    <row r="172" ht="15" customHeight="1">
      <c r="R172" s="7"/>
    </row>
    <row r="173" ht="15" customHeight="1">
      <c r="R173" s="7"/>
    </row>
    <row r="174" ht="15" customHeight="1">
      <c r="R174" s="7"/>
    </row>
    <row r="175" ht="15" customHeight="1">
      <c r="R175" s="7"/>
    </row>
    <row r="176" ht="15" customHeight="1">
      <c r="R176" s="7"/>
    </row>
    <row r="177" ht="15" customHeight="1">
      <c r="R177" s="7"/>
    </row>
    <row r="178" ht="15" customHeight="1">
      <c r="R178" s="7"/>
    </row>
    <row r="179" ht="15" customHeight="1">
      <c r="R179" s="7"/>
    </row>
    <row r="180" ht="15" customHeight="1">
      <c r="R180" s="7"/>
    </row>
    <row r="181" ht="15" customHeight="1">
      <c r="R181" s="7"/>
    </row>
    <row r="182" ht="15" customHeight="1">
      <c r="R182" s="7"/>
    </row>
    <row r="183" ht="15" customHeight="1">
      <c r="R183" s="7"/>
    </row>
    <row r="184" ht="15" customHeight="1">
      <c r="R184" s="7"/>
    </row>
    <row r="185" ht="15" customHeight="1">
      <c r="R185" s="7"/>
    </row>
    <row r="186" ht="15" customHeight="1">
      <c r="R186" s="7"/>
    </row>
    <row r="187" ht="15" customHeight="1">
      <c r="R187" s="7"/>
    </row>
    <row r="188" ht="15" customHeight="1">
      <c r="R188" s="7"/>
    </row>
    <row r="189" ht="15" customHeight="1">
      <c r="R189" s="7"/>
    </row>
    <row r="190" ht="15" customHeight="1">
      <c r="R190" s="7"/>
    </row>
    <row r="191" ht="15" customHeight="1">
      <c r="R191" s="7"/>
    </row>
    <row r="192" ht="15" customHeight="1">
      <c r="R192" s="7"/>
    </row>
    <row r="193" ht="15" customHeight="1">
      <c r="R193" s="7"/>
    </row>
    <row r="194" ht="15" customHeight="1">
      <c r="R194" s="7"/>
    </row>
    <row r="195" ht="15" customHeight="1">
      <c r="R195" s="7"/>
    </row>
    <row r="196" ht="15" customHeight="1">
      <c r="R196" s="7"/>
    </row>
    <row r="197" ht="15" customHeight="1">
      <c r="R197" s="7"/>
    </row>
    <row r="198" ht="15" customHeight="1">
      <c r="R198" s="7"/>
    </row>
    <row r="199" ht="15" customHeight="1">
      <c r="R199" s="7"/>
    </row>
    <row r="200" ht="15" customHeight="1">
      <c r="R200" s="7"/>
    </row>
    <row r="201" ht="15" customHeight="1">
      <c r="R201" s="7"/>
    </row>
    <row r="202" ht="15" customHeight="1">
      <c r="R202" s="7"/>
    </row>
    <row r="203" ht="15" customHeight="1">
      <c r="R203" s="7"/>
    </row>
    <row r="204" ht="15" customHeight="1">
      <c r="R204" s="7"/>
    </row>
    <row r="205" ht="15" customHeight="1">
      <c r="R205" s="7"/>
    </row>
    <row r="206" ht="15" customHeight="1">
      <c r="R206" s="7"/>
    </row>
    <row r="207" ht="15" customHeight="1">
      <c r="R207" s="7"/>
    </row>
    <row r="208" ht="15" customHeight="1">
      <c r="R208" s="7"/>
    </row>
    <row r="209" ht="15" customHeight="1">
      <c r="R209" s="7"/>
    </row>
    <row r="210" ht="15" customHeight="1">
      <c r="R210" s="7"/>
    </row>
    <row r="211" ht="15" customHeight="1">
      <c r="R211" s="7"/>
    </row>
    <row r="212" ht="15" customHeight="1">
      <c r="R212" s="7"/>
    </row>
    <row r="213" ht="15" customHeight="1">
      <c r="R213" s="7"/>
    </row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</sheetData>
  <sheetProtection/>
  <mergeCells count="8">
    <mergeCell ref="Q2:Q4"/>
    <mergeCell ref="A2:A4"/>
    <mergeCell ref="B2:B4"/>
    <mergeCell ref="C2:D4"/>
    <mergeCell ref="N2:N4"/>
    <mergeCell ref="E2:H3"/>
    <mergeCell ref="J2:M3"/>
    <mergeCell ref="O2:P3"/>
  </mergeCells>
  <printOptions/>
  <pageMargins left="0.3937007874015748" right="0.1968503937007874" top="0.5905511811023623" bottom="0.1968503937007874" header="0.31496062992125984" footer="0.5118110236220472"/>
  <pageSetup horizontalDpi="300" verticalDpi="300" orientation="landscape" paperSize="9" scale="75" r:id="rId1"/>
  <headerFooter alignWithMargins="0">
    <oddHeader>&amp;L&amp;A</oddHeader>
  </headerFooter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R213"/>
  <sheetViews>
    <sheetView zoomScalePageLayoutView="0" workbookViewId="0" topLeftCell="B1">
      <selection activeCell="K9" sqref="K9"/>
    </sheetView>
  </sheetViews>
  <sheetFormatPr defaultColWidth="9.00390625" defaultRowHeight="13.5"/>
  <cols>
    <col min="1" max="1" width="3.50390625" style="1" hidden="1" customWidth="1"/>
    <col min="2" max="2" width="11.875" style="7" customWidth="1"/>
    <col min="3" max="3" width="5.00390625" style="7" customWidth="1"/>
    <col min="4" max="4" width="38.50390625" style="2" customWidth="1"/>
    <col min="5" max="5" width="6.75390625" style="62" customWidth="1"/>
    <col min="6" max="7" width="13.375" style="62" customWidth="1"/>
    <col min="8" max="8" width="13.375" style="6" customWidth="1"/>
    <col min="9" max="9" width="2.625" style="6" customWidth="1"/>
    <col min="10" max="10" width="6.75390625" style="62" customWidth="1"/>
    <col min="11" max="12" width="13.375" style="62" customWidth="1"/>
    <col min="13" max="13" width="13.375" style="6" customWidth="1"/>
    <col min="14" max="14" width="6.375" style="26" customWidth="1"/>
    <col min="15" max="16" width="12.25390625" style="26" customWidth="1"/>
    <col min="17" max="17" width="6.375" style="26" customWidth="1"/>
    <col min="18" max="18" width="3.00390625" style="1" customWidth="1"/>
    <col min="19" max="16384" width="9.00390625" style="1" customWidth="1"/>
  </cols>
  <sheetData>
    <row r="1" ht="13.5" customHeight="1">
      <c r="R1" s="7"/>
    </row>
    <row r="2" spans="1:17" s="7" customFormat="1" ht="16.5" customHeight="1">
      <c r="A2" s="132"/>
      <c r="B2" s="135" t="s">
        <v>5</v>
      </c>
      <c r="C2" s="136" t="s">
        <v>2</v>
      </c>
      <c r="D2" s="137"/>
      <c r="E2" s="138" t="s">
        <v>153</v>
      </c>
      <c r="F2" s="139"/>
      <c r="G2" s="139"/>
      <c r="H2" s="140"/>
      <c r="I2" s="73"/>
      <c r="J2" s="138" t="s">
        <v>184</v>
      </c>
      <c r="K2" s="139"/>
      <c r="L2" s="139"/>
      <c r="M2" s="140"/>
      <c r="N2" s="129" t="s">
        <v>15</v>
      </c>
      <c r="O2" s="144" t="s">
        <v>16</v>
      </c>
      <c r="P2" s="145"/>
      <c r="Q2" s="129" t="s">
        <v>1</v>
      </c>
    </row>
    <row r="3" spans="1:17" s="7" customFormat="1" ht="16.5" customHeight="1">
      <c r="A3" s="133"/>
      <c r="B3" s="135"/>
      <c r="C3" s="136"/>
      <c r="D3" s="137"/>
      <c r="E3" s="141"/>
      <c r="F3" s="142"/>
      <c r="G3" s="142"/>
      <c r="H3" s="143"/>
      <c r="I3" s="73"/>
      <c r="J3" s="141"/>
      <c r="K3" s="142"/>
      <c r="L3" s="142"/>
      <c r="M3" s="143"/>
      <c r="N3" s="130"/>
      <c r="O3" s="146"/>
      <c r="P3" s="147"/>
      <c r="Q3" s="130"/>
    </row>
    <row r="4" spans="1:17" s="71" customFormat="1" ht="16.5" customHeight="1">
      <c r="A4" s="134"/>
      <c r="B4" s="135"/>
      <c r="C4" s="137"/>
      <c r="D4" s="137"/>
      <c r="E4" s="65" t="s">
        <v>3</v>
      </c>
      <c r="F4" s="65" t="s">
        <v>0</v>
      </c>
      <c r="G4" s="65" t="s">
        <v>14</v>
      </c>
      <c r="H4" s="67" t="s">
        <v>13</v>
      </c>
      <c r="I4" s="70"/>
      <c r="J4" s="65" t="s">
        <v>3</v>
      </c>
      <c r="K4" s="65" t="s">
        <v>0</v>
      </c>
      <c r="L4" s="65" t="s">
        <v>14</v>
      </c>
      <c r="M4" s="67" t="s">
        <v>13</v>
      </c>
      <c r="N4" s="131"/>
      <c r="O4" s="66" t="s">
        <v>20</v>
      </c>
      <c r="P4" s="66" t="s">
        <v>17</v>
      </c>
      <c r="Q4" s="131"/>
    </row>
    <row r="5" spans="1:18" s="10" customFormat="1" ht="15" customHeight="1">
      <c r="A5" s="51"/>
      <c r="B5" s="32"/>
      <c r="C5" s="54">
        <v>1</v>
      </c>
      <c r="D5" s="53"/>
      <c r="E5" s="64"/>
      <c r="F5" s="64"/>
      <c r="G5" s="64"/>
      <c r="H5" s="20">
        <f>IF(AND(F5&gt;0,G5&gt;0),G5/F5,0)</f>
        <v>0</v>
      </c>
      <c r="I5" s="33"/>
      <c r="J5" s="64"/>
      <c r="K5" s="64"/>
      <c r="L5" s="64"/>
      <c r="M5" s="20">
        <f>IF(AND(K5&gt;0,L5&gt;0),L5/K5,0)</f>
        <v>0</v>
      </c>
      <c r="N5" s="52"/>
      <c r="O5" s="32"/>
      <c r="P5" s="32"/>
      <c r="Q5" s="52"/>
      <c r="R5" s="72"/>
    </row>
    <row r="6" spans="1:18" s="10" customFormat="1" ht="15" customHeight="1">
      <c r="A6" s="51"/>
      <c r="B6" s="32"/>
      <c r="C6" s="54">
        <v>2</v>
      </c>
      <c r="D6" s="53"/>
      <c r="E6" s="64"/>
      <c r="F6" s="64"/>
      <c r="G6" s="64"/>
      <c r="H6" s="20">
        <f aca="true" t="shared" si="0" ref="H6:H24">IF(AND(F6&gt;0,G6&gt;0),G6/F6,0)</f>
        <v>0</v>
      </c>
      <c r="I6" s="33"/>
      <c r="J6" s="64"/>
      <c r="K6" s="64"/>
      <c r="L6" s="64"/>
      <c r="M6" s="20">
        <f aca="true" t="shared" si="1" ref="M6:M23">IF(AND(K6&gt;0,L6&gt;0),L6/K6,0)</f>
        <v>0</v>
      </c>
      <c r="N6" s="52"/>
      <c r="O6" s="32"/>
      <c r="P6" s="32"/>
      <c r="Q6" s="52"/>
      <c r="R6" s="72"/>
    </row>
    <row r="7" spans="1:18" s="10" customFormat="1" ht="15" customHeight="1">
      <c r="A7" s="51"/>
      <c r="B7" s="32"/>
      <c r="C7" s="54">
        <v>3</v>
      </c>
      <c r="D7" s="53"/>
      <c r="E7" s="64"/>
      <c r="F7" s="64"/>
      <c r="G7" s="64"/>
      <c r="H7" s="20">
        <f t="shared" si="0"/>
        <v>0</v>
      </c>
      <c r="I7" s="33"/>
      <c r="J7" s="64"/>
      <c r="K7" s="64"/>
      <c r="L7" s="64"/>
      <c r="M7" s="20">
        <f t="shared" si="1"/>
        <v>0</v>
      </c>
      <c r="N7" s="52"/>
      <c r="O7" s="32"/>
      <c r="P7" s="32"/>
      <c r="Q7" s="52"/>
      <c r="R7" s="7"/>
    </row>
    <row r="8" spans="1:18" s="10" customFormat="1" ht="15" customHeight="1">
      <c r="A8" s="51"/>
      <c r="B8" s="32"/>
      <c r="C8" s="54">
        <v>4</v>
      </c>
      <c r="D8" s="53"/>
      <c r="E8" s="64"/>
      <c r="F8" s="64"/>
      <c r="G8" s="64"/>
      <c r="H8" s="20">
        <f t="shared" si="0"/>
        <v>0</v>
      </c>
      <c r="I8" s="33"/>
      <c r="J8" s="64"/>
      <c r="K8" s="64"/>
      <c r="L8" s="64"/>
      <c r="M8" s="20">
        <f t="shared" si="1"/>
        <v>0</v>
      </c>
      <c r="N8" s="52"/>
      <c r="O8" s="32"/>
      <c r="P8" s="32"/>
      <c r="Q8" s="52"/>
      <c r="R8" s="7"/>
    </row>
    <row r="9" spans="1:18" s="10" customFormat="1" ht="15" customHeight="1">
      <c r="A9" s="51"/>
      <c r="B9" s="32"/>
      <c r="C9" s="54">
        <v>5</v>
      </c>
      <c r="D9" s="53"/>
      <c r="E9" s="64"/>
      <c r="F9" s="64"/>
      <c r="G9" s="64"/>
      <c r="H9" s="20">
        <f t="shared" si="0"/>
        <v>0</v>
      </c>
      <c r="I9" s="33"/>
      <c r="J9" s="64"/>
      <c r="K9" s="64"/>
      <c r="L9" s="64"/>
      <c r="M9" s="20">
        <f t="shared" si="1"/>
        <v>0</v>
      </c>
      <c r="N9" s="52"/>
      <c r="O9" s="32"/>
      <c r="P9" s="32"/>
      <c r="Q9" s="52"/>
      <c r="R9" s="7"/>
    </row>
    <row r="10" spans="1:18" s="10" customFormat="1" ht="15" customHeight="1">
      <c r="A10" s="51"/>
      <c r="B10" s="32"/>
      <c r="C10" s="54">
        <v>6</v>
      </c>
      <c r="D10" s="53"/>
      <c r="E10" s="64"/>
      <c r="F10" s="64"/>
      <c r="G10" s="64"/>
      <c r="H10" s="20">
        <f t="shared" si="0"/>
        <v>0</v>
      </c>
      <c r="I10" s="33"/>
      <c r="J10" s="64"/>
      <c r="K10" s="64"/>
      <c r="L10" s="64"/>
      <c r="M10" s="20">
        <f t="shared" si="1"/>
        <v>0</v>
      </c>
      <c r="N10" s="52"/>
      <c r="O10" s="32"/>
      <c r="P10" s="32"/>
      <c r="Q10" s="52"/>
      <c r="R10" s="7"/>
    </row>
    <row r="11" spans="1:18" s="10" customFormat="1" ht="15" customHeight="1">
      <c r="A11" s="51"/>
      <c r="B11" s="32"/>
      <c r="C11" s="54">
        <v>7</v>
      </c>
      <c r="D11" s="53"/>
      <c r="E11" s="64"/>
      <c r="F11" s="64"/>
      <c r="G11" s="64"/>
      <c r="H11" s="20">
        <f t="shared" si="0"/>
        <v>0</v>
      </c>
      <c r="I11" s="33"/>
      <c r="J11" s="64"/>
      <c r="K11" s="64"/>
      <c r="L11" s="64"/>
      <c r="M11" s="20">
        <f t="shared" si="1"/>
        <v>0</v>
      </c>
      <c r="N11" s="52"/>
      <c r="O11" s="32"/>
      <c r="P11" s="32"/>
      <c r="Q11" s="52"/>
      <c r="R11" s="7"/>
    </row>
    <row r="12" spans="1:18" s="10" customFormat="1" ht="15" customHeight="1">
      <c r="A12" s="51"/>
      <c r="B12" s="32"/>
      <c r="C12" s="54">
        <v>8</v>
      </c>
      <c r="D12" s="53"/>
      <c r="E12" s="64"/>
      <c r="F12" s="64"/>
      <c r="G12" s="64"/>
      <c r="H12" s="20">
        <f t="shared" si="0"/>
        <v>0</v>
      </c>
      <c r="I12" s="33"/>
      <c r="J12" s="64"/>
      <c r="K12" s="64"/>
      <c r="L12" s="64"/>
      <c r="M12" s="20">
        <f t="shared" si="1"/>
        <v>0</v>
      </c>
      <c r="N12" s="52"/>
      <c r="O12" s="32"/>
      <c r="P12" s="32"/>
      <c r="Q12" s="52"/>
      <c r="R12" s="7"/>
    </row>
    <row r="13" spans="1:18" s="10" customFormat="1" ht="15" customHeight="1">
      <c r="A13" s="51"/>
      <c r="B13" s="32"/>
      <c r="C13" s="54">
        <v>9</v>
      </c>
      <c r="D13" s="53"/>
      <c r="E13" s="64"/>
      <c r="F13" s="64"/>
      <c r="G13" s="64"/>
      <c r="H13" s="20">
        <f t="shared" si="0"/>
        <v>0</v>
      </c>
      <c r="I13" s="33"/>
      <c r="J13" s="64"/>
      <c r="K13" s="64"/>
      <c r="L13" s="64"/>
      <c r="M13" s="20">
        <f t="shared" si="1"/>
        <v>0</v>
      </c>
      <c r="N13" s="52"/>
      <c r="O13" s="32"/>
      <c r="P13" s="32"/>
      <c r="Q13" s="52"/>
      <c r="R13" s="7"/>
    </row>
    <row r="14" spans="1:18" s="10" customFormat="1" ht="15" customHeight="1">
      <c r="A14" s="51"/>
      <c r="B14" s="32"/>
      <c r="C14" s="54">
        <v>10</v>
      </c>
      <c r="D14" s="53"/>
      <c r="E14" s="64"/>
      <c r="F14" s="64"/>
      <c r="G14" s="64"/>
      <c r="H14" s="20">
        <f t="shared" si="0"/>
        <v>0</v>
      </c>
      <c r="I14" s="33"/>
      <c r="J14" s="64"/>
      <c r="K14" s="64"/>
      <c r="L14" s="64"/>
      <c r="M14" s="20">
        <f t="shared" si="1"/>
        <v>0</v>
      </c>
      <c r="N14" s="52"/>
      <c r="O14" s="32"/>
      <c r="P14" s="32"/>
      <c r="Q14" s="52"/>
      <c r="R14" s="7"/>
    </row>
    <row r="15" spans="1:18" s="10" customFormat="1" ht="15" customHeight="1">
      <c r="A15" s="51"/>
      <c r="B15" s="32"/>
      <c r="C15" s="54">
        <v>11</v>
      </c>
      <c r="D15" s="53"/>
      <c r="E15" s="64"/>
      <c r="F15" s="64"/>
      <c r="G15" s="64"/>
      <c r="H15" s="20">
        <f t="shared" si="0"/>
        <v>0</v>
      </c>
      <c r="I15" s="33"/>
      <c r="J15" s="64"/>
      <c r="K15" s="64"/>
      <c r="L15" s="64"/>
      <c r="M15" s="20">
        <f t="shared" si="1"/>
        <v>0</v>
      </c>
      <c r="N15" s="52"/>
      <c r="O15" s="32"/>
      <c r="P15" s="32"/>
      <c r="Q15" s="52"/>
      <c r="R15" s="7"/>
    </row>
    <row r="16" spans="1:18" s="10" customFormat="1" ht="15" customHeight="1">
      <c r="A16" s="51"/>
      <c r="B16" s="32"/>
      <c r="C16" s="54">
        <v>12</v>
      </c>
      <c r="D16" s="53"/>
      <c r="E16" s="64"/>
      <c r="F16" s="64"/>
      <c r="G16" s="64"/>
      <c r="H16" s="20">
        <f t="shared" si="0"/>
        <v>0</v>
      </c>
      <c r="I16" s="33"/>
      <c r="J16" s="64"/>
      <c r="K16" s="64"/>
      <c r="L16" s="64"/>
      <c r="M16" s="20">
        <f t="shared" si="1"/>
        <v>0</v>
      </c>
      <c r="N16" s="52"/>
      <c r="O16" s="32"/>
      <c r="P16" s="32"/>
      <c r="Q16" s="52"/>
      <c r="R16" s="7"/>
    </row>
    <row r="17" spans="1:18" s="10" customFormat="1" ht="15" customHeight="1">
      <c r="A17" s="51"/>
      <c r="B17" s="32"/>
      <c r="C17" s="54">
        <v>13</v>
      </c>
      <c r="D17" s="53"/>
      <c r="E17" s="64"/>
      <c r="F17" s="64"/>
      <c r="G17" s="64"/>
      <c r="H17" s="20">
        <f t="shared" si="0"/>
        <v>0</v>
      </c>
      <c r="I17" s="33"/>
      <c r="J17" s="64"/>
      <c r="K17" s="64"/>
      <c r="L17" s="64"/>
      <c r="M17" s="20">
        <f t="shared" si="1"/>
        <v>0</v>
      </c>
      <c r="N17" s="52"/>
      <c r="O17" s="32"/>
      <c r="P17" s="32"/>
      <c r="Q17" s="52"/>
      <c r="R17" s="7"/>
    </row>
    <row r="18" spans="1:18" s="10" customFormat="1" ht="15" customHeight="1">
      <c r="A18" s="51"/>
      <c r="B18" s="32"/>
      <c r="C18" s="54">
        <v>14</v>
      </c>
      <c r="D18" s="53"/>
      <c r="E18" s="64"/>
      <c r="F18" s="64"/>
      <c r="G18" s="64"/>
      <c r="H18" s="20">
        <f t="shared" si="0"/>
        <v>0</v>
      </c>
      <c r="I18" s="33"/>
      <c r="J18" s="64"/>
      <c r="K18" s="64"/>
      <c r="L18" s="64"/>
      <c r="M18" s="20">
        <f t="shared" si="1"/>
        <v>0</v>
      </c>
      <c r="N18" s="52"/>
      <c r="O18" s="32"/>
      <c r="P18" s="32"/>
      <c r="Q18" s="52"/>
      <c r="R18" s="7"/>
    </row>
    <row r="19" spans="1:18" s="10" customFormat="1" ht="15" customHeight="1">
      <c r="A19" s="51"/>
      <c r="B19" s="32"/>
      <c r="C19" s="54">
        <v>15</v>
      </c>
      <c r="D19" s="53"/>
      <c r="E19" s="64"/>
      <c r="F19" s="64"/>
      <c r="G19" s="64"/>
      <c r="H19" s="20">
        <f t="shared" si="0"/>
        <v>0</v>
      </c>
      <c r="I19" s="33"/>
      <c r="J19" s="64"/>
      <c r="K19" s="64"/>
      <c r="L19" s="64"/>
      <c r="M19" s="20">
        <f t="shared" si="1"/>
        <v>0</v>
      </c>
      <c r="N19" s="52"/>
      <c r="O19" s="32"/>
      <c r="P19" s="32"/>
      <c r="Q19" s="52"/>
      <c r="R19" s="7"/>
    </row>
    <row r="20" spans="1:18" s="10" customFormat="1" ht="15" customHeight="1">
      <c r="A20" s="51"/>
      <c r="B20" s="32"/>
      <c r="C20" s="54">
        <v>16</v>
      </c>
      <c r="D20" s="53"/>
      <c r="E20" s="64"/>
      <c r="F20" s="64"/>
      <c r="G20" s="64"/>
      <c r="H20" s="20">
        <f t="shared" si="0"/>
        <v>0</v>
      </c>
      <c r="I20" s="33"/>
      <c r="J20" s="64"/>
      <c r="K20" s="64"/>
      <c r="L20" s="64"/>
      <c r="M20" s="20">
        <f t="shared" si="1"/>
        <v>0</v>
      </c>
      <c r="N20" s="52"/>
      <c r="O20" s="32"/>
      <c r="P20" s="32"/>
      <c r="Q20" s="52"/>
      <c r="R20" s="7"/>
    </row>
    <row r="21" spans="1:18" s="10" customFormat="1" ht="15" customHeight="1">
      <c r="A21" s="51"/>
      <c r="B21" s="32"/>
      <c r="C21" s="54">
        <v>17</v>
      </c>
      <c r="D21" s="53"/>
      <c r="E21" s="64"/>
      <c r="F21" s="64"/>
      <c r="G21" s="64"/>
      <c r="H21" s="20">
        <f t="shared" si="0"/>
        <v>0</v>
      </c>
      <c r="I21" s="33"/>
      <c r="J21" s="64"/>
      <c r="K21" s="64"/>
      <c r="L21" s="64"/>
      <c r="M21" s="20">
        <f t="shared" si="1"/>
        <v>0</v>
      </c>
      <c r="N21" s="52"/>
      <c r="O21" s="32"/>
      <c r="P21" s="32"/>
      <c r="Q21" s="52"/>
      <c r="R21" s="7"/>
    </row>
    <row r="22" spans="1:18" s="10" customFormat="1" ht="15" customHeight="1">
      <c r="A22" s="51"/>
      <c r="B22" s="32"/>
      <c r="C22" s="54">
        <v>18</v>
      </c>
      <c r="D22" s="53"/>
      <c r="E22" s="64"/>
      <c r="F22" s="64"/>
      <c r="G22" s="64"/>
      <c r="H22" s="20">
        <f t="shared" si="0"/>
        <v>0</v>
      </c>
      <c r="I22" s="33"/>
      <c r="J22" s="64"/>
      <c r="K22" s="64"/>
      <c r="L22" s="64"/>
      <c r="M22" s="20">
        <f t="shared" si="1"/>
        <v>0</v>
      </c>
      <c r="N22" s="52"/>
      <c r="O22" s="32"/>
      <c r="P22" s="32"/>
      <c r="Q22" s="52"/>
      <c r="R22" s="7"/>
    </row>
    <row r="23" spans="1:18" s="10" customFormat="1" ht="15" customHeight="1">
      <c r="A23" s="51"/>
      <c r="B23" s="32"/>
      <c r="C23" s="54">
        <v>19</v>
      </c>
      <c r="D23" s="53"/>
      <c r="E23" s="64"/>
      <c r="F23" s="64"/>
      <c r="G23" s="64"/>
      <c r="H23" s="20">
        <f t="shared" si="0"/>
        <v>0</v>
      </c>
      <c r="I23" s="33"/>
      <c r="J23" s="64"/>
      <c r="K23" s="64"/>
      <c r="L23" s="64"/>
      <c r="M23" s="20">
        <f t="shared" si="1"/>
        <v>0</v>
      </c>
      <c r="N23" s="52"/>
      <c r="O23" s="32"/>
      <c r="P23" s="32"/>
      <c r="Q23" s="52"/>
      <c r="R23" s="7"/>
    </row>
    <row r="24" spans="1:18" ht="15" customHeight="1">
      <c r="A24" s="13"/>
      <c r="B24" s="8"/>
      <c r="C24" s="54">
        <v>20</v>
      </c>
      <c r="D24" s="55"/>
      <c r="E24" s="18"/>
      <c r="F24" s="18"/>
      <c r="G24" s="18"/>
      <c r="H24" s="20">
        <f t="shared" si="0"/>
        <v>0</v>
      </c>
      <c r="I24" s="34"/>
      <c r="J24" s="19"/>
      <c r="K24" s="19"/>
      <c r="L24" s="19"/>
      <c r="M24" s="20">
        <f>IF(AND(K24&gt;0,L24&gt;0),L24/K24,0)</f>
        <v>0</v>
      </c>
      <c r="N24" s="21"/>
      <c r="O24" s="21"/>
      <c r="P24" s="21"/>
      <c r="Q24" s="21"/>
      <c r="R24" s="7"/>
    </row>
    <row r="25" spans="5:18" ht="15" customHeight="1">
      <c r="E25" s="62">
        <f>SUM(E5:E24)</f>
        <v>0</v>
      </c>
      <c r="F25" s="62">
        <f>SUM(F5:F24)</f>
        <v>0</v>
      </c>
      <c r="G25" s="62">
        <f>SUM(G5:G24)</f>
        <v>0</v>
      </c>
      <c r="H25" s="37">
        <f>IF(AND(F25&gt;0,G25&gt;0),G25/F25,0)</f>
        <v>0</v>
      </c>
      <c r="J25" s="62">
        <f>SUM(J5:J24)</f>
        <v>0</v>
      </c>
      <c r="K25" s="62">
        <f>SUM(K5:K24)</f>
        <v>0</v>
      </c>
      <c r="L25" s="62">
        <f>SUM(L5:L24)</f>
        <v>0</v>
      </c>
      <c r="M25" s="37">
        <f>IF(AND(K25&gt;0,L25&gt;0),L25/K25,0)</f>
        <v>0</v>
      </c>
      <c r="R25" s="7"/>
    </row>
    <row r="26" ht="15" customHeight="1">
      <c r="R26" s="7"/>
    </row>
    <row r="27" ht="15" customHeight="1">
      <c r="R27" s="7"/>
    </row>
    <row r="28" ht="15" customHeight="1">
      <c r="R28" s="7"/>
    </row>
    <row r="29" ht="15" customHeight="1">
      <c r="R29" s="7"/>
    </row>
    <row r="30" ht="15" customHeight="1">
      <c r="R30" s="7"/>
    </row>
    <row r="31" ht="15" customHeight="1">
      <c r="R31" s="7"/>
    </row>
    <row r="32" ht="15" customHeight="1">
      <c r="R32" s="7"/>
    </row>
    <row r="33" ht="15" customHeight="1">
      <c r="R33" s="7"/>
    </row>
    <row r="34" ht="15" customHeight="1">
      <c r="R34" s="7"/>
    </row>
    <row r="35" ht="15" customHeight="1">
      <c r="R35" s="7"/>
    </row>
    <row r="36" ht="15" customHeight="1">
      <c r="R36" s="7"/>
    </row>
    <row r="37" ht="15" customHeight="1">
      <c r="R37" s="7"/>
    </row>
    <row r="38" ht="15" customHeight="1">
      <c r="R38" s="7"/>
    </row>
    <row r="39" ht="15" customHeight="1">
      <c r="R39" s="7"/>
    </row>
    <row r="40" ht="15" customHeight="1">
      <c r="R40" s="7"/>
    </row>
    <row r="41" ht="15" customHeight="1">
      <c r="R41" s="7"/>
    </row>
    <row r="42" ht="15" customHeight="1">
      <c r="R42" s="7"/>
    </row>
    <row r="43" ht="15" customHeight="1">
      <c r="R43" s="7"/>
    </row>
    <row r="44" ht="15" customHeight="1">
      <c r="R44" s="7"/>
    </row>
    <row r="45" ht="15" customHeight="1">
      <c r="R45" s="7"/>
    </row>
    <row r="46" ht="15" customHeight="1">
      <c r="R46" s="7"/>
    </row>
    <row r="47" ht="15" customHeight="1">
      <c r="R47" s="7"/>
    </row>
    <row r="48" ht="15" customHeight="1">
      <c r="R48" s="7"/>
    </row>
    <row r="49" ht="15" customHeight="1">
      <c r="R49" s="7"/>
    </row>
    <row r="50" ht="15" customHeight="1">
      <c r="R50" s="7"/>
    </row>
    <row r="51" ht="15" customHeight="1">
      <c r="R51" s="7"/>
    </row>
    <row r="52" ht="15" customHeight="1">
      <c r="R52" s="7"/>
    </row>
    <row r="53" ht="15" customHeight="1">
      <c r="R53" s="7"/>
    </row>
    <row r="54" ht="15" customHeight="1">
      <c r="R54" s="7"/>
    </row>
    <row r="55" ht="15" customHeight="1">
      <c r="R55" s="7"/>
    </row>
    <row r="56" ht="15" customHeight="1">
      <c r="R56" s="7"/>
    </row>
    <row r="57" ht="15" customHeight="1">
      <c r="R57" s="7"/>
    </row>
    <row r="58" ht="15" customHeight="1">
      <c r="R58" s="7"/>
    </row>
    <row r="59" ht="15" customHeight="1">
      <c r="R59" s="7"/>
    </row>
    <row r="60" ht="15" customHeight="1">
      <c r="R60" s="7"/>
    </row>
    <row r="61" ht="15" customHeight="1">
      <c r="R61" s="7"/>
    </row>
    <row r="62" ht="15" customHeight="1">
      <c r="R62" s="7"/>
    </row>
    <row r="63" ht="15" customHeight="1">
      <c r="R63" s="7"/>
    </row>
    <row r="64" ht="15" customHeight="1">
      <c r="R64" s="7"/>
    </row>
    <row r="65" ht="15" customHeight="1">
      <c r="R65" s="7"/>
    </row>
    <row r="66" ht="15" customHeight="1">
      <c r="R66" s="7"/>
    </row>
    <row r="67" ht="15" customHeight="1">
      <c r="R67" s="7"/>
    </row>
    <row r="68" ht="15" customHeight="1">
      <c r="R68" s="7"/>
    </row>
    <row r="69" ht="15" customHeight="1">
      <c r="R69" s="7"/>
    </row>
    <row r="70" ht="15" customHeight="1">
      <c r="R70" s="7"/>
    </row>
    <row r="71" ht="15" customHeight="1">
      <c r="R71" s="7"/>
    </row>
    <row r="72" ht="15" customHeight="1">
      <c r="R72" s="7"/>
    </row>
    <row r="73" ht="15" customHeight="1">
      <c r="R73" s="7"/>
    </row>
    <row r="74" ht="15" customHeight="1">
      <c r="R74" s="7"/>
    </row>
    <row r="75" ht="15" customHeight="1">
      <c r="R75" s="7"/>
    </row>
    <row r="76" ht="15" customHeight="1">
      <c r="R76" s="7"/>
    </row>
    <row r="77" ht="15" customHeight="1">
      <c r="R77" s="7"/>
    </row>
    <row r="78" ht="15" customHeight="1">
      <c r="R78" s="7"/>
    </row>
    <row r="79" ht="15" customHeight="1">
      <c r="R79" s="7"/>
    </row>
    <row r="80" ht="15" customHeight="1">
      <c r="R80" s="7"/>
    </row>
    <row r="81" ht="15" customHeight="1">
      <c r="R81" s="7"/>
    </row>
    <row r="82" ht="15" customHeight="1">
      <c r="R82" s="7"/>
    </row>
    <row r="83" ht="15" customHeight="1">
      <c r="R83" s="7"/>
    </row>
    <row r="84" ht="15" customHeight="1">
      <c r="R84" s="7"/>
    </row>
    <row r="85" ht="15" customHeight="1">
      <c r="R85" s="7"/>
    </row>
    <row r="86" ht="15" customHeight="1">
      <c r="R86" s="7"/>
    </row>
    <row r="87" ht="15" customHeight="1">
      <c r="R87" s="7"/>
    </row>
    <row r="88" ht="15" customHeight="1">
      <c r="R88" s="7"/>
    </row>
    <row r="89" ht="15" customHeight="1">
      <c r="R89" s="7"/>
    </row>
    <row r="90" ht="15" customHeight="1">
      <c r="R90" s="7"/>
    </row>
    <row r="91" ht="15" customHeight="1">
      <c r="R91" s="7"/>
    </row>
    <row r="92" ht="15" customHeight="1">
      <c r="R92" s="7"/>
    </row>
    <row r="93" ht="15" customHeight="1">
      <c r="R93" s="7"/>
    </row>
    <row r="94" ht="15" customHeight="1">
      <c r="R94" s="7"/>
    </row>
    <row r="95" ht="15" customHeight="1">
      <c r="R95" s="7"/>
    </row>
    <row r="96" ht="15" customHeight="1">
      <c r="R96" s="7"/>
    </row>
    <row r="97" ht="15" customHeight="1">
      <c r="R97" s="7"/>
    </row>
    <row r="98" ht="15" customHeight="1">
      <c r="R98" s="7"/>
    </row>
    <row r="99" ht="15" customHeight="1">
      <c r="R99" s="7"/>
    </row>
    <row r="100" ht="15" customHeight="1">
      <c r="R100" s="7"/>
    </row>
    <row r="101" ht="15" customHeight="1">
      <c r="R101" s="7"/>
    </row>
    <row r="102" ht="15" customHeight="1">
      <c r="R102" s="7"/>
    </row>
    <row r="103" ht="15" customHeight="1">
      <c r="R103" s="7"/>
    </row>
    <row r="104" ht="15" customHeight="1">
      <c r="R104" s="7"/>
    </row>
    <row r="105" ht="15" customHeight="1">
      <c r="R105" s="7"/>
    </row>
    <row r="106" ht="15" customHeight="1">
      <c r="R106" s="7"/>
    </row>
    <row r="107" ht="15" customHeight="1">
      <c r="R107" s="7"/>
    </row>
    <row r="108" ht="15" customHeight="1">
      <c r="R108" s="7"/>
    </row>
    <row r="109" ht="15" customHeight="1">
      <c r="R109" s="7"/>
    </row>
    <row r="110" ht="15" customHeight="1">
      <c r="R110" s="7"/>
    </row>
    <row r="111" ht="15" customHeight="1">
      <c r="R111" s="7"/>
    </row>
    <row r="112" ht="15" customHeight="1">
      <c r="R112" s="7"/>
    </row>
    <row r="113" ht="15" customHeight="1">
      <c r="R113" s="7"/>
    </row>
    <row r="114" ht="15" customHeight="1">
      <c r="R114" s="7"/>
    </row>
    <row r="115" ht="15" customHeight="1">
      <c r="R115" s="7"/>
    </row>
    <row r="116" ht="15" customHeight="1">
      <c r="R116" s="7"/>
    </row>
    <row r="117" ht="15" customHeight="1">
      <c r="R117" s="7"/>
    </row>
    <row r="118" ht="15" customHeight="1">
      <c r="R118" s="7"/>
    </row>
    <row r="119" ht="15" customHeight="1">
      <c r="R119" s="7"/>
    </row>
    <row r="120" ht="15" customHeight="1">
      <c r="R120" s="7"/>
    </row>
    <row r="121" ht="15" customHeight="1">
      <c r="R121" s="7"/>
    </row>
    <row r="122" ht="15" customHeight="1">
      <c r="R122" s="7"/>
    </row>
    <row r="123" ht="15" customHeight="1">
      <c r="R123" s="7"/>
    </row>
    <row r="124" ht="15" customHeight="1">
      <c r="R124" s="7"/>
    </row>
    <row r="125" ht="15" customHeight="1">
      <c r="R125" s="7"/>
    </row>
    <row r="126" ht="15" customHeight="1">
      <c r="R126" s="7"/>
    </row>
    <row r="127" ht="15" customHeight="1">
      <c r="R127" s="7"/>
    </row>
    <row r="128" ht="15" customHeight="1">
      <c r="R128" s="7"/>
    </row>
    <row r="129" ht="15" customHeight="1">
      <c r="R129" s="7"/>
    </row>
    <row r="130" ht="15" customHeight="1">
      <c r="R130" s="7"/>
    </row>
    <row r="131" ht="15" customHeight="1">
      <c r="R131" s="7"/>
    </row>
    <row r="132" ht="15" customHeight="1">
      <c r="R132" s="7"/>
    </row>
    <row r="133" ht="15" customHeight="1">
      <c r="R133" s="7"/>
    </row>
    <row r="134" ht="15" customHeight="1">
      <c r="R134" s="7"/>
    </row>
    <row r="135" ht="15" customHeight="1">
      <c r="R135" s="7"/>
    </row>
    <row r="136" ht="15" customHeight="1">
      <c r="R136" s="7"/>
    </row>
    <row r="137" ht="15" customHeight="1">
      <c r="R137" s="7"/>
    </row>
    <row r="138" ht="15" customHeight="1">
      <c r="R138" s="7"/>
    </row>
    <row r="139" ht="15" customHeight="1">
      <c r="R139" s="7"/>
    </row>
    <row r="140" ht="15" customHeight="1">
      <c r="R140" s="7"/>
    </row>
    <row r="141" ht="15" customHeight="1">
      <c r="R141" s="7"/>
    </row>
    <row r="142" ht="15" customHeight="1">
      <c r="R142" s="7"/>
    </row>
    <row r="143" ht="15" customHeight="1">
      <c r="R143" s="7"/>
    </row>
    <row r="144" ht="15" customHeight="1">
      <c r="R144" s="7"/>
    </row>
    <row r="145" ht="15" customHeight="1">
      <c r="R145" s="7"/>
    </row>
    <row r="146" ht="15" customHeight="1">
      <c r="R146" s="7"/>
    </row>
    <row r="147" ht="15" customHeight="1">
      <c r="R147" s="7"/>
    </row>
    <row r="148" ht="15" customHeight="1">
      <c r="R148" s="7"/>
    </row>
    <row r="149" ht="15" customHeight="1">
      <c r="R149" s="7"/>
    </row>
    <row r="150" ht="15" customHeight="1">
      <c r="R150" s="7"/>
    </row>
    <row r="151" ht="15" customHeight="1">
      <c r="R151" s="7"/>
    </row>
    <row r="152" ht="15" customHeight="1">
      <c r="R152" s="7"/>
    </row>
    <row r="153" ht="15" customHeight="1">
      <c r="R153" s="7"/>
    </row>
    <row r="154" ht="15" customHeight="1">
      <c r="R154" s="7"/>
    </row>
    <row r="155" ht="15" customHeight="1">
      <c r="R155" s="7"/>
    </row>
    <row r="156" ht="15" customHeight="1">
      <c r="R156" s="7"/>
    </row>
    <row r="157" ht="15" customHeight="1">
      <c r="R157" s="7"/>
    </row>
    <row r="158" ht="15" customHeight="1">
      <c r="R158" s="7"/>
    </row>
    <row r="159" ht="15" customHeight="1">
      <c r="R159" s="7"/>
    </row>
    <row r="160" ht="15" customHeight="1">
      <c r="R160" s="7"/>
    </row>
    <row r="161" ht="15" customHeight="1">
      <c r="R161" s="7"/>
    </row>
    <row r="162" ht="15" customHeight="1">
      <c r="R162" s="7"/>
    </row>
    <row r="163" ht="15" customHeight="1">
      <c r="R163" s="7"/>
    </row>
    <row r="164" ht="15" customHeight="1">
      <c r="R164" s="7"/>
    </row>
    <row r="165" ht="15" customHeight="1">
      <c r="R165" s="7"/>
    </row>
    <row r="166" ht="15" customHeight="1">
      <c r="R166" s="7"/>
    </row>
    <row r="167" ht="15" customHeight="1">
      <c r="R167" s="7"/>
    </row>
    <row r="168" ht="15" customHeight="1">
      <c r="R168" s="7"/>
    </row>
    <row r="169" ht="15" customHeight="1">
      <c r="R169" s="7"/>
    </row>
    <row r="170" ht="15" customHeight="1">
      <c r="R170" s="7"/>
    </row>
    <row r="171" ht="15" customHeight="1">
      <c r="R171" s="7"/>
    </row>
    <row r="172" ht="15" customHeight="1">
      <c r="R172" s="7"/>
    </row>
    <row r="173" ht="15" customHeight="1">
      <c r="R173" s="7"/>
    </row>
    <row r="174" ht="15" customHeight="1">
      <c r="R174" s="7"/>
    </row>
    <row r="175" ht="15" customHeight="1">
      <c r="R175" s="7"/>
    </row>
    <row r="176" ht="15" customHeight="1">
      <c r="R176" s="7"/>
    </row>
    <row r="177" ht="15" customHeight="1">
      <c r="R177" s="7"/>
    </row>
    <row r="178" ht="15" customHeight="1">
      <c r="R178" s="7"/>
    </row>
    <row r="179" ht="15" customHeight="1">
      <c r="R179" s="7"/>
    </row>
    <row r="180" ht="15" customHeight="1">
      <c r="R180" s="7"/>
    </row>
    <row r="181" ht="15" customHeight="1">
      <c r="R181" s="7"/>
    </row>
    <row r="182" ht="15" customHeight="1">
      <c r="R182" s="7"/>
    </row>
    <row r="183" ht="15" customHeight="1">
      <c r="R183" s="7"/>
    </row>
    <row r="184" ht="15" customHeight="1">
      <c r="R184" s="7"/>
    </row>
    <row r="185" ht="15" customHeight="1">
      <c r="R185" s="7"/>
    </row>
    <row r="186" ht="15" customHeight="1">
      <c r="R186" s="7"/>
    </row>
    <row r="187" ht="15" customHeight="1">
      <c r="R187" s="7"/>
    </row>
    <row r="188" ht="15" customHeight="1">
      <c r="R188" s="7"/>
    </row>
    <row r="189" ht="15" customHeight="1">
      <c r="R189" s="7"/>
    </row>
    <row r="190" ht="15" customHeight="1">
      <c r="R190" s="7"/>
    </row>
    <row r="191" ht="15" customHeight="1">
      <c r="R191" s="7"/>
    </row>
    <row r="192" ht="15" customHeight="1">
      <c r="R192" s="7"/>
    </row>
    <row r="193" ht="15" customHeight="1">
      <c r="R193" s="7"/>
    </row>
    <row r="194" ht="15" customHeight="1">
      <c r="R194" s="7"/>
    </row>
    <row r="195" ht="15" customHeight="1">
      <c r="R195" s="7"/>
    </row>
    <row r="196" ht="15" customHeight="1">
      <c r="R196" s="7"/>
    </row>
    <row r="197" ht="15" customHeight="1">
      <c r="R197" s="7"/>
    </row>
    <row r="198" ht="15" customHeight="1">
      <c r="R198" s="7"/>
    </row>
    <row r="199" ht="15" customHeight="1">
      <c r="R199" s="7"/>
    </row>
    <row r="200" ht="15" customHeight="1">
      <c r="R200" s="7"/>
    </row>
    <row r="201" ht="15" customHeight="1">
      <c r="R201" s="7"/>
    </row>
    <row r="202" ht="15" customHeight="1">
      <c r="R202" s="7"/>
    </row>
    <row r="203" ht="15" customHeight="1">
      <c r="R203" s="7"/>
    </row>
    <row r="204" ht="15" customHeight="1">
      <c r="R204" s="7"/>
    </row>
    <row r="205" ht="15" customHeight="1">
      <c r="R205" s="7"/>
    </row>
    <row r="206" ht="15" customHeight="1">
      <c r="R206" s="7"/>
    </row>
    <row r="207" ht="15" customHeight="1">
      <c r="R207" s="7"/>
    </row>
    <row r="208" ht="15" customHeight="1">
      <c r="R208" s="7"/>
    </row>
    <row r="209" ht="15" customHeight="1">
      <c r="R209" s="7"/>
    </row>
    <row r="210" ht="15" customHeight="1">
      <c r="R210" s="7"/>
    </row>
    <row r="211" ht="15" customHeight="1">
      <c r="R211" s="7"/>
    </row>
    <row r="212" ht="15" customHeight="1">
      <c r="R212" s="7"/>
    </row>
    <row r="213" ht="15" customHeight="1">
      <c r="R213" s="7"/>
    </row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</sheetData>
  <sheetProtection/>
  <mergeCells count="8">
    <mergeCell ref="Q2:Q4"/>
    <mergeCell ref="A2:A4"/>
    <mergeCell ref="B2:B4"/>
    <mergeCell ref="C2:D4"/>
    <mergeCell ref="N2:N4"/>
    <mergeCell ref="E2:H3"/>
    <mergeCell ref="J2:M3"/>
    <mergeCell ref="O2:P3"/>
  </mergeCells>
  <printOptions/>
  <pageMargins left="0.3937007874015748" right="0.1968503937007874" top="0.5905511811023623" bottom="0.1968503937007874" header="0.31496062992125984" footer="0.5118110236220472"/>
  <pageSetup horizontalDpi="300" verticalDpi="300" orientation="landscape" paperSize="9" scale="75" r:id="rId1"/>
  <headerFooter alignWithMargins="0">
    <oddHeader>&amp;L&amp;A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S212"/>
  <sheetViews>
    <sheetView view="pageBreakPreview" zoomScale="60" zoomScalePageLayoutView="0" workbookViewId="0" topLeftCell="B1">
      <selection activeCell="M5" sqref="M5"/>
    </sheetView>
  </sheetViews>
  <sheetFormatPr defaultColWidth="9.00390625" defaultRowHeight="13.5"/>
  <cols>
    <col min="1" max="1" width="3.50390625" style="1" hidden="1" customWidth="1"/>
    <col min="2" max="2" width="11.875" style="7" customWidth="1"/>
    <col min="3" max="3" width="5.00390625" style="7" customWidth="1"/>
    <col min="4" max="4" width="38.50390625" style="2" customWidth="1"/>
    <col min="5" max="5" width="6.75390625" style="62" customWidth="1"/>
    <col min="6" max="7" width="13.375" style="62" customWidth="1"/>
    <col min="8" max="8" width="13.375" style="6" customWidth="1"/>
    <col min="9" max="9" width="2.625" style="6" customWidth="1"/>
    <col min="10" max="10" width="6.125" style="62" bestFit="1" customWidth="1"/>
    <col min="11" max="12" width="13.125" style="62" bestFit="1" customWidth="1"/>
    <col min="13" max="13" width="11.125" style="6" bestFit="1" customWidth="1"/>
    <col min="14" max="14" width="5.25390625" style="6" bestFit="1" customWidth="1"/>
    <col min="15" max="15" width="9.00390625" style="6" bestFit="1" customWidth="1"/>
    <col min="16" max="16" width="11.00390625" style="6" bestFit="1" customWidth="1"/>
    <col min="17" max="17" width="5.25390625" style="6" bestFit="1" customWidth="1"/>
    <col min="18" max="18" width="3.00390625" style="1" customWidth="1"/>
    <col min="19" max="16384" width="9.00390625" style="1" customWidth="1"/>
  </cols>
  <sheetData>
    <row r="1" ht="13.5" customHeight="1">
      <c r="R1" s="7"/>
    </row>
    <row r="2" spans="1:17" s="7" customFormat="1" ht="16.5" customHeight="1">
      <c r="A2" s="132"/>
      <c r="B2" s="135" t="s">
        <v>5</v>
      </c>
      <c r="C2" s="136" t="s">
        <v>2</v>
      </c>
      <c r="D2" s="137"/>
      <c r="E2" s="138" t="s">
        <v>153</v>
      </c>
      <c r="F2" s="139"/>
      <c r="G2" s="139"/>
      <c r="H2" s="140"/>
      <c r="I2" s="73"/>
      <c r="J2" s="138" t="s">
        <v>184</v>
      </c>
      <c r="K2" s="139"/>
      <c r="L2" s="139"/>
      <c r="M2" s="140"/>
      <c r="N2" s="129" t="s">
        <v>15</v>
      </c>
      <c r="O2" s="144" t="s">
        <v>16</v>
      </c>
      <c r="P2" s="145"/>
      <c r="Q2" s="129" t="s">
        <v>1</v>
      </c>
    </row>
    <row r="3" spans="1:17" s="7" customFormat="1" ht="16.5" customHeight="1">
      <c r="A3" s="133"/>
      <c r="B3" s="135"/>
      <c r="C3" s="136"/>
      <c r="D3" s="137"/>
      <c r="E3" s="141"/>
      <c r="F3" s="142"/>
      <c r="G3" s="142"/>
      <c r="H3" s="143"/>
      <c r="I3" s="73"/>
      <c r="J3" s="141"/>
      <c r="K3" s="142"/>
      <c r="L3" s="142"/>
      <c r="M3" s="143"/>
      <c r="N3" s="130"/>
      <c r="O3" s="146"/>
      <c r="P3" s="147"/>
      <c r="Q3" s="130"/>
    </row>
    <row r="4" spans="1:17" s="71" customFormat="1" ht="16.5" customHeight="1">
      <c r="A4" s="134"/>
      <c r="B4" s="135"/>
      <c r="C4" s="137"/>
      <c r="D4" s="137"/>
      <c r="E4" s="65" t="s">
        <v>3</v>
      </c>
      <c r="F4" s="65" t="s">
        <v>0</v>
      </c>
      <c r="G4" s="65" t="s">
        <v>14</v>
      </c>
      <c r="H4" s="67" t="s">
        <v>13</v>
      </c>
      <c r="I4" s="70"/>
      <c r="J4" s="65" t="s">
        <v>3</v>
      </c>
      <c r="K4" s="65" t="s">
        <v>0</v>
      </c>
      <c r="L4" s="65" t="s">
        <v>14</v>
      </c>
      <c r="M4" s="67" t="s">
        <v>13</v>
      </c>
      <c r="N4" s="131"/>
      <c r="O4" s="66" t="s">
        <v>20</v>
      </c>
      <c r="P4" s="66" t="s">
        <v>17</v>
      </c>
      <c r="Q4" s="131"/>
    </row>
    <row r="5" spans="1:19" ht="15" customHeight="1">
      <c r="A5" s="13"/>
      <c r="B5" s="8" t="s">
        <v>28</v>
      </c>
      <c r="C5" s="13">
        <v>1</v>
      </c>
      <c r="D5" s="16" t="s">
        <v>92</v>
      </c>
      <c r="E5" s="19">
        <v>50</v>
      </c>
      <c r="F5" s="19">
        <v>549</v>
      </c>
      <c r="G5" s="19">
        <v>7434000</v>
      </c>
      <c r="H5" s="20">
        <f>IF(AND(F5&gt;0,G5&gt;0),G5/F5,0)</f>
        <v>13540.983606557376</v>
      </c>
      <c r="I5" s="34"/>
      <c r="J5" s="19"/>
      <c r="K5" s="19"/>
      <c r="L5" s="19"/>
      <c r="M5" s="20">
        <f>IF(AND(K5&gt;0,L5&gt;0),L5/K5,0)</f>
        <v>0</v>
      </c>
      <c r="N5" s="21"/>
      <c r="O5" s="21" t="s">
        <v>200</v>
      </c>
      <c r="P5" s="21"/>
      <c r="Q5" s="21"/>
      <c r="R5" s="72"/>
      <c r="S5" s="79">
        <f>M5/H5</f>
        <v>0</v>
      </c>
    </row>
    <row r="6" spans="1:19" ht="15" customHeight="1">
      <c r="A6" s="13"/>
      <c r="B6" s="8" t="s">
        <v>28</v>
      </c>
      <c r="C6" s="13">
        <v>2</v>
      </c>
      <c r="D6" s="3" t="s">
        <v>94</v>
      </c>
      <c r="E6" s="19">
        <v>64</v>
      </c>
      <c r="F6" s="19">
        <v>814</v>
      </c>
      <c r="G6" s="19">
        <v>12240000</v>
      </c>
      <c r="H6" s="20">
        <f>IF(AND(F6&gt;0,G6&gt;0),G6/F6,0)</f>
        <v>15036.855036855037</v>
      </c>
      <c r="I6" s="34"/>
      <c r="J6" s="19">
        <v>64</v>
      </c>
      <c r="K6" s="19">
        <v>963</v>
      </c>
      <c r="L6" s="19">
        <v>12240000</v>
      </c>
      <c r="M6" s="20">
        <f>IF(AND(K6&gt;0,L6&gt;0),L6/K6,0)</f>
        <v>12710.280373831776</v>
      </c>
      <c r="N6" s="21"/>
      <c r="O6" s="21"/>
      <c r="P6" s="21"/>
      <c r="Q6" s="21"/>
      <c r="R6" s="72"/>
      <c r="S6" s="79">
        <f>M6/H6</f>
        <v>0.8452751817237799</v>
      </c>
    </row>
    <row r="7" spans="1:19" ht="15" customHeight="1">
      <c r="A7" s="13"/>
      <c r="B7" s="8" t="s">
        <v>28</v>
      </c>
      <c r="C7" s="13">
        <v>3</v>
      </c>
      <c r="D7" s="4" t="s">
        <v>95</v>
      </c>
      <c r="E7" s="19">
        <v>108</v>
      </c>
      <c r="F7" s="19">
        <v>1074</v>
      </c>
      <c r="G7" s="19">
        <v>14491649</v>
      </c>
      <c r="H7" s="20">
        <f>IF(AND(F7&gt;0,G7&gt;0),G7/F7,0)</f>
        <v>13493.155493482309</v>
      </c>
      <c r="I7" s="34"/>
      <c r="J7" s="19">
        <v>109</v>
      </c>
      <c r="K7" s="19">
        <v>1065</v>
      </c>
      <c r="L7" s="19">
        <v>17485947</v>
      </c>
      <c r="M7" s="20">
        <f>IF(AND(K7&gt;0,L7&gt;0),L7/K7,0)</f>
        <v>16418.72957746479</v>
      </c>
      <c r="N7" s="21"/>
      <c r="O7" s="21"/>
      <c r="P7" s="21"/>
      <c r="Q7" s="21"/>
      <c r="R7" s="7"/>
      <c r="S7" s="79">
        <f>M7/H7</f>
        <v>1.2168191188040218</v>
      </c>
    </row>
    <row r="8" spans="1:19" ht="15" customHeight="1">
      <c r="A8" s="13"/>
      <c r="B8" s="8" t="s">
        <v>28</v>
      </c>
      <c r="C8" s="13">
        <v>4</v>
      </c>
      <c r="D8" s="3" t="s">
        <v>96</v>
      </c>
      <c r="E8" s="19">
        <v>40</v>
      </c>
      <c r="F8" s="19">
        <v>408</v>
      </c>
      <c r="G8" s="19">
        <v>1200000</v>
      </c>
      <c r="H8" s="20">
        <f>IF(AND(F8&gt;0,G8&gt;0),G8/F8,0)</f>
        <v>2941.176470588235</v>
      </c>
      <c r="I8" s="34"/>
      <c r="J8" s="19">
        <v>40</v>
      </c>
      <c r="K8" s="19">
        <v>432</v>
      </c>
      <c r="L8" s="19">
        <v>1198200</v>
      </c>
      <c r="M8" s="20">
        <f>IF(AND(K8&gt;0,L8&gt;0),L8/K8,0)</f>
        <v>2773.6111111111113</v>
      </c>
      <c r="N8" s="21"/>
      <c r="O8" s="21"/>
      <c r="P8" s="21"/>
      <c r="Q8" s="21"/>
      <c r="R8" s="7"/>
      <c r="S8" s="79">
        <f>M8/H8</f>
        <v>0.9430277777777779</v>
      </c>
    </row>
    <row r="9" spans="5:18" ht="15" customHeight="1">
      <c r="E9" s="62">
        <f>SUM(E5:E8)</f>
        <v>262</v>
      </c>
      <c r="F9" s="62">
        <f>SUM(F5:F8)</f>
        <v>2845</v>
      </c>
      <c r="G9" s="62">
        <f>SUM(G5:G8)</f>
        <v>35365649</v>
      </c>
      <c r="H9" s="37">
        <f>IF(AND(F9&gt;0,G9&gt;0),G9/F9,0)</f>
        <v>12430.808084358523</v>
      </c>
      <c r="J9" s="62">
        <f>SUM(J5:J8)</f>
        <v>213</v>
      </c>
      <c r="K9" s="62">
        <f>SUM(K5:K8)</f>
        <v>2460</v>
      </c>
      <c r="L9" s="62">
        <f>SUM(L5:L8)</f>
        <v>30924147</v>
      </c>
      <c r="M9" s="37">
        <f>IF(AND(K9&gt;0,L9&gt;0),L9/K9,0)</f>
        <v>12570.791463414635</v>
      </c>
      <c r="R9" s="7"/>
    </row>
    <row r="10" ht="15" customHeight="1">
      <c r="R10" s="7"/>
    </row>
    <row r="11" ht="15" customHeight="1">
      <c r="R11" s="7"/>
    </row>
    <row r="12" ht="15" customHeight="1">
      <c r="R12" s="7"/>
    </row>
    <row r="13" ht="15" customHeight="1">
      <c r="R13" s="7"/>
    </row>
    <row r="14" ht="15" customHeight="1">
      <c r="R14" s="7"/>
    </row>
    <row r="15" ht="15" customHeight="1">
      <c r="R15" s="7"/>
    </row>
    <row r="16" ht="15" customHeight="1">
      <c r="R16" s="7"/>
    </row>
    <row r="17" ht="15" customHeight="1">
      <c r="R17" s="7"/>
    </row>
    <row r="18" ht="15" customHeight="1">
      <c r="R18" s="7"/>
    </row>
    <row r="19" ht="15" customHeight="1">
      <c r="R19" s="7"/>
    </row>
    <row r="20" ht="15" customHeight="1">
      <c r="R20" s="7"/>
    </row>
    <row r="21" ht="15" customHeight="1">
      <c r="R21" s="7"/>
    </row>
    <row r="22" ht="15" customHeight="1">
      <c r="R22" s="7"/>
    </row>
    <row r="23" ht="15" customHeight="1">
      <c r="R23" s="7"/>
    </row>
    <row r="24" ht="15" customHeight="1">
      <c r="R24" s="7"/>
    </row>
    <row r="25" ht="15" customHeight="1">
      <c r="R25" s="7"/>
    </row>
    <row r="26" ht="15" customHeight="1">
      <c r="R26" s="7"/>
    </row>
    <row r="27" ht="15" customHeight="1">
      <c r="R27" s="7"/>
    </row>
    <row r="28" ht="15" customHeight="1">
      <c r="R28" s="7"/>
    </row>
    <row r="29" ht="15" customHeight="1">
      <c r="R29" s="7"/>
    </row>
    <row r="30" ht="15" customHeight="1">
      <c r="R30" s="7"/>
    </row>
    <row r="31" ht="15" customHeight="1">
      <c r="R31" s="7"/>
    </row>
    <row r="32" ht="15" customHeight="1">
      <c r="R32" s="7"/>
    </row>
    <row r="33" ht="15" customHeight="1">
      <c r="R33" s="7"/>
    </row>
    <row r="34" ht="15" customHeight="1">
      <c r="R34" s="7"/>
    </row>
    <row r="35" ht="15" customHeight="1">
      <c r="R35" s="7"/>
    </row>
    <row r="36" ht="15" customHeight="1">
      <c r="R36" s="7"/>
    </row>
    <row r="37" ht="15" customHeight="1">
      <c r="R37" s="7"/>
    </row>
    <row r="38" ht="15" customHeight="1">
      <c r="R38" s="7"/>
    </row>
    <row r="39" ht="15" customHeight="1">
      <c r="R39" s="7"/>
    </row>
    <row r="40" ht="15" customHeight="1">
      <c r="R40" s="7"/>
    </row>
    <row r="41" ht="15" customHeight="1">
      <c r="R41" s="7"/>
    </row>
    <row r="42" ht="15" customHeight="1">
      <c r="R42" s="7"/>
    </row>
    <row r="43" ht="15" customHeight="1">
      <c r="R43" s="7"/>
    </row>
    <row r="44" ht="15" customHeight="1">
      <c r="R44" s="7"/>
    </row>
    <row r="45" ht="15" customHeight="1">
      <c r="R45" s="7"/>
    </row>
    <row r="46" ht="15" customHeight="1">
      <c r="R46" s="7"/>
    </row>
    <row r="47" ht="15" customHeight="1">
      <c r="R47" s="7"/>
    </row>
    <row r="48" ht="15" customHeight="1">
      <c r="R48" s="7"/>
    </row>
    <row r="49" ht="15" customHeight="1">
      <c r="R49" s="7"/>
    </row>
    <row r="50" ht="15" customHeight="1">
      <c r="R50" s="7"/>
    </row>
    <row r="51" ht="15" customHeight="1">
      <c r="R51" s="7"/>
    </row>
    <row r="52" ht="15" customHeight="1">
      <c r="R52" s="7"/>
    </row>
    <row r="53" ht="15" customHeight="1">
      <c r="R53" s="7"/>
    </row>
    <row r="54" ht="15" customHeight="1">
      <c r="R54" s="7"/>
    </row>
    <row r="55" ht="15" customHeight="1">
      <c r="R55" s="7"/>
    </row>
    <row r="56" ht="15" customHeight="1">
      <c r="R56" s="7"/>
    </row>
    <row r="57" ht="15" customHeight="1">
      <c r="R57" s="7"/>
    </row>
    <row r="58" ht="15" customHeight="1">
      <c r="R58" s="7"/>
    </row>
    <row r="59" ht="15" customHeight="1">
      <c r="R59" s="7"/>
    </row>
    <row r="60" ht="15" customHeight="1">
      <c r="R60" s="7"/>
    </row>
    <row r="61" ht="15" customHeight="1">
      <c r="R61" s="7"/>
    </row>
    <row r="62" ht="15" customHeight="1">
      <c r="R62" s="7"/>
    </row>
    <row r="63" ht="15" customHeight="1">
      <c r="R63" s="7"/>
    </row>
    <row r="64" ht="15" customHeight="1">
      <c r="R64" s="7"/>
    </row>
    <row r="65" ht="15" customHeight="1">
      <c r="R65" s="7"/>
    </row>
    <row r="66" ht="15" customHeight="1">
      <c r="R66" s="7"/>
    </row>
    <row r="67" ht="15" customHeight="1">
      <c r="R67" s="7"/>
    </row>
    <row r="68" ht="15" customHeight="1">
      <c r="R68" s="7"/>
    </row>
    <row r="69" ht="15" customHeight="1">
      <c r="R69" s="7"/>
    </row>
    <row r="70" ht="15" customHeight="1">
      <c r="R70" s="7"/>
    </row>
    <row r="71" ht="15" customHeight="1">
      <c r="R71" s="7"/>
    </row>
    <row r="72" ht="15" customHeight="1">
      <c r="R72" s="7"/>
    </row>
    <row r="73" ht="15" customHeight="1">
      <c r="R73" s="7"/>
    </row>
    <row r="74" ht="15" customHeight="1">
      <c r="R74" s="7"/>
    </row>
    <row r="75" ht="15" customHeight="1">
      <c r="R75" s="7"/>
    </row>
    <row r="76" ht="15" customHeight="1">
      <c r="R76" s="7"/>
    </row>
    <row r="77" ht="15" customHeight="1">
      <c r="R77" s="7"/>
    </row>
    <row r="78" ht="15" customHeight="1">
      <c r="R78" s="7"/>
    </row>
    <row r="79" ht="15" customHeight="1">
      <c r="R79" s="7"/>
    </row>
    <row r="80" ht="15" customHeight="1">
      <c r="R80" s="7"/>
    </row>
    <row r="81" ht="15" customHeight="1">
      <c r="R81" s="7"/>
    </row>
    <row r="82" ht="15" customHeight="1">
      <c r="R82" s="7"/>
    </row>
    <row r="83" ht="15" customHeight="1">
      <c r="R83" s="7"/>
    </row>
    <row r="84" ht="15" customHeight="1">
      <c r="R84" s="7"/>
    </row>
    <row r="85" ht="15" customHeight="1">
      <c r="R85" s="7"/>
    </row>
    <row r="86" ht="15" customHeight="1">
      <c r="R86" s="7"/>
    </row>
    <row r="87" ht="15" customHeight="1">
      <c r="R87" s="7"/>
    </row>
    <row r="88" ht="15" customHeight="1">
      <c r="R88" s="7"/>
    </row>
    <row r="89" ht="15" customHeight="1">
      <c r="R89" s="7"/>
    </row>
    <row r="90" ht="15" customHeight="1">
      <c r="R90" s="7"/>
    </row>
    <row r="91" ht="15" customHeight="1">
      <c r="R91" s="7"/>
    </row>
    <row r="92" ht="15" customHeight="1">
      <c r="R92" s="7"/>
    </row>
    <row r="93" ht="15" customHeight="1">
      <c r="R93" s="7"/>
    </row>
    <row r="94" ht="15" customHeight="1">
      <c r="R94" s="7"/>
    </row>
    <row r="95" ht="15" customHeight="1">
      <c r="R95" s="7"/>
    </row>
    <row r="96" ht="15" customHeight="1">
      <c r="R96" s="7"/>
    </row>
    <row r="97" ht="15" customHeight="1">
      <c r="R97" s="7"/>
    </row>
    <row r="98" ht="15" customHeight="1">
      <c r="R98" s="7"/>
    </row>
    <row r="99" ht="15" customHeight="1">
      <c r="R99" s="7"/>
    </row>
    <row r="100" ht="15" customHeight="1">
      <c r="R100" s="7"/>
    </row>
    <row r="101" ht="15" customHeight="1">
      <c r="R101" s="7"/>
    </row>
    <row r="102" ht="15" customHeight="1">
      <c r="R102" s="7"/>
    </row>
    <row r="103" ht="15" customHeight="1">
      <c r="R103" s="7"/>
    </row>
    <row r="104" ht="15" customHeight="1">
      <c r="R104" s="7"/>
    </row>
    <row r="105" ht="15" customHeight="1">
      <c r="R105" s="7"/>
    </row>
    <row r="106" ht="15" customHeight="1">
      <c r="R106" s="7"/>
    </row>
    <row r="107" ht="15" customHeight="1">
      <c r="R107" s="7"/>
    </row>
    <row r="108" ht="15" customHeight="1">
      <c r="R108" s="7"/>
    </row>
    <row r="109" ht="15" customHeight="1">
      <c r="R109" s="7"/>
    </row>
    <row r="110" ht="15" customHeight="1">
      <c r="R110" s="7"/>
    </row>
    <row r="111" ht="15" customHeight="1">
      <c r="R111" s="7"/>
    </row>
    <row r="112" ht="15" customHeight="1">
      <c r="R112" s="7"/>
    </row>
    <row r="113" ht="15" customHeight="1">
      <c r="R113" s="7"/>
    </row>
    <row r="114" ht="15" customHeight="1">
      <c r="R114" s="7"/>
    </row>
    <row r="115" ht="15" customHeight="1">
      <c r="R115" s="7"/>
    </row>
    <row r="116" ht="15" customHeight="1">
      <c r="R116" s="7"/>
    </row>
    <row r="117" ht="15" customHeight="1">
      <c r="R117" s="7"/>
    </row>
    <row r="118" ht="15" customHeight="1">
      <c r="R118" s="7"/>
    </row>
    <row r="119" ht="15" customHeight="1">
      <c r="R119" s="7"/>
    </row>
    <row r="120" ht="15" customHeight="1">
      <c r="R120" s="7"/>
    </row>
    <row r="121" ht="15" customHeight="1">
      <c r="R121" s="7"/>
    </row>
    <row r="122" ht="15" customHeight="1">
      <c r="R122" s="7"/>
    </row>
    <row r="123" ht="15" customHeight="1">
      <c r="R123" s="7"/>
    </row>
    <row r="124" ht="15" customHeight="1">
      <c r="R124" s="7"/>
    </row>
    <row r="125" ht="15" customHeight="1">
      <c r="R125" s="7"/>
    </row>
    <row r="126" ht="15" customHeight="1">
      <c r="R126" s="7"/>
    </row>
    <row r="127" ht="15" customHeight="1">
      <c r="R127" s="7"/>
    </row>
    <row r="128" ht="15" customHeight="1">
      <c r="R128" s="7"/>
    </row>
    <row r="129" ht="15" customHeight="1">
      <c r="R129" s="7"/>
    </row>
    <row r="130" ht="15" customHeight="1">
      <c r="R130" s="7"/>
    </row>
    <row r="131" ht="15" customHeight="1">
      <c r="R131" s="7"/>
    </row>
    <row r="132" ht="15" customHeight="1">
      <c r="R132" s="7"/>
    </row>
    <row r="133" ht="15" customHeight="1">
      <c r="R133" s="7"/>
    </row>
    <row r="134" ht="15" customHeight="1">
      <c r="R134" s="7"/>
    </row>
    <row r="135" ht="15" customHeight="1">
      <c r="R135" s="7"/>
    </row>
    <row r="136" ht="15" customHeight="1">
      <c r="R136" s="7"/>
    </row>
    <row r="137" ht="15" customHeight="1">
      <c r="R137" s="7"/>
    </row>
    <row r="138" ht="15" customHeight="1">
      <c r="R138" s="7"/>
    </row>
    <row r="139" ht="15" customHeight="1">
      <c r="R139" s="7"/>
    </row>
    <row r="140" ht="15" customHeight="1">
      <c r="R140" s="7"/>
    </row>
    <row r="141" ht="15" customHeight="1">
      <c r="R141" s="7"/>
    </row>
    <row r="142" ht="15" customHeight="1">
      <c r="R142" s="7"/>
    </row>
    <row r="143" ht="15" customHeight="1">
      <c r="R143" s="7"/>
    </row>
    <row r="144" ht="15" customHeight="1">
      <c r="R144" s="7"/>
    </row>
    <row r="145" ht="15" customHeight="1">
      <c r="R145" s="7"/>
    </row>
    <row r="146" ht="15" customHeight="1">
      <c r="R146" s="7"/>
    </row>
    <row r="147" ht="15" customHeight="1">
      <c r="R147" s="7"/>
    </row>
    <row r="148" ht="15" customHeight="1">
      <c r="R148" s="7"/>
    </row>
    <row r="149" ht="15" customHeight="1">
      <c r="R149" s="7"/>
    </row>
    <row r="150" ht="15" customHeight="1">
      <c r="R150" s="7"/>
    </row>
    <row r="151" ht="15" customHeight="1">
      <c r="R151" s="7"/>
    </row>
    <row r="152" ht="15" customHeight="1">
      <c r="R152" s="7"/>
    </row>
    <row r="153" ht="15" customHeight="1">
      <c r="R153" s="7"/>
    </row>
    <row r="154" ht="15" customHeight="1">
      <c r="R154" s="7"/>
    </row>
    <row r="155" ht="15" customHeight="1">
      <c r="R155" s="7"/>
    </row>
    <row r="156" ht="15" customHeight="1">
      <c r="R156" s="7"/>
    </row>
    <row r="157" ht="15" customHeight="1">
      <c r="R157" s="7"/>
    </row>
    <row r="158" ht="15" customHeight="1">
      <c r="R158" s="7"/>
    </row>
    <row r="159" ht="15" customHeight="1">
      <c r="R159" s="7"/>
    </row>
    <row r="160" ht="15" customHeight="1">
      <c r="R160" s="7"/>
    </row>
    <row r="161" ht="15" customHeight="1">
      <c r="R161" s="7"/>
    </row>
    <row r="162" ht="15" customHeight="1">
      <c r="R162" s="7"/>
    </row>
    <row r="163" ht="15" customHeight="1">
      <c r="R163" s="7"/>
    </row>
    <row r="164" ht="15" customHeight="1">
      <c r="R164" s="7"/>
    </row>
    <row r="165" ht="15" customHeight="1">
      <c r="R165" s="7"/>
    </row>
    <row r="166" ht="15" customHeight="1">
      <c r="R166" s="7"/>
    </row>
    <row r="167" ht="15" customHeight="1">
      <c r="R167" s="7"/>
    </row>
    <row r="168" ht="15" customHeight="1">
      <c r="R168" s="7"/>
    </row>
    <row r="169" ht="15" customHeight="1">
      <c r="R169" s="7"/>
    </row>
    <row r="170" ht="15" customHeight="1">
      <c r="R170" s="7"/>
    </row>
    <row r="171" ht="15" customHeight="1">
      <c r="R171" s="7"/>
    </row>
    <row r="172" ht="15" customHeight="1">
      <c r="R172" s="7"/>
    </row>
    <row r="173" ht="15" customHeight="1">
      <c r="R173" s="7"/>
    </row>
    <row r="174" ht="15" customHeight="1">
      <c r="R174" s="7"/>
    </row>
    <row r="175" ht="15" customHeight="1">
      <c r="R175" s="7"/>
    </row>
    <row r="176" ht="15" customHeight="1">
      <c r="R176" s="7"/>
    </row>
    <row r="177" ht="15" customHeight="1">
      <c r="R177" s="7"/>
    </row>
    <row r="178" ht="15" customHeight="1">
      <c r="R178" s="7"/>
    </row>
    <row r="179" ht="15" customHeight="1">
      <c r="R179" s="7"/>
    </row>
    <row r="180" ht="15" customHeight="1">
      <c r="R180" s="7"/>
    </row>
    <row r="181" ht="15" customHeight="1">
      <c r="R181" s="7"/>
    </row>
    <row r="182" ht="15" customHeight="1">
      <c r="R182" s="7"/>
    </row>
    <row r="183" ht="15" customHeight="1">
      <c r="R183" s="7"/>
    </row>
    <row r="184" ht="15" customHeight="1">
      <c r="R184" s="7"/>
    </row>
    <row r="185" ht="15" customHeight="1">
      <c r="R185" s="7"/>
    </row>
    <row r="186" ht="15" customHeight="1">
      <c r="R186" s="7"/>
    </row>
    <row r="187" ht="15" customHeight="1">
      <c r="R187" s="7"/>
    </row>
    <row r="188" ht="15" customHeight="1">
      <c r="R188" s="7"/>
    </row>
    <row r="189" ht="15" customHeight="1">
      <c r="R189" s="7"/>
    </row>
    <row r="190" ht="15" customHeight="1">
      <c r="R190" s="7"/>
    </row>
    <row r="191" ht="15" customHeight="1">
      <c r="R191" s="7"/>
    </row>
    <row r="192" ht="15" customHeight="1">
      <c r="R192" s="7"/>
    </row>
    <row r="193" ht="15" customHeight="1">
      <c r="R193" s="7"/>
    </row>
    <row r="194" ht="15" customHeight="1">
      <c r="R194" s="7"/>
    </row>
    <row r="195" ht="15" customHeight="1">
      <c r="R195" s="7"/>
    </row>
    <row r="196" ht="15" customHeight="1">
      <c r="R196" s="7"/>
    </row>
    <row r="197" ht="15" customHeight="1">
      <c r="R197" s="7"/>
    </row>
    <row r="198" ht="15" customHeight="1">
      <c r="R198" s="7"/>
    </row>
    <row r="199" ht="15" customHeight="1">
      <c r="R199" s="7"/>
    </row>
    <row r="200" ht="15" customHeight="1">
      <c r="R200" s="7"/>
    </row>
    <row r="201" ht="15" customHeight="1">
      <c r="R201" s="7"/>
    </row>
    <row r="202" ht="15" customHeight="1">
      <c r="R202" s="7"/>
    </row>
    <row r="203" ht="15" customHeight="1">
      <c r="R203" s="7"/>
    </row>
    <row r="204" ht="15" customHeight="1">
      <c r="R204" s="7"/>
    </row>
    <row r="205" ht="15" customHeight="1">
      <c r="R205" s="7"/>
    </row>
    <row r="206" ht="15" customHeight="1">
      <c r="R206" s="7"/>
    </row>
    <row r="207" ht="15" customHeight="1">
      <c r="R207" s="7"/>
    </row>
    <row r="208" ht="15" customHeight="1">
      <c r="R208" s="7"/>
    </row>
    <row r="209" ht="15" customHeight="1">
      <c r="R209" s="7"/>
    </row>
    <row r="210" ht="15" customHeight="1">
      <c r="R210" s="7"/>
    </row>
    <row r="211" ht="15" customHeight="1">
      <c r="R211" s="7"/>
    </row>
    <row r="212" ht="15" customHeight="1">
      <c r="R212" s="7"/>
    </row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</sheetData>
  <sheetProtection/>
  <mergeCells count="8">
    <mergeCell ref="Q2:Q4"/>
    <mergeCell ref="A2:A4"/>
    <mergeCell ref="B2:B4"/>
    <mergeCell ref="C2:D4"/>
    <mergeCell ref="N2:N4"/>
    <mergeCell ref="E2:H3"/>
    <mergeCell ref="J2:M3"/>
    <mergeCell ref="O2:P3"/>
  </mergeCells>
  <printOptions/>
  <pageMargins left="0.3937007874015748" right="0.1968503937007874" top="0.5905511811023623" bottom="0.1968503937007874" header="0.31496062992125984" footer="0.5118110236220472"/>
  <pageSetup horizontalDpi="300" verticalDpi="300" orientation="landscape" paperSize="9" scale="79" r:id="rId1"/>
  <headerFooter alignWithMargins="0">
    <oddHeader>&amp;L&amp;A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千葉県</cp:lastModifiedBy>
  <cp:lastPrinted>2012-07-10T07:53:01Z</cp:lastPrinted>
  <dcterms:created xsi:type="dcterms:W3CDTF">2006-12-11T05:48:40Z</dcterms:created>
  <dcterms:modified xsi:type="dcterms:W3CDTF">2012-09-06T05:52:14Z</dcterms:modified>
  <cp:category/>
  <cp:version/>
  <cp:contentType/>
  <cp:contentStatus/>
</cp:coreProperties>
</file>