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81F8076F-FD6C-489C-AE2E-B76BC1858870}" xr6:coauthVersionLast="47" xr6:coauthVersionMax="47" xr10:uidLastSave="{00000000-0000-0000-0000-000000000000}"/>
  <bookViews>
    <workbookView xWindow="-108" yWindow="-108" windowWidth="23256" windowHeight="12456" xr2:uid="{00000000-000D-0000-FFFF-FFFF00000000}"/>
  </bookViews>
  <sheets>
    <sheet name="別紙5-1_勤務一覧" sheetId="9" r:id="rId1"/>
    <sheet name="別紙5-1記載用リスト" sheetId="10" r:id="rId2"/>
  </sheets>
  <definedNames>
    <definedName name="___kk06">#REF!</definedName>
    <definedName name="___kk29">#REF!</definedName>
    <definedName name="__kk06">#REF!</definedName>
    <definedName name="__kk29">#REF!</definedName>
    <definedName name="_xlnm._FilterDatabase" localSheetId="0" hidden="1">'別紙5-1_勤務一覧'!#REF!</definedName>
    <definedName name="_xlnm._FilterDatabase" localSheetId="1" hidden="1">'別紙5-1記載用リスト'!#REF!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'別紙5-1_勤務一覧'!$A$1:$AK$78</definedName>
    <definedName name="_xlnm.Print_Area" localSheetId="1">'別紙5-1記載用リスト'!$B$1:$U$48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10" l="1"/>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 i="10"/>
  <c r="R4" i="10"/>
  <c r="AB36" i="9"/>
  <c r="AB32" i="9"/>
  <c r="AB27" i="9"/>
  <c r="AB22" i="9"/>
  <c r="R6" i="10" l="1"/>
  <c r="R7" i="10"/>
  <c r="R8"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H3" i="9" l="1"/>
  <c r="R43" i="10"/>
  <c r="R42" i="10"/>
  <c r="R41" i="10"/>
  <c r="R40" i="10"/>
  <c r="R39" i="10"/>
  <c r="R38" i="10"/>
  <c r="R37" i="10"/>
  <c r="R36" i="10"/>
  <c r="R35" i="10"/>
  <c r="R34" i="10"/>
  <c r="R33" i="10"/>
  <c r="R32" i="10"/>
  <c r="R31" i="10"/>
  <c r="R30" i="10"/>
  <c r="R29" i="10"/>
  <c r="R28" i="10"/>
  <c r="R27" i="10"/>
  <c r="R26" i="10"/>
  <c r="R25" i="10"/>
  <c r="R24" i="10"/>
  <c r="R23" i="10"/>
  <c r="R22" i="10"/>
  <c r="R21" i="10"/>
  <c r="R20" i="10"/>
  <c r="R19" i="10"/>
  <c r="R18" i="10"/>
  <c r="R17" i="10"/>
  <c r="R16" i="10"/>
  <c r="R15" i="10"/>
  <c r="R14" i="10"/>
  <c r="R13" i="10"/>
  <c r="R12" i="10"/>
  <c r="R11" i="10"/>
  <c r="R10" i="10"/>
  <c r="U10" i="10" s="1"/>
  <c r="R9" i="10"/>
  <c r="U8" i="10"/>
  <c r="U7" i="10"/>
  <c r="U6" i="10"/>
  <c r="R5" i="10"/>
  <c r="U4" i="10"/>
  <c r="AD77" i="9"/>
  <c r="AB77" i="9"/>
  <c r="Z77" i="9"/>
  <c r="X77" i="9"/>
  <c r="V77" i="9"/>
  <c r="T77" i="9"/>
  <c r="R77" i="9"/>
  <c r="P77" i="9"/>
  <c r="N77" i="9"/>
  <c r="L77" i="9"/>
  <c r="J77" i="9"/>
  <c r="H77" i="9"/>
  <c r="AD76" i="9"/>
  <c r="AB76" i="9"/>
  <c r="Z76" i="9"/>
  <c r="X76" i="9"/>
  <c r="V76" i="9"/>
  <c r="T76" i="9"/>
  <c r="R76" i="9"/>
  <c r="P76" i="9"/>
  <c r="N76" i="9"/>
  <c r="L76" i="9"/>
  <c r="J76" i="9"/>
  <c r="H76" i="9"/>
  <c r="AD75" i="9"/>
  <c r="AB75" i="9"/>
  <c r="Z75" i="9"/>
  <c r="X75" i="9"/>
  <c r="V75" i="9"/>
  <c r="T75" i="9"/>
  <c r="R75" i="9"/>
  <c r="P75" i="9"/>
  <c r="N75" i="9"/>
  <c r="L75" i="9"/>
  <c r="J75" i="9"/>
  <c r="H75" i="9"/>
  <c r="AB70" i="9"/>
  <c r="Z70" i="9"/>
  <c r="T70" i="9"/>
  <c r="P70" i="9"/>
  <c r="L70" i="9"/>
  <c r="F70" i="9"/>
  <c r="D70" i="9"/>
  <c r="AB69" i="9"/>
  <c r="Z69" i="9"/>
  <c r="X69" i="9"/>
  <c r="L69" i="9"/>
  <c r="F69" i="9"/>
  <c r="AD68" i="9"/>
  <c r="AB68" i="9"/>
  <c r="Z68" i="9"/>
  <c r="X68" i="9"/>
  <c r="T68" i="9"/>
  <c r="N68" i="9"/>
  <c r="L68" i="9"/>
  <c r="D68" i="9"/>
  <c r="AB66" i="9"/>
  <c r="AD70" i="9" s="1"/>
  <c r="X66" i="9"/>
  <c r="X70" i="9" s="1"/>
  <c r="T66" i="9"/>
  <c r="V68" i="9" s="1"/>
  <c r="P66" i="9"/>
  <c r="R68" i="9" s="1"/>
  <c r="L66" i="9"/>
  <c r="N70" i="9" s="1"/>
  <c r="H66" i="9"/>
  <c r="J69" i="9" s="1"/>
  <c r="D66" i="9"/>
  <c r="F68" i="9" s="1"/>
  <c r="AB63" i="9"/>
  <c r="Z63" i="9"/>
  <c r="P63" i="9"/>
  <c r="L63" i="9"/>
  <c r="F63" i="9"/>
  <c r="D63" i="9"/>
  <c r="AB62" i="9"/>
  <c r="Z62" i="9"/>
  <c r="X62" i="9"/>
  <c r="L62" i="9"/>
  <c r="F62" i="9"/>
  <c r="AD61" i="9"/>
  <c r="AB61" i="9"/>
  <c r="Z61" i="9"/>
  <c r="X61" i="9"/>
  <c r="T61" i="9"/>
  <c r="N61" i="9"/>
  <c r="L61" i="9"/>
  <c r="D61" i="9"/>
  <c r="AB59" i="9"/>
  <c r="AD63" i="9" s="1"/>
  <c r="X59" i="9"/>
  <c r="X63" i="9" s="1"/>
  <c r="T59" i="9"/>
  <c r="V61" i="9" s="1"/>
  <c r="P59" i="9"/>
  <c r="R61" i="9" s="1"/>
  <c r="L59" i="9"/>
  <c r="N63" i="9" s="1"/>
  <c r="H59" i="9"/>
  <c r="J62" i="9" s="1"/>
  <c r="D59" i="9"/>
  <c r="F61" i="9" s="1"/>
  <c r="AB56" i="9"/>
  <c r="Z56" i="9"/>
  <c r="T56" i="9"/>
  <c r="P56" i="9"/>
  <c r="L56" i="9"/>
  <c r="F56" i="9"/>
  <c r="AB55" i="9"/>
  <c r="Z55" i="9"/>
  <c r="X55" i="9"/>
  <c r="L55" i="9"/>
  <c r="F55" i="9"/>
  <c r="AD54" i="9"/>
  <c r="AB54" i="9"/>
  <c r="Z54" i="9"/>
  <c r="X54" i="9"/>
  <c r="T54" i="9"/>
  <c r="N54" i="9"/>
  <c r="L54" i="9"/>
  <c r="D54" i="9"/>
  <c r="AB52" i="9"/>
  <c r="AD56" i="9" s="1"/>
  <c r="X52" i="9"/>
  <c r="X56" i="9" s="1"/>
  <c r="T52" i="9"/>
  <c r="V54" i="9" s="1"/>
  <c r="P52" i="9"/>
  <c r="R54" i="9" s="1"/>
  <c r="L52" i="9"/>
  <c r="N56" i="9" s="1"/>
  <c r="H52" i="9"/>
  <c r="J55" i="9" s="1"/>
  <c r="D52" i="9"/>
  <c r="F54" i="9" s="1"/>
  <c r="AF35" i="9"/>
  <c r="AG35" i="9" s="1"/>
  <c r="AF34" i="9"/>
  <c r="AG34" i="9" s="1"/>
  <c r="AF33" i="9"/>
  <c r="AG33" i="9" s="1"/>
  <c r="AF31" i="9"/>
  <c r="AG31" i="9" s="1"/>
  <c r="AF30" i="9"/>
  <c r="AG30" i="9" s="1"/>
  <c r="AF29" i="9"/>
  <c r="AG29" i="9" s="1"/>
  <c r="AF28" i="9"/>
  <c r="AG28" i="9" s="1"/>
  <c r="AF26" i="9"/>
  <c r="AG26" i="9" s="1"/>
  <c r="AF25" i="9"/>
  <c r="AG25" i="9" s="1"/>
  <c r="AF24" i="9"/>
  <c r="AG24" i="9" s="1"/>
  <c r="AF23" i="9"/>
  <c r="AG23" i="9" s="1"/>
  <c r="AF21" i="9"/>
  <c r="AG21" i="9" s="1"/>
  <c r="AF20" i="9"/>
  <c r="AG20" i="9" s="1"/>
  <c r="AF16" i="9"/>
  <c r="AG16" i="9" s="1"/>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U11" i="10" l="1"/>
  <c r="U12" i="10"/>
  <c r="U13" i="10"/>
  <c r="AH29" i="9"/>
  <c r="AH30" i="9"/>
  <c r="AH21" i="9"/>
  <c r="AH24" i="9"/>
  <c r="U5" i="10"/>
  <c r="E46" i="9" s="1"/>
  <c r="U9" i="10"/>
  <c r="AG36" i="9"/>
  <c r="AH36" i="9" s="1"/>
  <c r="AH26" i="9"/>
  <c r="AH34" i="9"/>
  <c r="AH35" i="9"/>
  <c r="AH16" i="9"/>
  <c r="AH25" i="9"/>
  <c r="AH33" i="9"/>
  <c r="AH20" i="9"/>
  <c r="AH28" i="9"/>
  <c r="AH23" i="9"/>
  <c r="D56" i="9"/>
  <c r="D57" i="9" s="1"/>
  <c r="X78" i="9"/>
  <c r="X57" i="9"/>
  <c r="L64" i="9"/>
  <c r="T78" i="9"/>
  <c r="F75" i="9"/>
  <c r="F76" i="9"/>
  <c r="AB78" i="9"/>
  <c r="L57" i="9"/>
  <c r="D76" i="9"/>
  <c r="D75" i="9"/>
  <c r="P78" i="9"/>
  <c r="X71" i="9"/>
  <c r="D71" i="9"/>
  <c r="D77" i="9"/>
  <c r="F77" i="9"/>
  <c r="D64" i="9"/>
  <c r="L71" i="9"/>
  <c r="X64" i="9"/>
  <c r="L78" i="9"/>
  <c r="AB57" i="9"/>
  <c r="AB71" i="9"/>
  <c r="AB64" i="9"/>
  <c r="H61" i="9"/>
  <c r="J54" i="9"/>
  <c r="N55" i="9"/>
  <c r="AD55" i="9"/>
  <c r="R56" i="9"/>
  <c r="P57" i="9" s="1"/>
  <c r="J61" i="9"/>
  <c r="N62" i="9"/>
  <c r="AD62" i="9"/>
  <c r="R63" i="9"/>
  <c r="P64" i="9" s="1"/>
  <c r="J68" i="9"/>
  <c r="N69" i="9"/>
  <c r="AD69" i="9"/>
  <c r="R70" i="9"/>
  <c r="P71" i="9" s="1"/>
  <c r="P55" i="9"/>
  <c r="P62" i="9"/>
  <c r="P69" i="9"/>
  <c r="H78" i="9"/>
  <c r="R55" i="9"/>
  <c r="R62" i="9"/>
  <c r="R69" i="9"/>
  <c r="P54" i="9"/>
  <c r="D55" i="9"/>
  <c r="T55" i="9"/>
  <c r="H56" i="9"/>
  <c r="P61" i="9"/>
  <c r="D62" i="9"/>
  <c r="T62" i="9"/>
  <c r="H63" i="9"/>
  <c r="P68" i="9"/>
  <c r="D69" i="9"/>
  <c r="T69" i="9"/>
  <c r="H70" i="9"/>
  <c r="V56" i="9"/>
  <c r="T57" i="9" s="1"/>
  <c r="V63" i="9"/>
  <c r="V70" i="9"/>
  <c r="T71" i="9" s="1"/>
  <c r="V55" i="9"/>
  <c r="J56" i="9"/>
  <c r="V62" i="9"/>
  <c r="J63" i="9"/>
  <c r="V69" i="9"/>
  <c r="J70" i="9"/>
  <c r="H54" i="9"/>
  <c r="H68" i="9"/>
  <c r="H55" i="9"/>
  <c r="H62" i="9"/>
  <c r="H69" i="9"/>
  <c r="AG27" i="9" l="1"/>
  <c r="AH27" i="9" s="1"/>
  <c r="AG32" i="9"/>
  <c r="AH32" i="9" s="1"/>
  <c r="AH31" i="9"/>
  <c r="AF13" i="9"/>
  <c r="AG13" i="9" s="1"/>
  <c r="AH13" i="9" s="1"/>
  <c r="AF15" i="9"/>
  <c r="AF18" i="9"/>
  <c r="AG18" i="9" s="1"/>
  <c r="AH18" i="9" s="1"/>
  <c r="AF19" i="9"/>
  <c r="AG19" i="9" s="1"/>
  <c r="T63" i="9"/>
  <c r="T64" i="9" s="1"/>
  <c r="D78" i="9"/>
  <c r="H57" i="9"/>
  <c r="H71" i="9"/>
  <c r="H64" i="9"/>
  <c r="AG22" i="9" l="1"/>
  <c r="AH22" i="9" s="1"/>
  <c r="AH19" i="9"/>
  <c r="AG15" i="9"/>
  <c r="AG17" i="9" s="1"/>
  <c r="AH17" i="9" s="1"/>
  <c r="AH15" i="9" l="1"/>
</calcChain>
</file>

<file path=xl/sharedStrings.xml><?xml version="1.0" encoding="utf-8"?>
<sst xmlns="http://schemas.openxmlformats.org/spreadsheetml/2006/main" count="231" uniqueCount="147">
  <si>
    <t>参考様式５－１及び別紙５－１</t>
    <rPh sb="0" eb="4">
      <t>さんこうようしき</t>
    </rPh>
    <rPh sb="7" eb="8">
      <t>およ</t>
    </rPh>
    <rPh sb="9" eb="11">
      <t>べっし</t>
    </rPh>
    <phoneticPr fontId="4" type="Hiragana" alignment="distributed"/>
  </si>
  <si>
    <t>サービスの種類（</t>
    <rPh sb="5" eb="7">
      <t>しゅるい</t>
    </rPh>
    <phoneticPr fontId="4" type="Hiragana" alignment="distributed"/>
  </si>
  <si>
    <t>）</t>
    <phoneticPr fontId="4" type="Hiragana" alignment="distributed"/>
  </si>
  <si>
    <t>従業者等の勤務体制及び勤務形態一覧表</t>
    <rPh sb="0" eb="4">
      <t>じゅうぎょうしゃとう</t>
    </rPh>
    <rPh sb="5" eb="9">
      <t>きんむたいせい</t>
    </rPh>
    <rPh sb="9" eb="10">
      <t>およ</t>
    </rPh>
    <rPh sb="11" eb="15">
      <t>きんむけいたい</t>
    </rPh>
    <rPh sb="15" eb="18">
      <t>いちらんひょう</t>
    </rPh>
    <phoneticPr fontId="4" type="Hiragana" alignment="distributed"/>
  </si>
  <si>
    <t>事業所・施設名（</t>
    <rPh sb="0" eb="3">
      <t>じぎょうしょ</t>
    </rPh>
    <rPh sb="4" eb="6">
      <t>しせつ</t>
    </rPh>
    <rPh sb="6" eb="7">
      <t>めい</t>
    </rPh>
    <phoneticPr fontId="4" type="Hiragana" alignment="distributed"/>
  </si>
  <si>
    <t>当該事業所において常勤の職員が週に勤務すべき時間数＊１</t>
    <rPh sb="0" eb="5">
      <t>とうがいじぎょうしょ</t>
    </rPh>
    <rPh sb="9" eb="11">
      <t>じょうきん</t>
    </rPh>
    <rPh sb="12" eb="14">
      <t>しょくいん</t>
    </rPh>
    <rPh sb="15" eb="16">
      <t>しゅう</t>
    </rPh>
    <rPh sb="17" eb="19">
      <t>きんむ</t>
    </rPh>
    <rPh sb="22" eb="25">
      <t>じかんすう</t>
    </rPh>
    <phoneticPr fontId="4" type="Hiragana" alignment="distributed"/>
  </si>
  <si>
    <t>事業所の定員数</t>
    <rPh sb="0" eb="3">
      <t>じぎょうしょ</t>
    </rPh>
    <rPh sb="4" eb="7">
      <t>ていいんすう</t>
    </rPh>
    <phoneticPr fontId="4" type="Hiragana" alignment="distributed"/>
  </si>
  <si>
    <t>人員配置区分</t>
    <rPh sb="0" eb="6">
      <t>じんいんはいちくぶん</t>
    </rPh>
    <phoneticPr fontId="4" type="Hiragana" alignment="distributed"/>
  </si>
  <si>
    <t>夜間支援時間帯（ＧＨのみ）</t>
    <rPh sb="0" eb="7">
      <t>やかんしえんじかんたい</t>
    </rPh>
    <phoneticPr fontId="4" type="Hiragana" alignment="distributed"/>
  </si>
  <si>
    <t>職種＊２</t>
    <rPh sb="0" eb="2">
      <t>しょくしゅ</t>
    </rPh>
    <phoneticPr fontId="4" type="Hiragana" alignment="distributed"/>
  </si>
  <si>
    <t>勤務形態＊３</t>
    <rPh sb="0" eb="4">
      <t>きんむけいたい</t>
    </rPh>
    <phoneticPr fontId="4" type="Hiragana" alignment="distributed"/>
  </si>
  <si>
    <t>氏名＊４</t>
    <rPh sb="0" eb="2">
      <t>しめい</t>
    </rPh>
    <phoneticPr fontId="4" type="Hiragana" alignment="distributed"/>
  </si>
  <si>
    <t>第１週</t>
    <rPh sb="0" eb="1">
      <t>だい</t>
    </rPh>
    <rPh sb="2" eb="3">
      <t>しゅう</t>
    </rPh>
    <phoneticPr fontId="4" type="Hiragana" alignment="distributed"/>
  </si>
  <si>
    <t>第２週</t>
    <rPh sb="0" eb="1">
      <t>だい</t>
    </rPh>
    <rPh sb="2" eb="3">
      <t>しゅう</t>
    </rPh>
    <phoneticPr fontId="4" type="Hiragana" alignment="distributed"/>
  </si>
  <si>
    <t>第３週</t>
    <rPh sb="0" eb="1">
      <t>だい</t>
    </rPh>
    <rPh sb="2" eb="3">
      <t>しゅう</t>
    </rPh>
    <phoneticPr fontId="4" type="Hiragana" alignment="distributed"/>
  </si>
  <si>
    <t>第４週</t>
    <rPh sb="0" eb="1">
      <t>だい</t>
    </rPh>
    <rPh sb="2" eb="3">
      <t>しゅう</t>
    </rPh>
    <phoneticPr fontId="4" type="Hiragana" alignment="distributed"/>
  </si>
  <si>
    <t>４週の合計</t>
    <rPh sb="1" eb="2">
      <t>しゅう</t>
    </rPh>
    <rPh sb="3" eb="5">
      <t>ごうけい</t>
    </rPh>
    <phoneticPr fontId="4" type="Hiragana" alignment="distributed"/>
  </si>
  <si>
    <t>週平均の勤務時間</t>
    <rPh sb="0" eb="3">
      <t>しゅうへいきん</t>
    </rPh>
    <rPh sb="4" eb="8">
      <t>きんむじかん</t>
    </rPh>
    <phoneticPr fontId="4" type="Hiragana" alignment="distributed"/>
  </si>
  <si>
    <t>常勤換算後の人数</t>
    <rPh sb="0" eb="2">
      <t>じょうきん</t>
    </rPh>
    <rPh sb="2" eb="4">
      <t>かんざん</t>
    </rPh>
    <rPh sb="4" eb="5">
      <t>ご</t>
    </rPh>
    <rPh sb="6" eb="8">
      <t>にんずう</t>
    </rPh>
    <phoneticPr fontId="4" type="Hiragana" alignment="distributed"/>
  </si>
  <si>
    <t>資格の有無及び種類
＊５</t>
    <rPh sb="0" eb="2">
      <t>しかく</t>
    </rPh>
    <rPh sb="3" eb="5">
      <t>うむ</t>
    </rPh>
    <rPh sb="5" eb="6">
      <t>およ</t>
    </rPh>
    <rPh sb="7" eb="9">
      <t>しゅるい</t>
    </rPh>
    <phoneticPr fontId="4" type="Hiragana" alignment="distributed"/>
  </si>
  <si>
    <t>他の事業所の名称及び職種
＊６</t>
    <rPh sb="0" eb="1">
      <t>ほか</t>
    </rPh>
    <rPh sb="2" eb="5">
      <t>じぎょうしょ</t>
    </rPh>
    <rPh sb="6" eb="8">
      <t>めいしょう</t>
    </rPh>
    <rPh sb="8" eb="9">
      <t>およ</t>
    </rPh>
    <rPh sb="10" eb="12">
      <t>しょくしゅ</t>
    </rPh>
    <phoneticPr fontId="4" type="Hiragana" alignment="distributed"/>
  </si>
  <si>
    <t>他の事業所での合計
勤務時間
＊７</t>
    <rPh sb="0" eb="1">
      <t>ほか</t>
    </rPh>
    <rPh sb="2" eb="5">
      <t>じぎょうしょ</t>
    </rPh>
    <rPh sb="7" eb="9">
      <t>ごうけい</t>
    </rPh>
    <rPh sb="10" eb="14">
      <t>きんむじかん</t>
    </rPh>
    <phoneticPr fontId="4" type="Hiragana" alignment="distributed"/>
  </si>
  <si>
    <t>管理者</t>
    <rPh sb="0" eb="3">
      <t>カンリシャ</t>
    </rPh>
    <phoneticPr fontId="1"/>
  </si>
  <si>
    <t>職種</t>
    <rPh sb="0" eb="2">
      <t>しょくしゅ</t>
    </rPh>
    <phoneticPr fontId="4" type="Hiragana" alignment="distributed"/>
  </si>
  <si>
    <t>合計</t>
    <rPh sb="0" eb="2">
      <t>ごうけい</t>
    </rPh>
    <phoneticPr fontId="4" type="Hiragana" alignment="distributed"/>
  </si>
  <si>
    <t>【入力上の注意点】</t>
    <rPh sb="1" eb="4">
      <t>にゅうりょくじょう</t>
    </rPh>
    <rPh sb="5" eb="8">
      <t>ちゅういてん</t>
    </rPh>
    <phoneticPr fontId="4" type="Hiragana" alignment="distributed"/>
  </si>
  <si>
    <t>＊１</t>
    <phoneticPr fontId="4" type="Hiragana" alignment="distributed"/>
  </si>
  <si>
    <t>＊２</t>
    <phoneticPr fontId="4" type="Hiragana" alignment="distributed"/>
  </si>
  <si>
    <t>「職種」は、当該事業所に係る指定基準及び加算算定において必要な職種を職種ごとに記載（ドロップダウンで選択。「事務員」などは「リスト」シートの職種欄の使用しない職種を書き替えて選択）</t>
    <rPh sb="1" eb="3">
      <t>しょくしゅ</t>
    </rPh>
    <rPh sb="6" eb="11">
      <t>とうがいじぎょうしょ</t>
    </rPh>
    <rPh sb="12" eb="13">
      <t>かか</t>
    </rPh>
    <rPh sb="14" eb="19">
      <t>していきじゅんおよ</t>
    </rPh>
    <rPh sb="20" eb="24">
      <t>かさんさんてい</t>
    </rPh>
    <rPh sb="28" eb="30">
      <t>ひつよう</t>
    </rPh>
    <rPh sb="31" eb="33">
      <t>しょくしゅ</t>
    </rPh>
    <rPh sb="34" eb="36">
      <t>しょくしゅ</t>
    </rPh>
    <rPh sb="39" eb="41">
      <t>きさい</t>
    </rPh>
    <rPh sb="50" eb="52">
      <t>せんたく</t>
    </rPh>
    <rPh sb="54" eb="57">
      <t>じむいん</t>
    </rPh>
    <rPh sb="70" eb="72">
      <t>しょくしゅ</t>
    </rPh>
    <rPh sb="72" eb="73">
      <t>らん</t>
    </rPh>
    <rPh sb="74" eb="76">
      <t>しよう</t>
    </rPh>
    <rPh sb="79" eb="81">
      <t>しょくしゅ</t>
    </rPh>
    <rPh sb="82" eb="83">
      <t>か</t>
    </rPh>
    <rPh sb="84" eb="85">
      <t>か</t>
    </rPh>
    <rPh sb="87" eb="89">
      <t>せんたく</t>
    </rPh>
    <phoneticPr fontId="4" type="Hiragana" alignment="distributed"/>
  </si>
  <si>
    <t>＊３</t>
    <phoneticPr fontId="4" type="Hiragana" alignment="distributed"/>
  </si>
  <si>
    <t>「勤務形態」は、職種ごとに下記の勤務形態の区分の順にまとめて記載（ドロップダウンで選択）</t>
    <rPh sb="1" eb="5">
      <t>きんむけいたい</t>
    </rPh>
    <rPh sb="8" eb="10">
      <t>しょくしゅ</t>
    </rPh>
    <rPh sb="13" eb="15">
      <t>かき</t>
    </rPh>
    <rPh sb="30" eb="32">
      <t>きさい</t>
    </rPh>
    <rPh sb="41" eb="43">
      <t>せんたく</t>
    </rPh>
    <phoneticPr fontId="4" type="Hiragana" alignment="distributed"/>
  </si>
  <si>
    <t>なお、常勤の区分となるには、「当該事業所において常勤の職員が週に勤務すべき時間数」を満たしている必要がある。</t>
    <rPh sb="3" eb="5">
      <t>じょうきん</t>
    </rPh>
    <rPh sb="6" eb="8">
      <t>くぶん</t>
    </rPh>
    <rPh sb="15" eb="20">
      <t>とうがいじぎょうしょ</t>
    </rPh>
    <rPh sb="24" eb="26">
      <t>じょうきん</t>
    </rPh>
    <rPh sb="27" eb="29">
      <t>しょくいん</t>
    </rPh>
    <rPh sb="30" eb="31">
      <t>しゅう</t>
    </rPh>
    <rPh sb="32" eb="34">
      <t>きんむ</t>
    </rPh>
    <rPh sb="37" eb="40">
      <t>じかんすう</t>
    </rPh>
    <rPh sb="42" eb="43">
      <t>み</t>
    </rPh>
    <rPh sb="48" eb="50">
      <t>ひつよう</t>
    </rPh>
    <phoneticPr fontId="4" type="Hiragana" alignment="distributed"/>
  </si>
  <si>
    <t>また、兼務の区分は、当該事業所において複数の職務を兼務する場合に選択する。</t>
    <rPh sb="3" eb="5">
      <t>けんむ</t>
    </rPh>
    <rPh sb="6" eb="8">
      <t>くぶん</t>
    </rPh>
    <rPh sb="10" eb="15">
      <t>とうがいじぎょうしょ</t>
    </rPh>
    <rPh sb="19" eb="21">
      <t>ふくすう</t>
    </rPh>
    <rPh sb="22" eb="24">
      <t>しょくむ</t>
    </rPh>
    <rPh sb="25" eb="27">
      <t>けんむ</t>
    </rPh>
    <rPh sb="29" eb="31">
      <t>ばあい</t>
    </rPh>
    <rPh sb="32" eb="34">
      <t>せんたく</t>
    </rPh>
    <phoneticPr fontId="4" type="Hiragana" alignment="distributed"/>
  </si>
  <si>
    <t>勤務形態の区分　　Ａ：常勤で専従　Ｂ：常勤で兼務　Ｃ：常勤以外（非常勤）で専従　Ｄ：常勤以外（非常勤）で兼務</t>
    <rPh sb="0" eb="4">
      <t>きんむけいたい</t>
    </rPh>
    <rPh sb="5" eb="7">
      <t>くぶん</t>
    </rPh>
    <rPh sb="11" eb="13">
      <t>じょうきん</t>
    </rPh>
    <rPh sb="14" eb="16">
      <t>せんじゅう</t>
    </rPh>
    <rPh sb="19" eb="21">
      <t>じょうきん</t>
    </rPh>
    <rPh sb="22" eb="24">
      <t>けんむ</t>
    </rPh>
    <rPh sb="27" eb="31">
      <t>じょうきんいがい</t>
    </rPh>
    <rPh sb="32" eb="35">
      <t>ひじょうきん</t>
    </rPh>
    <rPh sb="37" eb="39">
      <t>せんじゅう</t>
    </rPh>
    <rPh sb="42" eb="46">
      <t>じょうきんいがい</t>
    </rPh>
    <rPh sb="47" eb="50">
      <t>ひじょうきん</t>
    </rPh>
    <rPh sb="52" eb="54">
      <t>けんむ</t>
    </rPh>
    <phoneticPr fontId="4" type="Hiragana" alignment="distributed"/>
  </si>
  <si>
    <t>＊４</t>
    <phoneticPr fontId="4" type="Hiragana" alignment="distributed"/>
  </si>
  <si>
    <t>当該事業に係る管理者を含む従業者全員についてフルネームを記載し、４週間分の勤務すべき時間数を記載（「リスト」シートで指定された記号を入力することで自動計算）</t>
    <rPh sb="0" eb="4">
      <t>とうがいじぎょう</t>
    </rPh>
    <rPh sb="5" eb="6">
      <t>かか</t>
    </rPh>
    <rPh sb="7" eb="10">
      <t>かんりしゃ</t>
    </rPh>
    <rPh sb="11" eb="12">
      <t>ふく</t>
    </rPh>
    <rPh sb="13" eb="18">
      <t>じゅうぎょうしゃぜんいん</t>
    </rPh>
    <rPh sb="28" eb="30">
      <t>きさい</t>
    </rPh>
    <rPh sb="33" eb="36">
      <t>しゅうかんぶん</t>
    </rPh>
    <rPh sb="37" eb="39">
      <t>きんむ</t>
    </rPh>
    <rPh sb="42" eb="45">
      <t>じかんすう</t>
    </rPh>
    <rPh sb="46" eb="48">
      <t>きさい</t>
    </rPh>
    <rPh sb="58" eb="60">
      <t>してい</t>
    </rPh>
    <rPh sb="63" eb="65">
      <t>きごう</t>
    </rPh>
    <rPh sb="66" eb="68">
      <t>にゅうりょく</t>
    </rPh>
    <rPh sb="73" eb="77">
      <t>じどうけいさん</t>
    </rPh>
    <phoneticPr fontId="4" type="Hiragana" alignment="distributed"/>
  </si>
  <si>
    <t>当該事業所の勤務時間</t>
    <rPh sb="0" eb="5">
      <t>とうがいじぎょうしょ</t>
    </rPh>
    <rPh sb="6" eb="10">
      <t>きんむじかん</t>
    </rPh>
    <phoneticPr fontId="4" type="Hiragana" alignment="distributed"/>
  </si>
  <si>
    <t>＊５</t>
    <phoneticPr fontId="4" type="Hiragana" alignment="distributed"/>
  </si>
  <si>
    <t>「資格の有無及び種類」は、医師、看護師、准看護師、社会福祉士、介護福祉士、保育士、管理栄養士、栄養士、精神保健福祉士等を記載</t>
    <rPh sb="1" eb="3">
      <t>しかく</t>
    </rPh>
    <rPh sb="4" eb="7">
      <t>うむおよ</t>
    </rPh>
    <rPh sb="8" eb="10">
      <t>しゅるい</t>
    </rPh>
    <rPh sb="13" eb="15">
      <t>いし</t>
    </rPh>
    <rPh sb="16" eb="19">
      <t>かんごし</t>
    </rPh>
    <rPh sb="20" eb="24">
      <t>じゅんかんごし</t>
    </rPh>
    <rPh sb="25" eb="30">
      <t>しゃかいふくしし</t>
    </rPh>
    <rPh sb="31" eb="36">
      <t>かいごふくしし</t>
    </rPh>
    <rPh sb="37" eb="40">
      <t>ほいくし</t>
    </rPh>
    <rPh sb="41" eb="46">
      <t>かんりえいようし</t>
    </rPh>
    <rPh sb="47" eb="50">
      <t>えいようし</t>
    </rPh>
    <rPh sb="51" eb="58">
      <t>せいしんほけんふくしし</t>
    </rPh>
    <rPh sb="58" eb="59">
      <t>とう</t>
    </rPh>
    <rPh sb="60" eb="62">
      <t>きさい</t>
    </rPh>
    <phoneticPr fontId="4" type="Hiragana" alignment="distributed"/>
  </si>
  <si>
    <t>＊６</t>
    <phoneticPr fontId="4" type="Hiragana" alignment="distributed"/>
  </si>
  <si>
    <t>「他の事業所の名称及び職種」は、同一法人内の他の事業所で兼務する者について、当該他の事業所の名称及び職種を記載</t>
    <rPh sb="1" eb="2">
      <t>ほか</t>
    </rPh>
    <rPh sb="3" eb="6">
      <t>じぎょうしょ</t>
    </rPh>
    <rPh sb="7" eb="9">
      <t>めいしょう</t>
    </rPh>
    <rPh sb="9" eb="10">
      <t>およ</t>
    </rPh>
    <rPh sb="11" eb="13">
      <t>しょくしゅ</t>
    </rPh>
    <rPh sb="16" eb="21">
      <t>どういつほうじんない</t>
    </rPh>
    <rPh sb="22" eb="23">
      <t>ほか</t>
    </rPh>
    <rPh sb="24" eb="27">
      <t>じぎょうしょ</t>
    </rPh>
    <rPh sb="28" eb="30">
      <t>けんむ</t>
    </rPh>
    <rPh sb="32" eb="33">
      <t>もの</t>
    </rPh>
    <rPh sb="38" eb="40">
      <t>とうがい</t>
    </rPh>
    <rPh sb="40" eb="48">
      <t>ほかのじぎょうしょのめいしょう</t>
    </rPh>
    <rPh sb="48" eb="49">
      <t>およ</t>
    </rPh>
    <rPh sb="50" eb="52">
      <t>しょくしゅ</t>
    </rPh>
    <rPh sb="53" eb="55">
      <t>きさい</t>
    </rPh>
    <phoneticPr fontId="4" type="Hiragana" alignment="distributed"/>
  </si>
  <si>
    <t>＊７</t>
    <phoneticPr fontId="4" type="Hiragana" alignment="distributed"/>
  </si>
  <si>
    <t>「他の事業所での合計勤務時間数」は、同一法人内の他の事業所での４週間の合計勤務時間数を記載</t>
    <rPh sb="1" eb="2">
      <t>ほか</t>
    </rPh>
    <rPh sb="3" eb="6">
      <t>じぎょうしょ</t>
    </rPh>
    <rPh sb="8" eb="15">
      <t>ごうけいきんむじかんすう</t>
    </rPh>
    <rPh sb="18" eb="23">
      <t>どういつほうじんない</t>
    </rPh>
    <rPh sb="24" eb="25">
      <t>ほか</t>
    </rPh>
    <rPh sb="26" eb="29">
      <t>じぎょうしょ</t>
    </rPh>
    <rPh sb="32" eb="34">
      <t>しゅうかん</t>
    </rPh>
    <rPh sb="35" eb="42">
      <t>ごうけいきんむじかんすう</t>
    </rPh>
    <rPh sb="43" eb="45">
      <t>きさい</t>
    </rPh>
    <phoneticPr fontId="4" type="Hiragana" alignment="distributed"/>
  </si>
  <si>
    <t>－</t>
    <phoneticPr fontId="4" type="Hiragana" alignment="distributed"/>
  </si>
  <si>
    <t>短期入所事業所については、夜間の支援体制を必ず記載</t>
    <rPh sb="0" eb="7">
      <t>たんきにゅうしょじぎょうしょ</t>
    </rPh>
    <rPh sb="13" eb="15">
      <t>やかん</t>
    </rPh>
    <rPh sb="16" eb="20">
      <t>しえんたいせい</t>
    </rPh>
    <rPh sb="21" eb="22">
      <t>かなら</t>
    </rPh>
    <rPh sb="23" eb="25">
      <t>きさい</t>
    </rPh>
    <phoneticPr fontId="4" type="Hiragana" alignment="distributed"/>
  </si>
  <si>
    <t>専従</t>
    <rPh sb="0" eb="2">
      <t>せんじゅう</t>
    </rPh>
    <phoneticPr fontId="4" type="Hiragana" alignment="distributed"/>
  </si>
  <si>
    <t>兼務</t>
    <rPh sb="0" eb="2">
      <t>けんむ</t>
    </rPh>
    <phoneticPr fontId="4" type="Hiragana" alignment="distributed"/>
  </si>
  <si>
    <t>従業者数</t>
    <rPh sb="0" eb="4">
      <t>じゅうぎょうしゃすう</t>
    </rPh>
    <phoneticPr fontId="4" type="Hiragana" alignment="distributed"/>
  </si>
  <si>
    <t>常勤</t>
    <rPh sb="0" eb="2">
      <t>じょうきん</t>
    </rPh>
    <phoneticPr fontId="4" type="Hiragana" alignment="distributed"/>
  </si>
  <si>
    <t>非常勤</t>
    <rPh sb="0" eb="3">
      <t>ひじょうきん</t>
    </rPh>
    <phoneticPr fontId="4" type="Hiragana" alignment="distributed"/>
  </si>
  <si>
    <t>常勤換算後の人数</t>
    <rPh sb="0" eb="5">
      <t>じょうきんかんざんご</t>
    </rPh>
    <rPh sb="6" eb="8">
      <t>にんずう</t>
    </rPh>
    <phoneticPr fontId="4" type="Hiragana" alignment="distributed"/>
  </si>
  <si>
    <t>常勤換算後の人数_計</t>
    <rPh sb="0" eb="5">
      <t>じょうきんかんざんご</t>
    </rPh>
    <rPh sb="6" eb="8">
      <t>にんずう</t>
    </rPh>
    <rPh sb="9" eb="10">
      <t>けい</t>
    </rPh>
    <phoneticPr fontId="4" type="Hiragana" alignment="distributed"/>
  </si>
  <si>
    <t>その他（右の合計）</t>
    <rPh sb="2" eb="3">
      <t>た</t>
    </rPh>
    <rPh sb="4" eb="5">
      <t>みぎ</t>
    </rPh>
    <rPh sb="6" eb="8">
      <t>ごうけい</t>
    </rPh>
    <phoneticPr fontId="4" type="Hiragana" alignment="distributed"/>
  </si>
  <si>
    <t>≪要選択≫</t>
    <rPh sb="1" eb="4">
      <t>ようせんたく</t>
    </rPh>
    <phoneticPr fontId="4" type="Hiragana" alignment="distributed"/>
  </si>
  <si>
    <t>「合計」の左の「職種」が「その他」の場合に「職種＊２」の職種を全て選択してください。</t>
    <rPh sb="1" eb="3">
      <t>ごうけい</t>
    </rPh>
    <rPh sb="5" eb="6">
      <t>ひだり</t>
    </rPh>
    <rPh sb="8" eb="10">
      <t>しょくしゅ</t>
    </rPh>
    <rPh sb="15" eb="16">
      <t>た</t>
    </rPh>
    <rPh sb="18" eb="20">
      <t>ばあい</t>
    </rPh>
    <rPh sb="22" eb="24">
      <t>しょくしゅ</t>
    </rPh>
    <rPh sb="28" eb="30">
      <t>しょくしゅ</t>
    </rPh>
    <rPh sb="31" eb="32">
      <t>すべ</t>
    </rPh>
    <rPh sb="33" eb="35">
      <t>せんたく</t>
    </rPh>
    <phoneticPr fontId="4" type="Hiragana" alignment="distributed"/>
  </si>
  <si>
    <t>指定（変更）年月日</t>
    <rPh sb="0" eb="2">
      <t>シテイ</t>
    </rPh>
    <rPh sb="3" eb="5">
      <t>ヘンコウ</t>
    </rPh>
    <rPh sb="6" eb="9">
      <t>ネンガッピ</t>
    </rPh>
    <phoneticPr fontId="1"/>
  </si>
  <si>
    <t>職種</t>
    <rPh sb="0" eb="2">
      <t>ショクシュ</t>
    </rPh>
    <phoneticPr fontId="1"/>
  </si>
  <si>
    <t>勤務形態</t>
    <rPh sb="0" eb="4">
      <t>キンムケイタイ</t>
    </rPh>
    <phoneticPr fontId="1"/>
  </si>
  <si>
    <t>勤務時間（記号）</t>
    <rPh sb="0" eb="4">
      <t>キンムジカン</t>
    </rPh>
    <rPh sb="5" eb="7">
      <t>キゴウ</t>
    </rPh>
    <phoneticPr fontId="1"/>
  </si>
  <si>
    <t>勤務時間１（開始）</t>
    <rPh sb="0" eb="4">
      <t>キンムジカン</t>
    </rPh>
    <rPh sb="6" eb="8">
      <t>カイシ</t>
    </rPh>
    <phoneticPr fontId="1"/>
  </si>
  <si>
    <t>勤務時間１（終了）</t>
    <rPh sb="0" eb="4">
      <t>キンムジカン</t>
    </rPh>
    <rPh sb="6" eb="8">
      <t>シュウリョウ</t>
    </rPh>
    <phoneticPr fontId="1"/>
  </si>
  <si>
    <t>勤務時間２（開始）</t>
    <rPh sb="0" eb="4">
      <t>キンムジカン</t>
    </rPh>
    <rPh sb="6" eb="8">
      <t>カイシ</t>
    </rPh>
    <phoneticPr fontId="1"/>
  </si>
  <si>
    <t>勤務時間２（終了）</t>
    <rPh sb="0" eb="4">
      <t>キンムジカン</t>
    </rPh>
    <rPh sb="6" eb="8">
      <t>シュウリョウ</t>
    </rPh>
    <phoneticPr fontId="1"/>
  </si>
  <si>
    <t>勤務時間３（開始）</t>
    <rPh sb="0" eb="4">
      <t>キンムジカン</t>
    </rPh>
    <rPh sb="6" eb="8">
      <t>カイシ</t>
    </rPh>
    <phoneticPr fontId="1"/>
  </si>
  <si>
    <t>勤務時間３（終了）</t>
    <rPh sb="0" eb="4">
      <t>キンムジカン</t>
    </rPh>
    <rPh sb="6" eb="8">
      <t>シュウリョウ</t>
    </rPh>
    <phoneticPr fontId="1"/>
  </si>
  <si>
    <t>拘束時間（合計）</t>
    <rPh sb="0" eb="4">
      <t>コウソクジカン</t>
    </rPh>
    <rPh sb="5" eb="7">
      <t>ゴウケイ</t>
    </rPh>
    <phoneticPr fontId="1"/>
  </si>
  <si>
    <t>休憩時間（合計）</t>
    <rPh sb="0" eb="4">
      <t>キュウケイジカン</t>
    </rPh>
    <rPh sb="5" eb="7">
      <t>ゴウケイ</t>
    </rPh>
    <phoneticPr fontId="1"/>
  </si>
  <si>
    <t>勤務時間（単位：h）</t>
    <rPh sb="0" eb="4">
      <t>キンムジカン</t>
    </rPh>
    <rPh sb="5" eb="7">
      <t>タンイ</t>
    </rPh>
    <phoneticPr fontId="1"/>
  </si>
  <si>
    <t>勤務時間</t>
    <rPh sb="0" eb="4">
      <t>キンムジカン</t>
    </rPh>
    <phoneticPr fontId="1"/>
  </si>
  <si>
    <t>Ａ</t>
    <phoneticPr fontId="1"/>
  </si>
  <si>
    <t>①</t>
  </si>
  <si>
    <t>↑</t>
    <phoneticPr fontId="1"/>
  </si>
  <si>
    <t>サービス管理責任者</t>
    <rPh sb="4" eb="9">
      <t>カンリセキニンシャ</t>
    </rPh>
    <phoneticPr fontId="1"/>
  </si>
  <si>
    <t>Ｂ</t>
    <phoneticPr fontId="1"/>
  </si>
  <si>
    <t>②</t>
  </si>
  <si>
    <t>必ず月の初日（１日）</t>
    <rPh sb="0" eb="1">
      <t>カナラ</t>
    </rPh>
    <rPh sb="2" eb="3">
      <t>ツキ</t>
    </rPh>
    <rPh sb="4" eb="6">
      <t>ショニチ</t>
    </rPh>
    <rPh sb="8" eb="9">
      <t>ニチ</t>
    </rPh>
    <phoneticPr fontId="1"/>
  </si>
  <si>
    <t>医師</t>
    <rPh sb="0" eb="2">
      <t>イシ</t>
    </rPh>
    <phoneticPr fontId="1"/>
  </si>
  <si>
    <t>Ｃ</t>
    <phoneticPr fontId="1"/>
  </si>
  <si>
    <t>③</t>
  </si>
  <si>
    <t>看護職員</t>
    <rPh sb="0" eb="4">
      <t>カンゴショクイン</t>
    </rPh>
    <phoneticPr fontId="1"/>
  </si>
  <si>
    <t>Ｄ</t>
    <phoneticPr fontId="1"/>
  </si>
  <si>
    <t>④</t>
    <phoneticPr fontId="6" type="Hiragana" alignment="distributed"/>
  </si>
  <si>
    <t>理学療法士</t>
    <rPh sb="0" eb="5">
      <t>リガクリョウホウシ</t>
    </rPh>
    <phoneticPr fontId="1"/>
  </si>
  <si>
    <t>⑤</t>
  </si>
  <si>
    <t>作業療法士</t>
    <rPh sb="0" eb="5">
      <t>サギョウリョウホウシ</t>
    </rPh>
    <phoneticPr fontId="1"/>
  </si>
  <si>
    <t>⑥</t>
  </si>
  <si>
    <t>生活支援員</t>
    <rPh sb="0" eb="5">
      <t>セイカツシエンイン</t>
    </rPh>
    <phoneticPr fontId="1"/>
  </si>
  <si>
    <t>⑦</t>
  </si>
  <si>
    <t>地域移行支援員</t>
    <rPh sb="0" eb="7">
      <t>チイキイコウシエンイン</t>
    </rPh>
    <phoneticPr fontId="1"/>
  </si>
  <si>
    <t>⑧</t>
  </si>
  <si>
    <t>職業指導員</t>
    <rPh sb="0" eb="5">
      <t>ショクギョウシドウイン</t>
    </rPh>
    <phoneticPr fontId="1"/>
  </si>
  <si>
    <t>⑨</t>
  </si>
  <si>
    <t>就労支援員</t>
    <rPh sb="0" eb="5">
      <t>シュウロウシエンイン</t>
    </rPh>
    <phoneticPr fontId="1"/>
  </si>
  <si>
    <t>⑩</t>
  </si>
  <si>
    <t>就労定着支援員</t>
    <rPh sb="0" eb="7">
      <t>シュウロウテイチャクシエンイン</t>
    </rPh>
    <phoneticPr fontId="1"/>
  </si>
  <si>
    <t>⑪</t>
  </si>
  <si>
    <t>世話人</t>
    <rPh sb="0" eb="3">
      <t>セワニン</t>
    </rPh>
    <phoneticPr fontId="1"/>
  </si>
  <si>
    <t>⑫</t>
  </si>
  <si>
    <t>賃金向上達成指導員</t>
    <rPh sb="0" eb="9">
      <t>チンギンコウジョウタッセイシドウイン</t>
    </rPh>
    <phoneticPr fontId="1"/>
  </si>
  <si>
    <t>⑬</t>
  </si>
  <si>
    <t>目標工賃達成指導員</t>
    <rPh sb="0" eb="9">
      <t>モクヒョウコウチンタッセイシドウイン</t>
    </rPh>
    <phoneticPr fontId="1"/>
  </si>
  <si>
    <t>⑭</t>
  </si>
  <si>
    <t>夜間支援従事者</t>
    <rPh sb="0" eb="7">
      <t>ヤカンシエンジュウジシャ</t>
    </rPh>
    <phoneticPr fontId="1"/>
  </si>
  <si>
    <t>⑮</t>
  </si>
  <si>
    <t>管理栄養士</t>
    <rPh sb="0" eb="5">
      <t>カンリエイヨウシ</t>
    </rPh>
    <phoneticPr fontId="1"/>
  </si>
  <si>
    <t>⑯</t>
  </si>
  <si>
    <t>栄養士</t>
    <rPh sb="0" eb="3">
      <t>エイヨウシ</t>
    </rPh>
    <phoneticPr fontId="1"/>
  </si>
  <si>
    <t>⑰</t>
  </si>
  <si>
    <t>調理員</t>
    <rPh sb="0" eb="3">
      <t>チョウリイン</t>
    </rPh>
    <phoneticPr fontId="1"/>
  </si>
  <si>
    <t>⑱</t>
  </si>
  <si>
    <t>言語聴覚士</t>
    <rPh sb="0" eb="5">
      <t>ゲンゴチョウカクシ</t>
    </rPh>
    <phoneticPr fontId="1"/>
  </si>
  <si>
    <t>⑲</t>
  </si>
  <si>
    <t>機能訓練指導員</t>
    <rPh sb="0" eb="7">
      <t>キノウクンレンシドウイン</t>
    </rPh>
    <phoneticPr fontId="1"/>
  </si>
  <si>
    <t>⑳</t>
  </si>
  <si>
    <t>その他</t>
    <rPh sb="2" eb="3">
      <t>タ</t>
    </rPh>
    <phoneticPr fontId="1"/>
  </si>
  <si>
    <t>㉑</t>
    <phoneticPr fontId="1"/>
  </si>
  <si>
    <t>㉒</t>
    <phoneticPr fontId="1"/>
  </si>
  <si>
    <t>㉓</t>
    <phoneticPr fontId="1"/>
  </si>
  <si>
    <t>㉔</t>
    <phoneticPr fontId="1"/>
  </si>
  <si>
    <t>㉕</t>
    <phoneticPr fontId="1"/>
  </si>
  <si>
    <t>㉖</t>
    <phoneticPr fontId="1"/>
  </si>
  <si>
    <t>㉗</t>
    <phoneticPr fontId="1"/>
  </si>
  <si>
    <t>㉘</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</si>
  <si>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</si>
  <si>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</si>
  <si>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</si>
  <si>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</si>
  <si>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</si>
  <si>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</si>
  <si>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</si>
  <si>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</si>
  <si>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</si>
  <si>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㊳</t>
    <phoneticPr fontId="1"/>
  </si>
  <si>
    <t>㊴</t>
    <phoneticPr fontId="1"/>
  </si>
  <si>
    <t>㊵</t>
    <phoneticPr fontId="1"/>
  </si>
  <si>
    <t>勤務時間及び休憩時間は「h:mm」形式で入力</t>
    <rPh sb="0" eb="4">
      <t>キンムジカン</t>
    </rPh>
    <rPh sb="4" eb="5">
      <t>オヨ</t>
    </rPh>
    <rPh sb="6" eb="10">
      <t>キュウケイジカン</t>
    </rPh>
    <rPh sb="17" eb="19">
      <t>ケイシキ</t>
    </rPh>
    <rPh sb="20" eb="22">
      <t>ニュウリョク</t>
    </rPh>
    <phoneticPr fontId="1"/>
  </si>
  <si>
    <t>勤務時間２以降は、同日に複数の勤務時間がある場合に入力</t>
    <rPh sb="0" eb="4">
      <t>キンムジカン</t>
    </rPh>
    <rPh sb="5" eb="7">
      <t>イコウ</t>
    </rPh>
    <rPh sb="9" eb="11">
      <t>ドウジツ</t>
    </rPh>
    <rPh sb="12" eb="14">
      <t>フクスウ</t>
    </rPh>
    <rPh sb="15" eb="19">
      <t>キンムジカン</t>
    </rPh>
    <rPh sb="22" eb="24">
      <t>バアイ</t>
    </rPh>
    <rPh sb="25" eb="27">
      <t>ニュウリョク</t>
    </rPh>
    <phoneticPr fontId="1"/>
  </si>
  <si>
    <t>休憩時間は合計時間を入力（例：勤務時間１に30分間、勤務時間２に30分間の休憩時間がある場合は、「1:00」と入力）</t>
    <rPh sb="0" eb="4">
      <t>キュウケイジカン</t>
    </rPh>
    <rPh sb="5" eb="7">
      <t>ゴウケイ</t>
    </rPh>
    <rPh sb="7" eb="9">
      <t>ジカン</t>
    </rPh>
    <rPh sb="10" eb="12">
      <t>ニュウリョク</t>
    </rPh>
    <rPh sb="13" eb="14">
      <t>レイ</t>
    </rPh>
    <rPh sb="15" eb="19">
      <t>キンムジカン</t>
    </rPh>
    <rPh sb="23" eb="25">
      <t>フンカン</t>
    </rPh>
    <rPh sb="26" eb="30">
      <t>キンムジカン</t>
    </rPh>
    <rPh sb="34" eb="36">
      <t>フンカン</t>
    </rPh>
    <rPh sb="37" eb="41">
      <t>キュウケイジカン</t>
    </rPh>
    <rPh sb="44" eb="46">
      <t>バアイ</t>
    </rPh>
    <rPh sb="55" eb="57">
      <t>ニュウリョク</t>
    </rPh>
    <phoneticPr fontId="1"/>
  </si>
  <si>
    <t>～</t>
    <phoneticPr fontId="1"/>
  </si>
  <si>
    <t>○型</t>
    <rPh sb="1" eb="2">
      <t>カタ</t>
    </rPh>
    <phoneticPr fontId="1"/>
  </si>
  <si>
    <t>（○：１）</t>
    <phoneticPr fontId="1"/>
  </si>
  <si>
    <t>職種</t>
    <rPh sb="0" eb="2">
      <t>ショクシュ</t>
    </rPh>
    <phoneticPr fontId="1"/>
  </si>
  <si>
    <t>サービス管理責任者</t>
    <rPh sb="4" eb="9">
      <t>カンリセキニンシャ</t>
    </rPh>
    <phoneticPr fontId="1"/>
  </si>
  <si>
    <t>前年度の平均利用者数</t>
    <rPh sb="0" eb="3">
      <t>ぜんねんど</t>
    </rPh>
    <rPh sb="4" eb="6">
      <t>へいきん</t>
    </rPh>
    <rPh sb="6" eb="8">
      <t>りよう</t>
    </rPh>
    <rPh sb="8" eb="9">
      <t>しゃ</t>
    </rPh>
    <rPh sb="9" eb="10">
      <t>すう</t>
    </rPh>
    <phoneticPr fontId="4" type="Hiragana" alignment="distributed"/>
  </si>
  <si>
    <t>宿直勤務の場合は、勤務時間と休憩時間が同じになるよう入力（例：勤務時間「22:00～5:00」、休憩時間「7:00」とする）</t>
    <rPh sb="0" eb="4">
      <t>シュクチョクキンム</t>
    </rPh>
    <rPh sb="5" eb="7">
      <t>バアイ</t>
    </rPh>
    <rPh sb="9" eb="13">
      <t>キンムジカン</t>
    </rPh>
    <rPh sb="14" eb="16">
      <t>キュウケイ</t>
    </rPh>
    <rPh sb="16" eb="18">
      <t>ジカン</t>
    </rPh>
    <rPh sb="19" eb="20">
      <t>オナ</t>
    </rPh>
    <rPh sb="26" eb="28">
      <t>ニュウリョク</t>
    </rPh>
    <rPh sb="29" eb="30">
      <t>レイ</t>
    </rPh>
    <rPh sb="31" eb="35">
      <t>キンムジカン</t>
    </rPh>
    <rPh sb="48" eb="52">
      <t>キュウケイジカン</t>
    </rPh>
    <phoneticPr fontId="1"/>
  </si>
  <si>
    <t>「当該事業所において常勤の職員が週に勤務すべき時間数」は、当該事業所において常勤の従業者が勤務すべき時間数として定められている時間（１週間に勤務すべき時間数が３２時間を下回る場合は３２時間）。また、職員１人あたりの「週平均の勤務時間」は、この時間数を上限とすること。</t>
    <rPh sb="1" eb="6">
      <t>とうがいじぎょうしょ</t>
    </rPh>
    <rPh sb="10" eb="12">
      <t>じょうきん</t>
    </rPh>
    <rPh sb="13" eb="15">
      <t>しょくいん</t>
    </rPh>
    <rPh sb="16" eb="17">
      <t>しゅう</t>
    </rPh>
    <rPh sb="18" eb="20">
      <t>きんむ</t>
    </rPh>
    <rPh sb="23" eb="26">
      <t>じかんすう</t>
    </rPh>
    <rPh sb="29" eb="34">
      <t>とうがいじぎょうしょ</t>
    </rPh>
    <rPh sb="38" eb="40">
      <t>じょうきん</t>
    </rPh>
    <rPh sb="41" eb="44">
      <t>じゅうぎょうしゃ</t>
    </rPh>
    <rPh sb="45" eb="47">
      <t>きんむ</t>
    </rPh>
    <rPh sb="50" eb="53">
      <t>じかんすう</t>
    </rPh>
    <rPh sb="56" eb="57">
      <t>さだ</t>
    </rPh>
    <rPh sb="63" eb="65">
      <t>じかん</t>
    </rPh>
    <rPh sb="67" eb="69">
      <t>しゅうかん</t>
    </rPh>
    <rPh sb="70" eb="72">
      <t>きんむ</t>
    </rPh>
    <rPh sb="75" eb="78">
      <t>じかんすう</t>
    </rPh>
    <rPh sb="81" eb="83">
      <t>じかん</t>
    </rPh>
    <rPh sb="84" eb="86">
      <t>したまわ</t>
    </rPh>
    <rPh sb="87" eb="89">
      <t>ばあい</t>
    </rPh>
    <rPh sb="92" eb="94">
      <t>じかん</t>
    </rPh>
    <rPh sb="99" eb="101">
      <t>しょくいん</t>
    </rPh>
    <rPh sb="102" eb="103">
      <t>にん</t>
    </rPh>
    <rPh sb="108" eb="111">
      <t>しゅうへいきん</t>
    </rPh>
    <rPh sb="112" eb="116">
      <t>きんむじかん</t>
    </rPh>
    <rPh sb="121" eb="124">
      <t>じかんすう</t>
    </rPh>
    <rPh sb="125" eb="127">
      <t>じょうげん</t>
    </rPh>
    <phoneticPr fontId="4" type="Hiragana" alignment="distributed"/>
  </si>
  <si>
    <t>（参考様式5-1記載用リスト）</t>
    <rPh sb="1" eb="5">
      <t>サンコウヨウシキ</t>
    </rPh>
    <rPh sb="8" eb="11">
      <t>キサイヨウ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</si>
</sst>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DBNum3]0"/>
    <numFmt numFmtId="178" formatCode="#,##0.00_ "/>
    <numFmt numFmtId="179" formatCode="[DBNum3][$]ggge&quot;年&quot;m&quot;月&quot;d&quot;日&quot;;@" x16r2:formatCode16="[DBNum3][$-ja-JP-x-gannen]ggge&quot;年&quot;m&quot;月&quot;d&quot;日&quot;;@"/>
    <numFmt numFmtId="180" formatCode="General&quot;h&quot;"/>
  </numFmts>
  <fonts count="12">
    <font>
      <sz val="11"/>
      <color theme="1"/>
      <name val="Yu Gothic"/>
      <family val="2"/>
      <scheme val="minor"/>
    </font>
    <font>
      <sz val="6"/>
      <name val="Yu Gothic"/>
      <family val="3"/>
      <charset val="128"/>
      <scheme val="minor"/>
    </font>
    <font>
      <sz val="11"/>
      <name val="ＭＳ Ｐゴシック"/>
      <family val="3"/>
      <charset val="128"/>
    </font>
    <font>
      <sz val="11"/>
      <color theme="1"/>
      <name val="ＭＳ ゴシック"/>
      <family val="2"/>
      <charset val="128"/>
    </font>
    <font>
      <sz val="6"/>
      <name val="ＭＳ Ｐゴシック"/>
      <family val="3"/>
      <charset val="128"/>
    </font>
    <font>
      <sz val="16"/>
      <name val="ＭＳ Ｐゴシック"/>
      <family val="3"/>
      <charset val="128"/>
    </font>
    <font>
      <sz val="12"/>
      <name val="ＭＳ Ｐゴシック"/>
      <family val="3"/>
      <charset val="128"/>
    </font>
    <font>
      <b/>
      <sz val="12"/>
      <color rgb="FFFF0000"/>
      <name val="ＭＳ Ｐゴシック"/>
      <family val="3"/>
      <charset val="128"/>
    </font>
    <font>
      <b/>
      <sz val="11"/>
      <color rgb="FFFF0000"/>
      <name val="Yu Gothic"/>
      <family val="2"/>
      <scheme val="minor"/>
    </font>
    <font>
      <b/>
      <sz val="12"/>
      <name val="ＭＳ Ｐゴシック"/>
      <family val="3"/>
      <charset val="128"/>
    </font>
    <font>
      <sz val="14"/>
      <name val="ＭＳ Ｐ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CCCC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dotted">
        <color auto="1"/>
      </right>
      <top/>
      <bottom style="thin">
        <color indexed="64"/>
      </bottom>
      <diagonal/>
    </border>
    <border>
      <left style="dotted">
        <color auto="1"/>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38" fontId="2" fillId="0" borderId="0" applyFont="0" applyFill="0" applyBorder="0" applyAlignment="0" applyProtection="0">
      <alignment vertical="center"/>
    </xf>
    <xf numFmtId="0" fontId="3" fillId="0" borderId="0">
      <alignment vertical="center"/>
    </xf>
  </cellStyleXfs>
  <cellXfs count="152">
    <xf numFmtId="0" fontId="0" fillId="0" borderId="0" xfId="0"/>
    <xf numFmtId="0" fontId="5" fillId="0" borderId="0" xfId="0" applyFont="1" applyAlignment="1">
      <alignment vertical="center"/>
    </xf>
    <xf numFmtId="0" fontId="6" fillId="0" borderId="0" xfId="0" applyFont="1" applyAlignment="1">
      <alignment vertical="center"/>
    </xf>
    <xf numFmtId="0" fontId="6" fillId="0" borderId="3" xfId="0" applyFont="1" applyBorder="1" applyAlignment="1">
      <alignment vertical="center"/>
    </xf>
    <xf numFmtId="0" fontId="9" fillId="0" borderId="0" xfId="0" applyFont="1" applyAlignment="1">
      <alignment vertical="center"/>
    </xf>
    <xf numFmtId="177" fontId="6" fillId="0" borderId="30" xfId="0" applyNumberFormat="1" applyFont="1" applyBorder="1" applyAlignment="1">
      <alignment horizontal="center" vertical="center"/>
    </xf>
    <xf numFmtId="177" fontId="6" fillId="0" borderId="1" xfId="0" applyNumberFormat="1" applyFont="1" applyBorder="1" applyAlignment="1">
      <alignment horizontal="center" vertical="center"/>
    </xf>
    <xf numFmtId="177" fontId="6" fillId="0" borderId="14" xfId="0" applyNumberFormat="1"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21" xfId="0" applyFont="1" applyBorder="1" applyAlignment="1">
      <alignment horizontal="center" vertical="center" shrinkToFit="1"/>
    </xf>
    <xf numFmtId="178" fontId="6" fillId="0" borderId="37" xfId="0" applyNumberFormat="1" applyFont="1" applyBorder="1" applyAlignment="1">
      <alignment vertical="center" shrinkToFit="1"/>
    </xf>
    <xf numFmtId="178" fontId="6" fillId="0" borderId="36" xfId="0" applyNumberFormat="1" applyFont="1" applyBorder="1" applyAlignment="1">
      <alignment vertical="center" shrinkToFit="1"/>
    </xf>
    <xf numFmtId="178" fontId="6" fillId="0" borderId="21" xfId="0" applyNumberFormat="1" applyFont="1" applyBorder="1" applyAlignment="1">
      <alignment vertical="center" shrinkToFit="1"/>
    </xf>
    <xf numFmtId="0" fontId="6" fillId="3" borderId="30"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4" fontId="6" fillId="0" borderId="38" xfId="0" applyNumberFormat="1" applyFont="1" applyBorder="1" applyAlignment="1">
      <alignment vertical="center" shrinkToFit="1"/>
    </xf>
    <xf numFmtId="4" fontId="6" fillId="0" borderId="1" xfId="0" applyNumberFormat="1" applyFont="1" applyBorder="1" applyAlignment="1">
      <alignment vertical="center" shrinkToFit="1"/>
    </xf>
    <xf numFmtId="0" fontId="6" fillId="2" borderId="1" xfId="0" applyFont="1" applyFill="1" applyBorder="1" applyAlignment="1">
      <alignment horizontal="center" vertical="center" shrinkToFit="1"/>
    </xf>
    <xf numFmtId="4" fontId="6" fillId="2" borderId="14" xfId="0" applyNumberFormat="1" applyFont="1" applyFill="1" applyBorder="1" applyAlignment="1">
      <alignment vertical="center" shrinkToFit="1"/>
    </xf>
    <xf numFmtId="0" fontId="6" fillId="0" borderId="3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4" xfId="0" applyFont="1" applyBorder="1" applyAlignment="1">
      <alignment horizontal="center" vertical="center" shrinkToFit="1"/>
    </xf>
    <xf numFmtId="178" fontId="6" fillId="0" borderId="38" xfId="0" applyNumberFormat="1" applyFont="1" applyBorder="1" applyAlignment="1">
      <alignment vertical="center" shrinkToFit="1"/>
    </xf>
    <xf numFmtId="178" fontId="6" fillId="0" borderId="1" xfId="0" applyNumberFormat="1" applyFont="1" applyBorder="1" applyAlignment="1">
      <alignment vertical="center" shrinkToFit="1"/>
    </xf>
    <xf numFmtId="178" fontId="6" fillId="0" borderId="14" xfId="0" applyNumberFormat="1" applyFont="1" applyBorder="1" applyAlignment="1">
      <alignment vertical="center" shrinkToFit="1"/>
    </xf>
    <xf numFmtId="0" fontId="6" fillId="0" borderId="3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17" xfId="0" applyFont="1" applyBorder="1" applyAlignment="1">
      <alignment horizontal="center" vertical="center" shrinkToFit="1"/>
    </xf>
    <xf numFmtId="178" fontId="6" fillId="0" borderId="39" xfId="0" applyNumberFormat="1" applyFont="1" applyBorder="1" applyAlignment="1">
      <alignment vertical="center" shrinkToFit="1"/>
    </xf>
    <xf numFmtId="178" fontId="6" fillId="0" borderId="34" xfId="0" applyNumberFormat="1" applyFont="1" applyBorder="1" applyAlignment="1">
      <alignment vertical="center" shrinkToFit="1"/>
    </xf>
    <xf numFmtId="178" fontId="6" fillId="0" borderId="17" xfId="0" applyNumberFormat="1" applyFont="1" applyBorder="1" applyAlignment="1">
      <alignment vertical="center" shrinkToFit="1"/>
    </xf>
    <xf numFmtId="0" fontId="6" fillId="0" borderId="0" xfId="0" applyFont="1" applyAlignment="1">
      <alignment horizontal="center"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5" xfId="0" applyFont="1" applyBorder="1" applyAlignment="1">
      <alignment vertical="center"/>
    </xf>
    <xf numFmtId="0" fontId="6" fillId="0" borderId="10" xfId="0" applyFont="1" applyBorder="1" applyAlignment="1">
      <alignment vertical="center"/>
    </xf>
    <xf numFmtId="0" fontId="6" fillId="0" borderId="42" xfId="0" applyFont="1" applyBorder="1" applyAlignment="1">
      <alignment horizontal="center" vertical="center" shrinkToFit="1"/>
    </xf>
    <xf numFmtId="0" fontId="6" fillId="0" borderId="46" xfId="0" applyFont="1" applyBorder="1" applyAlignment="1">
      <alignment horizontal="center" vertical="center" shrinkToFi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0" borderId="1" xfId="0" applyFont="1" applyBorder="1" applyAlignment="1">
      <alignment vertical="center"/>
    </xf>
    <xf numFmtId="179" fontId="6"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20" fontId="6" fillId="2" borderId="1" xfId="0" applyNumberFormat="1" applyFont="1" applyFill="1" applyBorder="1" applyAlignment="1">
      <alignment horizontal="center" vertical="center"/>
    </xf>
    <xf numFmtId="0" fontId="11"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6" fillId="0" borderId="4" xfId="0" applyFont="1" applyBorder="1" applyAlignment="1">
      <alignment horizontal="center" vertical="center" shrinkToFit="1"/>
    </xf>
    <xf numFmtId="0" fontId="6" fillId="0" borderId="38" xfId="0" applyFont="1" applyBorder="1" applyAlignment="1">
      <alignment horizontal="center" vertical="center" shrinkToFit="1"/>
    </xf>
    <xf numFmtId="20" fontId="6" fillId="2" borderId="3" xfId="0" applyNumberFormat="1" applyFont="1" applyFill="1" applyBorder="1" applyAlignment="1">
      <alignment horizontal="left" vertical="center" shrinkToFit="1"/>
    </xf>
    <xf numFmtId="0" fontId="6" fillId="4" borderId="2" xfId="0" applyFont="1" applyFill="1" applyBorder="1" applyAlignment="1">
      <alignment horizontal="center" vertical="center" wrapText="1"/>
    </xf>
    <xf numFmtId="0" fontId="6" fillId="0" borderId="2" xfId="0" applyFont="1" applyBorder="1" applyAlignment="1">
      <alignment vertical="center"/>
    </xf>
    <xf numFmtId="20" fontId="6" fillId="2" borderId="2" xfId="0" applyNumberFormat="1" applyFont="1" applyFill="1" applyBorder="1" applyAlignment="1">
      <alignment horizontal="center" vertical="center"/>
    </xf>
    <xf numFmtId="0" fontId="6" fillId="4" borderId="3" xfId="0" applyFont="1" applyFill="1" applyBorder="1" applyAlignment="1">
      <alignment horizontal="center" vertical="center" wrapText="1"/>
    </xf>
    <xf numFmtId="20" fontId="6" fillId="2" borderId="3" xfId="0" applyNumberFormat="1" applyFont="1" applyFill="1" applyBorder="1" applyAlignment="1">
      <alignment horizontal="center" vertical="center"/>
    </xf>
    <xf numFmtId="0" fontId="6" fillId="4" borderId="38" xfId="0" applyFont="1" applyFill="1" applyBorder="1" applyAlignment="1">
      <alignment horizontal="center" vertical="center" wrapText="1"/>
    </xf>
    <xf numFmtId="0" fontId="6" fillId="4" borderId="53" xfId="0" applyFont="1" applyFill="1" applyBorder="1" applyAlignment="1">
      <alignment horizontal="center" vertical="center" wrapText="1"/>
    </xf>
    <xf numFmtId="0" fontId="6" fillId="0" borderId="38" xfId="0" applyFont="1" applyBorder="1" applyAlignment="1">
      <alignment vertical="center"/>
    </xf>
    <xf numFmtId="0" fontId="6" fillId="0" borderId="53" xfId="0" applyFont="1" applyBorder="1" applyAlignment="1">
      <alignment vertical="center"/>
    </xf>
    <xf numFmtId="20" fontId="6" fillId="2" borderId="38" xfId="0" applyNumberFormat="1" applyFont="1" applyFill="1" applyBorder="1" applyAlignment="1">
      <alignment horizontal="center" vertical="center"/>
    </xf>
    <xf numFmtId="20" fontId="6" fillId="2" borderId="53" xfId="0" applyNumberFormat="1" applyFont="1" applyFill="1" applyBorder="1" applyAlignment="1">
      <alignment horizontal="center" vertical="center"/>
    </xf>
    <xf numFmtId="0" fontId="6" fillId="4" borderId="54" xfId="0" applyFont="1" applyFill="1" applyBorder="1" applyAlignment="1">
      <alignment horizontal="center" vertical="center" wrapText="1"/>
    </xf>
    <xf numFmtId="0" fontId="6" fillId="0" borderId="55" xfId="0" applyFont="1" applyBorder="1" applyAlignment="1">
      <alignment vertical="center"/>
    </xf>
    <xf numFmtId="20" fontId="6" fillId="0" borderId="55" xfId="0" applyNumberFormat="1" applyFont="1" applyBorder="1" applyAlignment="1">
      <alignment horizontal="center" vertical="center"/>
    </xf>
    <xf numFmtId="20" fontId="6" fillId="0" borderId="56" xfId="0" applyNumberFormat="1" applyFont="1" applyBorder="1" applyAlignment="1">
      <alignment horizontal="center" vertical="center"/>
    </xf>
    <xf numFmtId="180" fontId="6" fillId="0" borderId="2" xfId="0" applyNumberFormat="1" applyFont="1" applyBorder="1" applyAlignment="1">
      <alignment horizontal="center" vertical="center"/>
    </xf>
    <xf numFmtId="0" fontId="6" fillId="0" borderId="56" xfId="0" applyFont="1" applyBorder="1" applyAlignment="1">
      <alignment vertical="center"/>
    </xf>
    <xf numFmtId="4" fontId="6" fillId="2" borderId="1" xfId="0" applyNumberFormat="1" applyFont="1" applyFill="1" applyBorder="1" applyAlignment="1">
      <alignment vertical="center" shrinkToFit="1"/>
    </xf>
    <xf numFmtId="176" fontId="6" fillId="0" borderId="1" xfId="0" applyNumberFormat="1" applyFont="1" applyBorder="1" applyAlignment="1">
      <alignment vertical="center" shrinkToFit="1"/>
    </xf>
    <xf numFmtId="4" fontId="6" fillId="0" borderId="2" xfId="0" applyNumberFormat="1" applyFont="1" applyBorder="1" applyAlignment="1">
      <alignment horizontal="center" vertical="center" shrinkToFit="1"/>
    </xf>
    <xf numFmtId="4" fontId="6" fillId="0" borderId="4" xfId="0" applyNumberFormat="1" applyFont="1" applyBorder="1" applyAlignment="1">
      <alignment horizontal="center" vertical="center" shrinkToFit="1"/>
    </xf>
    <xf numFmtId="4" fontId="6" fillId="0" borderId="3" xfId="0" applyNumberFormat="1" applyFont="1" applyBorder="1" applyAlignment="1">
      <alignment horizontal="center" vertical="center" shrinkToFit="1"/>
    </xf>
    <xf numFmtId="0" fontId="6" fillId="2" borderId="2" xfId="0" applyFont="1" applyFill="1" applyBorder="1" applyAlignment="1">
      <alignment horizontal="right" vertical="center" shrinkToFit="1"/>
    </xf>
    <xf numFmtId="0" fontId="6" fillId="2" borderId="4" xfId="0" applyFont="1" applyFill="1" applyBorder="1" applyAlignment="1">
      <alignment horizontal="right" vertical="center" shrinkToFit="1"/>
    </xf>
    <xf numFmtId="0" fontId="6" fillId="2" borderId="4" xfId="0" applyFont="1" applyFill="1" applyBorder="1" applyAlignment="1">
      <alignment horizontal="left" vertical="center" shrinkToFit="1"/>
    </xf>
    <xf numFmtId="0" fontId="6" fillId="2" borderId="3" xfId="0" applyFont="1" applyFill="1" applyBorder="1" applyAlignment="1">
      <alignment horizontal="left" vertical="center" shrinkToFit="1"/>
    </xf>
    <xf numFmtId="4" fontId="6" fillId="0" borderId="50" xfId="0" applyNumberFormat="1" applyFont="1" applyBorder="1" applyAlignment="1">
      <alignment horizontal="center" vertical="center" shrinkToFit="1"/>
    </xf>
    <xf numFmtId="4" fontId="6" fillId="0" borderId="51" xfId="0" applyNumberFormat="1" applyFont="1" applyBorder="1" applyAlignment="1">
      <alignment horizontal="center" vertical="center" shrinkToFit="1"/>
    </xf>
    <xf numFmtId="4" fontId="6" fillId="0" borderId="52"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3" fontId="6" fillId="0" borderId="48" xfId="0" applyNumberFormat="1" applyFont="1" applyBorder="1" applyAlignment="1">
      <alignment horizontal="center" vertical="center" shrinkToFit="1"/>
    </xf>
    <xf numFmtId="3" fontId="6" fillId="0" borderId="49" xfId="0" applyNumberFormat="1" applyFont="1" applyBorder="1" applyAlignment="1">
      <alignment horizontal="center" vertical="center" shrinkToFit="1"/>
    </xf>
    <xf numFmtId="3" fontId="6" fillId="0" borderId="47" xfId="0" applyNumberFormat="1" applyFont="1" applyBorder="1" applyAlignment="1">
      <alignment horizontal="center" vertical="center" shrinkToFit="1"/>
    </xf>
    <xf numFmtId="3" fontId="6" fillId="0" borderId="44" xfId="0" applyNumberFormat="1" applyFont="1" applyBorder="1" applyAlignment="1">
      <alignment horizontal="center" vertical="center" shrinkToFit="1"/>
    </xf>
    <xf numFmtId="3" fontId="6" fillId="0" borderId="45" xfId="0" applyNumberFormat="1" applyFont="1" applyBorder="1" applyAlignment="1">
      <alignment horizontal="center" vertical="center" shrinkToFit="1"/>
    </xf>
    <xf numFmtId="3" fontId="6" fillId="0" borderId="43" xfId="0" applyNumberFormat="1" applyFont="1" applyBorder="1" applyAlignment="1">
      <alignment horizontal="center" vertical="center" shrinkToFit="1"/>
    </xf>
    <xf numFmtId="0" fontId="6" fillId="0" borderId="9" xfId="0" applyFont="1" applyBorder="1" applyAlignment="1">
      <alignment horizontal="center" vertical="center" shrinkToFit="1"/>
    </xf>
    <xf numFmtId="0" fontId="6" fillId="0" borderId="40"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0" borderId="0" xfId="0" applyFont="1" applyAlignment="1">
      <alignmen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6" fillId="0" borderId="0" xfId="0" applyFont="1" applyAlignment="1">
      <alignment horizontal="center" vertical="center"/>
    </xf>
    <xf numFmtId="0" fontId="9" fillId="0" borderId="0" xfId="0" applyFont="1" applyAlignment="1">
      <alignment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 fillId="0" borderId="2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2" xfId="0" applyFont="1" applyBorder="1" applyAlignment="1">
      <alignment horizontal="center" vertical="center" wrapText="1"/>
    </xf>
    <xf numFmtId="20" fontId="6" fillId="2" borderId="2" xfId="0" applyNumberFormat="1" applyFont="1" applyFill="1" applyBorder="1" applyAlignment="1">
      <alignment vertical="center" shrinkToFit="1"/>
    </xf>
    <xf numFmtId="20" fontId="6" fillId="2" borderId="4" xfId="0" applyNumberFormat="1" applyFont="1" applyFill="1" applyBorder="1" applyAlignment="1">
      <alignment vertical="center" shrinkToFit="1"/>
    </xf>
    <xf numFmtId="0" fontId="6" fillId="0" borderId="0" xfId="0" applyFont="1" applyAlignment="1">
      <alignmen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2" borderId="4" xfId="0" applyFont="1" applyFill="1" applyBorder="1" applyAlignment="1">
      <alignment horizontal="center" vertical="center" shrinkToFit="1"/>
    </xf>
    <xf numFmtId="0" fontId="10" fillId="0" borderId="0" xfId="0" applyFont="1" applyAlignment="1">
      <alignment horizontal="right" vertical="center"/>
    </xf>
    <xf numFmtId="0" fontId="6" fillId="0" borderId="3" xfId="0" applyFont="1" applyBorder="1" applyAlignment="1">
      <alignment horizontal="center" vertical="center"/>
    </xf>
    <xf numFmtId="0" fontId="2" fillId="0" borderId="1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6" fillId="0" borderId="22" xfId="0" applyFont="1" applyBorder="1" applyAlignment="1">
      <alignment horizontal="distributed" vertical="center" indent="1"/>
    </xf>
    <xf numFmtId="0" fontId="6" fillId="0" borderId="28" xfId="0" applyFont="1" applyBorder="1" applyAlignment="1">
      <alignment horizontal="distributed" vertical="center" indent="1"/>
    </xf>
    <xf numFmtId="0" fontId="6" fillId="0" borderId="18" xfId="0" applyFont="1" applyBorder="1" applyAlignment="1">
      <alignment horizontal="distributed" vertical="center" indent="1"/>
    </xf>
    <xf numFmtId="0" fontId="6" fillId="0" borderId="2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6" xfId="0" applyFont="1" applyBorder="1" applyAlignment="1">
      <alignment horizontal="distributed" vertical="center" indent="1"/>
    </xf>
    <xf numFmtId="0" fontId="6" fillId="0" borderId="29" xfId="0" applyFont="1" applyBorder="1" applyAlignment="1">
      <alignment horizontal="distributed" vertical="center" indent="1"/>
    </xf>
    <xf numFmtId="0" fontId="6" fillId="0" borderId="19" xfId="0" applyFont="1" applyBorder="1" applyAlignment="1">
      <alignment horizontal="distributed" vertical="center" inden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3" fontId="6" fillId="2" borderId="2" xfId="0" applyNumberFormat="1" applyFont="1" applyFill="1" applyBorder="1" applyAlignment="1">
      <alignment horizontal="center" vertical="center" shrinkToFit="1"/>
    </xf>
    <xf numFmtId="3" fontId="6" fillId="2" borderId="4" xfId="0" applyNumberFormat="1" applyFont="1" applyFill="1" applyBorder="1" applyAlignment="1">
      <alignment horizontal="center" vertical="center" shrinkToFit="1"/>
    </xf>
    <xf numFmtId="3" fontId="6" fillId="2" borderId="3" xfId="0" applyNumberFormat="1" applyFont="1" applyFill="1" applyBorder="1" applyAlignment="1">
      <alignment horizontal="center" vertical="center" shrinkToFit="1"/>
    </xf>
    <xf numFmtId="176" fontId="6" fillId="2" borderId="2" xfId="0" applyNumberFormat="1" applyFont="1" applyFill="1" applyBorder="1" applyAlignment="1">
      <alignment horizontal="center" vertical="center" shrinkToFit="1"/>
    </xf>
    <xf numFmtId="176" fontId="6" fillId="2" borderId="4" xfId="0" applyNumberFormat="1" applyFont="1" applyFill="1" applyBorder="1" applyAlignment="1">
      <alignment horizontal="center" vertical="center" shrinkToFit="1"/>
    </xf>
    <xf numFmtId="176" fontId="6" fillId="2" borderId="3" xfId="0" applyNumberFormat="1" applyFont="1" applyFill="1" applyBorder="1" applyAlignment="1">
      <alignment horizontal="center" vertical="center" shrinkToFit="1"/>
    </xf>
  </cellXfs>
  <cellStyles count="3">
    <cellStyle name="桁区切り 2" xfId="1" xr:uid="{E626B8FE-2BB6-4C41-BC49-9374E95FE30F}"/>
    <cellStyle name="標準" xfId="0" builtinId="0"/>
    <cellStyle name="標準 4" xfId="2" xr:uid="{256BBEF6-3328-487E-9A80-89B683C8E276}"/>
  </cellStyles>
  <dxfs count="0"/>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56028</xdr:colOff>
      <xdr:row>0</xdr:row>
      <xdr:rowOff>0</xdr:rowOff>
    </xdr:from>
    <xdr:to>
      <xdr:col>95</xdr:col>
      <xdr:colOff>145676</xdr:colOff>
      <xdr:row>13</xdr:row>
      <xdr:rowOff>235323</xdr:rowOff>
    </xdr:to>
    <xdr:sp macro="" textlink="">
      <xdr:nvSpPr>
        <xdr:cNvPr id="2" name="角丸四角形 2">
          <a:extLst>
            <a:ext uri="{FF2B5EF4-FFF2-40B4-BE49-F238E27FC236}">
              <a16:creationId xmlns:a16="http://schemas.microsoft.com/office/drawing/2014/main" id="{142BF9DB-9569-4CB9-9676-20C6B0B744CF}"/>
            </a:ext>
          </a:extLst>
        </xdr:cNvPr>
        <xdr:cNvSpPr/>
      </xdr:nvSpPr>
      <xdr:spPr>
        <a:xfrm>
          <a:off x="16685557" y="0"/>
          <a:ext cx="9424148" cy="31264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i="0">
              <a:solidFill>
                <a:schemeClr val="lt1"/>
              </a:solidFill>
              <a:effectLst/>
              <a:latin typeface="+mn-lt"/>
              <a:ea typeface="+mn-ea"/>
              <a:cs typeface="+mn-cs"/>
            </a:rPr>
            <a:t>・オレンジ色に着色されているセルに入力してください。</a:t>
          </a:r>
          <a:endParaRPr lang="ja-JP" altLang="ja-JP" sz="1400">
            <a:effectLst/>
          </a:endParaRPr>
        </a:p>
        <a:p>
          <a:r>
            <a:rPr lang="ja-JP" altLang="ja-JP" sz="1400" b="1" i="0">
              <a:solidFill>
                <a:schemeClr val="lt1"/>
              </a:solidFill>
              <a:effectLst/>
              <a:latin typeface="+mn-lt"/>
              <a:ea typeface="+mn-ea"/>
              <a:cs typeface="+mn-cs"/>
            </a:rPr>
            <a:t>・黄色に着色されているセルはリストから選択してください。</a:t>
          </a:r>
          <a:endParaRPr lang="en-US" altLang="ja-JP" sz="1400" b="1" i="0">
            <a:solidFill>
              <a:schemeClr val="lt1"/>
            </a:solidFill>
            <a:effectLst/>
            <a:latin typeface="+mn-lt"/>
            <a:ea typeface="+mn-ea"/>
            <a:cs typeface="+mn-cs"/>
          </a:endParaRPr>
        </a:p>
        <a:p>
          <a:r>
            <a:rPr lang="ja-JP" altLang="ja-JP" sz="1400" b="1" i="0">
              <a:solidFill>
                <a:schemeClr val="lt1"/>
              </a:solidFill>
              <a:effectLst/>
              <a:latin typeface="+mn-lt"/>
              <a:ea typeface="+mn-ea"/>
              <a:cs typeface="+mn-cs"/>
            </a:rPr>
            <a:t>・必要に応じて行を削除又は挿入し、数式の入っている行をコピー＆ペーストしてください。</a:t>
          </a:r>
          <a:r>
            <a:rPr lang="ja-JP" altLang="ja-JP" sz="1400">
              <a:solidFill>
                <a:schemeClr val="lt1"/>
              </a:solidFill>
              <a:effectLst/>
              <a:latin typeface="+mn-lt"/>
              <a:ea typeface="+mn-ea"/>
              <a:cs typeface="+mn-cs"/>
            </a:rPr>
            <a:t> </a:t>
          </a:r>
          <a:endParaRPr lang="ja-JP" altLang="ja-JP" sz="1400">
            <a:effectLst/>
          </a:endParaRPr>
        </a:p>
        <a:p>
          <a:r>
            <a:rPr lang="ja-JP" altLang="ja-JP" sz="1400" b="1" i="0">
              <a:solidFill>
                <a:schemeClr val="lt1"/>
              </a:solidFill>
              <a:effectLst/>
              <a:latin typeface="+mn-lt"/>
              <a:ea typeface="+mn-ea"/>
              <a:cs typeface="+mn-cs"/>
            </a:rPr>
            <a:t>・行を挿入するときは、「合計」のある行のひとつ上の行と、そのひとつ上の行の間に挿入してください。</a:t>
          </a:r>
          <a:r>
            <a:rPr lang="ja-JP" altLang="ja-JP" sz="1400">
              <a:solidFill>
                <a:schemeClr val="lt1"/>
              </a:solidFill>
              <a:effectLst/>
              <a:latin typeface="+mn-lt"/>
              <a:ea typeface="+mn-ea"/>
              <a:cs typeface="+mn-cs"/>
            </a:rPr>
            <a:t> </a:t>
          </a:r>
          <a:endParaRPr lang="ja-JP" altLang="ja-JP" sz="1400">
            <a:effectLst/>
          </a:endParaRPr>
        </a:p>
        <a:p>
          <a:pPr algn="l"/>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・「記載用リスト」シートの「指定（変更）年月日」を入力してください。</a:t>
          </a:r>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　　入力すると曜日が反映されます。</a:t>
          </a:r>
          <a:r>
            <a:rPr lang="ja-JP" altLang="en-US" sz="1400"/>
            <a:t> </a:t>
          </a:r>
          <a:endParaRPr lang="en-US" altLang="ja-JP" sz="1400"/>
        </a:p>
        <a:p>
          <a:pPr algn="l"/>
          <a:r>
            <a:rPr lang="ja-JP" altLang="en-US" sz="1400" b="1" i="0" u="none" strike="noStrike">
              <a:solidFill>
                <a:schemeClr val="lt1"/>
              </a:solidFill>
              <a:effectLst/>
              <a:latin typeface="+mn-lt"/>
              <a:ea typeface="+mn-ea"/>
              <a:cs typeface="+mn-cs"/>
            </a:rPr>
            <a:t>・「記載用リスト」シートの「勤務時間」及び「休憩時間」を入力してください。</a:t>
          </a:r>
          <a:r>
            <a:rPr lang="ja-JP" altLang="en-US" sz="1400"/>
            <a:t> </a:t>
          </a:r>
          <a:endParaRPr lang="en-US" altLang="ja-JP"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7C59-93D1-4FD5-A254-DEA1CB7B3A97}">
  <sheetPr>
    <tabColor rgb="FFFFFF00"/>
  </sheetPr>
  <dimension ref="A1:AM78"/>
  <sheetViews>
    <sheetView tabSelected="1" view="pageBreakPreview" zoomScale="85" zoomScaleNormal="100" zoomScaleSheetLayoutView="85" workbookViewId="0">
      <selection activeCell="Q14" sqref="Q14"/>
    </sheetView>
  </sheetViews>
  <sheetFormatPr defaultColWidth="2.5" defaultRowHeight="15" customHeight="1"/>
  <cols>
    <col min="1" max="1" width="14" style="2" customWidth="1"/>
    <col min="2" max="2" width="5.5" style="2" customWidth="1"/>
    <col min="3" max="3" width="14" style="2" customWidth="1"/>
    <col min="4" max="31" width="4" style="2" customWidth="1"/>
    <col min="32" max="34" width="7" style="2" customWidth="1"/>
    <col min="35" max="37" width="10" style="2" customWidth="1"/>
    <col min="38" max="16384" width="2.5" style="2"/>
  </cols>
  <sheetData>
    <row r="1" spans="1:39" ht="24" customHeight="1">
      <c r="A1" s="1" t="s">
        <v>0</v>
      </c>
      <c r="R1" s="123" t="s">
        <v>1</v>
      </c>
      <c r="S1" s="124"/>
      <c r="T1" s="124"/>
      <c r="U1" s="124"/>
      <c r="V1" s="125"/>
      <c r="W1" s="125"/>
      <c r="X1" s="125"/>
      <c r="Y1" s="125"/>
      <c r="Z1" s="125"/>
      <c r="AA1" s="125"/>
      <c r="AB1" s="125"/>
      <c r="AC1" s="125"/>
      <c r="AD1" s="125"/>
      <c r="AE1" s="3" t="s">
        <v>2</v>
      </c>
      <c r="AH1" s="53"/>
      <c r="AI1" s="54"/>
      <c r="AJ1" s="54"/>
      <c r="AK1" s="54"/>
      <c r="AM1" s="4"/>
    </row>
    <row r="2" spans="1:39" ht="3" customHeight="1">
      <c r="AH2" s="54"/>
      <c r="AI2" s="54"/>
      <c r="AJ2" s="54"/>
      <c r="AK2" s="54"/>
    </row>
    <row r="3" spans="1:39" ht="24" customHeight="1">
      <c r="A3" s="126" t="s">
        <v>3</v>
      </c>
      <c r="B3" s="126"/>
      <c r="C3" s="126"/>
      <c r="D3" s="126"/>
      <c r="E3" s="126"/>
      <c r="F3" s="126"/>
      <c r="G3" s="126"/>
      <c r="H3" s="2" t="str">
        <f>IF('別紙5-1記載用リスト'!B4="","（　　　　年　　月分）",CONCATENATE(DBCS(TEXT('別紙5-1記載用リスト'!B4,"（ggg")),IF(TEXT('別紙5-1記載用リスト'!B4,"e")="1","元年",DBCS(TEXT('別紙5-1記載用リスト'!B4,"e年"))),DBCS(TEXT('別紙5-1記載用リスト'!B4,"m月分）"))))</f>
        <v>（　　　　年　　月分）</v>
      </c>
      <c r="R3" s="123" t="s">
        <v>4</v>
      </c>
      <c r="S3" s="124"/>
      <c r="T3" s="124"/>
      <c r="U3" s="124"/>
      <c r="V3" s="125"/>
      <c r="W3" s="125"/>
      <c r="X3" s="125"/>
      <c r="Y3" s="125"/>
      <c r="Z3" s="125"/>
      <c r="AA3" s="125"/>
      <c r="AB3" s="125"/>
      <c r="AC3" s="125"/>
      <c r="AD3" s="125"/>
      <c r="AE3" s="3" t="s">
        <v>2</v>
      </c>
      <c r="AH3" s="54"/>
      <c r="AI3" s="54"/>
      <c r="AJ3" s="54"/>
      <c r="AK3" s="54"/>
      <c r="AM3" s="4"/>
    </row>
    <row r="4" spans="1:39" ht="3" customHeight="1">
      <c r="AH4" s="54"/>
      <c r="AI4" s="54"/>
      <c r="AJ4" s="54"/>
      <c r="AK4" s="54"/>
    </row>
    <row r="5" spans="1:39" ht="24" customHeight="1">
      <c r="R5" s="123" t="s">
        <v>5</v>
      </c>
      <c r="S5" s="124"/>
      <c r="T5" s="124"/>
      <c r="U5" s="124"/>
      <c r="V5" s="124"/>
      <c r="W5" s="124"/>
      <c r="X5" s="124"/>
      <c r="Y5" s="124"/>
      <c r="Z5" s="124"/>
      <c r="AA5" s="124"/>
      <c r="AB5" s="124"/>
      <c r="AC5" s="124"/>
      <c r="AD5" s="124"/>
      <c r="AE5" s="127"/>
      <c r="AF5" s="75"/>
      <c r="AH5" s="54"/>
      <c r="AI5" s="54"/>
      <c r="AJ5" s="54"/>
      <c r="AK5" s="54"/>
      <c r="AM5" s="4"/>
    </row>
    <row r="6" spans="1:39" ht="3" customHeight="1"/>
    <row r="7" spans="1:39" ht="24" customHeight="1">
      <c r="A7" s="123" t="s">
        <v>6</v>
      </c>
      <c r="B7" s="124"/>
      <c r="C7" s="127"/>
      <c r="D7" s="146"/>
      <c r="E7" s="147"/>
      <c r="F7" s="148"/>
      <c r="G7" s="123" t="s">
        <v>143</v>
      </c>
      <c r="H7" s="124"/>
      <c r="I7" s="124"/>
      <c r="J7" s="124"/>
      <c r="K7" s="124"/>
      <c r="L7" s="127"/>
      <c r="M7" s="149"/>
      <c r="N7" s="150"/>
      <c r="O7" s="151"/>
      <c r="P7" s="123" t="s">
        <v>7</v>
      </c>
      <c r="Q7" s="124"/>
      <c r="R7" s="124"/>
      <c r="S7" s="127"/>
      <c r="T7" s="80" t="s">
        <v>139</v>
      </c>
      <c r="U7" s="81"/>
      <c r="V7" s="82" t="s">
        <v>140</v>
      </c>
      <c r="W7" s="82"/>
      <c r="X7" s="82"/>
      <c r="Y7" s="83"/>
      <c r="Z7" s="87" t="s">
        <v>8</v>
      </c>
      <c r="AA7" s="88"/>
      <c r="AB7" s="88"/>
      <c r="AC7" s="88"/>
      <c r="AD7" s="88"/>
      <c r="AE7" s="89"/>
      <c r="AF7" s="120"/>
      <c r="AG7" s="121"/>
      <c r="AH7" s="55" t="s">
        <v>138</v>
      </c>
      <c r="AI7" s="57"/>
      <c r="AM7" s="4"/>
    </row>
    <row r="8" spans="1:39" ht="3" customHeight="1" thickBot="1"/>
    <row r="9" spans="1:39" ht="27" customHeight="1">
      <c r="A9" s="131" t="s">
        <v>9</v>
      </c>
      <c r="B9" s="134" t="s">
        <v>10</v>
      </c>
      <c r="C9" s="137" t="s">
        <v>11</v>
      </c>
      <c r="D9" s="140" t="s">
        <v>12</v>
      </c>
      <c r="E9" s="141"/>
      <c r="F9" s="141"/>
      <c r="G9" s="141"/>
      <c r="H9" s="141"/>
      <c r="I9" s="141"/>
      <c r="J9" s="142"/>
      <c r="K9" s="140" t="s">
        <v>13</v>
      </c>
      <c r="L9" s="141"/>
      <c r="M9" s="141"/>
      <c r="N9" s="141"/>
      <c r="O9" s="141"/>
      <c r="P9" s="141"/>
      <c r="Q9" s="142"/>
      <c r="R9" s="140" t="s">
        <v>14</v>
      </c>
      <c r="S9" s="141"/>
      <c r="T9" s="141"/>
      <c r="U9" s="141"/>
      <c r="V9" s="141"/>
      <c r="W9" s="141"/>
      <c r="X9" s="142"/>
      <c r="Y9" s="140" t="s">
        <v>15</v>
      </c>
      <c r="Z9" s="141"/>
      <c r="AA9" s="141"/>
      <c r="AB9" s="141"/>
      <c r="AC9" s="141"/>
      <c r="AD9" s="141"/>
      <c r="AE9" s="142"/>
      <c r="AF9" s="143" t="s">
        <v>16</v>
      </c>
      <c r="AG9" s="117" t="s">
        <v>17</v>
      </c>
      <c r="AH9" s="117" t="s">
        <v>18</v>
      </c>
      <c r="AI9" s="117" t="s">
        <v>19</v>
      </c>
      <c r="AJ9" s="117" t="s">
        <v>20</v>
      </c>
      <c r="AK9" s="128" t="s">
        <v>21</v>
      </c>
    </row>
    <row r="10" spans="1:39" ht="24" customHeight="1">
      <c r="A10" s="132"/>
      <c r="B10" s="135"/>
      <c r="C10" s="138"/>
      <c r="D10" s="5">
        <v>1</v>
      </c>
      <c r="E10" s="6">
        <v>2</v>
      </c>
      <c r="F10" s="6">
        <v>3</v>
      </c>
      <c r="G10" s="6">
        <v>4</v>
      </c>
      <c r="H10" s="6">
        <v>5</v>
      </c>
      <c r="I10" s="6">
        <v>6</v>
      </c>
      <c r="J10" s="7">
        <v>7</v>
      </c>
      <c r="K10" s="5">
        <v>8</v>
      </c>
      <c r="L10" s="6">
        <v>9</v>
      </c>
      <c r="M10" s="6">
        <v>10</v>
      </c>
      <c r="N10" s="6">
        <v>11</v>
      </c>
      <c r="O10" s="6">
        <v>12</v>
      </c>
      <c r="P10" s="6">
        <v>13</v>
      </c>
      <c r="Q10" s="7">
        <v>14</v>
      </c>
      <c r="R10" s="5">
        <v>15</v>
      </c>
      <c r="S10" s="6">
        <v>16</v>
      </c>
      <c r="T10" s="6">
        <v>17</v>
      </c>
      <c r="U10" s="6">
        <v>18</v>
      </c>
      <c r="V10" s="6">
        <v>19</v>
      </c>
      <c r="W10" s="6">
        <v>20</v>
      </c>
      <c r="X10" s="7">
        <v>21</v>
      </c>
      <c r="Y10" s="5">
        <v>22</v>
      </c>
      <c r="Z10" s="6">
        <v>23</v>
      </c>
      <c r="AA10" s="6">
        <v>24</v>
      </c>
      <c r="AB10" s="6">
        <v>25</v>
      </c>
      <c r="AC10" s="6">
        <v>26</v>
      </c>
      <c r="AD10" s="6">
        <v>27</v>
      </c>
      <c r="AE10" s="7">
        <v>28</v>
      </c>
      <c r="AF10" s="144"/>
      <c r="AG10" s="118"/>
      <c r="AH10" s="118"/>
      <c r="AI10" s="118"/>
      <c r="AJ10" s="118"/>
      <c r="AK10" s="129"/>
    </row>
    <row r="11" spans="1:39" ht="24" customHeight="1" thickBot="1">
      <c r="A11" s="133"/>
      <c r="B11" s="136"/>
      <c r="C11" s="139"/>
      <c r="D11" s="8" t="str">
        <f>IFERROR(IF('別紙5-1記載用リスト'!$B$4="","",TEXT('別紙5-1記載用リスト'!$B$4+D10-1,"aaa")),"？")</f>
        <v/>
      </c>
      <c r="E11" s="9" t="str">
        <f>IFERROR(IF('別紙5-1記載用リスト'!$B$4="","",TEXT('別紙5-1記載用リスト'!$B$4+E10-1,"aaa")),"？")</f>
        <v/>
      </c>
      <c r="F11" s="9" t="str">
        <f>IFERROR(IF('別紙5-1記載用リスト'!$B$4="","",TEXT('別紙5-1記載用リスト'!$B$4+F10-1,"aaa")),"？")</f>
        <v/>
      </c>
      <c r="G11" s="9" t="str">
        <f>IFERROR(IF('別紙5-1記載用リスト'!$B$4="","",TEXT('別紙5-1記載用リスト'!$B$4+G10-1,"aaa")),"？")</f>
        <v/>
      </c>
      <c r="H11" s="9" t="str">
        <f>IFERROR(IF('別紙5-1記載用リスト'!$B$4="","",TEXT('別紙5-1記載用リスト'!$B$4+H10-1,"aaa")),"？")</f>
        <v/>
      </c>
      <c r="I11" s="9" t="str">
        <f>IFERROR(IF('別紙5-1記載用リスト'!$B$4="","",TEXT('別紙5-1記載用リスト'!$B$4+I10-1,"aaa")),"？")</f>
        <v/>
      </c>
      <c r="J11" s="10" t="str">
        <f>IFERROR(IF('別紙5-1記載用リスト'!$B$4="","",TEXT('別紙5-1記載用リスト'!$B$4+J10-1,"aaa")),"？")</f>
        <v/>
      </c>
      <c r="K11" s="8" t="str">
        <f>IFERROR(IF('別紙5-1記載用リスト'!$B$4="","",TEXT('別紙5-1記載用リスト'!$B$4+K10-1,"aaa")),"？")</f>
        <v/>
      </c>
      <c r="L11" s="9" t="str">
        <f>IFERROR(IF('別紙5-1記載用リスト'!$B$4="","",TEXT('別紙5-1記載用リスト'!$B$4+L10-1,"aaa")),"？")</f>
        <v/>
      </c>
      <c r="M11" s="9" t="str">
        <f>IFERROR(IF('別紙5-1記載用リスト'!$B$4="","",TEXT('別紙5-1記載用リスト'!$B$4+M10-1,"aaa")),"？")</f>
        <v/>
      </c>
      <c r="N11" s="9" t="str">
        <f>IFERROR(IF('別紙5-1記載用リスト'!$B$4="","",TEXT('別紙5-1記載用リスト'!$B$4+N10-1,"aaa")),"？")</f>
        <v/>
      </c>
      <c r="O11" s="9" t="str">
        <f>IFERROR(IF('別紙5-1記載用リスト'!$B$4="","",TEXT('別紙5-1記載用リスト'!$B$4+O10-1,"aaa")),"？")</f>
        <v/>
      </c>
      <c r="P11" s="9" t="str">
        <f>IFERROR(IF('別紙5-1記載用リスト'!$B$4="","",TEXT('別紙5-1記載用リスト'!$B$4+P10-1,"aaa")),"？")</f>
        <v/>
      </c>
      <c r="Q11" s="10" t="str">
        <f>IFERROR(IF('別紙5-1記載用リスト'!$B$4="","",TEXT('別紙5-1記載用リスト'!$B$4+Q10-1,"aaa")),"？")</f>
        <v/>
      </c>
      <c r="R11" s="8" t="str">
        <f>IFERROR(IF('別紙5-1記載用リスト'!$B$4="","",TEXT('別紙5-1記載用リスト'!$B$4+R10-1,"aaa")),"？")</f>
        <v/>
      </c>
      <c r="S11" s="9" t="str">
        <f>IFERROR(IF('別紙5-1記載用リスト'!$B$4="","",TEXT('別紙5-1記載用リスト'!$B$4+S10-1,"aaa")),"？")</f>
        <v/>
      </c>
      <c r="T11" s="9" t="str">
        <f>IFERROR(IF('別紙5-1記載用リスト'!$B$4="","",TEXT('別紙5-1記載用リスト'!$B$4+T10-1,"aaa")),"？")</f>
        <v/>
      </c>
      <c r="U11" s="9" t="str">
        <f>IFERROR(IF('別紙5-1記載用リスト'!$B$4="","",TEXT('別紙5-1記載用リスト'!$B$4+U10-1,"aaa")),"？")</f>
        <v/>
      </c>
      <c r="V11" s="9" t="str">
        <f>IFERROR(IF('別紙5-1記載用リスト'!$B$4="","",TEXT('別紙5-1記載用リスト'!$B$4+V10-1,"aaa")),"？")</f>
        <v/>
      </c>
      <c r="W11" s="9" t="str">
        <f>IFERROR(IF('別紙5-1記載用リスト'!$B$4="","",TEXT('別紙5-1記載用リスト'!$B$4+W10-1,"aaa")),"？")</f>
        <v/>
      </c>
      <c r="X11" s="10" t="str">
        <f>IFERROR(IF('別紙5-1記載用リスト'!$B$4="","",TEXT('別紙5-1記載用リスト'!$B$4+X10-1,"aaa")),"？")</f>
        <v/>
      </c>
      <c r="Y11" s="8" t="str">
        <f>IFERROR(IF('別紙5-1記載用リスト'!$B$4="","",TEXT('別紙5-1記載用リスト'!$B$4+Y10-1,"aaa")),"？")</f>
        <v/>
      </c>
      <c r="Z11" s="9" t="str">
        <f>IFERROR(IF('別紙5-1記載用リスト'!$B$4="","",TEXT('別紙5-1記載用リスト'!$B$4+Z10-1,"aaa")),"？")</f>
        <v/>
      </c>
      <c r="AA11" s="9" t="str">
        <f>IFERROR(IF('別紙5-1記載用リスト'!$B$4="","",TEXT('別紙5-1記載用リスト'!$B$4+AA10-1,"aaa")),"？")</f>
        <v/>
      </c>
      <c r="AB11" s="9" t="str">
        <f>IFERROR(IF('別紙5-1記載用リスト'!$B$4="","",TEXT('別紙5-1記載用リスト'!$B$4+AB10-1,"aaa")),"？")</f>
        <v/>
      </c>
      <c r="AC11" s="9" t="str">
        <f>IFERROR(IF('別紙5-1記載用リスト'!$B$4="","",TEXT('別紙5-1記載用リスト'!$B$4+AC10-1,"aaa")),"？")</f>
        <v/>
      </c>
      <c r="AD11" s="9" t="str">
        <f>IFERROR(IF('別紙5-1記載用リスト'!$B$4="","",TEXT('別紙5-1記載用リスト'!$B$4+AD10-1,"aaa")),"？")</f>
        <v/>
      </c>
      <c r="AE11" s="10" t="str">
        <f>IFERROR(IF('別紙5-1記載用リスト'!$B$4="","",TEXT('別紙5-1記載用リスト'!$B$4+AE10-1,"aaa")),"？")</f>
        <v/>
      </c>
      <c r="AF11" s="145"/>
      <c r="AG11" s="119"/>
      <c r="AH11" s="119"/>
      <c r="AI11" s="119"/>
      <c r="AJ11" s="119"/>
      <c r="AK11" s="130"/>
    </row>
    <row r="12" spans="1:39" ht="3" customHeight="1">
      <c r="A12" s="11"/>
      <c r="B12" s="12"/>
      <c r="C12" s="13"/>
      <c r="D12" s="11"/>
      <c r="E12" s="12"/>
      <c r="F12" s="12"/>
      <c r="G12" s="12"/>
      <c r="H12" s="12"/>
      <c r="I12" s="12"/>
      <c r="J12" s="13"/>
      <c r="K12" s="11"/>
      <c r="L12" s="12"/>
      <c r="M12" s="12"/>
      <c r="N12" s="12"/>
      <c r="O12" s="12"/>
      <c r="P12" s="12"/>
      <c r="Q12" s="13"/>
      <c r="R12" s="11"/>
      <c r="S12" s="12"/>
      <c r="T12" s="12"/>
      <c r="U12" s="12"/>
      <c r="V12" s="12"/>
      <c r="W12" s="12"/>
      <c r="X12" s="13"/>
      <c r="Y12" s="11"/>
      <c r="Z12" s="12"/>
      <c r="AA12" s="12"/>
      <c r="AB12" s="12"/>
      <c r="AC12" s="12"/>
      <c r="AD12" s="12"/>
      <c r="AE12" s="13"/>
      <c r="AF12" s="14"/>
      <c r="AG12" s="15"/>
      <c r="AH12" s="15"/>
      <c r="AI12" s="12"/>
      <c r="AJ12" s="12"/>
      <c r="AK12" s="16"/>
    </row>
    <row r="13" spans="1:39" ht="24" customHeight="1">
      <c r="A13" s="17" t="s">
        <v>22</v>
      </c>
      <c r="B13" s="18"/>
      <c r="C13" s="19"/>
      <c r="D13" s="17"/>
      <c r="E13" s="18"/>
      <c r="F13" s="18"/>
      <c r="G13" s="18"/>
      <c r="H13" s="18"/>
      <c r="I13" s="18"/>
      <c r="J13" s="20"/>
      <c r="K13" s="17"/>
      <c r="L13" s="18"/>
      <c r="M13" s="18"/>
      <c r="N13" s="18"/>
      <c r="O13" s="18"/>
      <c r="P13" s="18"/>
      <c r="Q13" s="20"/>
      <c r="R13" s="17"/>
      <c r="S13" s="18"/>
      <c r="T13" s="18"/>
      <c r="U13" s="18"/>
      <c r="V13" s="18"/>
      <c r="W13" s="18"/>
      <c r="X13" s="20"/>
      <c r="Y13" s="17"/>
      <c r="Z13" s="18"/>
      <c r="AA13" s="18"/>
      <c r="AB13" s="18"/>
      <c r="AC13" s="18"/>
      <c r="AD13" s="18"/>
      <c r="AE13" s="20"/>
      <c r="AF13" s="21" t="str">
        <f>IF(COUNTA(D13:AE13)=0,"",SUM(COUNTIF(D13:AE13,'別紙5-1記載用リスト'!$K$4)*'別紙5-1記載用リスト'!$T$4,COUNTIF(D13:AE13,'別紙5-1記載用リスト'!$K$5)*'別紙5-1記載用リスト'!$T$5,COUNTIF(D13:AE13,'別紙5-1記載用リスト'!$K$6)*'別紙5-1記載用リスト'!$T$6,COUNTIF(D13:AE13,'別紙5-1記載用リスト'!$K$7)*'別紙5-1記載用リスト'!$T$7,COUNTIF(D13:AE13,'別紙5-1記載用リスト'!$K$8)*'別紙5-1記載用リスト'!$T$8,COUNTIF(D13:AE13,'別紙5-1記載用リスト'!$K$9)*'別紙5-1記載用リスト'!$T$9,COUNTIF(D13:AE13,'別紙5-1記載用リスト'!$K$10)*'別紙5-1記載用リスト'!$T$10,COUNTIF(D13:AE13,'別紙5-1記載用リスト'!$K$11)*'別紙5-1記載用リスト'!$T$11,COUNTIF(D13:AE13,'別紙5-1記載用リスト'!$K$12)*'別紙5-1記載用リスト'!$T$12,COUNTIF(D13:AE13,'別紙5-1記載用リスト'!$K$13)*'別紙5-1記載用リスト'!$T$13,COUNTIF(D13:AE13,'別紙5-1記載用リスト'!$K$14)*'別紙5-1記載用リスト'!$T$14,COUNTIF(D13:AE13,'別紙5-1記載用リスト'!$K$15)*'別紙5-1記載用リスト'!$T$15,COUNTIF(D13:AE13,'別紙5-1記載用リスト'!$K$16)*'別紙5-1記載用リスト'!$T$16,COUNTIF(D13:AE13,'別紙5-1記載用リスト'!$K$17)*'別紙5-1記載用リスト'!$T$17,COUNTIF(D13:AE13,'別紙5-1記載用リスト'!$K$18)*'別紙5-1記載用リスト'!$T$18,COUNTIF(D13:AE13,'別紙5-1記載用リスト'!$K$19)*'別紙5-1記載用リスト'!$T$19,COUNTIF(D13:AE13,'別紙5-1記載用リスト'!$K$20)*'別紙5-1記載用リスト'!$T$20,COUNTIF(D13:AE13,'別紙5-1記載用リスト'!$K$21)*'別紙5-1記載用リスト'!$T$21,COUNTIF(D13:AE13,'別紙5-1記載用リスト'!$K$22)*'別紙5-1記載用リスト'!$T$22,COUNTIF(D13:AE13,'別紙5-1記載用リスト'!$K$23)*'別紙5-1記載用リスト'!$T$23,COUNTIF(D13:AE13,'別紙5-1記載用リスト'!$K$24)*'別紙5-1記載用リスト'!$T$24,COUNTIF(D13:AE13,'別紙5-1記載用リスト'!$K$25)*'別紙5-1記載用リスト'!$T$25,COUNTIF(D13:AE13,'別紙5-1記載用リスト'!$K$26)*'別紙5-1記載用リスト'!$T$26,COUNTIF(D13:AE13,'別紙5-1記載用リスト'!$K$27)*'別紙5-1記載用リスト'!$T$27,COUNTIF(D13:AE13,'別紙5-1記載用リスト'!$K$28)*'別紙5-1記載用リスト'!$T$28,COUNTIF(D13:AE13,'別紙5-1記載用リスト'!$K$29)*'別紙5-1記載用リスト'!$T$29,COUNTIF(D13:AE13,'別紙5-1記載用リスト'!$K$30)*'別紙5-1記載用リスト'!$T$30,COUNTIF(D13:AE13,'別紙5-1記載用リスト'!$K$31)*'別紙5-1記載用リスト'!$T$31,COUNTIF(D13:AE13,'別紙5-1記載用リスト'!$K$32)*'別紙5-1記載用リスト'!$T$32,COUNTIF(D13:AE13,'別紙5-1記載用リスト'!$K$33)*'別紙5-1記載用リスト'!$T$33,COUNTIF(D13:AE13,'別紙5-1記載用リスト'!$K$34)*'別紙5-1記載用リスト'!$T$34,COUNTIF(D13:AE13,'別紙5-1記載用リスト'!$K$35)*'別紙5-1記載用リスト'!$T$35,COUNTIF(D13:AE13,'別紙5-1記載用リスト'!$K$36)*'別紙5-1記載用リスト'!$T$36,COUNTIF(D13:AE13,'別紙5-1記載用リスト'!$K$37)*'別紙5-1記載用リスト'!$T$37,COUNTIF(D13:AE13,'別紙5-1記載用リスト'!$K$38)*'別紙5-1記載用リスト'!$T$38,COUNTIF(D13:AE13,'別紙5-1記載用リスト'!$K$39)*'別紙5-1記載用リスト'!$T$39,COUNTIF(D13:AE13,'別紙5-1記載用リスト'!$K$40)*'別紙5-1記載用リスト'!$T$40,COUNTIF(D13:AE13,'別紙5-1記載用リスト'!$K$41)*'別紙5-1記載用リスト'!$T$41,COUNTIF(D13:AE13,'別紙5-1記載用リスト'!$K$42)*'別紙5-1記載用リスト'!$T$42,COUNTIF(D13:AE13,'別紙5-1記載用リスト'!$K$43)*'別紙5-1記載用リスト'!$T$43))</f>
        <v/>
      </c>
      <c r="AG13" s="22" t="str">
        <f>IF(AF13="","",IF(AF13/4&gt;$AF$5,$AF$5,AF13/4))</f>
        <v/>
      </c>
      <c r="AH13" s="22" t="str">
        <f>IF(OR($AF$5="",AG13=""),"",IF(ROUNDDOWN(AG13/AF$5,2)&gt;1,1,ROUNDDOWN(AG13/AF$5,2)))</f>
        <v/>
      </c>
      <c r="AI13" s="23"/>
      <c r="AJ13" s="23"/>
      <c r="AK13" s="24"/>
    </row>
    <row r="14" spans="1:39" ht="24" customHeight="1">
      <c r="A14" s="25"/>
      <c r="B14" s="26"/>
      <c r="C14" s="27"/>
      <c r="D14" s="25"/>
      <c r="E14" s="26"/>
      <c r="F14" s="26"/>
      <c r="G14" s="26"/>
      <c r="H14" s="26"/>
      <c r="I14" s="26"/>
      <c r="J14" s="27"/>
      <c r="K14" s="25"/>
      <c r="L14" s="26"/>
      <c r="M14" s="26"/>
      <c r="N14" s="26"/>
      <c r="O14" s="26"/>
      <c r="P14" s="26"/>
      <c r="Q14" s="27"/>
      <c r="R14" s="25"/>
      <c r="S14" s="26"/>
      <c r="T14" s="26"/>
      <c r="U14" s="26"/>
      <c r="V14" s="26"/>
      <c r="W14" s="26"/>
      <c r="X14" s="27"/>
      <c r="Y14" s="25"/>
      <c r="Z14" s="26"/>
      <c r="AA14" s="26"/>
      <c r="AB14" s="26"/>
      <c r="AC14" s="26"/>
      <c r="AD14" s="26"/>
      <c r="AE14" s="27"/>
      <c r="AF14" s="28"/>
      <c r="AG14" s="29"/>
      <c r="AH14" s="29"/>
      <c r="AI14" s="26"/>
      <c r="AJ14" s="26"/>
      <c r="AK14" s="30"/>
    </row>
    <row r="15" spans="1:39" ht="24" customHeight="1">
      <c r="A15" s="17" t="s">
        <v>72</v>
      </c>
      <c r="B15" s="18"/>
      <c r="C15" s="19"/>
      <c r="D15" s="17"/>
      <c r="E15" s="18"/>
      <c r="F15" s="18"/>
      <c r="G15" s="18"/>
      <c r="H15" s="18"/>
      <c r="I15" s="18"/>
      <c r="J15" s="20"/>
      <c r="K15" s="17"/>
      <c r="L15" s="18"/>
      <c r="M15" s="18"/>
      <c r="N15" s="18"/>
      <c r="O15" s="18"/>
      <c r="P15" s="18"/>
      <c r="Q15" s="20"/>
      <c r="R15" s="17"/>
      <c r="S15" s="18"/>
      <c r="T15" s="18"/>
      <c r="U15" s="18"/>
      <c r="V15" s="18"/>
      <c r="W15" s="18"/>
      <c r="X15" s="20"/>
      <c r="Y15" s="17"/>
      <c r="Z15" s="18"/>
      <c r="AA15" s="18"/>
      <c r="AB15" s="18"/>
      <c r="AC15" s="18"/>
      <c r="AD15" s="18"/>
      <c r="AE15" s="20"/>
      <c r="AF15" s="21" t="str">
        <f>IF(COUNTA(D15:AE15)=0,"",SUM(COUNTIF(D15:AE15,'別紙5-1記載用リスト'!$K$4)*'別紙5-1記載用リスト'!$T$4,COUNTIF(D15:AE15,'別紙5-1記載用リスト'!$K$5)*'別紙5-1記載用リスト'!$T$5,COUNTIF(D15:AE15,'別紙5-1記載用リスト'!$K$6)*'別紙5-1記載用リスト'!$T$6,COUNTIF(D15:AE15,'別紙5-1記載用リスト'!$K$7)*'別紙5-1記載用リスト'!$T$7,COUNTIF(D15:AE15,'別紙5-1記載用リスト'!$K$8)*'別紙5-1記載用リスト'!$T$8,COUNTIF(D15:AE15,'別紙5-1記載用リスト'!$K$9)*'別紙5-1記載用リスト'!$T$9,COUNTIF(D15:AE15,'別紙5-1記載用リスト'!$K$10)*'別紙5-1記載用リスト'!$T$10,COUNTIF(D15:AE15,'別紙5-1記載用リスト'!$K$11)*'別紙5-1記載用リスト'!$T$11,COUNTIF(D15:AE15,'別紙5-1記載用リスト'!$K$12)*'別紙5-1記載用リスト'!$T$12,COUNTIF(D15:AE15,'別紙5-1記載用リスト'!$K$13)*'別紙5-1記載用リスト'!$T$13,COUNTIF(D15:AE15,'別紙5-1記載用リスト'!$K$14)*'別紙5-1記載用リスト'!$T$14,COUNTIF(D15:AE15,'別紙5-1記載用リスト'!$K$15)*'別紙5-1記載用リスト'!$T$15,COUNTIF(D15:AE15,'別紙5-1記載用リスト'!$K$16)*'別紙5-1記載用リスト'!$T$16,COUNTIF(D15:AE15,'別紙5-1記載用リスト'!$K$17)*'別紙5-1記載用リスト'!$T$17,COUNTIF(D15:AE15,'別紙5-1記載用リスト'!$K$18)*'別紙5-1記載用リスト'!$T$18,COUNTIF(D15:AE15,'別紙5-1記載用リスト'!$K$19)*'別紙5-1記載用リスト'!$T$19,COUNTIF(D15:AE15,'別紙5-1記載用リスト'!$K$20)*'別紙5-1記載用リスト'!$T$20,COUNTIF(D15:AE15,'別紙5-1記載用リスト'!$K$21)*'別紙5-1記載用リスト'!$T$21,COUNTIF(D15:AE15,'別紙5-1記載用リスト'!$K$22)*'別紙5-1記載用リスト'!$T$22,COUNTIF(D15:AE15,'別紙5-1記載用リスト'!$K$23)*'別紙5-1記載用リスト'!$T$23,COUNTIF(D15:AE15,'別紙5-1記載用リスト'!$K$24)*'別紙5-1記載用リスト'!$T$24,COUNTIF(D15:AE15,'別紙5-1記載用リスト'!$K$25)*'別紙5-1記載用リスト'!$T$25,COUNTIF(D15:AE15,'別紙5-1記載用リスト'!$K$26)*'別紙5-1記載用リスト'!$T$26,COUNTIF(D15:AE15,'別紙5-1記載用リスト'!$K$27)*'別紙5-1記載用リスト'!$T$27,COUNTIF(D15:AE15,'別紙5-1記載用リスト'!$K$28)*'別紙5-1記載用リスト'!$T$28,COUNTIF(D15:AE15,'別紙5-1記載用リスト'!$K$29)*'別紙5-1記載用リスト'!$T$29,COUNTIF(D15:AE15,'別紙5-1記載用リスト'!$K$30)*'別紙5-1記載用リスト'!$T$30,COUNTIF(D15:AE15,'別紙5-1記載用リスト'!$K$31)*'別紙5-1記載用リスト'!$T$31,COUNTIF(D15:AE15,'別紙5-1記載用リスト'!$K$32)*'別紙5-1記載用リスト'!$T$32,COUNTIF(D15:AE15,'別紙5-1記載用リスト'!$K$33)*'別紙5-1記載用リスト'!$T$33,COUNTIF(D15:AE15,'別紙5-1記載用リスト'!$K$34)*'別紙5-1記載用リスト'!$T$34,COUNTIF(D15:AE15,'別紙5-1記載用リスト'!$K$35)*'別紙5-1記載用リスト'!$T$35,COUNTIF(D15:AE15,'別紙5-1記載用リスト'!$K$36)*'別紙5-1記載用リスト'!$T$36,COUNTIF(D15:AE15,'別紙5-1記載用リスト'!$K$37)*'別紙5-1記載用リスト'!$T$37,COUNTIF(D15:AE15,'別紙5-1記載用リスト'!$K$38)*'別紙5-1記載用リスト'!$T$38,COUNTIF(D15:AE15,'別紙5-1記載用リスト'!$K$39)*'別紙5-1記載用リスト'!$T$39,COUNTIF(D15:AE15,'別紙5-1記載用リスト'!$K$40)*'別紙5-1記載用リスト'!$T$40,COUNTIF(D15:AE15,'別紙5-1記載用リスト'!$K$41)*'別紙5-1記載用リスト'!$T$41,COUNTIF(D15:AE15,'別紙5-1記載用リスト'!$K$42)*'別紙5-1記載用リスト'!$T$42,COUNTIF(D15:AE15,'別紙5-1記載用リスト'!$K$43)*'別紙5-1記載用リスト'!$T$43))</f>
        <v/>
      </c>
      <c r="AG15" s="22" t="str">
        <f>IF(AF15="","",IF(AF15/4&gt;$AF$5,$AF$5,AF15/4))</f>
        <v/>
      </c>
      <c r="AH15" s="22" t="str">
        <f>IF(OR($AF$5="",AG15=""),"",IF(ROUNDDOWN(AG15/AF$5,2)&gt;1,1,ROUNDDOWN(AG15/AF$5,2)))</f>
        <v/>
      </c>
      <c r="AI15" s="23"/>
      <c r="AJ15" s="23"/>
      <c r="AK15" s="24"/>
    </row>
    <row r="16" spans="1:39" ht="24" customHeight="1">
      <c r="A16" s="17"/>
      <c r="B16" s="18"/>
      <c r="C16" s="19"/>
      <c r="D16" s="17"/>
      <c r="E16" s="18"/>
      <c r="F16" s="18"/>
      <c r="G16" s="18"/>
      <c r="H16" s="18"/>
      <c r="I16" s="18"/>
      <c r="J16" s="20"/>
      <c r="K16" s="17"/>
      <c r="L16" s="18"/>
      <c r="M16" s="18"/>
      <c r="N16" s="18"/>
      <c r="O16" s="18"/>
      <c r="P16" s="18"/>
      <c r="Q16" s="20"/>
      <c r="R16" s="17"/>
      <c r="S16" s="18"/>
      <c r="T16" s="18"/>
      <c r="U16" s="18"/>
      <c r="V16" s="18"/>
      <c r="W16" s="18"/>
      <c r="X16" s="20"/>
      <c r="Y16" s="17"/>
      <c r="Z16" s="18"/>
      <c r="AA16" s="18"/>
      <c r="AB16" s="18"/>
      <c r="AC16" s="18"/>
      <c r="AD16" s="18"/>
      <c r="AE16" s="20"/>
      <c r="AF16" s="21" t="str">
        <f>IF(COUNTA(D16:AE16)=0,"",SUM(COUNTIF(D16:AE16,'別紙5-1記載用リスト'!$K$4)*'別紙5-1記載用リスト'!$T$4,COUNTIF(D16:AE16,'別紙5-1記載用リスト'!$K$5)*'別紙5-1記載用リスト'!$T$5,COUNTIF(D16:AE16,'別紙5-1記載用リスト'!$K$6)*'別紙5-1記載用リスト'!$T$6,COUNTIF(D16:AE16,'別紙5-1記載用リスト'!$K$7)*'別紙5-1記載用リスト'!$T$7,COUNTIF(D16:AE16,'別紙5-1記載用リスト'!$K$8)*'別紙5-1記載用リスト'!$T$8,COUNTIF(D16:AE16,'別紙5-1記載用リスト'!$K$9)*'別紙5-1記載用リスト'!$T$9,COUNTIF(D16:AE16,'別紙5-1記載用リスト'!$K$10)*'別紙5-1記載用リスト'!$T$10,COUNTIF(D16:AE16,'別紙5-1記載用リスト'!$K$11)*'別紙5-1記載用リスト'!$T$11,COUNTIF(D16:AE16,'別紙5-1記載用リスト'!$K$12)*'別紙5-1記載用リスト'!$T$12,COUNTIF(D16:AE16,'別紙5-1記載用リスト'!$K$13)*'別紙5-1記載用リスト'!$T$13,COUNTIF(D16:AE16,'別紙5-1記載用リスト'!$K$14)*'別紙5-1記載用リスト'!$T$14,COUNTIF(D16:AE16,'別紙5-1記載用リスト'!$K$15)*'別紙5-1記載用リスト'!$T$15,COUNTIF(D16:AE16,'別紙5-1記載用リスト'!$K$16)*'別紙5-1記載用リスト'!$T$16,COUNTIF(D16:AE16,'別紙5-1記載用リスト'!$K$17)*'別紙5-1記載用リスト'!$T$17,COUNTIF(D16:AE16,'別紙5-1記載用リスト'!$K$18)*'別紙5-1記載用リスト'!$T$18,COUNTIF(D16:AE16,'別紙5-1記載用リスト'!$K$19)*'別紙5-1記載用リスト'!$T$19,COUNTIF(D16:AE16,'別紙5-1記載用リスト'!$K$20)*'別紙5-1記載用リスト'!$T$20,COUNTIF(D16:AE16,'別紙5-1記載用リスト'!$K$21)*'別紙5-1記載用リスト'!$T$21,COUNTIF(D16:AE16,'別紙5-1記載用リスト'!$K$22)*'別紙5-1記載用リスト'!$T$22,COUNTIF(D16:AE16,'別紙5-1記載用リスト'!$K$23)*'別紙5-1記載用リスト'!$T$23,COUNTIF(D16:AE16,'別紙5-1記載用リスト'!$K$24)*'別紙5-1記載用リスト'!$T$24,COUNTIF(D16:AE16,'別紙5-1記載用リスト'!$K$25)*'別紙5-1記載用リスト'!$T$25,COUNTIF(D16:AE16,'別紙5-1記載用リスト'!$K$26)*'別紙5-1記載用リスト'!$T$26,COUNTIF(D16:AE16,'別紙5-1記載用リスト'!$K$27)*'別紙5-1記載用リスト'!$T$27,COUNTIF(D16:AE16,'別紙5-1記載用リスト'!$K$28)*'別紙5-1記載用リスト'!$T$28,COUNTIF(D16:AE16,'別紙5-1記載用リスト'!$K$29)*'別紙5-1記載用リスト'!$T$29,COUNTIF(D16:AE16,'別紙5-1記載用リスト'!$K$30)*'別紙5-1記載用リスト'!$T$30,COUNTIF(D16:AE16,'別紙5-1記載用リスト'!$K$31)*'別紙5-1記載用リスト'!$T$31,COUNTIF(D16:AE16,'別紙5-1記載用リスト'!$K$32)*'別紙5-1記載用リスト'!$T$32,COUNTIF(D16:AE16,'別紙5-1記載用リスト'!$K$33)*'別紙5-1記載用リスト'!$T$33,COUNTIF(D16:AE16,'別紙5-1記載用リスト'!$K$34)*'別紙5-1記載用リスト'!$T$34,COUNTIF(D16:AE16,'別紙5-1記載用リスト'!$K$35)*'別紙5-1記載用リスト'!$T$35,COUNTIF(D16:AE16,'別紙5-1記載用リスト'!$K$36)*'別紙5-1記載用リスト'!$T$36,COUNTIF(D16:AE16,'別紙5-1記載用リスト'!$K$37)*'別紙5-1記載用リスト'!$T$37,COUNTIF(D16:AE16,'別紙5-1記載用リスト'!$K$38)*'別紙5-1記載用リスト'!$T$38,COUNTIF(D16:AE16,'別紙5-1記載用リスト'!$K$39)*'別紙5-1記載用リスト'!$T$39,COUNTIF(D16:AE16,'別紙5-1記載用リスト'!$K$40)*'別紙5-1記載用リスト'!$T$40,COUNTIF(D16:AE16,'別紙5-1記載用リスト'!$K$41)*'別紙5-1記載用リスト'!$T$41,COUNTIF(D16:AE16,'別紙5-1記載用リスト'!$K$42)*'別紙5-1記載用リスト'!$T$42,COUNTIF(D16:AE16,'別紙5-1記載用リスト'!$K$43)*'別紙5-1記載用リスト'!$T$43))</f>
        <v/>
      </c>
      <c r="AG16" s="22" t="str">
        <f>IF(AF16="","",IF(AF16/4&gt;$AF$5,$AF$5,AF16/4))</f>
        <v/>
      </c>
      <c r="AH16" s="22" t="str">
        <f>IF(OR($AF$5="",AG16=""),"",IF(ROUNDDOWN(AG16/AF$5,2)&gt;1,1,ROUNDDOWN(AG16/AF$5,2)))</f>
        <v/>
      </c>
      <c r="AI16" s="23"/>
      <c r="AJ16" s="23"/>
      <c r="AK16" s="24"/>
    </row>
    <row r="17" spans="1:37" ht="24" customHeight="1">
      <c r="A17" s="25"/>
      <c r="B17" s="26"/>
      <c r="C17" s="27"/>
      <c r="D17" s="25"/>
      <c r="E17" s="26"/>
      <c r="F17" s="26"/>
      <c r="G17" s="26"/>
      <c r="H17" s="26"/>
      <c r="I17" s="26"/>
      <c r="J17" s="27"/>
      <c r="K17" s="25"/>
      <c r="L17" s="26"/>
      <c r="M17" s="26"/>
      <c r="N17" s="26"/>
      <c r="O17" s="26"/>
      <c r="P17" s="26"/>
      <c r="Q17" s="27"/>
      <c r="R17" s="25"/>
      <c r="S17" s="26"/>
      <c r="T17" s="26"/>
      <c r="U17" s="26"/>
      <c r="V17" s="26"/>
      <c r="W17" s="26"/>
      <c r="X17" s="27"/>
      <c r="Y17" s="87" t="s">
        <v>141</v>
      </c>
      <c r="Z17" s="115"/>
      <c r="AA17" s="116"/>
      <c r="AB17" s="87" t="s">
        <v>142</v>
      </c>
      <c r="AC17" s="115"/>
      <c r="AD17" s="115"/>
      <c r="AE17" s="116"/>
      <c r="AF17" s="56" t="s">
        <v>24</v>
      </c>
      <c r="AG17" s="22" t="str">
        <f>IF(COUNT(AG15:AG16)=0,"",ROUNDDOWN(SUM(AG15:AG16),2))</f>
        <v/>
      </c>
      <c r="AH17" s="76" t="str">
        <f>IF(AG17="","",ROUNDDOWN(AG17/$AF$5,1))</f>
        <v/>
      </c>
      <c r="AI17" s="26"/>
      <c r="AJ17" s="26"/>
      <c r="AK17" s="30"/>
    </row>
    <row r="18" spans="1:37" ht="24" customHeight="1">
      <c r="A18" s="17"/>
      <c r="B18" s="18"/>
      <c r="C18" s="19"/>
      <c r="D18" s="17"/>
      <c r="E18" s="18"/>
      <c r="F18" s="18"/>
      <c r="G18" s="18"/>
      <c r="H18" s="18"/>
      <c r="I18" s="18"/>
      <c r="J18" s="20"/>
      <c r="K18" s="17"/>
      <c r="L18" s="18"/>
      <c r="M18" s="18"/>
      <c r="N18" s="18"/>
      <c r="O18" s="18"/>
      <c r="P18" s="18"/>
      <c r="Q18" s="20"/>
      <c r="R18" s="17"/>
      <c r="S18" s="18"/>
      <c r="T18" s="18"/>
      <c r="U18" s="18"/>
      <c r="V18" s="18"/>
      <c r="W18" s="18"/>
      <c r="X18" s="20"/>
      <c r="Y18" s="17"/>
      <c r="Z18" s="18"/>
      <c r="AA18" s="18"/>
      <c r="AB18" s="18"/>
      <c r="AC18" s="18"/>
      <c r="AD18" s="18"/>
      <c r="AE18" s="20"/>
      <c r="AF18" s="21" t="str">
        <f>IF(COUNTA(D18:AE18)=0,"",SUM(COUNTIF(D18:AE18,'別紙5-1記載用リスト'!$K$4)*'別紙5-1記載用リスト'!$T$4,COUNTIF(D18:AE18,'別紙5-1記載用リスト'!$K$5)*'別紙5-1記載用リスト'!$T$5,COUNTIF(D18:AE18,'別紙5-1記載用リスト'!$K$6)*'別紙5-1記載用リスト'!$T$6,COUNTIF(D18:AE18,'別紙5-1記載用リスト'!$K$7)*'別紙5-1記載用リスト'!$T$7,COUNTIF(D18:AE18,'別紙5-1記載用リスト'!$K$8)*'別紙5-1記載用リスト'!$T$8,COUNTIF(D18:AE18,'別紙5-1記載用リスト'!$K$9)*'別紙5-1記載用リスト'!$T$9,COUNTIF(D18:AE18,'別紙5-1記載用リスト'!$K$10)*'別紙5-1記載用リスト'!$T$10,COUNTIF(D18:AE18,'別紙5-1記載用リスト'!$K$11)*'別紙5-1記載用リスト'!$T$11,COUNTIF(D18:AE18,'別紙5-1記載用リスト'!$K$12)*'別紙5-1記載用リスト'!$T$12,COUNTIF(D18:AE18,'別紙5-1記載用リスト'!$K$13)*'別紙5-1記載用リスト'!$T$13,COUNTIF(D18:AE18,'別紙5-1記載用リスト'!$K$14)*'別紙5-1記載用リスト'!$T$14,COUNTIF(D18:AE18,'別紙5-1記載用リスト'!$K$15)*'別紙5-1記載用リスト'!$T$15,COUNTIF(D18:AE18,'別紙5-1記載用リスト'!$K$16)*'別紙5-1記載用リスト'!$T$16,COUNTIF(D18:AE18,'別紙5-1記載用リスト'!$K$17)*'別紙5-1記載用リスト'!$T$17,COUNTIF(D18:AE18,'別紙5-1記載用リスト'!$K$18)*'別紙5-1記載用リスト'!$T$18,COUNTIF(D18:AE18,'別紙5-1記載用リスト'!$K$19)*'別紙5-1記載用リスト'!$T$19,COUNTIF(D18:AE18,'別紙5-1記載用リスト'!$K$20)*'別紙5-1記載用リスト'!$T$20,COUNTIF(D18:AE18,'別紙5-1記載用リスト'!$K$21)*'別紙5-1記載用リスト'!$T$21,COUNTIF(D18:AE18,'別紙5-1記載用リスト'!$K$22)*'別紙5-1記載用リスト'!$T$22,COUNTIF(D18:AE18,'別紙5-1記載用リスト'!$K$23)*'別紙5-1記載用リスト'!$T$23,COUNTIF(D18:AE18,'別紙5-1記載用リスト'!$K$24)*'別紙5-1記載用リスト'!$T$24,COUNTIF(D18:AE18,'別紙5-1記載用リスト'!$K$25)*'別紙5-1記載用リスト'!$T$25,COUNTIF(D18:AE18,'別紙5-1記載用リスト'!$K$26)*'別紙5-1記載用リスト'!$T$26,COUNTIF(D18:AE18,'別紙5-1記載用リスト'!$K$27)*'別紙5-1記載用リスト'!$T$27,COUNTIF(D18:AE18,'別紙5-1記載用リスト'!$K$28)*'別紙5-1記載用リスト'!$T$28,COUNTIF(D18:AE18,'別紙5-1記載用リスト'!$K$29)*'別紙5-1記載用リスト'!$T$29,COUNTIF(D18:AE18,'別紙5-1記載用リスト'!$K$30)*'別紙5-1記載用リスト'!$T$30,COUNTIF(D18:AE18,'別紙5-1記載用リスト'!$K$31)*'別紙5-1記載用リスト'!$T$31,COUNTIF(D18:AE18,'別紙5-1記載用リスト'!$K$32)*'別紙5-1記載用リスト'!$T$32,COUNTIF(D18:AE18,'別紙5-1記載用リスト'!$K$33)*'別紙5-1記載用リスト'!$T$33,COUNTIF(D18:AE18,'別紙5-1記載用リスト'!$K$34)*'別紙5-1記載用リスト'!$T$34,COUNTIF(D18:AE18,'別紙5-1記載用リスト'!$K$35)*'別紙5-1記載用リスト'!$T$35,COUNTIF(D18:AE18,'別紙5-1記載用リスト'!$K$36)*'別紙5-1記載用リスト'!$T$36,COUNTIF(D18:AE18,'別紙5-1記載用リスト'!$K$37)*'別紙5-1記載用リスト'!$T$37,COUNTIF(D18:AE18,'別紙5-1記載用リスト'!$K$38)*'別紙5-1記載用リスト'!$T$38,COUNTIF(D18:AE18,'別紙5-1記載用リスト'!$K$39)*'別紙5-1記載用リスト'!$T$39,COUNTIF(D18:AE18,'別紙5-1記載用リスト'!$K$40)*'別紙5-1記載用リスト'!$T$40,COUNTIF(D18:AE18,'別紙5-1記載用リスト'!$K$41)*'別紙5-1記載用リスト'!$T$41,COUNTIF(D18:AE18,'別紙5-1記載用リスト'!$K$42)*'別紙5-1記載用リスト'!$T$42,COUNTIF(D18:AE18,'別紙5-1記載用リスト'!$K$43)*'別紙5-1記載用リスト'!$T$43))</f>
        <v/>
      </c>
      <c r="AG18" s="22" t="str">
        <f>IF(AF18="","",IF(AF18/4&gt;$AF$5,$AF$5,AF18/4))</f>
        <v/>
      </c>
      <c r="AH18" s="22" t="str">
        <f>IF(OR($AF$5="",AG18=""),"",IF(ROUNDDOWN(AG18/AF$5,2)&gt;1,1,ROUNDDOWN(AG18/AF$5,2)))</f>
        <v/>
      </c>
      <c r="AI18" s="23"/>
      <c r="AJ18" s="23"/>
      <c r="AK18" s="24"/>
    </row>
    <row r="19" spans="1:37" ht="24" customHeight="1">
      <c r="A19" s="17"/>
      <c r="B19" s="18"/>
      <c r="C19" s="19"/>
      <c r="D19" s="17"/>
      <c r="E19" s="18"/>
      <c r="F19" s="18"/>
      <c r="G19" s="18"/>
      <c r="H19" s="18"/>
      <c r="I19" s="18"/>
      <c r="J19" s="20"/>
      <c r="K19" s="17"/>
      <c r="L19" s="18"/>
      <c r="M19" s="18"/>
      <c r="N19" s="18"/>
      <c r="O19" s="18"/>
      <c r="P19" s="18"/>
      <c r="Q19" s="20"/>
      <c r="R19" s="17"/>
      <c r="S19" s="18"/>
      <c r="T19" s="18"/>
      <c r="U19" s="18"/>
      <c r="V19" s="18"/>
      <c r="W19" s="18"/>
      <c r="X19" s="20"/>
      <c r="Y19" s="17"/>
      <c r="Z19" s="18"/>
      <c r="AA19" s="18"/>
      <c r="AB19" s="18"/>
      <c r="AC19" s="18"/>
      <c r="AD19" s="18"/>
      <c r="AE19" s="20"/>
      <c r="AF19" s="21" t="str">
        <f>IF(COUNTA(D19:AE19)=0,"",SUM(COUNTIF(D19:AE19,'別紙5-1記載用リスト'!$K$4)*'別紙5-1記載用リスト'!$T$4,COUNTIF(D19:AE19,'別紙5-1記載用リスト'!$K$5)*'別紙5-1記載用リスト'!$T$5,COUNTIF(D19:AE19,'別紙5-1記載用リスト'!$K$6)*'別紙5-1記載用リスト'!$T$6,COUNTIF(D19:AE19,'別紙5-1記載用リスト'!$K$7)*'別紙5-1記載用リスト'!$T$7,COUNTIF(D19:AE19,'別紙5-1記載用リスト'!$K$8)*'別紙5-1記載用リスト'!$T$8,COUNTIF(D19:AE19,'別紙5-1記載用リスト'!$K$9)*'別紙5-1記載用リスト'!$T$9,COUNTIF(D19:AE19,'別紙5-1記載用リスト'!$K$10)*'別紙5-1記載用リスト'!$T$10,COUNTIF(D19:AE19,'別紙5-1記載用リスト'!$K$11)*'別紙5-1記載用リスト'!$T$11,COUNTIF(D19:AE19,'別紙5-1記載用リスト'!$K$12)*'別紙5-1記載用リスト'!$T$12,COUNTIF(D19:AE19,'別紙5-1記載用リスト'!$K$13)*'別紙5-1記載用リスト'!$T$13,COUNTIF(D19:AE19,'別紙5-1記載用リスト'!$K$14)*'別紙5-1記載用リスト'!$T$14,COUNTIF(D19:AE19,'別紙5-1記載用リスト'!$K$15)*'別紙5-1記載用リスト'!$T$15,COUNTIF(D19:AE19,'別紙5-1記載用リスト'!$K$16)*'別紙5-1記載用リスト'!$T$16,COUNTIF(D19:AE19,'別紙5-1記載用リスト'!$K$17)*'別紙5-1記載用リスト'!$T$17,COUNTIF(D19:AE19,'別紙5-1記載用リスト'!$K$18)*'別紙5-1記載用リスト'!$T$18,COUNTIF(D19:AE19,'別紙5-1記載用リスト'!$K$19)*'別紙5-1記載用リスト'!$T$19,COUNTIF(D19:AE19,'別紙5-1記載用リスト'!$K$20)*'別紙5-1記載用リスト'!$T$20,COUNTIF(D19:AE19,'別紙5-1記載用リスト'!$K$21)*'別紙5-1記載用リスト'!$T$21,COUNTIF(D19:AE19,'別紙5-1記載用リスト'!$K$22)*'別紙5-1記載用リスト'!$T$22,COUNTIF(D19:AE19,'別紙5-1記載用リスト'!$K$23)*'別紙5-1記載用リスト'!$T$23,COUNTIF(D19:AE19,'別紙5-1記載用リスト'!$K$24)*'別紙5-1記載用リスト'!$T$24,COUNTIF(D19:AE19,'別紙5-1記載用リスト'!$K$25)*'別紙5-1記載用リスト'!$T$25,COUNTIF(D19:AE19,'別紙5-1記載用リスト'!$K$26)*'別紙5-1記載用リスト'!$T$26,COUNTIF(D19:AE19,'別紙5-1記載用リスト'!$K$27)*'別紙5-1記載用リスト'!$T$27,COUNTIF(D19:AE19,'別紙5-1記載用リスト'!$K$28)*'別紙5-1記載用リスト'!$T$28,COUNTIF(D19:AE19,'別紙5-1記載用リスト'!$K$29)*'別紙5-1記載用リスト'!$T$29,COUNTIF(D19:AE19,'別紙5-1記載用リスト'!$K$30)*'別紙5-1記載用リスト'!$T$30,COUNTIF(D19:AE19,'別紙5-1記載用リスト'!$K$31)*'別紙5-1記載用リスト'!$T$31,COUNTIF(D19:AE19,'別紙5-1記載用リスト'!$K$32)*'別紙5-1記載用リスト'!$T$32,COUNTIF(D19:AE19,'別紙5-1記載用リスト'!$K$33)*'別紙5-1記載用リスト'!$T$33,COUNTIF(D19:AE19,'別紙5-1記載用リスト'!$K$34)*'別紙5-1記載用リスト'!$T$34,COUNTIF(D19:AE19,'別紙5-1記載用リスト'!$K$35)*'別紙5-1記載用リスト'!$T$35,COUNTIF(D19:AE19,'別紙5-1記載用リスト'!$K$36)*'別紙5-1記載用リスト'!$T$36,COUNTIF(D19:AE19,'別紙5-1記載用リスト'!$K$37)*'別紙5-1記載用リスト'!$T$37,COUNTIF(D19:AE19,'別紙5-1記載用リスト'!$K$38)*'別紙5-1記載用リスト'!$T$38,COUNTIF(D19:AE19,'別紙5-1記載用リスト'!$K$39)*'別紙5-1記載用リスト'!$T$39,COUNTIF(D19:AE19,'別紙5-1記載用リスト'!$K$40)*'別紙5-1記載用リスト'!$T$40,COUNTIF(D19:AE19,'別紙5-1記載用リスト'!$K$41)*'別紙5-1記載用リスト'!$T$41,COUNTIF(D19:AE19,'別紙5-1記載用リスト'!$K$42)*'別紙5-1記載用リスト'!$T$42,COUNTIF(D19:AE19,'別紙5-1記載用リスト'!$K$43)*'別紙5-1記載用リスト'!$T$43))</f>
        <v/>
      </c>
      <c r="AG19" s="22" t="str">
        <f>IF(AF19="","",IF(AF19/4&gt;$AF$5,$AF$5,AF19/4))</f>
        <v/>
      </c>
      <c r="AH19" s="22" t="str">
        <f>IF(OR($AF$5="",AG19=""),"",IF(ROUNDDOWN(AG19/AF$5,2)&gt;1,1,ROUNDDOWN(AG19/AF$5,2)))</f>
        <v/>
      </c>
      <c r="AI19" s="23"/>
      <c r="AJ19" s="23"/>
      <c r="AK19" s="24"/>
    </row>
    <row r="20" spans="1:37" ht="24" customHeight="1">
      <c r="A20" s="17"/>
      <c r="B20" s="18"/>
      <c r="C20" s="19"/>
      <c r="D20" s="17"/>
      <c r="E20" s="18"/>
      <c r="F20" s="18"/>
      <c r="G20" s="18"/>
      <c r="H20" s="18"/>
      <c r="I20" s="18"/>
      <c r="J20" s="20"/>
      <c r="K20" s="17"/>
      <c r="L20" s="18"/>
      <c r="M20" s="18"/>
      <c r="N20" s="18"/>
      <c r="O20" s="18"/>
      <c r="P20" s="18"/>
      <c r="Q20" s="20"/>
      <c r="R20" s="17"/>
      <c r="S20" s="18"/>
      <c r="T20" s="18"/>
      <c r="U20" s="18"/>
      <c r="V20" s="18"/>
      <c r="W20" s="18"/>
      <c r="X20" s="20"/>
      <c r="Y20" s="17"/>
      <c r="Z20" s="18"/>
      <c r="AA20" s="18"/>
      <c r="AB20" s="18"/>
      <c r="AC20" s="18"/>
      <c r="AD20" s="18"/>
      <c r="AE20" s="20"/>
      <c r="AF20" s="21" t="str">
        <f>IF(COUNTA(D20:AE20)=0,"",SUM(COUNTIF(D20:AE20,'別紙5-1記載用リスト'!$K$4)*'別紙5-1記載用リスト'!$T$4,COUNTIF(D20:AE20,'別紙5-1記載用リスト'!$K$5)*'別紙5-1記載用リスト'!$T$5,COUNTIF(D20:AE20,'別紙5-1記載用リスト'!$K$6)*'別紙5-1記載用リスト'!$T$6,COUNTIF(D20:AE20,'別紙5-1記載用リスト'!$K$7)*'別紙5-1記載用リスト'!$T$7,COUNTIF(D20:AE20,'別紙5-1記載用リスト'!$K$8)*'別紙5-1記載用リスト'!$T$8,COUNTIF(D20:AE20,'別紙5-1記載用リスト'!$K$9)*'別紙5-1記載用リスト'!$T$9,COUNTIF(D20:AE20,'別紙5-1記載用リスト'!$K$10)*'別紙5-1記載用リスト'!$T$10,COUNTIF(D20:AE20,'別紙5-1記載用リスト'!$K$11)*'別紙5-1記載用リスト'!$T$11,COUNTIF(D20:AE20,'別紙5-1記載用リスト'!$K$12)*'別紙5-1記載用リスト'!$T$12,COUNTIF(D20:AE20,'別紙5-1記載用リスト'!$K$13)*'別紙5-1記載用リスト'!$T$13,COUNTIF(D20:AE20,'別紙5-1記載用リスト'!$K$14)*'別紙5-1記載用リスト'!$T$14,COUNTIF(D20:AE20,'別紙5-1記載用リスト'!$K$15)*'別紙5-1記載用リスト'!$T$15,COUNTIF(D20:AE20,'別紙5-1記載用リスト'!$K$16)*'別紙5-1記載用リスト'!$T$16,COUNTIF(D20:AE20,'別紙5-1記載用リスト'!$K$17)*'別紙5-1記載用リスト'!$T$17,COUNTIF(D20:AE20,'別紙5-1記載用リスト'!$K$18)*'別紙5-1記載用リスト'!$T$18,COUNTIF(D20:AE20,'別紙5-1記載用リスト'!$K$19)*'別紙5-1記載用リスト'!$T$19,COUNTIF(D20:AE20,'別紙5-1記載用リスト'!$K$20)*'別紙5-1記載用リスト'!$T$20,COUNTIF(D20:AE20,'別紙5-1記載用リスト'!$K$21)*'別紙5-1記載用リスト'!$T$21,COUNTIF(D20:AE20,'別紙5-1記載用リスト'!$K$22)*'別紙5-1記載用リスト'!$T$22,COUNTIF(D20:AE20,'別紙5-1記載用リスト'!$K$23)*'別紙5-1記載用リスト'!$T$23,COUNTIF(D20:AE20,'別紙5-1記載用リスト'!$K$24)*'別紙5-1記載用リスト'!$T$24,COUNTIF(D20:AE20,'別紙5-1記載用リスト'!$K$25)*'別紙5-1記載用リスト'!$T$25,COUNTIF(D20:AE20,'別紙5-1記載用リスト'!$K$26)*'別紙5-1記載用リスト'!$T$26,COUNTIF(D20:AE20,'別紙5-1記載用リスト'!$K$27)*'別紙5-1記載用リスト'!$T$27,COUNTIF(D20:AE20,'別紙5-1記載用リスト'!$K$28)*'別紙5-1記載用リスト'!$T$28,COUNTIF(D20:AE20,'別紙5-1記載用リスト'!$K$29)*'別紙5-1記載用リスト'!$T$29,COUNTIF(D20:AE20,'別紙5-1記載用リスト'!$K$30)*'別紙5-1記載用リスト'!$T$30,COUNTIF(D20:AE20,'別紙5-1記載用リスト'!$K$31)*'別紙5-1記載用リスト'!$T$31,COUNTIF(D20:AE20,'別紙5-1記載用リスト'!$K$32)*'別紙5-1記載用リスト'!$T$32,COUNTIF(D20:AE20,'別紙5-1記載用リスト'!$K$33)*'別紙5-1記載用リスト'!$T$33,COUNTIF(D20:AE20,'別紙5-1記載用リスト'!$K$34)*'別紙5-1記載用リスト'!$T$34,COUNTIF(D20:AE20,'別紙5-1記載用リスト'!$K$35)*'別紙5-1記載用リスト'!$T$35,COUNTIF(D20:AE20,'別紙5-1記載用リスト'!$K$36)*'別紙5-1記載用リスト'!$T$36,COUNTIF(D20:AE20,'別紙5-1記載用リスト'!$K$37)*'別紙5-1記載用リスト'!$T$37,COUNTIF(D20:AE20,'別紙5-1記載用リスト'!$K$38)*'別紙5-1記載用リスト'!$T$38,COUNTIF(D20:AE20,'別紙5-1記載用リスト'!$K$39)*'別紙5-1記載用リスト'!$T$39,COUNTIF(D20:AE20,'別紙5-1記載用リスト'!$K$40)*'別紙5-1記載用リスト'!$T$40,COUNTIF(D20:AE20,'別紙5-1記載用リスト'!$K$41)*'別紙5-1記載用リスト'!$T$41,COUNTIF(D20:AE20,'別紙5-1記載用リスト'!$K$42)*'別紙5-1記載用リスト'!$T$42,COUNTIF(D20:AE20,'別紙5-1記載用リスト'!$K$43)*'別紙5-1記載用リスト'!$T$43))</f>
        <v/>
      </c>
      <c r="AG20" s="22" t="str">
        <f>IF(AF20="","",IF(AF20/4&gt;$AF$5,$AF$5,AF20/4))</f>
        <v/>
      </c>
      <c r="AH20" s="22" t="str">
        <f>IF(OR($AF$5="",AG20=""),"",IF(ROUNDDOWN(AG20/AF$5,2)&gt;1,1,ROUNDDOWN(AG20/AF$5,2)))</f>
        <v/>
      </c>
      <c r="AI20" s="23"/>
      <c r="AJ20" s="23"/>
      <c r="AK20" s="24"/>
    </row>
    <row r="21" spans="1:37" ht="24" customHeight="1">
      <c r="A21" s="17"/>
      <c r="B21" s="18"/>
      <c r="C21" s="19"/>
      <c r="D21" s="17"/>
      <c r="E21" s="18"/>
      <c r="F21" s="18"/>
      <c r="G21" s="18"/>
      <c r="H21" s="18"/>
      <c r="I21" s="18"/>
      <c r="J21" s="20"/>
      <c r="K21" s="17"/>
      <c r="L21" s="18"/>
      <c r="M21" s="18"/>
      <c r="N21" s="18"/>
      <c r="O21" s="18"/>
      <c r="P21" s="18"/>
      <c r="Q21" s="20"/>
      <c r="R21" s="17"/>
      <c r="S21" s="18"/>
      <c r="T21" s="18"/>
      <c r="U21" s="18"/>
      <c r="V21" s="18"/>
      <c r="W21" s="18"/>
      <c r="X21" s="20"/>
      <c r="Y21" s="17"/>
      <c r="Z21" s="18"/>
      <c r="AA21" s="18"/>
      <c r="AB21" s="18"/>
      <c r="AC21" s="18"/>
      <c r="AD21" s="18"/>
      <c r="AE21" s="20"/>
      <c r="AF21" s="21" t="str">
        <f>IF(COUNTA(D21:AE21)=0,"",SUM(COUNTIF(D21:AE21,'別紙5-1記載用リスト'!$K$4)*'別紙5-1記載用リスト'!$T$4,COUNTIF(D21:AE21,'別紙5-1記載用リスト'!$K$5)*'別紙5-1記載用リスト'!$T$5,COUNTIF(D21:AE21,'別紙5-1記載用リスト'!$K$6)*'別紙5-1記載用リスト'!$T$6,COUNTIF(D21:AE21,'別紙5-1記載用リスト'!$K$7)*'別紙5-1記載用リスト'!$T$7,COUNTIF(D21:AE21,'別紙5-1記載用リスト'!$K$8)*'別紙5-1記載用リスト'!$T$8,COUNTIF(D21:AE21,'別紙5-1記載用リスト'!$K$9)*'別紙5-1記載用リスト'!$T$9,COUNTIF(D21:AE21,'別紙5-1記載用リスト'!$K$10)*'別紙5-1記載用リスト'!$T$10,COUNTIF(D21:AE21,'別紙5-1記載用リスト'!$K$11)*'別紙5-1記載用リスト'!$T$11,COUNTIF(D21:AE21,'別紙5-1記載用リスト'!$K$12)*'別紙5-1記載用リスト'!$T$12,COUNTIF(D21:AE21,'別紙5-1記載用リスト'!$K$13)*'別紙5-1記載用リスト'!$T$13,COUNTIF(D21:AE21,'別紙5-1記載用リスト'!$K$14)*'別紙5-1記載用リスト'!$T$14,COUNTIF(D21:AE21,'別紙5-1記載用リスト'!$K$15)*'別紙5-1記載用リスト'!$T$15,COUNTIF(D21:AE21,'別紙5-1記載用リスト'!$K$16)*'別紙5-1記載用リスト'!$T$16,COUNTIF(D21:AE21,'別紙5-1記載用リスト'!$K$17)*'別紙5-1記載用リスト'!$T$17,COUNTIF(D21:AE21,'別紙5-1記載用リスト'!$K$18)*'別紙5-1記載用リスト'!$T$18,COUNTIF(D21:AE21,'別紙5-1記載用リスト'!$K$19)*'別紙5-1記載用リスト'!$T$19,COUNTIF(D21:AE21,'別紙5-1記載用リスト'!$K$20)*'別紙5-1記載用リスト'!$T$20,COUNTIF(D21:AE21,'別紙5-1記載用リスト'!$K$21)*'別紙5-1記載用リスト'!$T$21,COUNTIF(D21:AE21,'別紙5-1記載用リスト'!$K$22)*'別紙5-1記載用リスト'!$T$22,COUNTIF(D21:AE21,'別紙5-1記載用リスト'!$K$23)*'別紙5-1記載用リスト'!$T$23,COUNTIF(D21:AE21,'別紙5-1記載用リスト'!$K$24)*'別紙5-1記載用リスト'!$T$24,COUNTIF(D21:AE21,'別紙5-1記載用リスト'!$K$25)*'別紙5-1記載用リスト'!$T$25,COUNTIF(D21:AE21,'別紙5-1記載用リスト'!$K$26)*'別紙5-1記載用リスト'!$T$26,COUNTIF(D21:AE21,'別紙5-1記載用リスト'!$K$27)*'別紙5-1記載用リスト'!$T$27,COUNTIF(D21:AE21,'別紙5-1記載用リスト'!$K$28)*'別紙5-1記載用リスト'!$T$28,COUNTIF(D21:AE21,'別紙5-1記載用リスト'!$K$29)*'別紙5-1記載用リスト'!$T$29,COUNTIF(D21:AE21,'別紙5-1記載用リスト'!$K$30)*'別紙5-1記載用リスト'!$T$30,COUNTIF(D21:AE21,'別紙5-1記載用リスト'!$K$31)*'別紙5-1記載用リスト'!$T$31,COUNTIF(D21:AE21,'別紙5-1記載用リスト'!$K$32)*'別紙5-1記載用リスト'!$T$32,COUNTIF(D21:AE21,'別紙5-1記載用リスト'!$K$33)*'別紙5-1記載用リスト'!$T$33,COUNTIF(D21:AE21,'別紙5-1記載用リスト'!$K$34)*'別紙5-1記載用リスト'!$T$34,COUNTIF(D21:AE21,'別紙5-1記載用リスト'!$K$35)*'別紙5-1記載用リスト'!$T$35,COUNTIF(D21:AE21,'別紙5-1記載用リスト'!$K$36)*'別紙5-1記載用リスト'!$T$36,COUNTIF(D21:AE21,'別紙5-1記載用リスト'!$K$37)*'別紙5-1記載用リスト'!$T$37,COUNTIF(D21:AE21,'別紙5-1記載用リスト'!$K$38)*'別紙5-1記載用リスト'!$T$38,COUNTIF(D21:AE21,'別紙5-1記載用リスト'!$K$39)*'別紙5-1記載用リスト'!$T$39,COUNTIF(D21:AE21,'別紙5-1記載用リスト'!$K$40)*'別紙5-1記載用リスト'!$T$40,COUNTIF(D21:AE21,'別紙5-1記載用リスト'!$K$41)*'別紙5-1記載用リスト'!$T$41,COUNTIF(D21:AE21,'別紙5-1記載用リスト'!$K$42)*'別紙5-1記載用リスト'!$T$42,COUNTIF(D21:AE21,'別紙5-1記載用リスト'!$K$43)*'別紙5-1記載用リスト'!$T$43))</f>
        <v/>
      </c>
      <c r="AG21" s="22" t="str">
        <f>IF(AF21="","",IF(AF21/4&gt;$AF$5,$AF$5,AF21/4))</f>
        <v/>
      </c>
      <c r="AH21" s="22" t="str">
        <f>IF(OR($AF$5="",AG21=""),"",IF(ROUNDDOWN(AG21/AF$5,2)&gt;1,1,ROUNDDOWN(AG21/AF$5,2)))</f>
        <v/>
      </c>
      <c r="AI21" s="23"/>
      <c r="AJ21" s="23"/>
      <c r="AK21" s="24"/>
    </row>
    <row r="22" spans="1:37" ht="24" customHeight="1">
      <c r="A22" s="25"/>
      <c r="B22" s="26"/>
      <c r="C22" s="27"/>
      <c r="D22" s="25"/>
      <c r="E22" s="26"/>
      <c r="F22" s="26"/>
      <c r="G22" s="26"/>
      <c r="H22" s="26"/>
      <c r="I22" s="26"/>
      <c r="J22" s="27"/>
      <c r="K22" s="25"/>
      <c r="L22" s="26"/>
      <c r="M22" s="26"/>
      <c r="N22" s="26"/>
      <c r="O22" s="26"/>
      <c r="P22" s="26"/>
      <c r="Q22" s="27"/>
      <c r="R22" s="25"/>
      <c r="S22" s="26"/>
      <c r="T22" s="26"/>
      <c r="U22" s="26"/>
      <c r="V22" s="26"/>
      <c r="W22" s="26"/>
      <c r="X22" s="27"/>
      <c r="Y22" s="87" t="s">
        <v>23</v>
      </c>
      <c r="Z22" s="115"/>
      <c r="AA22" s="116"/>
      <c r="AB22" s="87" t="str">
        <f>IF(COUNTA(A18:A21)=0,"",IF(COUNTIF(A18:A21,A18)=COUNTA(A18:A21),A18,"その他"))</f>
        <v/>
      </c>
      <c r="AC22" s="115"/>
      <c r="AD22" s="115"/>
      <c r="AE22" s="116"/>
      <c r="AF22" s="56" t="s">
        <v>24</v>
      </c>
      <c r="AG22" s="22" t="str">
        <f>IF(COUNT(AG18:AG21)=0,"",ROUNDDOWN(SUM(AG18:AG21),2))</f>
        <v/>
      </c>
      <c r="AH22" s="76" t="str">
        <f>IF(AG22="","",ROUNDDOWN(AG22/$AF$5,1))</f>
        <v/>
      </c>
      <c r="AI22" s="26"/>
      <c r="AJ22" s="26"/>
      <c r="AK22" s="30"/>
    </row>
    <row r="23" spans="1:37" ht="24" customHeight="1">
      <c r="A23" s="17"/>
      <c r="B23" s="18"/>
      <c r="C23" s="19"/>
      <c r="D23" s="17"/>
      <c r="E23" s="18"/>
      <c r="F23" s="18"/>
      <c r="G23" s="18"/>
      <c r="H23" s="18"/>
      <c r="I23" s="18"/>
      <c r="J23" s="20"/>
      <c r="K23" s="17"/>
      <c r="L23" s="18"/>
      <c r="M23" s="18"/>
      <c r="N23" s="18"/>
      <c r="O23" s="18"/>
      <c r="P23" s="18"/>
      <c r="Q23" s="20"/>
      <c r="R23" s="17"/>
      <c r="S23" s="18"/>
      <c r="T23" s="18"/>
      <c r="U23" s="18"/>
      <c r="V23" s="18"/>
      <c r="W23" s="18"/>
      <c r="X23" s="20"/>
      <c r="Y23" s="17"/>
      <c r="Z23" s="18"/>
      <c r="AA23" s="18"/>
      <c r="AB23" s="18"/>
      <c r="AC23" s="18"/>
      <c r="AD23" s="18"/>
      <c r="AE23" s="20"/>
      <c r="AF23" s="21" t="str">
        <f>IF(COUNTA(D23:AE23)=0,"",SUM(COUNTIF(D23:AE23,'別紙5-1記載用リスト'!$K$4)*'別紙5-1記載用リスト'!$T$4,COUNTIF(D23:AE23,'別紙5-1記載用リスト'!$K$5)*'別紙5-1記載用リスト'!$T$5,COUNTIF(D23:AE23,'別紙5-1記載用リスト'!$K$6)*'別紙5-1記載用リスト'!$T$6,COUNTIF(D23:AE23,'別紙5-1記載用リスト'!$K$7)*'別紙5-1記載用リスト'!$T$7,COUNTIF(D23:AE23,'別紙5-1記載用リスト'!$K$8)*'別紙5-1記載用リスト'!$T$8,COUNTIF(D23:AE23,'別紙5-1記載用リスト'!$K$9)*'別紙5-1記載用リスト'!$T$9,COUNTIF(D23:AE23,'別紙5-1記載用リスト'!$K$10)*'別紙5-1記載用リスト'!$T$10,COUNTIF(D23:AE23,'別紙5-1記載用リスト'!$K$11)*'別紙5-1記載用リスト'!$T$11,COUNTIF(D23:AE23,'別紙5-1記載用リスト'!$K$12)*'別紙5-1記載用リスト'!$T$12,COUNTIF(D23:AE23,'別紙5-1記載用リスト'!$K$13)*'別紙5-1記載用リスト'!$T$13,COUNTIF(D23:AE23,'別紙5-1記載用リスト'!$K$14)*'別紙5-1記載用リスト'!$T$14,COUNTIF(D23:AE23,'別紙5-1記載用リスト'!$K$15)*'別紙5-1記載用リスト'!$T$15,COUNTIF(D23:AE23,'別紙5-1記載用リスト'!$K$16)*'別紙5-1記載用リスト'!$T$16,COUNTIF(D23:AE23,'別紙5-1記載用リスト'!$K$17)*'別紙5-1記載用リスト'!$T$17,COUNTIF(D23:AE23,'別紙5-1記載用リスト'!$K$18)*'別紙5-1記載用リスト'!$T$18,COUNTIF(D23:AE23,'別紙5-1記載用リスト'!$K$19)*'別紙5-1記載用リスト'!$T$19,COUNTIF(D23:AE23,'別紙5-1記載用リスト'!$K$20)*'別紙5-1記載用リスト'!$T$20,COUNTIF(D23:AE23,'別紙5-1記載用リスト'!$K$21)*'別紙5-1記載用リスト'!$T$21,COUNTIF(D23:AE23,'別紙5-1記載用リスト'!$K$22)*'別紙5-1記載用リスト'!$T$22,COUNTIF(D23:AE23,'別紙5-1記載用リスト'!$K$23)*'別紙5-1記載用リスト'!$T$23,COUNTIF(D23:AE23,'別紙5-1記載用リスト'!$K$24)*'別紙5-1記載用リスト'!$T$24,COUNTIF(D23:AE23,'別紙5-1記載用リスト'!$K$25)*'別紙5-1記載用リスト'!$T$25,COUNTIF(D23:AE23,'別紙5-1記載用リスト'!$K$26)*'別紙5-1記載用リスト'!$T$26,COUNTIF(D23:AE23,'別紙5-1記載用リスト'!$K$27)*'別紙5-1記載用リスト'!$T$27,COUNTIF(D23:AE23,'別紙5-1記載用リスト'!$K$28)*'別紙5-1記載用リスト'!$T$28,COUNTIF(D23:AE23,'別紙5-1記載用リスト'!$K$29)*'別紙5-1記載用リスト'!$T$29,COUNTIF(D23:AE23,'別紙5-1記載用リスト'!$K$30)*'別紙5-1記載用リスト'!$T$30,COUNTIF(D23:AE23,'別紙5-1記載用リスト'!$K$31)*'別紙5-1記載用リスト'!$T$31,COUNTIF(D23:AE23,'別紙5-1記載用リスト'!$K$32)*'別紙5-1記載用リスト'!$T$32,COUNTIF(D23:AE23,'別紙5-1記載用リスト'!$K$33)*'別紙5-1記載用リスト'!$T$33,COUNTIF(D23:AE23,'別紙5-1記載用リスト'!$K$34)*'別紙5-1記載用リスト'!$T$34,COUNTIF(D23:AE23,'別紙5-1記載用リスト'!$K$35)*'別紙5-1記載用リスト'!$T$35,COUNTIF(D23:AE23,'別紙5-1記載用リスト'!$K$36)*'別紙5-1記載用リスト'!$T$36,COUNTIF(D23:AE23,'別紙5-1記載用リスト'!$K$37)*'別紙5-1記載用リスト'!$T$37,COUNTIF(D23:AE23,'別紙5-1記載用リスト'!$K$38)*'別紙5-1記載用リスト'!$T$38,COUNTIF(D23:AE23,'別紙5-1記載用リスト'!$K$39)*'別紙5-1記載用リスト'!$T$39,COUNTIF(D23:AE23,'別紙5-1記載用リスト'!$K$40)*'別紙5-1記載用リスト'!$T$40,COUNTIF(D23:AE23,'別紙5-1記載用リスト'!$K$41)*'別紙5-1記載用リスト'!$T$41,COUNTIF(D23:AE23,'別紙5-1記載用リスト'!$K$42)*'別紙5-1記載用リスト'!$T$42,COUNTIF(D23:AE23,'別紙5-1記載用リスト'!$K$43)*'別紙5-1記載用リスト'!$T$43))</f>
        <v/>
      </c>
      <c r="AG23" s="22" t="str">
        <f>IF(AF23="","",IF(AF23/4&gt;$AF$5,$AF$5,AF23/4))</f>
        <v/>
      </c>
      <c r="AH23" s="22" t="str">
        <f>IF(OR($AF$5="",AG23=""),"",IF(ROUNDDOWN(AG23/AF$5,2)&gt;1,1,ROUNDDOWN(AG23/AF$5,2)))</f>
        <v/>
      </c>
      <c r="AI23" s="23"/>
      <c r="AJ23" s="23"/>
      <c r="AK23" s="24"/>
    </row>
    <row r="24" spans="1:37" ht="24" customHeight="1">
      <c r="A24" s="17"/>
      <c r="B24" s="18"/>
      <c r="C24" s="19"/>
      <c r="D24" s="17"/>
      <c r="E24" s="18"/>
      <c r="F24" s="18"/>
      <c r="G24" s="18"/>
      <c r="H24" s="18"/>
      <c r="I24" s="18"/>
      <c r="J24" s="20"/>
      <c r="K24" s="17"/>
      <c r="L24" s="18"/>
      <c r="M24" s="18"/>
      <c r="N24" s="18"/>
      <c r="O24" s="18"/>
      <c r="P24" s="18"/>
      <c r="Q24" s="20"/>
      <c r="R24" s="17"/>
      <c r="S24" s="18"/>
      <c r="T24" s="18"/>
      <c r="U24" s="18"/>
      <c r="V24" s="18"/>
      <c r="W24" s="18"/>
      <c r="X24" s="20"/>
      <c r="Y24" s="17"/>
      <c r="Z24" s="18"/>
      <c r="AA24" s="18"/>
      <c r="AB24" s="18"/>
      <c r="AC24" s="18"/>
      <c r="AD24" s="18"/>
      <c r="AE24" s="20"/>
      <c r="AF24" s="21" t="str">
        <f>IF(COUNTA(D24:AE24)=0,"",SUM(COUNTIF(D24:AE24,'別紙5-1記載用リスト'!$K$4)*'別紙5-1記載用リスト'!$T$4,COUNTIF(D24:AE24,'別紙5-1記載用リスト'!$K$5)*'別紙5-1記載用リスト'!$T$5,COUNTIF(D24:AE24,'別紙5-1記載用リスト'!$K$6)*'別紙5-1記載用リスト'!$T$6,COUNTIF(D24:AE24,'別紙5-1記載用リスト'!$K$7)*'別紙5-1記載用リスト'!$T$7,COUNTIF(D24:AE24,'別紙5-1記載用リスト'!$K$8)*'別紙5-1記載用リスト'!$T$8,COUNTIF(D24:AE24,'別紙5-1記載用リスト'!$K$9)*'別紙5-1記載用リスト'!$T$9,COUNTIF(D24:AE24,'別紙5-1記載用リスト'!$K$10)*'別紙5-1記載用リスト'!$T$10,COUNTIF(D24:AE24,'別紙5-1記載用リスト'!$K$11)*'別紙5-1記載用リスト'!$T$11,COUNTIF(D24:AE24,'別紙5-1記載用リスト'!$K$12)*'別紙5-1記載用リスト'!$T$12,COUNTIF(D24:AE24,'別紙5-1記載用リスト'!$K$13)*'別紙5-1記載用リスト'!$T$13,COUNTIF(D24:AE24,'別紙5-1記載用リスト'!$K$14)*'別紙5-1記載用リスト'!$T$14,COUNTIF(D24:AE24,'別紙5-1記載用リスト'!$K$15)*'別紙5-1記載用リスト'!$T$15,COUNTIF(D24:AE24,'別紙5-1記載用リスト'!$K$16)*'別紙5-1記載用リスト'!$T$16,COUNTIF(D24:AE24,'別紙5-1記載用リスト'!$K$17)*'別紙5-1記載用リスト'!$T$17,COUNTIF(D24:AE24,'別紙5-1記載用リスト'!$K$18)*'別紙5-1記載用リスト'!$T$18,COUNTIF(D24:AE24,'別紙5-1記載用リスト'!$K$19)*'別紙5-1記載用リスト'!$T$19,COUNTIF(D24:AE24,'別紙5-1記載用リスト'!$K$20)*'別紙5-1記載用リスト'!$T$20,COUNTIF(D24:AE24,'別紙5-1記載用リスト'!$K$21)*'別紙5-1記載用リスト'!$T$21,COUNTIF(D24:AE24,'別紙5-1記載用リスト'!$K$22)*'別紙5-1記載用リスト'!$T$22,COUNTIF(D24:AE24,'別紙5-1記載用リスト'!$K$23)*'別紙5-1記載用リスト'!$T$23,COUNTIF(D24:AE24,'別紙5-1記載用リスト'!$K$24)*'別紙5-1記載用リスト'!$T$24,COUNTIF(D24:AE24,'別紙5-1記載用リスト'!$K$25)*'別紙5-1記載用リスト'!$T$25,COUNTIF(D24:AE24,'別紙5-1記載用リスト'!$K$26)*'別紙5-1記載用リスト'!$T$26,COUNTIF(D24:AE24,'別紙5-1記載用リスト'!$K$27)*'別紙5-1記載用リスト'!$T$27,COUNTIF(D24:AE24,'別紙5-1記載用リスト'!$K$28)*'別紙5-1記載用リスト'!$T$28,COUNTIF(D24:AE24,'別紙5-1記載用リスト'!$K$29)*'別紙5-1記載用リスト'!$T$29,COUNTIF(D24:AE24,'別紙5-1記載用リスト'!$K$30)*'別紙5-1記載用リスト'!$T$30,COUNTIF(D24:AE24,'別紙5-1記載用リスト'!$K$31)*'別紙5-1記載用リスト'!$T$31,COUNTIF(D24:AE24,'別紙5-1記載用リスト'!$K$32)*'別紙5-1記載用リスト'!$T$32,COUNTIF(D24:AE24,'別紙5-1記載用リスト'!$K$33)*'別紙5-1記載用リスト'!$T$33,COUNTIF(D24:AE24,'別紙5-1記載用リスト'!$K$34)*'別紙5-1記載用リスト'!$T$34,COUNTIF(D24:AE24,'別紙5-1記載用リスト'!$K$35)*'別紙5-1記載用リスト'!$T$35,COUNTIF(D24:AE24,'別紙5-1記載用リスト'!$K$36)*'別紙5-1記載用リスト'!$T$36,COUNTIF(D24:AE24,'別紙5-1記載用リスト'!$K$37)*'別紙5-1記載用リスト'!$T$37,COUNTIF(D24:AE24,'別紙5-1記載用リスト'!$K$38)*'別紙5-1記載用リスト'!$T$38,COUNTIF(D24:AE24,'別紙5-1記載用リスト'!$K$39)*'別紙5-1記載用リスト'!$T$39,COUNTIF(D24:AE24,'別紙5-1記載用リスト'!$K$40)*'別紙5-1記載用リスト'!$T$40,COUNTIF(D24:AE24,'別紙5-1記載用リスト'!$K$41)*'別紙5-1記載用リスト'!$T$41,COUNTIF(D24:AE24,'別紙5-1記載用リスト'!$K$42)*'別紙5-1記載用リスト'!$T$42,COUNTIF(D24:AE24,'別紙5-1記載用リスト'!$K$43)*'別紙5-1記載用リスト'!$T$43))</f>
        <v/>
      </c>
      <c r="AG24" s="22" t="str">
        <f t="shared" ref="AG24:AG26" si="0">IF(AF24="","",IF(AF24/4&gt;$AF$5,$AF$5,AF24/4))</f>
        <v/>
      </c>
      <c r="AH24" s="22" t="str">
        <f>IF(OR($AF$5="",AG24=""),"",IF(ROUNDDOWN(AG24/AF$5,2)&gt;1,1,ROUNDDOWN(AG24/AF$5,2)))</f>
        <v/>
      </c>
      <c r="AI24" s="23"/>
      <c r="AJ24" s="23"/>
      <c r="AK24" s="24"/>
    </row>
    <row r="25" spans="1:37" ht="24" customHeight="1">
      <c r="A25" s="17"/>
      <c r="B25" s="18"/>
      <c r="C25" s="19"/>
      <c r="D25" s="17"/>
      <c r="E25" s="18"/>
      <c r="F25" s="18"/>
      <c r="G25" s="18"/>
      <c r="H25" s="18"/>
      <c r="I25" s="18"/>
      <c r="J25" s="20"/>
      <c r="K25" s="17"/>
      <c r="L25" s="18"/>
      <c r="M25" s="18"/>
      <c r="N25" s="18"/>
      <c r="O25" s="18"/>
      <c r="P25" s="18"/>
      <c r="Q25" s="20"/>
      <c r="R25" s="17"/>
      <c r="S25" s="18"/>
      <c r="T25" s="18"/>
      <c r="U25" s="18"/>
      <c r="V25" s="18"/>
      <c r="W25" s="18"/>
      <c r="X25" s="20"/>
      <c r="Y25" s="17"/>
      <c r="Z25" s="18"/>
      <c r="AA25" s="18"/>
      <c r="AB25" s="18"/>
      <c r="AC25" s="18"/>
      <c r="AD25" s="18"/>
      <c r="AE25" s="20"/>
      <c r="AF25" s="21" t="str">
        <f>IF(COUNTA(D25:AE25)=0,"",SUM(COUNTIF(D25:AE25,'別紙5-1記載用リスト'!$K$4)*'別紙5-1記載用リスト'!$T$4,COUNTIF(D25:AE25,'別紙5-1記載用リスト'!$K$5)*'別紙5-1記載用リスト'!$T$5,COUNTIF(D25:AE25,'別紙5-1記載用リスト'!$K$6)*'別紙5-1記載用リスト'!$T$6,COUNTIF(D25:AE25,'別紙5-1記載用リスト'!$K$7)*'別紙5-1記載用リスト'!$T$7,COUNTIF(D25:AE25,'別紙5-1記載用リスト'!$K$8)*'別紙5-1記載用リスト'!$T$8,COUNTIF(D25:AE25,'別紙5-1記載用リスト'!$K$9)*'別紙5-1記載用リスト'!$T$9,COUNTIF(D25:AE25,'別紙5-1記載用リスト'!$K$10)*'別紙5-1記載用リスト'!$T$10,COUNTIF(D25:AE25,'別紙5-1記載用リスト'!$K$11)*'別紙5-1記載用リスト'!$T$11,COUNTIF(D25:AE25,'別紙5-1記載用リスト'!$K$12)*'別紙5-1記載用リスト'!$T$12,COUNTIF(D25:AE25,'別紙5-1記載用リスト'!$K$13)*'別紙5-1記載用リスト'!$T$13,COUNTIF(D25:AE25,'別紙5-1記載用リスト'!$K$14)*'別紙5-1記載用リスト'!$T$14,COUNTIF(D25:AE25,'別紙5-1記載用リスト'!$K$15)*'別紙5-1記載用リスト'!$T$15,COUNTIF(D25:AE25,'別紙5-1記載用リスト'!$K$16)*'別紙5-1記載用リスト'!$T$16,COUNTIF(D25:AE25,'別紙5-1記載用リスト'!$K$17)*'別紙5-1記載用リスト'!$T$17,COUNTIF(D25:AE25,'別紙5-1記載用リスト'!$K$18)*'別紙5-1記載用リスト'!$T$18,COUNTIF(D25:AE25,'別紙5-1記載用リスト'!$K$19)*'別紙5-1記載用リスト'!$T$19,COUNTIF(D25:AE25,'別紙5-1記載用リスト'!$K$20)*'別紙5-1記載用リスト'!$T$20,COUNTIF(D25:AE25,'別紙5-1記載用リスト'!$K$21)*'別紙5-1記載用リスト'!$T$21,COUNTIF(D25:AE25,'別紙5-1記載用リスト'!$K$22)*'別紙5-1記載用リスト'!$T$22,COUNTIF(D25:AE25,'別紙5-1記載用リスト'!$K$23)*'別紙5-1記載用リスト'!$T$23,COUNTIF(D25:AE25,'別紙5-1記載用リスト'!$K$24)*'別紙5-1記載用リスト'!$T$24,COUNTIF(D25:AE25,'別紙5-1記載用リスト'!$K$25)*'別紙5-1記載用リスト'!$T$25,COUNTIF(D25:AE25,'別紙5-1記載用リスト'!$K$26)*'別紙5-1記載用リスト'!$T$26,COUNTIF(D25:AE25,'別紙5-1記載用リスト'!$K$27)*'別紙5-1記載用リスト'!$T$27,COUNTIF(D25:AE25,'別紙5-1記載用リスト'!$K$28)*'別紙5-1記載用リスト'!$T$28,COUNTIF(D25:AE25,'別紙5-1記載用リスト'!$K$29)*'別紙5-1記載用リスト'!$T$29,COUNTIF(D25:AE25,'別紙5-1記載用リスト'!$K$30)*'別紙5-1記載用リスト'!$T$30,COUNTIF(D25:AE25,'別紙5-1記載用リスト'!$K$31)*'別紙5-1記載用リスト'!$T$31,COUNTIF(D25:AE25,'別紙5-1記載用リスト'!$K$32)*'別紙5-1記載用リスト'!$T$32,COUNTIF(D25:AE25,'別紙5-1記載用リスト'!$K$33)*'別紙5-1記載用リスト'!$T$33,COUNTIF(D25:AE25,'別紙5-1記載用リスト'!$K$34)*'別紙5-1記載用リスト'!$T$34,COUNTIF(D25:AE25,'別紙5-1記載用リスト'!$K$35)*'別紙5-1記載用リスト'!$T$35,COUNTIF(D25:AE25,'別紙5-1記載用リスト'!$K$36)*'別紙5-1記載用リスト'!$T$36,COUNTIF(D25:AE25,'別紙5-1記載用リスト'!$K$37)*'別紙5-1記載用リスト'!$T$37,COUNTIF(D25:AE25,'別紙5-1記載用リスト'!$K$38)*'別紙5-1記載用リスト'!$T$38,COUNTIF(D25:AE25,'別紙5-1記載用リスト'!$K$39)*'別紙5-1記載用リスト'!$T$39,COUNTIF(D25:AE25,'別紙5-1記載用リスト'!$K$40)*'別紙5-1記載用リスト'!$T$40,COUNTIF(D25:AE25,'別紙5-1記載用リスト'!$K$41)*'別紙5-1記載用リスト'!$T$41,COUNTIF(D25:AE25,'別紙5-1記載用リスト'!$K$42)*'別紙5-1記載用リスト'!$T$42,COUNTIF(D25:AE25,'別紙5-1記載用リスト'!$K$43)*'別紙5-1記載用リスト'!$T$43))</f>
        <v/>
      </c>
      <c r="AG25" s="22" t="str">
        <f t="shared" si="0"/>
        <v/>
      </c>
      <c r="AH25" s="22" t="str">
        <f>IF(OR($AF$5="",AG25=""),"",IF(ROUNDDOWN(AG25/AF$5,2)&gt;1,1,ROUNDDOWN(AG25/AF$5,2)))</f>
        <v/>
      </c>
      <c r="AI25" s="23"/>
      <c r="AJ25" s="23"/>
      <c r="AK25" s="24"/>
    </row>
    <row r="26" spans="1:37" ht="24" customHeight="1">
      <c r="A26" s="17"/>
      <c r="B26" s="18"/>
      <c r="C26" s="19"/>
      <c r="D26" s="17"/>
      <c r="E26" s="18"/>
      <c r="F26" s="18"/>
      <c r="G26" s="18"/>
      <c r="H26" s="18"/>
      <c r="I26" s="18"/>
      <c r="J26" s="20"/>
      <c r="K26" s="17"/>
      <c r="L26" s="18"/>
      <c r="M26" s="18"/>
      <c r="N26" s="18"/>
      <c r="O26" s="18"/>
      <c r="P26" s="18"/>
      <c r="Q26" s="20"/>
      <c r="R26" s="17"/>
      <c r="S26" s="18"/>
      <c r="T26" s="18"/>
      <c r="U26" s="18"/>
      <c r="V26" s="18"/>
      <c r="W26" s="18"/>
      <c r="X26" s="20"/>
      <c r="Y26" s="17"/>
      <c r="Z26" s="18"/>
      <c r="AA26" s="18"/>
      <c r="AB26" s="18"/>
      <c r="AC26" s="18"/>
      <c r="AD26" s="18"/>
      <c r="AE26" s="20"/>
      <c r="AF26" s="21" t="str">
        <f>IF(COUNTA(D26:AE26)=0,"",SUM(COUNTIF(D26:AE26,'別紙5-1記載用リスト'!$K$4)*'別紙5-1記載用リスト'!$T$4,COUNTIF(D26:AE26,'別紙5-1記載用リスト'!$K$5)*'別紙5-1記載用リスト'!$T$5,COUNTIF(D26:AE26,'別紙5-1記載用リスト'!$K$6)*'別紙5-1記載用リスト'!$T$6,COUNTIF(D26:AE26,'別紙5-1記載用リスト'!$K$7)*'別紙5-1記載用リスト'!$T$7,COUNTIF(D26:AE26,'別紙5-1記載用リスト'!$K$8)*'別紙5-1記載用リスト'!$T$8,COUNTIF(D26:AE26,'別紙5-1記載用リスト'!$K$9)*'別紙5-1記載用リスト'!$T$9,COUNTIF(D26:AE26,'別紙5-1記載用リスト'!$K$10)*'別紙5-1記載用リスト'!$T$10,COUNTIF(D26:AE26,'別紙5-1記載用リスト'!$K$11)*'別紙5-1記載用リスト'!$T$11,COUNTIF(D26:AE26,'別紙5-1記載用リスト'!$K$12)*'別紙5-1記載用リスト'!$T$12,COUNTIF(D26:AE26,'別紙5-1記載用リスト'!$K$13)*'別紙5-1記載用リスト'!$T$13,COUNTIF(D26:AE26,'別紙5-1記載用リスト'!$K$14)*'別紙5-1記載用リスト'!$T$14,COUNTIF(D26:AE26,'別紙5-1記載用リスト'!$K$15)*'別紙5-1記載用リスト'!$T$15,COUNTIF(D26:AE26,'別紙5-1記載用リスト'!$K$16)*'別紙5-1記載用リスト'!$T$16,COUNTIF(D26:AE26,'別紙5-1記載用リスト'!$K$17)*'別紙5-1記載用リスト'!$T$17,COUNTIF(D26:AE26,'別紙5-1記載用リスト'!$K$18)*'別紙5-1記載用リスト'!$T$18,COUNTIF(D26:AE26,'別紙5-1記載用リスト'!$K$19)*'別紙5-1記載用リスト'!$T$19,COUNTIF(D26:AE26,'別紙5-1記載用リスト'!$K$20)*'別紙5-1記載用リスト'!$T$20,COUNTIF(D26:AE26,'別紙5-1記載用リスト'!$K$21)*'別紙5-1記載用リスト'!$T$21,COUNTIF(D26:AE26,'別紙5-1記載用リスト'!$K$22)*'別紙5-1記載用リスト'!$T$22,COUNTIF(D26:AE26,'別紙5-1記載用リスト'!$K$23)*'別紙5-1記載用リスト'!$T$23,COUNTIF(D26:AE26,'別紙5-1記載用リスト'!$K$24)*'別紙5-1記載用リスト'!$T$24,COUNTIF(D26:AE26,'別紙5-1記載用リスト'!$K$25)*'別紙5-1記載用リスト'!$T$25,COUNTIF(D26:AE26,'別紙5-1記載用リスト'!$K$26)*'別紙5-1記載用リスト'!$T$26,COUNTIF(D26:AE26,'別紙5-1記載用リスト'!$K$27)*'別紙5-1記載用リスト'!$T$27,COUNTIF(D26:AE26,'別紙5-1記載用リスト'!$K$28)*'別紙5-1記載用リスト'!$T$28,COUNTIF(D26:AE26,'別紙5-1記載用リスト'!$K$29)*'別紙5-1記載用リスト'!$T$29,COUNTIF(D26:AE26,'別紙5-1記載用リスト'!$K$30)*'別紙5-1記載用リスト'!$T$30,COUNTIF(D26:AE26,'別紙5-1記載用リスト'!$K$31)*'別紙5-1記載用リスト'!$T$31,COUNTIF(D26:AE26,'別紙5-1記載用リスト'!$K$32)*'別紙5-1記載用リスト'!$T$32,COUNTIF(D26:AE26,'別紙5-1記載用リスト'!$K$33)*'別紙5-1記載用リスト'!$T$33,COUNTIF(D26:AE26,'別紙5-1記載用リスト'!$K$34)*'別紙5-1記載用リスト'!$T$34,COUNTIF(D26:AE26,'別紙5-1記載用リスト'!$K$35)*'別紙5-1記載用リスト'!$T$35,COUNTIF(D26:AE26,'別紙5-1記載用リスト'!$K$36)*'別紙5-1記載用リスト'!$T$36,COUNTIF(D26:AE26,'別紙5-1記載用リスト'!$K$37)*'別紙5-1記載用リスト'!$T$37,COUNTIF(D26:AE26,'別紙5-1記載用リスト'!$K$38)*'別紙5-1記載用リスト'!$T$38,COUNTIF(D26:AE26,'別紙5-1記載用リスト'!$K$39)*'別紙5-1記載用リスト'!$T$39,COUNTIF(D26:AE26,'別紙5-1記載用リスト'!$K$40)*'別紙5-1記載用リスト'!$T$40,COUNTIF(D26:AE26,'別紙5-1記載用リスト'!$K$41)*'別紙5-1記載用リスト'!$T$41,COUNTIF(D26:AE26,'別紙5-1記載用リスト'!$K$42)*'別紙5-1記載用リスト'!$T$42,COUNTIF(D26:AE26,'別紙5-1記載用リスト'!$K$43)*'別紙5-1記載用リスト'!$T$43))</f>
        <v/>
      </c>
      <c r="AG26" s="22" t="str">
        <f t="shared" si="0"/>
        <v/>
      </c>
      <c r="AH26" s="22" t="str">
        <f>IF(OR($AF$5="",AG26=""),"",IF(ROUNDDOWN(AG26/AF$5,2)&gt;1,1,ROUNDDOWN(AG26/AF$5,2)))</f>
        <v/>
      </c>
      <c r="AI26" s="23"/>
      <c r="AJ26" s="23"/>
      <c r="AK26" s="24"/>
    </row>
    <row r="27" spans="1:37" ht="24" customHeight="1">
      <c r="A27" s="25"/>
      <c r="B27" s="26"/>
      <c r="C27" s="27"/>
      <c r="D27" s="25"/>
      <c r="E27" s="26"/>
      <c r="F27" s="26"/>
      <c r="G27" s="26"/>
      <c r="H27" s="26"/>
      <c r="I27" s="26"/>
      <c r="J27" s="27"/>
      <c r="K27" s="25"/>
      <c r="L27" s="26"/>
      <c r="M27" s="26"/>
      <c r="N27" s="26"/>
      <c r="O27" s="26"/>
      <c r="P27" s="26"/>
      <c r="Q27" s="27"/>
      <c r="R27" s="25"/>
      <c r="S27" s="26"/>
      <c r="T27" s="26"/>
      <c r="U27" s="26"/>
      <c r="V27" s="26"/>
      <c r="W27" s="26"/>
      <c r="X27" s="27"/>
      <c r="Y27" s="87" t="s">
        <v>23</v>
      </c>
      <c r="Z27" s="115"/>
      <c r="AA27" s="116"/>
      <c r="AB27" s="87" t="str">
        <f>IF(COUNTA(A23:A26)=0,"",IF(COUNTIF(A23:A26,A23)=COUNTA(A23:A26),A23,"その他"))</f>
        <v/>
      </c>
      <c r="AC27" s="115"/>
      <c r="AD27" s="115"/>
      <c r="AE27" s="116"/>
      <c r="AF27" s="56" t="s">
        <v>24</v>
      </c>
      <c r="AG27" s="22" t="str">
        <f>IF(COUNT(AG23:AG26)=0,"",ROUNDDOWN(SUM(AG23:AG26),2))</f>
        <v/>
      </c>
      <c r="AH27" s="76" t="str">
        <f>IF(AG27="","",ROUNDDOWN(AG27/$AF$5,1))</f>
        <v/>
      </c>
      <c r="AI27" s="26"/>
      <c r="AJ27" s="26"/>
      <c r="AK27" s="30"/>
    </row>
    <row r="28" spans="1:37" ht="24" customHeight="1">
      <c r="A28" s="17"/>
      <c r="B28" s="18"/>
      <c r="C28" s="19"/>
      <c r="D28" s="17"/>
      <c r="E28" s="18"/>
      <c r="F28" s="18"/>
      <c r="G28" s="18"/>
      <c r="H28" s="18"/>
      <c r="I28" s="18"/>
      <c r="J28" s="20"/>
      <c r="K28" s="17"/>
      <c r="L28" s="18"/>
      <c r="M28" s="18"/>
      <c r="N28" s="18"/>
      <c r="O28" s="18"/>
      <c r="P28" s="18"/>
      <c r="Q28" s="20"/>
      <c r="R28" s="17"/>
      <c r="S28" s="18"/>
      <c r="T28" s="18"/>
      <c r="U28" s="18"/>
      <c r="V28" s="18"/>
      <c r="W28" s="18"/>
      <c r="X28" s="20"/>
      <c r="Y28" s="17"/>
      <c r="Z28" s="18"/>
      <c r="AA28" s="18"/>
      <c r="AB28" s="18"/>
      <c r="AC28" s="18"/>
      <c r="AD28" s="18"/>
      <c r="AE28" s="20"/>
      <c r="AF28" s="21" t="str">
        <f>IF(COUNTA(D28:AE28)=0,"",SUM(COUNTIF(D28:AE28,'別紙5-1記載用リスト'!$K$4)*'別紙5-1記載用リスト'!$T$4,COUNTIF(D28:AE28,'別紙5-1記載用リスト'!$K$5)*'別紙5-1記載用リスト'!$T$5,COUNTIF(D28:AE28,'別紙5-1記載用リスト'!$K$6)*'別紙5-1記載用リスト'!$T$6,COUNTIF(D28:AE28,'別紙5-1記載用リスト'!$K$7)*'別紙5-1記載用リスト'!$T$7,COUNTIF(D28:AE28,'別紙5-1記載用リスト'!$K$8)*'別紙5-1記載用リスト'!$T$8,COUNTIF(D28:AE28,'別紙5-1記載用リスト'!$K$9)*'別紙5-1記載用リスト'!$T$9,COUNTIF(D28:AE28,'別紙5-1記載用リスト'!$K$10)*'別紙5-1記載用リスト'!$T$10,COUNTIF(D28:AE28,'別紙5-1記載用リスト'!$K$11)*'別紙5-1記載用リスト'!$T$11,COUNTIF(D28:AE28,'別紙5-1記載用リスト'!$K$12)*'別紙5-1記載用リスト'!$T$12,COUNTIF(D28:AE28,'別紙5-1記載用リスト'!$K$13)*'別紙5-1記載用リスト'!$T$13,COUNTIF(D28:AE28,'別紙5-1記載用リスト'!$K$14)*'別紙5-1記載用リスト'!$T$14,COUNTIF(D28:AE28,'別紙5-1記載用リスト'!$K$15)*'別紙5-1記載用リスト'!$T$15,COUNTIF(D28:AE28,'別紙5-1記載用リスト'!$K$16)*'別紙5-1記載用リスト'!$T$16,COUNTIF(D28:AE28,'別紙5-1記載用リスト'!$K$17)*'別紙5-1記載用リスト'!$T$17,COUNTIF(D28:AE28,'別紙5-1記載用リスト'!$K$18)*'別紙5-1記載用リスト'!$T$18,COUNTIF(D28:AE28,'別紙5-1記載用リスト'!$K$19)*'別紙5-1記載用リスト'!$T$19,COUNTIF(D28:AE28,'別紙5-1記載用リスト'!$K$20)*'別紙5-1記載用リスト'!$T$20,COUNTIF(D28:AE28,'別紙5-1記載用リスト'!$K$21)*'別紙5-1記載用リスト'!$T$21,COUNTIF(D28:AE28,'別紙5-1記載用リスト'!$K$22)*'別紙5-1記載用リスト'!$T$22,COUNTIF(D28:AE28,'別紙5-1記載用リスト'!$K$23)*'別紙5-1記載用リスト'!$T$23,COUNTIF(D28:AE28,'別紙5-1記載用リスト'!$K$24)*'別紙5-1記載用リスト'!$T$24,COUNTIF(D28:AE28,'別紙5-1記載用リスト'!$K$25)*'別紙5-1記載用リスト'!$T$25,COUNTIF(D28:AE28,'別紙5-1記載用リスト'!$K$26)*'別紙5-1記載用リスト'!$T$26,COUNTIF(D28:AE28,'別紙5-1記載用リスト'!$K$27)*'別紙5-1記載用リスト'!$T$27,COUNTIF(D28:AE28,'別紙5-1記載用リスト'!$K$28)*'別紙5-1記載用リスト'!$T$28,COUNTIF(D28:AE28,'別紙5-1記載用リスト'!$K$29)*'別紙5-1記載用リスト'!$T$29,COUNTIF(D28:AE28,'別紙5-1記載用リスト'!$K$30)*'別紙5-1記載用リスト'!$T$30,COUNTIF(D28:AE28,'別紙5-1記載用リスト'!$K$31)*'別紙5-1記載用リスト'!$T$31,COUNTIF(D28:AE28,'別紙5-1記載用リスト'!$K$32)*'別紙5-1記載用リスト'!$T$32,COUNTIF(D28:AE28,'別紙5-1記載用リスト'!$K$33)*'別紙5-1記載用リスト'!$T$33,COUNTIF(D28:AE28,'別紙5-1記載用リスト'!$K$34)*'別紙5-1記載用リスト'!$T$34,COUNTIF(D28:AE28,'別紙5-1記載用リスト'!$K$35)*'別紙5-1記載用リスト'!$T$35,COUNTIF(D28:AE28,'別紙5-1記載用リスト'!$K$36)*'別紙5-1記載用リスト'!$T$36,COUNTIF(D28:AE28,'別紙5-1記載用リスト'!$K$37)*'別紙5-1記載用リスト'!$T$37,COUNTIF(D28:AE28,'別紙5-1記載用リスト'!$K$38)*'別紙5-1記載用リスト'!$T$38,COUNTIF(D28:AE28,'別紙5-1記載用リスト'!$K$39)*'別紙5-1記載用リスト'!$T$39,COUNTIF(D28:AE28,'別紙5-1記載用リスト'!$K$40)*'別紙5-1記載用リスト'!$T$40,COUNTIF(D28:AE28,'別紙5-1記載用リスト'!$K$41)*'別紙5-1記載用リスト'!$T$41,COUNTIF(D28:AE28,'別紙5-1記載用リスト'!$K$42)*'別紙5-1記載用リスト'!$T$42,COUNTIF(D28:AE28,'別紙5-1記載用リスト'!$K$43)*'別紙5-1記載用リスト'!$T$43))</f>
        <v/>
      </c>
      <c r="AG28" s="22" t="str">
        <f>IF(AF28="","",IF(AF28/4&gt;$AF$5,$AF$5,AF28/4))</f>
        <v/>
      </c>
      <c r="AH28" s="22" t="str">
        <f>IF(OR($AF$5="",AG28=""),"",IF(ROUNDDOWN(AG28/AF$5,2)&gt;1,1,ROUNDDOWN(AG28/AF$5,2)))</f>
        <v/>
      </c>
      <c r="AI28" s="23"/>
      <c r="AJ28" s="23"/>
      <c r="AK28" s="24"/>
    </row>
    <row r="29" spans="1:37" ht="24" customHeight="1">
      <c r="A29" s="17"/>
      <c r="B29" s="18"/>
      <c r="C29" s="19"/>
      <c r="D29" s="17"/>
      <c r="E29" s="18"/>
      <c r="F29" s="18"/>
      <c r="G29" s="18"/>
      <c r="H29" s="18"/>
      <c r="I29" s="18"/>
      <c r="J29" s="20"/>
      <c r="K29" s="17"/>
      <c r="L29" s="18"/>
      <c r="M29" s="18"/>
      <c r="N29" s="18"/>
      <c r="O29" s="18"/>
      <c r="P29" s="18"/>
      <c r="Q29" s="20"/>
      <c r="R29" s="17"/>
      <c r="S29" s="18"/>
      <c r="T29" s="18"/>
      <c r="U29" s="18"/>
      <c r="V29" s="18"/>
      <c r="W29" s="18"/>
      <c r="X29" s="20"/>
      <c r="Y29" s="17"/>
      <c r="Z29" s="18"/>
      <c r="AA29" s="18"/>
      <c r="AB29" s="18"/>
      <c r="AC29" s="18"/>
      <c r="AD29" s="18"/>
      <c r="AE29" s="20"/>
      <c r="AF29" s="21" t="str">
        <f>IF(COUNTA(D29:AE29)=0,"",SUM(COUNTIF(D29:AE29,'別紙5-1記載用リスト'!$K$4)*'別紙5-1記載用リスト'!$T$4,COUNTIF(D29:AE29,'別紙5-1記載用リスト'!$K$5)*'別紙5-1記載用リスト'!$T$5,COUNTIF(D29:AE29,'別紙5-1記載用リスト'!$K$6)*'別紙5-1記載用リスト'!$T$6,COUNTIF(D29:AE29,'別紙5-1記載用リスト'!$K$7)*'別紙5-1記載用リスト'!$T$7,COUNTIF(D29:AE29,'別紙5-1記載用リスト'!$K$8)*'別紙5-1記載用リスト'!$T$8,COUNTIF(D29:AE29,'別紙5-1記載用リスト'!$K$9)*'別紙5-1記載用リスト'!$T$9,COUNTIF(D29:AE29,'別紙5-1記載用リスト'!$K$10)*'別紙5-1記載用リスト'!$T$10,COUNTIF(D29:AE29,'別紙5-1記載用リスト'!$K$11)*'別紙5-1記載用リスト'!$T$11,COUNTIF(D29:AE29,'別紙5-1記載用リスト'!$K$12)*'別紙5-1記載用リスト'!$T$12,COUNTIF(D29:AE29,'別紙5-1記載用リスト'!$K$13)*'別紙5-1記載用リスト'!$T$13,COUNTIF(D29:AE29,'別紙5-1記載用リスト'!$K$14)*'別紙5-1記載用リスト'!$T$14,COUNTIF(D29:AE29,'別紙5-1記載用リスト'!$K$15)*'別紙5-1記載用リスト'!$T$15,COUNTIF(D29:AE29,'別紙5-1記載用リスト'!$K$16)*'別紙5-1記載用リスト'!$T$16,COUNTIF(D29:AE29,'別紙5-1記載用リスト'!$K$17)*'別紙5-1記載用リスト'!$T$17,COUNTIF(D29:AE29,'別紙5-1記載用リスト'!$K$18)*'別紙5-1記載用リスト'!$T$18,COUNTIF(D29:AE29,'別紙5-1記載用リスト'!$K$19)*'別紙5-1記載用リスト'!$T$19,COUNTIF(D29:AE29,'別紙5-1記載用リスト'!$K$20)*'別紙5-1記載用リスト'!$T$20,COUNTIF(D29:AE29,'別紙5-1記載用リスト'!$K$21)*'別紙5-1記載用リスト'!$T$21,COUNTIF(D29:AE29,'別紙5-1記載用リスト'!$K$22)*'別紙5-1記載用リスト'!$T$22,COUNTIF(D29:AE29,'別紙5-1記載用リスト'!$K$23)*'別紙5-1記載用リスト'!$T$23,COUNTIF(D29:AE29,'別紙5-1記載用リスト'!$K$24)*'別紙5-1記載用リスト'!$T$24,COUNTIF(D29:AE29,'別紙5-1記載用リスト'!$K$25)*'別紙5-1記載用リスト'!$T$25,COUNTIF(D29:AE29,'別紙5-1記載用リスト'!$K$26)*'別紙5-1記載用リスト'!$T$26,COUNTIF(D29:AE29,'別紙5-1記載用リスト'!$K$27)*'別紙5-1記載用リスト'!$T$27,COUNTIF(D29:AE29,'別紙5-1記載用リスト'!$K$28)*'別紙5-1記載用リスト'!$T$28,COUNTIF(D29:AE29,'別紙5-1記載用リスト'!$K$29)*'別紙5-1記載用リスト'!$T$29,COUNTIF(D29:AE29,'別紙5-1記載用リスト'!$K$30)*'別紙5-1記載用リスト'!$T$30,COUNTIF(D29:AE29,'別紙5-1記載用リスト'!$K$31)*'別紙5-1記載用リスト'!$T$31,COUNTIF(D29:AE29,'別紙5-1記載用リスト'!$K$32)*'別紙5-1記載用リスト'!$T$32,COUNTIF(D29:AE29,'別紙5-1記載用リスト'!$K$33)*'別紙5-1記載用リスト'!$T$33,COUNTIF(D29:AE29,'別紙5-1記載用リスト'!$K$34)*'別紙5-1記載用リスト'!$T$34,COUNTIF(D29:AE29,'別紙5-1記載用リスト'!$K$35)*'別紙5-1記載用リスト'!$T$35,COUNTIF(D29:AE29,'別紙5-1記載用リスト'!$K$36)*'別紙5-1記載用リスト'!$T$36,COUNTIF(D29:AE29,'別紙5-1記載用リスト'!$K$37)*'別紙5-1記載用リスト'!$T$37,COUNTIF(D29:AE29,'別紙5-1記載用リスト'!$K$38)*'別紙5-1記載用リスト'!$T$38,COUNTIF(D29:AE29,'別紙5-1記載用リスト'!$K$39)*'別紙5-1記載用リスト'!$T$39,COUNTIF(D29:AE29,'別紙5-1記載用リスト'!$K$40)*'別紙5-1記載用リスト'!$T$40,COUNTIF(D29:AE29,'別紙5-1記載用リスト'!$K$41)*'別紙5-1記載用リスト'!$T$41,COUNTIF(D29:AE29,'別紙5-1記載用リスト'!$K$42)*'別紙5-1記載用リスト'!$T$42,COUNTIF(D29:AE29,'別紙5-1記載用リスト'!$K$43)*'別紙5-1記載用リスト'!$T$43))</f>
        <v/>
      </c>
      <c r="AG29" s="22" t="str">
        <f t="shared" ref="AG29:AG35" si="1">IF(AF29="","",IF(AF29/4&gt;$AF$5,$AF$5,AF29/4))</f>
        <v/>
      </c>
      <c r="AH29" s="22" t="str">
        <f>IF(OR($AF$5="",AG29=""),"",IF(ROUNDDOWN(AG29/AF$5,2)&gt;1,1,ROUNDDOWN(AG29/AF$5,2)))</f>
        <v/>
      </c>
      <c r="AI29" s="23"/>
      <c r="AJ29" s="23"/>
      <c r="AK29" s="24"/>
    </row>
    <row r="30" spans="1:37" ht="24" customHeight="1">
      <c r="A30" s="17"/>
      <c r="B30" s="18"/>
      <c r="C30" s="19"/>
      <c r="D30" s="17"/>
      <c r="E30" s="18"/>
      <c r="F30" s="18"/>
      <c r="G30" s="18"/>
      <c r="H30" s="18"/>
      <c r="I30" s="18"/>
      <c r="J30" s="20"/>
      <c r="K30" s="17"/>
      <c r="L30" s="18"/>
      <c r="M30" s="18"/>
      <c r="N30" s="18"/>
      <c r="O30" s="18"/>
      <c r="P30" s="18"/>
      <c r="Q30" s="20"/>
      <c r="R30" s="17"/>
      <c r="S30" s="18"/>
      <c r="T30" s="18"/>
      <c r="U30" s="18"/>
      <c r="V30" s="18"/>
      <c r="W30" s="18"/>
      <c r="X30" s="20"/>
      <c r="Y30" s="17"/>
      <c r="Z30" s="18"/>
      <c r="AA30" s="18"/>
      <c r="AB30" s="18"/>
      <c r="AC30" s="18"/>
      <c r="AD30" s="18"/>
      <c r="AE30" s="20"/>
      <c r="AF30" s="21" t="str">
        <f>IF(COUNTA(D30:AE30)=0,"",SUM(COUNTIF(D30:AE30,'別紙5-1記載用リスト'!$K$4)*'別紙5-1記載用リスト'!$T$4,COUNTIF(D30:AE30,'別紙5-1記載用リスト'!$K$5)*'別紙5-1記載用リスト'!$T$5,COUNTIF(D30:AE30,'別紙5-1記載用リスト'!$K$6)*'別紙5-1記載用リスト'!$T$6,COUNTIF(D30:AE30,'別紙5-1記載用リスト'!$K$7)*'別紙5-1記載用リスト'!$T$7,COUNTIF(D30:AE30,'別紙5-1記載用リスト'!$K$8)*'別紙5-1記載用リスト'!$T$8,COUNTIF(D30:AE30,'別紙5-1記載用リスト'!$K$9)*'別紙5-1記載用リスト'!$T$9,COUNTIF(D30:AE30,'別紙5-1記載用リスト'!$K$10)*'別紙5-1記載用リスト'!$T$10,COUNTIF(D30:AE30,'別紙5-1記載用リスト'!$K$11)*'別紙5-1記載用リスト'!$T$11,COUNTIF(D30:AE30,'別紙5-1記載用リスト'!$K$12)*'別紙5-1記載用リスト'!$T$12,COUNTIF(D30:AE30,'別紙5-1記載用リスト'!$K$13)*'別紙5-1記載用リスト'!$T$13,COUNTIF(D30:AE30,'別紙5-1記載用リスト'!$K$14)*'別紙5-1記載用リスト'!$T$14,COUNTIF(D30:AE30,'別紙5-1記載用リスト'!$K$15)*'別紙5-1記載用リスト'!$T$15,COUNTIF(D30:AE30,'別紙5-1記載用リスト'!$K$16)*'別紙5-1記載用リスト'!$T$16,COUNTIF(D30:AE30,'別紙5-1記載用リスト'!$K$17)*'別紙5-1記載用リスト'!$T$17,COUNTIF(D30:AE30,'別紙5-1記載用リスト'!$K$18)*'別紙5-1記載用リスト'!$T$18,COUNTIF(D30:AE30,'別紙5-1記載用リスト'!$K$19)*'別紙5-1記載用リスト'!$T$19,COUNTIF(D30:AE30,'別紙5-1記載用リスト'!$K$20)*'別紙5-1記載用リスト'!$T$20,COUNTIF(D30:AE30,'別紙5-1記載用リスト'!$K$21)*'別紙5-1記載用リスト'!$T$21,COUNTIF(D30:AE30,'別紙5-1記載用リスト'!$K$22)*'別紙5-1記載用リスト'!$T$22,COUNTIF(D30:AE30,'別紙5-1記載用リスト'!$K$23)*'別紙5-1記載用リスト'!$T$23,COUNTIF(D30:AE30,'別紙5-1記載用リスト'!$K$24)*'別紙5-1記載用リスト'!$T$24,COUNTIF(D30:AE30,'別紙5-1記載用リスト'!$K$25)*'別紙5-1記載用リスト'!$T$25,COUNTIF(D30:AE30,'別紙5-1記載用リスト'!$K$26)*'別紙5-1記載用リスト'!$T$26,COUNTIF(D30:AE30,'別紙5-1記載用リスト'!$K$27)*'別紙5-1記載用リスト'!$T$27,COUNTIF(D30:AE30,'別紙5-1記載用リスト'!$K$28)*'別紙5-1記載用リスト'!$T$28,COUNTIF(D30:AE30,'別紙5-1記載用リスト'!$K$29)*'別紙5-1記載用リスト'!$T$29,COUNTIF(D30:AE30,'別紙5-1記載用リスト'!$K$30)*'別紙5-1記載用リスト'!$T$30,COUNTIF(D30:AE30,'別紙5-1記載用リスト'!$K$31)*'別紙5-1記載用リスト'!$T$31,COUNTIF(D30:AE30,'別紙5-1記載用リスト'!$K$32)*'別紙5-1記載用リスト'!$T$32,COUNTIF(D30:AE30,'別紙5-1記載用リスト'!$K$33)*'別紙5-1記載用リスト'!$T$33,COUNTIF(D30:AE30,'別紙5-1記載用リスト'!$K$34)*'別紙5-1記載用リスト'!$T$34,COUNTIF(D30:AE30,'別紙5-1記載用リスト'!$K$35)*'別紙5-1記載用リスト'!$T$35,COUNTIF(D30:AE30,'別紙5-1記載用リスト'!$K$36)*'別紙5-1記載用リスト'!$T$36,COUNTIF(D30:AE30,'別紙5-1記載用リスト'!$K$37)*'別紙5-1記載用リスト'!$T$37,COUNTIF(D30:AE30,'別紙5-1記載用リスト'!$K$38)*'別紙5-1記載用リスト'!$T$38,COUNTIF(D30:AE30,'別紙5-1記載用リスト'!$K$39)*'別紙5-1記載用リスト'!$T$39,COUNTIF(D30:AE30,'別紙5-1記載用リスト'!$K$40)*'別紙5-1記載用リスト'!$T$40,COUNTIF(D30:AE30,'別紙5-1記載用リスト'!$K$41)*'別紙5-1記載用リスト'!$T$41,COUNTIF(D30:AE30,'別紙5-1記載用リスト'!$K$42)*'別紙5-1記載用リスト'!$T$42,COUNTIF(D30:AE30,'別紙5-1記載用リスト'!$K$43)*'別紙5-1記載用リスト'!$T$43))</f>
        <v/>
      </c>
      <c r="AG30" s="22" t="str">
        <f t="shared" si="1"/>
        <v/>
      </c>
      <c r="AH30" s="22" t="str">
        <f>IF(OR($AF$5="",AG30=""),"",IF(ROUNDDOWN(AG30/AF$5,2)&gt;1,1,ROUNDDOWN(AG30/AF$5,2)))</f>
        <v/>
      </c>
      <c r="AI30" s="23"/>
      <c r="AJ30" s="23"/>
      <c r="AK30" s="24"/>
    </row>
    <row r="31" spans="1:37" ht="24" customHeight="1">
      <c r="A31" s="17"/>
      <c r="B31" s="18"/>
      <c r="C31" s="19"/>
      <c r="D31" s="17"/>
      <c r="E31" s="18"/>
      <c r="F31" s="18"/>
      <c r="G31" s="18"/>
      <c r="H31" s="18"/>
      <c r="I31" s="18"/>
      <c r="J31" s="20"/>
      <c r="K31" s="17"/>
      <c r="L31" s="18"/>
      <c r="M31" s="18"/>
      <c r="N31" s="18"/>
      <c r="O31" s="18"/>
      <c r="P31" s="18"/>
      <c r="Q31" s="20"/>
      <c r="R31" s="17"/>
      <c r="S31" s="18"/>
      <c r="T31" s="18"/>
      <c r="U31" s="18"/>
      <c r="V31" s="18"/>
      <c r="W31" s="18"/>
      <c r="X31" s="20"/>
      <c r="Y31" s="17"/>
      <c r="Z31" s="18"/>
      <c r="AA31" s="18"/>
      <c r="AB31" s="18"/>
      <c r="AC31" s="18"/>
      <c r="AD31" s="18"/>
      <c r="AE31" s="20"/>
      <c r="AF31" s="21" t="str">
        <f>IF(COUNTA(D31:AE31)=0,"",SUM(COUNTIF(D31:AE31,'別紙5-1記載用リスト'!$K$4)*'別紙5-1記載用リスト'!$T$4,COUNTIF(D31:AE31,'別紙5-1記載用リスト'!$K$5)*'別紙5-1記載用リスト'!$T$5,COUNTIF(D31:AE31,'別紙5-1記載用リスト'!$K$6)*'別紙5-1記載用リスト'!$T$6,COUNTIF(D31:AE31,'別紙5-1記載用リスト'!$K$7)*'別紙5-1記載用リスト'!$T$7,COUNTIF(D31:AE31,'別紙5-1記載用リスト'!$K$8)*'別紙5-1記載用リスト'!$T$8,COUNTIF(D31:AE31,'別紙5-1記載用リスト'!$K$9)*'別紙5-1記載用リスト'!$T$9,COUNTIF(D31:AE31,'別紙5-1記載用リスト'!$K$10)*'別紙5-1記載用リスト'!$T$10,COUNTIF(D31:AE31,'別紙5-1記載用リスト'!$K$11)*'別紙5-1記載用リスト'!$T$11,COUNTIF(D31:AE31,'別紙5-1記載用リスト'!$K$12)*'別紙5-1記載用リスト'!$T$12,COUNTIF(D31:AE31,'別紙5-1記載用リスト'!$K$13)*'別紙5-1記載用リスト'!$T$13,COUNTIF(D31:AE31,'別紙5-1記載用リスト'!$K$14)*'別紙5-1記載用リスト'!$T$14,COUNTIF(D31:AE31,'別紙5-1記載用リスト'!$K$15)*'別紙5-1記載用リスト'!$T$15,COUNTIF(D31:AE31,'別紙5-1記載用リスト'!$K$16)*'別紙5-1記載用リスト'!$T$16,COUNTIF(D31:AE31,'別紙5-1記載用リスト'!$K$17)*'別紙5-1記載用リスト'!$T$17,COUNTIF(D31:AE31,'別紙5-1記載用リスト'!$K$18)*'別紙5-1記載用リスト'!$T$18,COUNTIF(D31:AE31,'別紙5-1記載用リスト'!$K$19)*'別紙5-1記載用リスト'!$T$19,COUNTIF(D31:AE31,'別紙5-1記載用リスト'!$K$20)*'別紙5-1記載用リスト'!$T$20,COUNTIF(D31:AE31,'別紙5-1記載用リスト'!$K$21)*'別紙5-1記載用リスト'!$T$21,COUNTIF(D31:AE31,'別紙5-1記載用リスト'!$K$22)*'別紙5-1記載用リスト'!$T$22,COUNTIF(D31:AE31,'別紙5-1記載用リスト'!$K$23)*'別紙5-1記載用リスト'!$T$23,COUNTIF(D31:AE31,'別紙5-1記載用リスト'!$K$24)*'別紙5-1記載用リスト'!$T$24,COUNTIF(D31:AE31,'別紙5-1記載用リスト'!$K$25)*'別紙5-1記載用リスト'!$T$25,COUNTIF(D31:AE31,'別紙5-1記載用リスト'!$K$26)*'別紙5-1記載用リスト'!$T$26,COUNTIF(D31:AE31,'別紙5-1記載用リスト'!$K$27)*'別紙5-1記載用リスト'!$T$27,COUNTIF(D31:AE31,'別紙5-1記載用リスト'!$K$28)*'別紙5-1記載用リスト'!$T$28,COUNTIF(D31:AE31,'別紙5-1記載用リスト'!$K$29)*'別紙5-1記載用リスト'!$T$29,COUNTIF(D31:AE31,'別紙5-1記載用リスト'!$K$30)*'別紙5-1記載用リスト'!$T$30,COUNTIF(D31:AE31,'別紙5-1記載用リスト'!$K$31)*'別紙5-1記載用リスト'!$T$31,COUNTIF(D31:AE31,'別紙5-1記載用リスト'!$K$32)*'別紙5-1記載用リスト'!$T$32,COUNTIF(D31:AE31,'別紙5-1記載用リスト'!$K$33)*'別紙5-1記載用リスト'!$T$33,COUNTIF(D31:AE31,'別紙5-1記載用リスト'!$K$34)*'別紙5-1記載用リスト'!$T$34,COUNTIF(D31:AE31,'別紙5-1記載用リスト'!$K$35)*'別紙5-1記載用リスト'!$T$35,COUNTIF(D31:AE31,'別紙5-1記載用リスト'!$K$36)*'別紙5-1記載用リスト'!$T$36,COUNTIF(D31:AE31,'別紙5-1記載用リスト'!$K$37)*'別紙5-1記載用リスト'!$T$37,COUNTIF(D31:AE31,'別紙5-1記載用リスト'!$K$38)*'別紙5-1記載用リスト'!$T$38,COUNTIF(D31:AE31,'別紙5-1記載用リスト'!$K$39)*'別紙5-1記載用リスト'!$T$39,COUNTIF(D31:AE31,'別紙5-1記載用リスト'!$K$40)*'別紙5-1記載用リスト'!$T$40,COUNTIF(D31:AE31,'別紙5-1記載用リスト'!$K$41)*'別紙5-1記載用リスト'!$T$41,COUNTIF(D31:AE31,'別紙5-1記載用リスト'!$K$42)*'別紙5-1記載用リスト'!$T$42,COUNTIF(D31:AE31,'別紙5-1記載用リスト'!$K$43)*'別紙5-1記載用リスト'!$T$43))</f>
        <v/>
      </c>
      <c r="AG31" s="22" t="str">
        <f t="shared" si="1"/>
        <v/>
      </c>
      <c r="AH31" s="22" t="str">
        <f>IF(OR($AF$5="",AG31=""),"",IF(ROUNDDOWN(AG31/AF$5,2)&gt;1,1,ROUNDDOWN(AG31/AF$5,2)))</f>
        <v/>
      </c>
      <c r="AI31" s="23"/>
      <c r="AJ31" s="23"/>
      <c r="AK31" s="24"/>
    </row>
    <row r="32" spans="1:37" ht="24" customHeight="1">
      <c r="A32" s="25"/>
      <c r="B32" s="26"/>
      <c r="C32" s="27"/>
      <c r="D32" s="25"/>
      <c r="E32" s="26"/>
      <c r="F32" s="26"/>
      <c r="G32" s="26"/>
      <c r="H32" s="26"/>
      <c r="I32" s="26"/>
      <c r="J32" s="27"/>
      <c r="K32" s="25"/>
      <c r="L32" s="26"/>
      <c r="M32" s="26"/>
      <c r="N32" s="26"/>
      <c r="O32" s="26"/>
      <c r="P32" s="26"/>
      <c r="Q32" s="27"/>
      <c r="R32" s="25"/>
      <c r="S32" s="26"/>
      <c r="T32" s="26"/>
      <c r="U32" s="26"/>
      <c r="V32" s="26"/>
      <c r="W32" s="26"/>
      <c r="X32" s="27"/>
      <c r="Y32" s="87" t="s">
        <v>23</v>
      </c>
      <c r="Z32" s="115"/>
      <c r="AA32" s="116"/>
      <c r="AB32" s="87" t="str">
        <f>IF(COUNTA(A28:A31)=0,"",IF(COUNTIF(A28:A31,A28)=COUNTA(A28:A31),A28,"その他"))</f>
        <v/>
      </c>
      <c r="AC32" s="115"/>
      <c r="AD32" s="115"/>
      <c r="AE32" s="116"/>
      <c r="AF32" s="56" t="s">
        <v>24</v>
      </c>
      <c r="AG32" s="22" t="str">
        <f>IF(COUNT(AG28:AG31)=0,"",ROUNDDOWN(SUM(AG28:AG31),2))</f>
        <v/>
      </c>
      <c r="AH32" s="76" t="str">
        <f>IF(AG32="","",ROUNDDOWN(AG32/$AF$5,1))</f>
        <v/>
      </c>
      <c r="AI32" s="26"/>
      <c r="AJ32" s="26"/>
      <c r="AK32" s="30"/>
    </row>
    <row r="33" spans="1:37" ht="24" customHeight="1">
      <c r="A33" s="17"/>
      <c r="B33" s="18"/>
      <c r="C33" s="19"/>
      <c r="D33" s="17"/>
      <c r="E33" s="18"/>
      <c r="F33" s="18"/>
      <c r="G33" s="18"/>
      <c r="H33" s="18"/>
      <c r="I33" s="18"/>
      <c r="J33" s="20"/>
      <c r="K33" s="17"/>
      <c r="L33" s="18"/>
      <c r="M33" s="18"/>
      <c r="N33" s="18"/>
      <c r="O33" s="18"/>
      <c r="P33" s="18"/>
      <c r="Q33" s="20"/>
      <c r="R33" s="17"/>
      <c r="S33" s="18"/>
      <c r="T33" s="18"/>
      <c r="U33" s="18"/>
      <c r="V33" s="18"/>
      <c r="W33" s="18"/>
      <c r="X33" s="20"/>
      <c r="Y33" s="17"/>
      <c r="Z33" s="18"/>
      <c r="AA33" s="18"/>
      <c r="AB33" s="18"/>
      <c r="AC33" s="18"/>
      <c r="AD33" s="18"/>
      <c r="AE33" s="20"/>
      <c r="AF33" s="21" t="str">
        <f>IF(COUNTA(D33:AE33)=0,"",SUM(COUNTIF(D33:AE33,'別紙5-1記載用リスト'!$K$4)*'別紙5-1記載用リスト'!$T$4,COUNTIF(D33:AE33,'別紙5-1記載用リスト'!$K$5)*'別紙5-1記載用リスト'!$T$5,COUNTIF(D33:AE33,'別紙5-1記載用リスト'!$K$6)*'別紙5-1記載用リスト'!$T$6,COUNTIF(D33:AE33,'別紙5-1記載用リスト'!$K$7)*'別紙5-1記載用リスト'!$T$7,COUNTIF(D33:AE33,'別紙5-1記載用リスト'!$K$8)*'別紙5-1記載用リスト'!$T$8,COUNTIF(D33:AE33,'別紙5-1記載用リスト'!$K$9)*'別紙5-1記載用リスト'!$T$9,COUNTIF(D33:AE33,'別紙5-1記載用リスト'!$K$10)*'別紙5-1記載用リスト'!$T$10,COUNTIF(D33:AE33,'別紙5-1記載用リスト'!$K$11)*'別紙5-1記載用リスト'!$T$11,COUNTIF(D33:AE33,'別紙5-1記載用リスト'!$K$12)*'別紙5-1記載用リスト'!$T$12,COUNTIF(D33:AE33,'別紙5-1記載用リスト'!$K$13)*'別紙5-1記載用リスト'!$T$13,COUNTIF(D33:AE33,'別紙5-1記載用リスト'!$K$14)*'別紙5-1記載用リスト'!$T$14,COUNTIF(D33:AE33,'別紙5-1記載用リスト'!$K$15)*'別紙5-1記載用リスト'!$T$15,COUNTIF(D33:AE33,'別紙5-1記載用リスト'!$K$16)*'別紙5-1記載用リスト'!$T$16,COUNTIF(D33:AE33,'別紙5-1記載用リスト'!$K$17)*'別紙5-1記載用リスト'!$T$17,COUNTIF(D33:AE33,'別紙5-1記載用リスト'!$K$18)*'別紙5-1記載用リスト'!$T$18,COUNTIF(D33:AE33,'別紙5-1記載用リスト'!$K$19)*'別紙5-1記載用リスト'!$T$19,COUNTIF(D33:AE33,'別紙5-1記載用リスト'!$K$20)*'別紙5-1記載用リスト'!$T$20,COUNTIF(D33:AE33,'別紙5-1記載用リスト'!$K$21)*'別紙5-1記載用リスト'!$T$21,COUNTIF(D33:AE33,'別紙5-1記載用リスト'!$K$22)*'別紙5-1記載用リスト'!$T$22,COUNTIF(D33:AE33,'別紙5-1記載用リスト'!$K$23)*'別紙5-1記載用リスト'!$T$23,COUNTIF(D33:AE33,'別紙5-1記載用リスト'!$K$24)*'別紙5-1記載用リスト'!$T$24,COUNTIF(D33:AE33,'別紙5-1記載用リスト'!$K$25)*'別紙5-1記載用リスト'!$T$25,COUNTIF(D33:AE33,'別紙5-1記載用リスト'!$K$26)*'別紙5-1記載用リスト'!$T$26,COUNTIF(D33:AE33,'別紙5-1記載用リスト'!$K$27)*'別紙5-1記載用リスト'!$T$27,COUNTIF(D33:AE33,'別紙5-1記載用リスト'!$K$28)*'別紙5-1記載用リスト'!$T$28,COUNTIF(D33:AE33,'別紙5-1記載用リスト'!$K$29)*'別紙5-1記載用リスト'!$T$29,COUNTIF(D33:AE33,'別紙5-1記載用リスト'!$K$30)*'別紙5-1記載用リスト'!$T$30,COUNTIF(D33:AE33,'別紙5-1記載用リスト'!$K$31)*'別紙5-1記載用リスト'!$T$31,COUNTIF(D33:AE33,'別紙5-1記載用リスト'!$K$32)*'別紙5-1記載用リスト'!$T$32,COUNTIF(D33:AE33,'別紙5-1記載用リスト'!$K$33)*'別紙5-1記載用リスト'!$T$33,COUNTIF(D33:AE33,'別紙5-1記載用リスト'!$K$34)*'別紙5-1記載用リスト'!$T$34,COUNTIF(D33:AE33,'別紙5-1記載用リスト'!$K$35)*'別紙5-1記載用リスト'!$T$35,COUNTIF(D33:AE33,'別紙5-1記載用リスト'!$K$36)*'別紙5-1記載用リスト'!$T$36,COUNTIF(D33:AE33,'別紙5-1記載用リスト'!$K$37)*'別紙5-1記載用リスト'!$T$37,COUNTIF(D33:AE33,'別紙5-1記載用リスト'!$K$38)*'別紙5-1記載用リスト'!$T$38,COUNTIF(D33:AE33,'別紙5-1記載用リスト'!$K$39)*'別紙5-1記載用リスト'!$T$39,COUNTIF(D33:AE33,'別紙5-1記載用リスト'!$K$40)*'別紙5-1記載用リスト'!$T$40,COUNTIF(D33:AE33,'別紙5-1記載用リスト'!$K$41)*'別紙5-1記載用リスト'!$T$41,COUNTIF(D33:AE33,'別紙5-1記載用リスト'!$K$42)*'別紙5-1記載用リスト'!$T$42,COUNTIF(D33:AE33,'別紙5-1記載用リスト'!$K$43)*'別紙5-1記載用リスト'!$T$43))</f>
        <v/>
      </c>
      <c r="AG33" s="22" t="str">
        <f t="shared" si="1"/>
        <v/>
      </c>
      <c r="AH33" s="22" t="str">
        <f>IF(OR($AF$5="",AG33=""),"",IF(ROUNDDOWN(AG33/AF$5,2)&gt;1,1,ROUNDDOWN(AG33/AF$5,2)))</f>
        <v/>
      </c>
      <c r="AI33" s="23"/>
      <c r="AJ33" s="23"/>
      <c r="AK33" s="24"/>
    </row>
    <row r="34" spans="1:37" ht="24" customHeight="1">
      <c r="A34" s="17"/>
      <c r="B34" s="18"/>
      <c r="C34" s="19"/>
      <c r="D34" s="17"/>
      <c r="E34" s="18"/>
      <c r="F34" s="18"/>
      <c r="G34" s="18"/>
      <c r="H34" s="18"/>
      <c r="I34" s="18"/>
      <c r="J34" s="20"/>
      <c r="K34" s="17"/>
      <c r="L34" s="18"/>
      <c r="M34" s="18"/>
      <c r="N34" s="18"/>
      <c r="O34" s="18"/>
      <c r="P34" s="18"/>
      <c r="Q34" s="20"/>
      <c r="R34" s="17"/>
      <c r="S34" s="18"/>
      <c r="T34" s="18"/>
      <c r="U34" s="18"/>
      <c r="V34" s="18"/>
      <c r="W34" s="18"/>
      <c r="X34" s="20"/>
      <c r="Y34" s="17"/>
      <c r="Z34" s="18"/>
      <c r="AA34" s="18"/>
      <c r="AB34" s="18"/>
      <c r="AC34" s="18"/>
      <c r="AD34" s="18"/>
      <c r="AE34" s="20"/>
      <c r="AF34" s="21" t="str">
        <f>IF(COUNTA(D34:AE34)=0,"",SUM(COUNTIF(D34:AE34,'別紙5-1記載用リスト'!$K$4)*'別紙5-1記載用リスト'!$T$4,COUNTIF(D34:AE34,'別紙5-1記載用リスト'!$K$5)*'別紙5-1記載用リスト'!$T$5,COUNTIF(D34:AE34,'別紙5-1記載用リスト'!$K$6)*'別紙5-1記載用リスト'!$T$6,COUNTIF(D34:AE34,'別紙5-1記載用リスト'!$K$7)*'別紙5-1記載用リスト'!$T$7,COUNTIF(D34:AE34,'別紙5-1記載用リスト'!$K$8)*'別紙5-1記載用リスト'!$T$8,COUNTIF(D34:AE34,'別紙5-1記載用リスト'!$K$9)*'別紙5-1記載用リスト'!$T$9,COUNTIF(D34:AE34,'別紙5-1記載用リスト'!$K$10)*'別紙5-1記載用リスト'!$T$10,COUNTIF(D34:AE34,'別紙5-1記載用リスト'!$K$11)*'別紙5-1記載用リスト'!$T$11,COUNTIF(D34:AE34,'別紙5-1記載用リスト'!$K$12)*'別紙5-1記載用リスト'!$T$12,COUNTIF(D34:AE34,'別紙5-1記載用リスト'!$K$13)*'別紙5-1記載用リスト'!$T$13,COUNTIF(D34:AE34,'別紙5-1記載用リスト'!$K$14)*'別紙5-1記載用リスト'!$T$14,COUNTIF(D34:AE34,'別紙5-1記載用リスト'!$K$15)*'別紙5-1記載用リスト'!$T$15,COUNTIF(D34:AE34,'別紙5-1記載用リスト'!$K$16)*'別紙5-1記載用リスト'!$T$16,COUNTIF(D34:AE34,'別紙5-1記載用リスト'!$K$17)*'別紙5-1記載用リスト'!$T$17,COUNTIF(D34:AE34,'別紙5-1記載用リスト'!$K$18)*'別紙5-1記載用リスト'!$T$18,COUNTIF(D34:AE34,'別紙5-1記載用リスト'!$K$19)*'別紙5-1記載用リスト'!$T$19,COUNTIF(D34:AE34,'別紙5-1記載用リスト'!$K$20)*'別紙5-1記載用リスト'!$T$20,COUNTIF(D34:AE34,'別紙5-1記載用リスト'!$K$21)*'別紙5-1記載用リスト'!$T$21,COUNTIF(D34:AE34,'別紙5-1記載用リスト'!$K$22)*'別紙5-1記載用リスト'!$T$22,COUNTIF(D34:AE34,'別紙5-1記載用リスト'!$K$23)*'別紙5-1記載用リスト'!$T$23,COUNTIF(D34:AE34,'別紙5-1記載用リスト'!$K$24)*'別紙5-1記載用リスト'!$T$24,COUNTIF(D34:AE34,'別紙5-1記載用リスト'!$K$25)*'別紙5-1記載用リスト'!$T$25,COUNTIF(D34:AE34,'別紙5-1記載用リスト'!$K$26)*'別紙5-1記載用リスト'!$T$26,COUNTIF(D34:AE34,'別紙5-1記載用リスト'!$K$27)*'別紙5-1記載用リスト'!$T$27,COUNTIF(D34:AE34,'別紙5-1記載用リスト'!$K$28)*'別紙5-1記載用リスト'!$T$28,COUNTIF(D34:AE34,'別紙5-1記載用リスト'!$K$29)*'別紙5-1記載用リスト'!$T$29,COUNTIF(D34:AE34,'別紙5-1記載用リスト'!$K$30)*'別紙5-1記載用リスト'!$T$30,COUNTIF(D34:AE34,'別紙5-1記載用リスト'!$K$31)*'別紙5-1記載用リスト'!$T$31,COUNTIF(D34:AE34,'別紙5-1記載用リスト'!$K$32)*'別紙5-1記載用リスト'!$T$32,COUNTIF(D34:AE34,'別紙5-1記載用リスト'!$K$33)*'別紙5-1記載用リスト'!$T$33,COUNTIF(D34:AE34,'別紙5-1記載用リスト'!$K$34)*'別紙5-1記載用リスト'!$T$34,COUNTIF(D34:AE34,'別紙5-1記載用リスト'!$K$35)*'別紙5-1記載用リスト'!$T$35,COUNTIF(D34:AE34,'別紙5-1記載用リスト'!$K$36)*'別紙5-1記載用リスト'!$T$36,COUNTIF(D34:AE34,'別紙5-1記載用リスト'!$K$37)*'別紙5-1記載用リスト'!$T$37,COUNTIF(D34:AE34,'別紙5-1記載用リスト'!$K$38)*'別紙5-1記載用リスト'!$T$38,COUNTIF(D34:AE34,'別紙5-1記載用リスト'!$K$39)*'別紙5-1記載用リスト'!$T$39,COUNTIF(D34:AE34,'別紙5-1記載用リスト'!$K$40)*'別紙5-1記載用リスト'!$T$40,COUNTIF(D34:AE34,'別紙5-1記載用リスト'!$K$41)*'別紙5-1記載用リスト'!$T$41,COUNTIF(D34:AE34,'別紙5-1記載用リスト'!$K$42)*'別紙5-1記載用リスト'!$T$42,COUNTIF(D34:AE34,'別紙5-1記載用リスト'!$K$43)*'別紙5-1記載用リスト'!$T$43))</f>
        <v/>
      </c>
      <c r="AG34" s="22" t="str">
        <f t="shared" si="1"/>
        <v/>
      </c>
      <c r="AH34" s="22" t="str">
        <f>IF(OR($AF$5="",AG34=""),"",IF(ROUNDDOWN(AG34/AF$5,2)&gt;1,1,ROUNDDOWN(AG34/AF$5,2)))</f>
        <v/>
      </c>
      <c r="AI34" s="23"/>
      <c r="AJ34" s="23"/>
      <c r="AK34" s="24"/>
    </row>
    <row r="35" spans="1:37" ht="24" customHeight="1">
      <c r="A35" s="17"/>
      <c r="B35" s="18"/>
      <c r="C35" s="19"/>
      <c r="D35" s="17"/>
      <c r="E35" s="18"/>
      <c r="F35" s="18"/>
      <c r="G35" s="18"/>
      <c r="H35" s="18"/>
      <c r="I35" s="18"/>
      <c r="J35" s="20"/>
      <c r="K35" s="17"/>
      <c r="L35" s="18"/>
      <c r="M35" s="18"/>
      <c r="N35" s="18"/>
      <c r="O35" s="18"/>
      <c r="P35" s="18"/>
      <c r="Q35" s="20"/>
      <c r="R35" s="17"/>
      <c r="S35" s="18"/>
      <c r="T35" s="18"/>
      <c r="U35" s="18"/>
      <c r="V35" s="18"/>
      <c r="W35" s="18"/>
      <c r="X35" s="20"/>
      <c r="Y35" s="17"/>
      <c r="Z35" s="18"/>
      <c r="AA35" s="18"/>
      <c r="AB35" s="18"/>
      <c r="AC35" s="18"/>
      <c r="AD35" s="18"/>
      <c r="AE35" s="20"/>
      <c r="AF35" s="21" t="str">
        <f>IF(COUNTA(D35:AE35)=0,"",SUM(COUNTIF(D35:AE35,'別紙5-1記載用リスト'!$K$4)*'別紙5-1記載用リスト'!$T$4,COUNTIF(D35:AE35,'別紙5-1記載用リスト'!$K$5)*'別紙5-1記載用リスト'!$T$5,COUNTIF(D35:AE35,'別紙5-1記載用リスト'!$K$6)*'別紙5-1記載用リスト'!$T$6,COUNTIF(D35:AE35,'別紙5-1記載用リスト'!$K$7)*'別紙5-1記載用リスト'!$T$7,COUNTIF(D35:AE35,'別紙5-1記載用リスト'!$K$8)*'別紙5-1記載用リスト'!$T$8,COUNTIF(D35:AE35,'別紙5-1記載用リスト'!$K$9)*'別紙5-1記載用リスト'!$T$9,COUNTIF(D35:AE35,'別紙5-1記載用リスト'!$K$10)*'別紙5-1記載用リスト'!$T$10,COUNTIF(D35:AE35,'別紙5-1記載用リスト'!$K$11)*'別紙5-1記載用リスト'!$T$11,COUNTIF(D35:AE35,'別紙5-1記載用リスト'!$K$12)*'別紙5-1記載用リスト'!$T$12,COUNTIF(D35:AE35,'別紙5-1記載用リスト'!$K$13)*'別紙5-1記載用リスト'!$T$13,COUNTIF(D35:AE35,'別紙5-1記載用リスト'!$K$14)*'別紙5-1記載用リスト'!$T$14,COUNTIF(D35:AE35,'別紙5-1記載用リスト'!$K$15)*'別紙5-1記載用リスト'!$T$15,COUNTIF(D35:AE35,'別紙5-1記載用リスト'!$K$16)*'別紙5-1記載用リスト'!$T$16,COUNTIF(D35:AE35,'別紙5-1記載用リスト'!$K$17)*'別紙5-1記載用リスト'!$T$17,COUNTIF(D35:AE35,'別紙5-1記載用リスト'!$K$18)*'別紙5-1記載用リスト'!$T$18,COUNTIF(D35:AE35,'別紙5-1記載用リスト'!$K$19)*'別紙5-1記載用リスト'!$T$19,COUNTIF(D35:AE35,'別紙5-1記載用リスト'!$K$20)*'別紙5-1記載用リスト'!$T$20,COUNTIF(D35:AE35,'別紙5-1記載用リスト'!$K$21)*'別紙5-1記載用リスト'!$T$21,COUNTIF(D35:AE35,'別紙5-1記載用リスト'!$K$22)*'別紙5-1記載用リスト'!$T$22,COUNTIF(D35:AE35,'別紙5-1記載用リスト'!$K$23)*'別紙5-1記載用リスト'!$T$23,COUNTIF(D35:AE35,'別紙5-1記載用リスト'!$K$24)*'別紙5-1記載用リスト'!$T$24,COUNTIF(D35:AE35,'別紙5-1記載用リスト'!$K$25)*'別紙5-1記載用リスト'!$T$25,COUNTIF(D35:AE35,'別紙5-1記載用リスト'!$K$26)*'別紙5-1記載用リスト'!$T$26,COUNTIF(D35:AE35,'別紙5-1記載用リスト'!$K$27)*'別紙5-1記載用リスト'!$T$27,COUNTIF(D35:AE35,'別紙5-1記載用リスト'!$K$28)*'別紙5-1記載用リスト'!$T$28,COUNTIF(D35:AE35,'別紙5-1記載用リスト'!$K$29)*'別紙5-1記載用リスト'!$T$29,COUNTIF(D35:AE35,'別紙5-1記載用リスト'!$K$30)*'別紙5-1記載用リスト'!$T$30,COUNTIF(D35:AE35,'別紙5-1記載用リスト'!$K$31)*'別紙5-1記載用リスト'!$T$31,COUNTIF(D35:AE35,'別紙5-1記載用リスト'!$K$32)*'別紙5-1記載用リスト'!$T$32,COUNTIF(D35:AE35,'別紙5-1記載用リスト'!$K$33)*'別紙5-1記載用リスト'!$T$33,COUNTIF(D35:AE35,'別紙5-1記載用リスト'!$K$34)*'別紙5-1記載用リスト'!$T$34,COUNTIF(D35:AE35,'別紙5-1記載用リスト'!$K$35)*'別紙5-1記載用リスト'!$T$35,COUNTIF(D35:AE35,'別紙5-1記載用リスト'!$K$36)*'別紙5-1記載用リスト'!$T$36,COUNTIF(D35:AE35,'別紙5-1記載用リスト'!$K$37)*'別紙5-1記載用リスト'!$T$37,COUNTIF(D35:AE35,'別紙5-1記載用リスト'!$K$38)*'別紙5-1記載用リスト'!$T$38,COUNTIF(D35:AE35,'別紙5-1記載用リスト'!$K$39)*'別紙5-1記載用リスト'!$T$39,COUNTIF(D35:AE35,'別紙5-1記載用リスト'!$K$40)*'別紙5-1記載用リスト'!$T$40,COUNTIF(D35:AE35,'別紙5-1記載用リスト'!$K$41)*'別紙5-1記載用リスト'!$T$41,COUNTIF(D35:AE35,'別紙5-1記載用リスト'!$K$42)*'別紙5-1記載用リスト'!$T$42,COUNTIF(D35:AE35,'別紙5-1記載用リスト'!$K$43)*'別紙5-1記載用リスト'!$T$43))</f>
        <v/>
      </c>
      <c r="AG35" s="22" t="str">
        <f t="shared" si="1"/>
        <v/>
      </c>
      <c r="AH35" s="22" t="str">
        <f>IF(OR($AF$5="",AG35=""),"",IF(ROUNDDOWN(AG35/AF$5,2)&gt;1,1,ROUNDDOWN(AG35/AF$5,2)))</f>
        <v/>
      </c>
      <c r="AI35" s="23"/>
      <c r="AJ35" s="23"/>
      <c r="AK35" s="24"/>
    </row>
    <row r="36" spans="1:37" ht="24" customHeight="1">
      <c r="A36" s="25"/>
      <c r="B36" s="26"/>
      <c r="C36" s="27"/>
      <c r="D36" s="25"/>
      <c r="E36" s="26"/>
      <c r="F36" s="26"/>
      <c r="G36" s="26"/>
      <c r="H36" s="26"/>
      <c r="I36" s="26"/>
      <c r="J36" s="27"/>
      <c r="K36" s="25"/>
      <c r="L36" s="26"/>
      <c r="M36" s="26"/>
      <c r="N36" s="26"/>
      <c r="O36" s="26"/>
      <c r="P36" s="26"/>
      <c r="Q36" s="27"/>
      <c r="R36" s="25"/>
      <c r="S36" s="26"/>
      <c r="T36" s="26"/>
      <c r="U36" s="26"/>
      <c r="V36" s="26"/>
      <c r="W36" s="26"/>
      <c r="X36" s="27"/>
      <c r="Y36" s="87" t="s">
        <v>23</v>
      </c>
      <c r="Z36" s="115"/>
      <c r="AA36" s="116"/>
      <c r="AB36" s="87" t="str">
        <f>IF(COUNTA(A33:A35)=0,"",IF(COUNTIF(A33:A35,A33)=COUNTA(A33:A35),A33,"その他"))</f>
        <v/>
      </c>
      <c r="AC36" s="115"/>
      <c r="AD36" s="115"/>
      <c r="AE36" s="116"/>
      <c r="AF36" s="56" t="s">
        <v>24</v>
      </c>
      <c r="AG36" s="22" t="str">
        <f>IF(COUNT(AG33:AG35)=0,"",ROUNDDOWN(SUM(AG33:AG35),2))</f>
        <v/>
      </c>
      <c r="AH36" s="76" t="str">
        <f>IF(AG36="","",ROUNDDOWN(AG36/$AF$5,1))</f>
        <v/>
      </c>
      <c r="AI36" s="26"/>
      <c r="AJ36" s="26"/>
      <c r="AK36" s="30"/>
    </row>
    <row r="37" spans="1:37" ht="3" customHeight="1" thickBot="1">
      <c r="A37" s="31"/>
      <c r="B37" s="32"/>
      <c r="C37" s="33"/>
      <c r="D37" s="31"/>
      <c r="E37" s="32"/>
      <c r="F37" s="32"/>
      <c r="G37" s="32"/>
      <c r="H37" s="32"/>
      <c r="I37" s="32"/>
      <c r="J37" s="33"/>
      <c r="K37" s="31"/>
      <c r="L37" s="32"/>
      <c r="M37" s="32"/>
      <c r="N37" s="32"/>
      <c r="O37" s="32"/>
      <c r="P37" s="32"/>
      <c r="Q37" s="33"/>
      <c r="R37" s="31"/>
      <c r="S37" s="32"/>
      <c r="T37" s="32"/>
      <c r="U37" s="32"/>
      <c r="V37" s="32"/>
      <c r="W37" s="32"/>
      <c r="X37" s="33"/>
      <c r="Y37" s="31"/>
      <c r="Z37" s="32"/>
      <c r="AA37" s="32"/>
      <c r="AB37" s="32"/>
      <c r="AC37" s="32"/>
      <c r="AD37" s="32"/>
      <c r="AE37" s="33"/>
      <c r="AF37" s="34"/>
      <c r="AG37" s="35"/>
      <c r="AH37" s="35"/>
      <c r="AI37" s="32"/>
      <c r="AJ37" s="32"/>
      <c r="AK37" s="36"/>
    </row>
    <row r="38" spans="1:37" ht="15" customHeight="1">
      <c r="A38" s="2" t="s">
        <v>25</v>
      </c>
    </row>
    <row r="39" spans="1:37" ht="29.25" customHeight="1">
      <c r="A39" s="37" t="s">
        <v>26</v>
      </c>
      <c r="B39" s="122" t="s">
        <v>145</v>
      </c>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row>
    <row r="40" spans="1:37" ht="15" customHeight="1">
      <c r="A40" s="37" t="s">
        <v>27</v>
      </c>
      <c r="B40" s="106" t="s">
        <v>28</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row>
    <row r="41" spans="1:37" ht="15" customHeight="1">
      <c r="A41" s="113" t="s">
        <v>29</v>
      </c>
      <c r="B41" s="106" t="s">
        <v>30</v>
      </c>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row>
    <row r="42" spans="1:37" ht="15" customHeight="1">
      <c r="A42" s="113"/>
      <c r="B42" s="106" t="s">
        <v>31</v>
      </c>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row>
    <row r="43" spans="1:37" ht="15" customHeight="1">
      <c r="A43" s="113"/>
      <c r="B43" s="106" t="s">
        <v>32</v>
      </c>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row>
    <row r="44" spans="1:37" ht="15" customHeight="1">
      <c r="A44" s="113"/>
      <c r="B44" s="114" t="s">
        <v>33</v>
      </c>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row>
    <row r="45" spans="1:37" ht="15" customHeight="1" thickBot="1">
      <c r="A45" s="37" t="s">
        <v>34</v>
      </c>
      <c r="B45" s="106" t="s">
        <v>35</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row>
    <row r="46" spans="1:37" ht="79.5" customHeight="1" thickBot="1">
      <c r="B46" s="107" t="s">
        <v>36</v>
      </c>
      <c r="C46" s="108"/>
      <c r="D46" s="109"/>
      <c r="E46" s="110" t="str">
        <f>CONCATENATE('別紙5-1記載用リスト'!U4,'別紙5-1記載用リスト'!U5,'別紙5-1記載用リスト'!U6,'別紙5-1記載用リスト'!U7,'別紙5-1記載用リスト'!U8,'別紙5-1記載用リスト'!U9,'別紙5-1記載用リスト'!U10,'別紙5-1記載用リスト'!U11,'別紙5-1記載用リスト'!U12,'別紙5-1記載用リスト'!U13,'別紙5-1記載用リスト'!U14,'別紙5-1記載用リスト'!U15,'別紙5-1記載用リスト'!U16,'別紙5-1記載用リスト'!U17,'別紙5-1記載用リスト'!U18,'別紙5-1記載用リスト'!U19,'別紙5-1記載用リスト'!U20,'別紙5-1記載用リスト'!U21,'別紙5-1記載用リスト'!U22,'別紙5-1記載用リスト'!U23,'別紙5-1記載用リスト'!U24,'別紙5-1記載用リスト'!U25,'別紙5-1記載用リスト'!U26,'別紙5-1記載用リスト'!U27,'別紙5-1記載用リスト'!U28,'別紙5-1記載用リスト'!U29,'別紙5-1記載用リスト'!U30,'別紙5-1記載用リスト'!U31,'別紙5-1記載用リスト'!U32,'別紙5-1記載用リスト'!U33,'別紙5-1記載用リスト'!U34,'別紙5-1記載用リスト'!U35,'別紙5-1記載用リスト'!U36,'別紙5-1記載用リスト'!U37,'別紙5-1記載用リスト'!U38,'別紙5-1記載用リスト'!U39,'別紙5-1記載用リスト'!U40,'別紙5-1記載用リスト'!U41,'別紙5-1記載用リスト'!U42,'別紙5-1記載用リスト'!U43)</f>
        <v/>
      </c>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2"/>
    </row>
    <row r="47" spans="1:37" ht="15" customHeight="1">
      <c r="A47" s="37" t="s">
        <v>37</v>
      </c>
      <c r="B47" s="106" t="s">
        <v>38</v>
      </c>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row>
    <row r="48" spans="1:37" ht="15" customHeight="1">
      <c r="A48" s="37" t="s">
        <v>39</v>
      </c>
      <c r="B48" s="106" t="s">
        <v>40</v>
      </c>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row>
    <row r="49" spans="1:37" ht="15" customHeight="1">
      <c r="A49" s="37" t="s">
        <v>41</v>
      </c>
      <c r="B49" s="106" t="s">
        <v>42</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row>
    <row r="50" spans="1:37" ht="15" customHeight="1">
      <c r="A50" s="37" t="s">
        <v>43</v>
      </c>
      <c r="B50" s="106" t="s">
        <v>44</v>
      </c>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row>
    <row r="52" spans="1:37" ht="15" customHeight="1">
      <c r="A52" s="38"/>
      <c r="B52" s="39"/>
      <c r="C52" s="40"/>
      <c r="D52" s="100" t="str">
        <f>IF('別紙5-1記載用リスト'!$E$4="","",'別紙5-1記載用リスト'!$E$4)</f>
        <v>管理者</v>
      </c>
      <c r="E52" s="102"/>
      <c r="F52" s="102"/>
      <c r="G52" s="101"/>
      <c r="H52" s="100" t="str">
        <f>IF('別紙5-1記載用リスト'!$E$5="","",'別紙5-1記載用リスト'!$E$5)</f>
        <v>サービス管理責任者</v>
      </c>
      <c r="I52" s="102"/>
      <c r="J52" s="102"/>
      <c r="K52" s="101"/>
      <c r="L52" s="100" t="str">
        <f>IF('別紙5-1記載用リスト'!$E$6="","",'別紙5-1記載用リスト'!$E$6)</f>
        <v>医師</v>
      </c>
      <c r="M52" s="102"/>
      <c r="N52" s="102"/>
      <c r="O52" s="101"/>
      <c r="P52" s="100" t="str">
        <f>IF('別紙5-1記載用リスト'!$E$7="","",'別紙5-1記載用リスト'!$E$7)</f>
        <v>看護職員</v>
      </c>
      <c r="Q52" s="102"/>
      <c r="R52" s="102"/>
      <c r="S52" s="101"/>
      <c r="T52" s="100" t="str">
        <f>IF('別紙5-1記載用リスト'!$E$8="","",'別紙5-1記載用リスト'!$E$8)</f>
        <v>理学療法士</v>
      </c>
      <c r="U52" s="102"/>
      <c r="V52" s="102"/>
      <c r="W52" s="101"/>
      <c r="X52" s="100" t="str">
        <f>IF('別紙5-1記載用リスト'!$E$9="","",'別紙5-1記載用リスト'!$E$9)</f>
        <v>作業療法士</v>
      </c>
      <c r="Y52" s="102"/>
      <c r="Z52" s="102"/>
      <c r="AA52" s="101"/>
      <c r="AB52" s="100" t="str">
        <f>IF('別紙5-1記載用リスト'!$E$10="","",'別紙5-1記載用リスト'!$E$10)</f>
        <v>生活支援員</v>
      </c>
      <c r="AC52" s="102"/>
      <c r="AD52" s="102"/>
      <c r="AE52" s="101"/>
    </row>
    <row r="53" spans="1:37" ht="15" customHeight="1">
      <c r="A53" s="41"/>
      <c r="B53" s="42"/>
      <c r="C53" s="43"/>
      <c r="D53" s="96" t="s">
        <v>45</v>
      </c>
      <c r="E53" s="97"/>
      <c r="F53" s="98" t="s">
        <v>46</v>
      </c>
      <c r="G53" s="99"/>
      <c r="H53" s="96" t="s">
        <v>45</v>
      </c>
      <c r="I53" s="97"/>
      <c r="J53" s="98" t="s">
        <v>46</v>
      </c>
      <c r="K53" s="99"/>
      <c r="L53" s="96" t="s">
        <v>45</v>
      </c>
      <c r="M53" s="97"/>
      <c r="N53" s="98" t="s">
        <v>46</v>
      </c>
      <c r="O53" s="99"/>
      <c r="P53" s="96" t="s">
        <v>45</v>
      </c>
      <c r="Q53" s="97"/>
      <c r="R53" s="98" t="s">
        <v>46</v>
      </c>
      <c r="S53" s="99"/>
      <c r="T53" s="96" t="s">
        <v>45</v>
      </c>
      <c r="U53" s="97"/>
      <c r="V53" s="98" t="s">
        <v>46</v>
      </c>
      <c r="W53" s="99"/>
      <c r="X53" s="96" t="s">
        <v>45</v>
      </c>
      <c r="Y53" s="97"/>
      <c r="Z53" s="98" t="s">
        <v>46</v>
      </c>
      <c r="AA53" s="99"/>
      <c r="AB53" s="96" t="s">
        <v>45</v>
      </c>
      <c r="AC53" s="97"/>
      <c r="AD53" s="98" t="s">
        <v>46</v>
      </c>
      <c r="AE53" s="99"/>
    </row>
    <row r="54" spans="1:37" ht="15" customHeight="1">
      <c r="A54" s="100" t="s">
        <v>47</v>
      </c>
      <c r="B54" s="101"/>
      <c r="C54" s="44" t="s">
        <v>48</v>
      </c>
      <c r="D54" s="95" t="str">
        <f>IF(COUNTIFS($A$12:$A$37,D52,$B$12:$B$37,"Ａ")=0,"",COUNTIFS($A$12:$A$37,D52,$B$12:$B$37,"Ａ"))</f>
        <v/>
      </c>
      <c r="E54" s="93"/>
      <c r="F54" s="93" t="str">
        <f>IF(COUNTIFS($A$12:$A$37,D52,$B$12:$B$37,"Ｂ")=0,"",COUNTIFS($A$12:$A$37,D52,$B$12:$B$37,"Ｂ"))</f>
        <v/>
      </c>
      <c r="G54" s="94"/>
      <c r="H54" s="95" t="str">
        <f>IF(COUNTIFS($A$12:$A$37,H52,$B$12:$B$37,"Ａ")=0,"",COUNTIFS($A$12:$A$37,H52,$B$12:$B$37,"Ａ"))</f>
        <v/>
      </c>
      <c r="I54" s="93"/>
      <c r="J54" s="93" t="str">
        <f>IF(COUNTIFS($A$12:$A$37,H52,$B$12:$B$37,"Ｂ")=0,"",COUNTIFS($A$12:$A$37,H52,$B$12:$B$37,"Ｂ"))</f>
        <v/>
      </c>
      <c r="K54" s="94"/>
      <c r="L54" s="95" t="str">
        <f>IF(COUNTIFS($A$12:$A$37,L52,$B$12:$B$37,"Ａ")=0,"",COUNTIFS($A$12:$A$37,L52,$B$12:$B$37,"Ａ"))</f>
        <v/>
      </c>
      <c r="M54" s="93"/>
      <c r="N54" s="93" t="str">
        <f>IF(COUNTIFS($A$12:$A$37,L52,$B$12:$B$37,"Ｂ")=0,"",COUNTIFS($A$12:$A$37,L52,$B$12:$B$37,"Ｂ"))</f>
        <v/>
      </c>
      <c r="O54" s="94"/>
      <c r="P54" s="95" t="str">
        <f>IF(COUNTIFS($A$12:$A$37,P52,$B$12:$B$37,"Ａ")=0,"",COUNTIFS($A$12:$A$37,P52,$B$12:$B$37,"Ａ"))</f>
        <v/>
      </c>
      <c r="Q54" s="93"/>
      <c r="R54" s="93" t="str">
        <f>IF(COUNTIFS($A$12:$A$37,P52,$B$12:$B$37,"Ｂ")=0,"",COUNTIFS($A$12:$A$37,P52,$B$12:$B$37,"Ｂ"))</f>
        <v/>
      </c>
      <c r="S54" s="94"/>
      <c r="T54" s="95" t="str">
        <f>IF(COUNTIFS($A$12:$A$37,T52,$B$12:$B$37,"Ａ")=0,"",COUNTIFS($A$12:$A$37,T52,$B$12:$B$37,"Ａ"))</f>
        <v/>
      </c>
      <c r="U54" s="93"/>
      <c r="V54" s="93" t="str">
        <f>IF(COUNTIFS($A$12:$A$37,T52,$B$12:$B$37,"Ｂ")=0,"",COUNTIFS($A$12:$A$37,T52,$B$12:$B$37,"Ｂ"))</f>
        <v/>
      </c>
      <c r="W54" s="94"/>
      <c r="X54" s="95" t="str">
        <f>IF(COUNTIFS($A$12:$A$37,X52,$B$12:$B$37,"Ａ")=0,"",COUNTIFS($A$12:$A$37,X52,$B$12:$B$37,"Ａ"))</f>
        <v/>
      </c>
      <c r="Y54" s="93"/>
      <c r="Z54" s="93" t="str">
        <f>IF(COUNTIFS($A$12:$A$37,X52,$B$12:$B$37,"Ｂ")=0,"",COUNTIFS($A$12:$A$37,X52,$B$12:$B$37,"Ｂ"))</f>
        <v/>
      </c>
      <c r="AA54" s="94"/>
      <c r="AB54" s="95" t="str">
        <f>IF(COUNTIFS($A$12:$A$37,AB52,$B$12:$B$37,"Ａ")=0,"",COUNTIFS($A$12:$A$37,AB52,$B$12:$B$37,"Ａ"))</f>
        <v/>
      </c>
      <c r="AC54" s="93"/>
      <c r="AD54" s="93" t="str">
        <f>IF(COUNTIFS($A$12:$A$37,AB52,$B$12:$B$37,"Ｂ")=0,"",COUNTIFS($A$12:$A$37,AB52,$B$12:$B$37,"Ｂ"))</f>
        <v/>
      </c>
      <c r="AE54" s="94"/>
    </row>
    <row r="55" spans="1:37" ht="15" customHeight="1">
      <c r="A55" s="96"/>
      <c r="B55" s="99"/>
      <c r="C55" s="45" t="s">
        <v>49</v>
      </c>
      <c r="D55" s="92" t="str">
        <f>IF(COUNTIFS($A$12:$A$37,D52,$B$12:$B$37,"Ｃ")=0,"",COUNTIFS($A$12:$A$37,D52,$B$12:$B$37,"Ｃ"))</f>
        <v/>
      </c>
      <c r="E55" s="90"/>
      <c r="F55" s="90" t="str">
        <f>IF(COUNTIFS($A$12:$A$37,D52,$B$12:$B$37,"Ｄ")=0,"",COUNTIFS($A$12:$A$37,D52,$B$12:$B$37,"Ｄ"))</f>
        <v/>
      </c>
      <c r="G55" s="91"/>
      <c r="H55" s="92" t="str">
        <f>IF(COUNTIFS($A$12:$A$37,H52,$B$12:$B$37,"Ｃ")=0,"",COUNTIFS($A$12:$A$37,H52,$B$12:$B$37,"Ｃ"))</f>
        <v/>
      </c>
      <c r="I55" s="90"/>
      <c r="J55" s="90" t="str">
        <f>IF(COUNTIFS($A$12:$A$37,H52,$B$12:$B$37,"Ｄ")=0,"",COUNTIFS($A$12:$A$37,H52,$B$12:$B$37,"Ｄ"))</f>
        <v/>
      </c>
      <c r="K55" s="91"/>
      <c r="L55" s="92" t="str">
        <f>IF(COUNTIFS($A$12:$A$37,L52,$B$12:$B$37,"Ｃ")=0,"",COUNTIFS($A$12:$A$37,L52,$B$12:$B$37,"Ｃ"))</f>
        <v/>
      </c>
      <c r="M55" s="90"/>
      <c r="N55" s="90" t="str">
        <f>IF(COUNTIFS($A$12:$A$37,L52,$B$12:$B$37,"Ｄ")=0,"",COUNTIFS($A$12:$A$37,L52,$B$12:$B$37,"Ｄ"))</f>
        <v/>
      </c>
      <c r="O55" s="91"/>
      <c r="P55" s="92" t="str">
        <f>IF(COUNTIFS($A$12:$A$37,P52,$B$12:$B$37,"Ｃ")=0,"",COUNTIFS($A$12:$A$37,P52,$B$12:$B$37,"Ｃ"))</f>
        <v/>
      </c>
      <c r="Q55" s="90"/>
      <c r="R55" s="90" t="str">
        <f>IF(COUNTIFS($A$12:$A$37,P52,$B$12:$B$37,"Ｄ")=0,"",COUNTIFS($A$12:$A$37,P52,$B$12:$B$37,"Ｄ"))</f>
        <v/>
      </c>
      <c r="S55" s="91"/>
      <c r="T55" s="92" t="str">
        <f>IF(COUNTIFS($A$12:$A$37,T52,$B$12:$B$37,"Ｃ")=0,"",COUNTIFS($A$12:$A$37,T52,$B$12:$B$37,"Ｃ"))</f>
        <v/>
      </c>
      <c r="U55" s="90"/>
      <c r="V55" s="90" t="str">
        <f>IF(COUNTIFS($A$12:$A$37,T52,$B$12:$B$37,"Ｄ")=0,"",COUNTIFS($A$12:$A$37,T52,$B$12:$B$37,"Ｄ"))</f>
        <v/>
      </c>
      <c r="W55" s="91"/>
      <c r="X55" s="92" t="str">
        <f>IF(COUNTIFS($A$12:$A$37,X52,$B$12:$B$37,"Ｃ")=0,"",COUNTIFS($A$12:$A$37,X52,$B$12:$B$37,"Ｃ"))</f>
        <v/>
      </c>
      <c r="Y55" s="90"/>
      <c r="Z55" s="90" t="str">
        <f>IF(COUNTIFS($A$12:$A$37,X52,$B$12:$B$37,"Ｄ")=0,"",COUNTIFS($A$12:$A$37,X52,$B$12:$B$37,"Ｄ"))</f>
        <v/>
      </c>
      <c r="AA55" s="91"/>
      <c r="AB55" s="92" t="str">
        <f>IF(COUNTIFS($A$12:$A$37,AB52,$B$12:$B$37,"Ｃ")=0,"",COUNTIFS($A$12:$A$37,AB52,$B$12:$B$37,"Ｃ"))</f>
        <v/>
      </c>
      <c r="AC55" s="90"/>
      <c r="AD55" s="90" t="str">
        <f>IF(COUNTIFS($A$12:$A$37,AB52,$B$12:$B$37,"Ｄ")=0,"",COUNTIFS($A$12:$A$37,AB52,$B$12:$B$37,"Ｄ"))</f>
        <v/>
      </c>
      <c r="AE55" s="91"/>
    </row>
    <row r="56" spans="1:37" ht="15" customHeight="1">
      <c r="A56" s="87" t="s">
        <v>50</v>
      </c>
      <c r="B56" s="88"/>
      <c r="C56" s="89"/>
      <c r="D56" s="84" t="str">
        <f>IF(SUM(SUMIFS($AH$12:$AH$37,$A$12:$A$37,D52,$B$12:$B$37,"Ａ"),SUMIFS($AH$12:$AH$37,$A$12:$A$37,D52,$B$12:$B$37,"Ｃ"))=0,"",SUM(SUMIFS($AH$12:$AH$37,$A$12:$A$37,D52,$B$12:$B$37,"Ａ"),SUMIFS($AH$12:$AH$37,$A$12:$A$37,D52,$B$12:$B$37,"Ｃ")))</f>
        <v/>
      </c>
      <c r="E56" s="85"/>
      <c r="F56" s="85" t="str">
        <f>IF(SUM(SUMIFS($AH$12:$AH$37,$A$12:$A$37,D52,$B$12:$B$37,"Ｂ"),SUMIFS($AH$12:$AH$37,$A$12:$A$37,D52,$B$12:$B$37,"Ｄ"))=0,"",SUM(SUMIFS($AH$12:$AH$37,$A$12:$A$37,D52,$B$12:$B$37,"Ｂ"),SUMIFS($AH$12:$AH$37,$A$12:$A$37,D52,$B$12:$B$37,"Ｄ")))</f>
        <v/>
      </c>
      <c r="G56" s="86"/>
      <c r="H56" s="84" t="str">
        <f>IF(SUM(SUMIFS($AH$12:$AH$37,$A$12:$A$37,H52,$B$12:$B$37,"Ａ"),SUMIFS($AH$12:$AH$37,$A$12:$A$37,H52,$B$12:$B$37,"Ｃ"))=0,"",SUM(SUMIFS($AH$12:$AH$37,$A$12:$A$37,H52,$B$12:$B$37,"Ａ"),SUMIFS($AH$12:$AH$37,$A$12:$A$37,H52,$B$12:$B$37,"Ｃ")))</f>
        <v/>
      </c>
      <c r="I56" s="85"/>
      <c r="J56" s="85" t="str">
        <f>IF(SUM(SUMIFS($AH$12:$AH$37,$A$12:$A$37,H52,$B$12:$B$37,"Ｂ"),SUMIFS($AH$12:$AH$37,$A$12:$A$37,H52,$B$12:$B$37,"Ｄ"))=0,"",SUM(SUMIFS($AH$12:$AH$37,$A$12:$A$37,H52,$B$12:$B$37,"Ｂ"),SUMIFS($AH$12:$AH$37,$A$12:$A$37,H52,$B$12:$B$37,"Ｄ")))</f>
        <v/>
      </c>
      <c r="K56" s="86"/>
      <c r="L56" s="84" t="str">
        <f>IF(SUM(SUMIFS($AH$12:$AH$37,$A$12:$A$37,L52,$B$12:$B$37,"Ａ"),SUMIFS($AH$12:$AH$37,$A$12:$A$37,L52,$B$12:$B$37,"Ｃ"))=0,"",SUM(SUMIFS($AH$12:$AH$37,$A$12:$A$37,L52,$B$12:$B$37,"Ａ"),SUMIFS($AH$12:$AH$37,$A$12:$A$37,L52,$B$12:$B$37,"Ｃ")))</f>
        <v/>
      </c>
      <c r="M56" s="85"/>
      <c r="N56" s="85" t="str">
        <f>IF(SUM(SUMIFS($AH$12:$AH$37,$A$12:$A$37,L52,$B$12:$B$37,"Ｂ"),SUMIFS($AH$12:$AH$37,$A$12:$A$37,L52,$B$12:$B$37,"Ｄ"))=0,"",SUM(SUMIFS($AH$12:$AH$37,$A$12:$A$37,L52,$B$12:$B$37,"Ｂ"),SUMIFS($AH$12:$AH$37,$A$12:$A$37,L52,$B$12:$B$37,"Ｄ")))</f>
        <v/>
      </c>
      <c r="O56" s="86"/>
      <c r="P56" s="84" t="str">
        <f>IF(SUM(SUMIFS($AH$12:$AH$37,$A$12:$A$37,P52,$B$12:$B$37,"Ａ"),SUMIFS($AH$12:$AH$37,$A$12:$A$37,P52,$B$12:$B$37,"Ｃ"))=0,"",SUM(SUMIFS($AH$12:$AH$37,$A$12:$A$37,P52,$B$12:$B$37,"Ａ"),SUMIFS($AH$12:$AH$37,$A$12:$A$37,P52,$B$12:$B$37,"Ｃ")))</f>
        <v/>
      </c>
      <c r="Q56" s="85"/>
      <c r="R56" s="85" t="str">
        <f>IF(SUM(SUMIFS($AH$12:$AH$37,$A$12:$A$37,P52,$B$12:$B$37,"Ｂ"),SUMIFS($AH$12:$AH$37,$A$12:$A$37,P52,$B$12:$B$37,"Ｄ"))=0,"",SUM(SUMIFS($AH$12:$AH$37,$A$12:$A$37,P52,$B$12:$B$37,"Ｂ"),SUMIFS($AH$12:$AH$37,$A$12:$A$37,P52,$B$12:$B$37,"Ｄ")))</f>
        <v/>
      </c>
      <c r="S56" s="86"/>
      <c r="T56" s="84" t="str">
        <f>IF(SUM(SUMIFS($AH$12:$AH$37,$A$12:$A$37,T52,$B$12:$B$37,"Ａ"),SUMIFS($AH$12:$AH$37,$A$12:$A$37,T52,$B$12:$B$37,"Ｃ"))=0,"",SUM(SUMIFS($AH$12:$AH$37,$A$12:$A$37,T52,$B$12:$B$37,"Ａ"),SUMIFS($AH$12:$AH$37,$A$12:$A$37,T52,$B$12:$B$37,"Ｃ")))</f>
        <v/>
      </c>
      <c r="U56" s="85"/>
      <c r="V56" s="85" t="str">
        <f>IF(SUM(SUMIFS($AH$12:$AH$37,$A$12:$A$37,T52,$B$12:$B$37,"Ｂ"),SUMIFS($AH$12:$AH$37,$A$12:$A$37,T52,$B$12:$B$37,"Ｄ"))=0,"",SUM(SUMIFS($AH$12:$AH$37,$A$12:$A$37,T52,$B$12:$B$37,"Ｂ"),SUMIFS($AH$12:$AH$37,$A$12:$A$37,T52,$B$12:$B$37,"Ｄ")))</f>
        <v/>
      </c>
      <c r="W56" s="86"/>
      <c r="X56" s="84" t="str">
        <f>IF(SUM(SUMIFS($AH$12:$AH$37,$A$12:$A$37,X52,$B$12:$B$37,"Ａ"),SUMIFS($AH$12:$AH$37,$A$12:$A$37,X52,$B$12:$B$37,"Ｃ"))=0,"",SUM(SUMIFS($AH$12:$AH$37,$A$12:$A$37,X52,$B$12:$B$37,"Ａ"),SUMIFS($AH$12:$AH$37,$A$12:$A$37,X52,$B$12:$B$37,"Ｃ")))</f>
        <v/>
      </c>
      <c r="Y56" s="85"/>
      <c r="Z56" s="85" t="str">
        <f>IF(SUM(SUMIFS($AH$12:$AH$37,$A$12:$A$37,X52,$B$12:$B$37,"Ｂ"),SUMIFS($AH$12:$AH$37,$A$12:$A$37,X52,$B$12:$B$37,"Ｄ"))=0,"",SUM(SUMIFS($AH$12:$AH$37,$A$12:$A$37,X52,$B$12:$B$37,"Ｂ"),SUMIFS($AH$12:$AH$37,$A$12:$A$37,X52,$B$12:$B$37,"Ｄ")))</f>
        <v/>
      </c>
      <c r="AA56" s="86"/>
      <c r="AB56" s="84" t="str">
        <f>IF(SUM(SUMIFS($AH$12:$AH$37,$A$12:$A$37,AB52,$B$12:$B$37,"Ａ"),SUMIFS($AH$12:$AH$37,$A$12:$A$37,AB52,$B$12:$B$37,"Ｃ"))=0,"",SUM(SUMIFS($AH$12:$AH$37,$A$12:$A$37,AB52,$B$12:$B$37,"Ａ"),SUMIFS($AH$12:$AH$37,$A$12:$A$37,AB52,$B$12:$B$37,"Ｃ")))</f>
        <v/>
      </c>
      <c r="AC56" s="85"/>
      <c r="AD56" s="85" t="str">
        <f>IF(SUM(SUMIFS($AH$12:$AH$37,$A$12:$A$37,AB52,$B$12:$B$37,"Ｂ"),SUMIFS($AH$12:$AH$37,$A$12:$A$37,AB52,$B$12:$B$37,"Ｄ"))=0,"",SUM(SUMIFS($AH$12:$AH$37,$A$12:$A$37,AB52,$B$12:$B$37,"Ｂ"),SUMIFS($AH$12:$AH$37,$A$12:$A$37,AB52,$B$12:$B$37,"Ｄ")))</f>
        <v/>
      </c>
      <c r="AE56" s="86"/>
    </row>
    <row r="57" spans="1:37" ht="15" customHeight="1">
      <c r="A57" s="87" t="s">
        <v>51</v>
      </c>
      <c r="B57" s="88"/>
      <c r="C57" s="89"/>
      <c r="D57" s="77" t="str">
        <f>IF(SUM(D56,F56)=0,"",SUM(D56,F56))</f>
        <v/>
      </c>
      <c r="E57" s="78"/>
      <c r="F57" s="78"/>
      <c r="G57" s="79"/>
      <c r="H57" s="77" t="str">
        <f>IF(SUM(H56,J56)=0,"",SUM(H56,J56))</f>
        <v/>
      </c>
      <c r="I57" s="78"/>
      <c r="J57" s="78"/>
      <c r="K57" s="79"/>
      <c r="L57" s="77" t="str">
        <f>IF(SUM(L56,N56)=0,"",SUM(L56,N56))</f>
        <v/>
      </c>
      <c r="M57" s="78"/>
      <c r="N57" s="78"/>
      <c r="O57" s="79"/>
      <c r="P57" s="77" t="str">
        <f>IF(SUM(P56,R56)=0,"",SUM(P56,R56))</f>
        <v/>
      </c>
      <c r="Q57" s="78"/>
      <c r="R57" s="78"/>
      <c r="S57" s="79"/>
      <c r="T57" s="77" t="str">
        <f>IF(SUM(T56,V56)=0,"",SUM(T56,V56))</f>
        <v/>
      </c>
      <c r="U57" s="78"/>
      <c r="V57" s="78"/>
      <c r="W57" s="79"/>
      <c r="X57" s="77" t="str">
        <f>IF(SUM(X56,Z56)=0,"",SUM(X56,Z56))</f>
        <v/>
      </c>
      <c r="Y57" s="78"/>
      <c r="Z57" s="78"/>
      <c r="AA57" s="79"/>
      <c r="AB57" s="77" t="str">
        <f>IF(SUM(AB56,AD56)=0,"",SUM(AB56,AD56))</f>
        <v/>
      </c>
      <c r="AC57" s="78"/>
      <c r="AD57" s="78"/>
      <c r="AE57" s="79"/>
    </row>
    <row r="59" spans="1:37" ht="15" customHeight="1">
      <c r="A59" s="38"/>
      <c r="B59" s="39"/>
      <c r="C59" s="40"/>
      <c r="D59" s="100" t="str">
        <f>IF('別紙5-1記載用リスト'!$E$11="","",'別紙5-1記載用リスト'!$E$11)</f>
        <v>地域移行支援員</v>
      </c>
      <c r="E59" s="102"/>
      <c r="F59" s="102"/>
      <c r="G59" s="101"/>
      <c r="H59" s="100" t="str">
        <f>IF('別紙5-1記載用リスト'!$E$12="","",'別紙5-1記載用リスト'!$E$12)</f>
        <v>職業指導員</v>
      </c>
      <c r="I59" s="102"/>
      <c r="J59" s="102"/>
      <c r="K59" s="101"/>
      <c r="L59" s="100" t="str">
        <f>IF('別紙5-1記載用リスト'!$E$13="","",'別紙5-1記載用リスト'!$E$13)</f>
        <v>就労支援員</v>
      </c>
      <c r="M59" s="102"/>
      <c r="N59" s="102"/>
      <c r="O59" s="101"/>
      <c r="P59" s="100" t="str">
        <f>IF('別紙5-1記載用リスト'!$E$14="","",'別紙5-1記載用リスト'!$E$14)</f>
        <v>就労定着支援員</v>
      </c>
      <c r="Q59" s="102"/>
      <c r="R59" s="102"/>
      <c r="S59" s="101"/>
      <c r="T59" s="100" t="str">
        <f>IF('別紙5-1記載用リスト'!$E$15="","",'別紙5-1記載用リスト'!$E$15)</f>
        <v>世話人</v>
      </c>
      <c r="U59" s="102"/>
      <c r="V59" s="102"/>
      <c r="W59" s="101"/>
      <c r="X59" s="100" t="str">
        <f>IF('別紙5-1記載用リスト'!$E$16="","",'別紙5-1記載用リスト'!$E$16)</f>
        <v>賃金向上達成指導員</v>
      </c>
      <c r="Y59" s="102"/>
      <c r="Z59" s="102"/>
      <c r="AA59" s="101"/>
      <c r="AB59" s="100" t="str">
        <f>IF('別紙5-1記載用リスト'!$E$17="","",'別紙5-1記載用リスト'!$E$17)</f>
        <v>目標工賃達成指導員</v>
      </c>
      <c r="AC59" s="102"/>
      <c r="AD59" s="102"/>
      <c r="AE59" s="101"/>
    </row>
    <row r="60" spans="1:37" ht="15" customHeight="1">
      <c r="A60" s="41"/>
      <c r="B60" s="42"/>
      <c r="C60" s="43"/>
      <c r="D60" s="96" t="s">
        <v>45</v>
      </c>
      <c r="E60" s="97"/>
      <c r="F60" s="98" t="s">
        <v>46</v>
      </c>
      <c r="G60" s="99"/>
      <c r="H60" s="96" t="s">
        <v>45</v>
      </c>
      <c r="I60" s="97"/>
      <c r="J60" s="98" t="s">
        <v>46</v>
      </c>
      <c r="K60" s="99"/>
      <c r="L60" s="96" t="s">
        <v>45</v>
      </c>
      <c r="M60" s="97"/>
      <c r="N60" s="98" t="s">
        <v>46</v>
      </c>
      <c r="O60" s="99"/>
      <c r="P60" s="96" t="s">
        <v>45</v>
      </c>
      <c r="Q60" s="97"/>
      <c r="R60" s="98" t="s">
        <v>46</v>
      </c>
      <c r="S60" s="99"/>
      <c r="T60" s="96" t="s">
        <v>45</v>
      </c>
      <c r="U60" s="97"/>
      <c r="V60" s="98" t="s">
        <v>46</v>
      </c>
      <c r="W60" s="99"/>
      <c r="X60" s="96" t="s">
        <v>45</v>
      </c>
      <c r="Y60" s="97"/>
      <c r="Z60" s="98" t="s">
        <v>46</v>
      </c>
      <c r="AA60" s="99"/>
      <c r="AB60" s="96" t="s">
        <v>45</v>
      </c>
      <c r="AC60" s="97"/>
      <c r="AD60" s="98" t="s">
        <v>46</v>
      </c>
      <c r="AE60" s="99"/>
    </row>
    <row r="61" spans="1:37" ht="15" customHeight="1">
      <c r="A61" s="100" t="s">
        <v>47</v>
      </c>
      <c r="B61" s="101"/>
      <c r="C61" s="44" t="s">
        <v>48</v>
      </c>
      <c r="D61" s="95" t="str">
        <f>IF(COUNTIFS($A$12:$A$37,D59,$B$12:$B$37,"Ａ")=0,"",COUNTIFS($A$12:$A$37,D59,$B$12:$B$37,"Ａ"))</f>
        <v/>
      </c>
      <c r="E61" s="93"/>
      <c r="F61" s="93" t="str">
        <f>IF(COUNTIFS($A$12:$A$37,D59,$B$12:$B$37,"Ｂ")=0,"",COUNTIFS($A$12:$A$37,D59,$B$12:$B$37,"Ｂ"))</f>
        <v/>
      </c>
      <c r="G61" s="94"/>
      <c r="H61" s="95" t="str">
        <f>IF(COUNTIFS($A$12:$A$37,H59,$B$12:$B$37,"Ａ")=0,"",COUNTIFS($A$12:$A$37,H59,$B$12:$B$37,"Ａ"))</f>
        <v/>
      </c>
      <c r="I61" s="93"/>
      <c r="J61" s="93" t="str">
        <f>IF(COUNTIFS($A$12:$A$37,H59,$B$12:$B$37,"Ｂ")=0,"",COUNTIFS($A$12:$A$37,H59,$B$12:$B$37,"Ｂ"))</f>
        <v/>
      </c>
      <c r="K61" s="94"/>
      <c r="L61" s="95" t="str">
        <f>IF(COUNTIFS($A$12:$A$37,L59,$B$12:$B$37,"Ａ")=0,"",COUNTIFS($A$12:$A$37,L59,$B$12:$B$37,"Ａ"))</f>
        <v/>
      </c>
      <c r="M61" s="93"/>
      <c r="N61" s="93" t="str">
        <f>IF(COUNTIFS($A$12:$A$37,L59,$B$12:$B$37,"Ｂ")=0,"",COUNTIFS($A$12:$A$37,L59,$B$12:$B$37,"Ｂ"))</f>
        <v/>
      </c>
      <c r="O61" s="94"/>
      <c r="P61" s="95" t="str">
        <f>IF(COUNTIFS($A$12:$A$37,P59,$B$12:$B$37,"Ａ")=0,"",COUNTIFS($A$12:$A$37,P59,$B$12:$B$37,"Ａ"))</f>
        <v/>
      </c>
      <c r="Q61" s="93"/>
      <c r="R61" s="93" t="str">
        <f>IF(COUNTIFS($A$12:$A$37,P59,$B$12:$B$37,"Ｂ")=0,"",COUNTIFS($A$12:$A$37,P59,$B$12:$B$37,"Ｂ"))</f>
        <v/>
      </c>
      <c r="S61" s="94"/>
      <c r="T61" s="95" t="str">
        <f>IF(COUNTIFS($A$12:$A$37,T59,$B$12:$B$37,"Ａ")=0,"",COUNTIFS($A$12:$A$37,T59,$B$12:$B$37,"Ａ"))</f>
        <v/>
      </c>
      <c r="U61" s="93"/>
      <c r="V61" s="93" t="str">
        <f>IF(COUNTIFS($A$12:$A$37,T59,$B$12:$B$37,"Ｂ")=0,"",COUNTIFS($A$12:$A$37,T59,$B$12:$B$37,"Ｂ"))</f>
        <v/>
      </c>
      <c r="W61" s="94"/>
      <c r="X61" s="95" t="str">
        <f>IF(COUNTIFS($A$12:$A$37,X59,$B$12:$B$37,"Ａ")=0,"",COUNTIFS($A$12:$A$37,X59,$B$12:$B$37,"Ａ"))</f>
        <v/>
      </c>
      <c r="Y61" s="93"/>
      <c r="Z61" s="93" t="str">
        <f>IF(COUNTIFS($A$12:$A$37,X59,$B$12:$B$37,"Ｂ")=0,"",COUNTIFS($A$12:$A$37,X59,$B$12:$B$37,"Ｂ"))</f>
        <v/>
      </c>
      <c r="AA61" s="94"/>
      <c r="AB61" s="95" t="str">
        <f>IF(COUNTIFS($A$12:$A$37,AB59,$B$12:$B$37,"Ａ")=0,"",COUNTIFS($A$12:$A$37,AB59,$B$12:$B$37,"Ａ"))</f>
        <v/>
      </c>
      <c r="AC61" s="93"/>
      <c r="AD61" s="93" t="str">
        <f>IF(COUNTIFS($A$12:$A$37,AB59,$B$12:$B$37,"Ｂ")=0,"",COUNTIFS($A$12:$A$37,AB59,$B$12:$B$37,"Ｂ"))</f>
        <v/>
      </c>
      <c r="AE61" s="94"/>
    </row>
    <row r="62" spans="1:37" ht="15" customHeight="1">
      <c r="A62" s="96"/>
      <c r="B62" s="99"/>
      <c r="C62" s="45" t="s">
        <v>49</v>
      </c>
      <c r="D62" s="92" t="str">
        <f>IF(COUNTIFS($A$12:$A$37,D59,$B$12:$B$37,"Ｃ")=0,"",COUNTIFS($A$12:$A$37,D59,$B$12:$B$37,"Ｃ"))</f>
        <v/>
      </c>
      <c r="E62" s="90"/>
      <c r="F62" s="90" t="str">
        <f>IF(COUNTIFS($A$12:$A$37,D59,$B$12:$B$37,"Ｄ")=0,"",COUNTIFS($A$12:$A$37,D59,$B$12:$B$37,"Ｄ"))</f>
        <v/>
      </c>
      <c r="G62" s="91"/>
      <c r="H62" s="92" t="str">
        <f>IF(COUNTIFS($A$12:$A$37,H59,$B$12:$B$37,"Ｃ")=0,"",COUNTIFS($A$12:$A$37,H59,$B$12:$B$37,"Ｃ"))</f>
        <v/>
      </c>
      <c r="I62" s="90"/>
      <c r="J62" s="90" t="str">
        <f>IF(COUNTIFS($A$12:$A$37,H59,$B$12:$B$37,"Ｄ")=0,"",COUNTIFS($A$12:$A$37,H59,$B$12:$B$37,"Ｄ"))</f>
        <v/>
      </c>
      <c r="K62" s="91"/>
      <c r="L62" s="92" t="str">
        <f>IF(COUNTIFS($A$12:$A$37,L59,$B$12:$B$37,"Ｃ")=0,"",COUNTIFS($A$12:$A$37,L59,$B$12:$B$37,"Ｃ"))</f>
        <v/>
      </c>
      <c r="M62" s="90"/>
      <c r="N62" s="90" t="str">
        <f>IF(COUNTIFS($A$12:$A$37,L59,$B$12:$B$37,"Ｄ")=0,"",COUNTIFS($A$12:$A$37,L59,$B$12:$B$37,"Ｄ"))</f>
        <v/>
      </c>
      <c r="O62" s="91"/>
      <c r="P62" s="92" t="str">
        <f>IF(COUNTIFS($A$12:$A$37,P59,$B$12:$B$37,"Ｃ")=0,"",COUNTIFS($A$12:$A$37,P59,$B$12:$B$37,"Ｃ"))</f>
        <v/>
      </c>
      <c r="Q62" s="90"/>
      <c r="R62" s="90" t="str">
        <f>IF(COUNTIFS($A$12:$A$37,P59,$B$12:$B$37,"Ｄ")=0,"",COUNTIFS($A$12:$A$37,P59,$B$12:$B$37,"Ｄ"))</f>
        <v/>
      </c>
      <c r="S62" s="91"/>
      <c r="T62" s="92" t="str">
        <f>IF(COUNTIFS($A$12:$A$37,T59,$B$12:$B$37,"Ｃ")=0,"",COUNTIFS($A$12:$A$37,T59,$B$12:$B$37,"Ｃ"))</f>
        <v/>
      </c>
      <c r="U62" s="90"/>
      <c r="V62" s="90" t="str">
        <f>IF(COUNTIFS($A$12:$A$37,T59,$B$12:$B$37,"Ｄ")=0,"",COUNTIFS($A$12:$A$37,T59,$B$12:$B$37,"Ｄ"))</f>
        <v/>
      </c>
      <c r="W62" s="91"/>
      <c r="X62" s="92" t="str">
        <f>IF(COUNTIFS($A$12:$A$37,X59,$B$12:$B$37,"Ｃ")=0,"",COUNTIFS($A$12:$A$37,X59,$B$12:$B$37,"Ｃ"))</f>
        <v/>
      </c>
      <c r="Y62" s="90"/>
      <c r="Z62" s="90" t="str">
        <f>IF(COUNTIFS($A$12:$A$37,X59,$B$12:$B$37,"Ｄ")=0,"",COUNTIFS($A$12:$A$37,X59,$B$12:$B$37,"Ｄ"))</f>
        <v/>
      </c>
      <c r="AA62" s="91"/>
      <c r="AB62" s="92" t="str">
        <f>IF(COUNTIFS($A$12:$A$37,AB59,$B$12:$B$37,"Ｃ")=0,"",COUNTIFS($A$12:$A$37,AB59,$B$12:$B$37,"Ｃ"))</f>
        <v/>
      </c>
      <c r="AC62" s="90"/>
      <c r="AD62" s="90" t="str">
        <f>IF(COUNTIFS($A$12:$A$37,AB59,$B$12:$B$37,"Ｄ")=0,"",COUNTIFS($A$12:$A$37,AB59,$B$12:$B$37,"Ｄ"))</f>
        <v/>
      </c>
      <c r="AE62" s="91"/>
    </row>
    <row r="63" spans="1:37" ht="15" customHeight="1">
      <c r="A63" s="87" t="s">
        <v>50</v>
      </c>
      <c r="B63" s="88"/>
      <c r="C63" s="89"/>
      <c r="D63" s="84" t="str">
        <f>IF(SUM(SUMIFS($AH$12:$AH$37,$A$12:$A$37,D59,$B$12:$B$37,"Ａ"),SUMIFS($AH$12:$AH$37,$A$12:$A$37,D59,$B$12:$B$37,"Ｃ"))=0,"",SUM(SUMIFS($AH$12:$AH$37,$A$12:$A$37,D59,$B$12:$B$37,"Ａ"),SUMIFS($AH$12:$AH$37,$A$12:$A$37,D59,$B$12:$B$37,"Ｃ")))</f>
        <v/>
      </c>
      <c r="E63" s="85"/>
      <c r="F63" s="85" t="str">
        <f>IF(SUM(SUMIFS($AH$12:$AH$37,$A$12:$A$37,D59,$B$12:$B$37,"Ｂ"),SUMIFS($AH$12:$AH$37,$A$12:$A$37,D59,$B$12:$B$37,"Ｄ"))=0,"",SUM(SUMIFS($AH$12:$AH$37,$A$12:$A$37,D59,$B$12:$B$37,"Ｂ"),SUMIFS($AH$12:$AH$37,$A$12:$A$37,D59,$B$12:$B$37,"Ｄ")))</f>
        <v/>
      </c>
      <c r="G63" s="86"/>
      <c r="H63" s="84" t="str">
        <f>IF(SUM(SUMIFS($AH$12:$AH$37,$A$12:$A$37,H59,$B$12:$B$37,"Ａ"),SUMIFS($AH$12:$AH$37,$A$12:$A$37,H59,$B$12:$B$37,"Ｃ"))=0,"",SUM(SUMIFS($AH$12:$AH$37,$A$12:$A$37,H59,$B$12:$B$37,"Ａ"),SUMIFS($AH$12:$AH$37,$A$12:$A$37,H59,$B$12:$B$37,"Ｃ")))</f>
        <v/>
      </c>
      <c r="I63" s="85"/>
      <c r="J63" s="85" t="str">
        <f>IF(SUM(SUMIFS($AH$12:$AH$37,$A$12:$A$37,H59,$B$12:$B$37,"Ｂ"),SUMIFS($AH$12:$AH$37,$A$12:$A$37,H59,$B$12:$B$37,"Ｄ"))=0,"",SUM(SUMIFS($AH$12:$AH$37,$A$12:$A$37,H59,$B$12:$B$37,"Ｂ"),SUMIFS($AH$12:$AH$37,$A$12:$A$37,H59,$B$12:$B$37,"Ｄ")))</f>
        <v/>
      </c>
      <c r="K63" s="86"/>
      <c r="L63" s="84" t="str">
        <f>IF(SUM(SUMIFS($AH$12:$AH$37,$A$12:$A$37,L59,$B$12:$B$37,"Ａ"),SUMIFS($AH$12:$AH$37,$A$12:$A$37,L59,$B$12:$B$37,"Ｃ"))=0,"",SUM(SUMIFS($AH$12:$AH$37,$A$12:$A$37,L59,$B$12:$B$37,"Ａ"),SUMIFS($AH$12:$AH$37,$A$12:$A$37,L59,$B$12:$B$37,"Ｃ")))</f>
        <v/>
      </c>
      <c r="M63" s="85"/>
      <c r="N63" s="85" t="str">
        <f>IF(SUM(SUMIFS($AH$12:$AH$37,$A$12:$A$37,L59,$B$12:$B$37,"Ｂ"),SUMIFS($AH$12:$AH$37,$A$12:$A$37,L59,$B$12:$B$37,"Ｄ"))=0,"",SUM(SUMIFS($AH$12:$AH$37,$A$12:$A$37,L59,$B$12:$B$37,"Ｂ"),SUMIFS($AH$12:$AH$37,$A$12:$A$37,L59,$B$12:$B$37,"Ｄ")))</f>
        <v/>
      </c>
      <c r="O63" s="86"/>
      <c r="P63" s="84" t="str">
        <f>IF(SUM(SUMIFS($AH$12:$AH$37,$A$12:$A$37,P59,$B$12:$B$37,"Ａ"),SUMIFS($AH$12:$AH$37,$A$12:$A$37,P59,$B$12:$B$37,"Ｃ"))=0,"",SUM(SUMIFS($AH$12:$AH$37,$A$12:$A$37,P59,$B$12:$B$37,"Ａ"),SUMIFS($AH$12:$AH$37,$A$12:$A$37,P59,$B$12:$B$37,"Ｃ")))</f>
        <v/>
      </c>
      <c r="Q63" s="85"/>
      <c r="R63" s="85" t="str">
        <f>IF(SUM(SUMIFS($AH$12:$AH$37,$A$12:$A$37,P59,$B$12:$B$37,"Ｂ"),SUMIFS($AH$12:$AH$37,$A$12:$A$37,P59,$B$12:$B$37,"Ｄ"))=0,"",SUM(SUMIFS($AH$12:$AH$37,$A$12:$A$37,P59,$B$12:$B$37,"Ｂ"),SUMIFS($AH$12:$AH$37,$A$12:$A$37,P59,$B$12:$B$37,"Ｄ")))</f>
        <v/>
      </c>
      <c r="S63" s="86"/>
      <c r="T63" s="84" t="str">
        <f>IF(SUM(SUMIFS($AH$12:$AH$37,$A$12:$A$37,T59,$B$12:$B$37,"Ａ"),SUMIFS($AH$12:$AH$37,$A$12:$A$37,T59,$B$12:$B$37,"Ｃ"))=0,"",SUM(SUMIFS($AH$12:$AH$37,$A$12:$A$37,T59,$B$12:$B$37,"Ａ"),SUMIFS($AH$12:$AH$37,$A$12:$A$37,T59,$B$12:$B$37,"Ｃ")))</f>
        <v/>
      </c>
      <c r="U63" s="85"/>
      <c r="V63" s="85" t="str">
        <f>IF(SUM(SUMIFS($AH$12:$AH$37,$A$12:$A$37,T59,$B$12:$B$37,"Ｂ"),SUMIFS($AH$12:$AH$37,$A$12:$A$37,T59,$B$12:$B$37,"Ｄ"))=0,"",SUM(SUMIFS($AH$12:$AH$37,$A$12:$A$37,T59,$B$12:$B$37,"Ｂ"),SUMIFS($AH$12:$AH$37,$A$12:$A$37,T59,$B$12:$B$37,"Ｄ")))</f>
        <v/>
      </c>
      <c r="W63" s="86"/>
      <c r="X63" s="84" t="str">
        <f>IF(SUM(SUMIFS($AH$12:$AH$37,$A$12:$A$37,X59,$B$12:$B$37,"Ａ"),SUMIFS($AH$12:$AH$37,$A$12:$A$37,X59,$B$12:$B$37,"Ｃ"))=0,"",SUM(SUMIFS($AH$12:$AH$37,$A$12:$A$37,X59,$B$12:$B$37,"Ａ"),SUMIFS($AH$12:$AH$37,$A$12:$A$37,X59,$B$12:$B$37,"Ｃ")))</f>
        <v/>
      </c>
      <c r="Y63" s="85"/>
      <c r="Z63" s="85" t="str">
        <f>IF(SUM(SUMIFS($AH$12:$AH$37,$A$12:$A$37,X59,$B$12:$B$37,"Ｂ"),SUMIFS($AH$12:$AH$37,$A$12:$A$37,X59,$B$12:$B$37,"Ｄ"))=0,"",SUM(SUMIFS($AH$12:$AH$37,$A$12:$A$37,X59,$B$12:$B$37,"Ｂ"),SUMIFS($AH$12:$AH$37,$A$12:$A$37,X59,$B$12:$B$37,"Ｄ")))</f>
        <v/>
      </c>
      <c r="AA63" s="86"/>
      <c r="AB63" s="84" t="str">
        <f>IF(SUM(SUMIFS($AH$12:$AH$37,$A$12:$A$37,AB59,$B$12:$B$37,"Ａ"),SUMIFS($AH$12:$AH$37,$A$12:$A$37,AB59,$B$12:$B$37,"Ｃ"))=0,"",SUM(SUMIFS($AH$12:$AH$37,$A$12:$A$37,AB59,$B$12:$B$37,"Ａ"),SUMIFS($AH$12:$AH$37,$A$12:$A$37,AB59,$B$12:$B$37,"Ｃ")))</f>
        <v/>
      </c>
      <c r="AC63" s="85"/>
      <c r="AD63" s="85" t="str">
        <f>IF(SUM(SUMIFS($AH$12:$AH$37,$A$12:$A$37,AB59,$B$12:$B$37,"Ｂ"),SUMIFS($AH$12:$AH$37,$A$12:$A$37,AB59,$B$12:$B$37,"Ｄ"))=0,"",SUM(SUMIFS($AH$12:$AH$37,$A$12:$A$37,AB59,$B$12:$B$37,"Ｂ"),SUMIFS($AH$12:$AH$37,$A$12:$A$37,AB59,$B$12:$B$37,"Ｄ")))</f>
        <v/>
      </c>
      <c r="AE63" s="86"/>
    </row>
    <row r="64" spans="1:37" ht="15" customHeight="1">
      <c r="A64" s="87" t="s">
        <v>51</v>
      </c>
      <c r="B64" s="88"/>
      <c r="C64" s="89"/>
      <c r="D64" s="77" t="str">
        <f>IF(SUM(D63,F63)=0,"",SUM(D63,F63))</f>
        <v/>
      </c>
      <c r="E64" s="78"/>
      <c r="F64" s="78"/>
      <c r="G64" s="79"/>
      <c r="H64" s="77" t="str">
        <f>IF(SUM(H63,J63)=0,"",SUM(H63,J63))</f>
        <v/>
      </c>
      <c r="I64" s="78"/>
      <c r="J64" s="78"/>
      <c r="K64" s="79"/>
      <c r="L64" s="77" t="str">
        <f>IF(SUM(L63,N63)=0,"",SUM(L63,N63))</f>
        <v/>
      </c>
      <c r="M64" s="78"/>
      <c r="N64" s="78"/>
      <c r="O64" s="79"/>
      <c r="P64" s="77" t="str">
        <f>IF(SUM(P63,R63)=0,"",SUM(P63,R63))</f>
        <v/>
      </c>
      <c r="Q64" s="78"/>
      <c r="R64" s="78"/>
      <c r="S64" s="79"/>
      <c r="T64" s="77" t="str">
        <f>IF(SUM(T63,V63)=0,"",SUM(T63,V63))</f>
        <v/>
      </c>
      <c r="U64" s="78"/>
      <c r="V64" s="78"/>
      <c r="W64" s="79"/>
      <c r="X64" s="77" t="str">
        <f>IF(SUM(X63,Z63)=0,"",SUM(X63,Z63))</f>
        <v/>
      </c>
      <c r="Y64" s="78"/>
      <c r="Z64" s="78"/>
      <c r="AA64" s="79"/>
      <c r="AB64" s="77" t="str">
        <f>IF(SUM(AB63,AD63)=0,"",SUM(AB63,AD63))</f>
        <v/>
      </c>
      <c r="AC64" s="78"/>
      <c r="AD64" s="78"/>
      <c r="AE64" s="79"/>
    </row>
    <row r="66" spans="1:39" ht="15" customHeight="1">
      <c r="A66" s="38"/>
      <c r="B66" s="39"/>
      <c r="C66" s="40"/>
      <c r="D66" s="100" t="str">
        <f>IF('別紙5-1記載用リスト'!$E$18="","",'別紙5-1記載用リスト'!$E$18)</f>
        <v>夜間支援従事者</v>
      </c>
      <c r="E66" s="102"/>
      <c r="F66" s="102"/>
      <c r="G66" s="101"/>
      <c r="H66" s="100" t="str">
        <f>IF('別紙5-1記載用リスト'!$E$19="","",'別紙5-1記載用リスト'!$E$19)</f>
        <v>管理栄養士</v>
      </c>
      <c r="I66" s="102"/>
      <c r="J66" s="102"/>
      <c r="K66" s="101"/>
      <c r="L66" s="100" t="str">
        <f>IF('別紙5-1記載用リスト'!$E$20="","",'別紙5-1記載用リスト'!$E$20)</f>
        <v>栄養士</v>
      </c>
      <c r="M66" s="102"/>
      <c r="N66" s="102"/>
      <c r="O66" s="101"/>
      <c r="P66" s="100" t="str">
        <f>IF('別紙5-1記載用リスト'!$E$21="","",'別紙5-1記載用リスト'!$E$21)</f>
        <v>調理員</v>
      </c>
      <c r="Q66" s="102"/>
      <c r="R66" s="102"/>
      <c r="S66" s="101"/>
      <c r="T66" s="100" t="str">
        <f>IF('別紙5-1記載用リスト'!$E$22="","",'別紙5-1記載用リスト'!$E$22)</f>
        <v>言語聴覚士</v>
      </c>
      <c r="U66" s="102"/>
      <c r="V66" s="102"/>
      <c r="W66" s="101"/>
      <c r="X66" s="100" t="str">
        <f>IF('別紙5-1記載用リスト'!$E$23="","",'別紙5-1記載用リスト'!$E$23)</f>
        <v>機能訓練指導員</v>
      </c>
      <c r="Y66" s="102"/>
      <c r="Z66" s="102"/>
      <c r="AA66" s="101"/>
      <c r="AB66" s="100" t="str">
        <f>IF('別紙5-1記載用リスト'!$E$24="","",'別紙5-1記載用リスト'!$E$24)</f>
        <v>その他</v>
      </c>
      <c r="AC66" s="102"/>
      <c r="AD66" s="102"/>
      <c r="AE66" s="101"/>
    </row>
    <row r="67" spans="1:39" ht="15" customHeight="1">
      <c r="A67" s="41"/>
      <c r="B67" s="42"/>
      <c r="C67" s="43"/>
      <c r="D67" s="96" t="s">
        <v>45</v>
      </c>
      <c r="E67" s="97"/>
      <c r="F67" s="98" t="s">
        <v>46</v>
      </c>
      <c r="G67" s="99"/>
      <c r="H67" s="96" t="s">
        <v>45</v>
      </c>
      <c r="I67" s="97"/>
      <c r="J67" s="98" t="s">
        <v>46</v>
      </c>
      <c r="K67" s="99"/>
      <c r="L67" s="96" t="s">
        <v>45</v>
      </c>
      <c r="M67" s="97"/>
      <c r="N67" s="98" t="s">
        <v>46</v>
      </c>
      <c r="O67" s="99"/>
      <c r="P67" s="96" t="s">
        <v>45</v>
      </c>
      <c r="Q67" s="97"/>
      <c r="R67" s="98" t="s">
        <v>46</v>
      </c>
      <c r="S67" s="99"/>
      <c r="T67" s="96" t="s">
        <v>45</v>
      </c>
      <c r="U67" s="97"/>
      <c r="V67" s="98" t="s">
        <v>46</v>
      </c>
      <c r="W67" s="99"/>
      <c r="X67" s="96" t="s">
        <v>45</v>
      </c>
      <c r="Y67" s="97"/>
      <c r="Z67" s="98" t="s">
        <v>46</v>
      </c>
      <c r="AA67" s="99"/>
      <c r="AB67" s="96" t="s">
        <v>45</v>
      </c>
      <c r="AC67" s="97"/>
      <c r="AD67" s="98" t="s">
        <v>46</v>
      </c>
      <c r="AE67" s="99"/>
    </row>
    <row r="68" spans="1:39" ht="15" customHeight="1">
      <c r="A68" s="100" t="s">
        <v>47</v>
      </c>
      <c r="B68" s="101"/>
      <c r="C68" s="44" t="s">
        <v>48</v>
      </c>
      <c r="D68" s="95" t="str">
        <f>IF(COUNTIFS($A$12:$A$37,D66,$B$12:$B$37,"Ａ")=0,"",COUNTIFS($A$12:$A$37,D66,$B$12:$B$37,"Ａ"))</f>
        <v/>
      </c>
      <c r="E68" s="93"/>
      <c r="F68" s="93" t="str">
        <f>IF(COUNTIFS($A$12:$A$37,D66,$B$12:$B$37,"Ｂ")=0,"",COUNTIFS($A$12:$A$37,D66,$B$12:$B$37,"Ｂ"))</f>
        <v/>
      </c>
      <c r="G68" s="94"/>
      <c r="H68" s="95" t="str">
        <f>IF(COUNTIFS($A$12:$A$37,H66,$B$12:$B$37,"Ａ")=0,"",COUNTIFS($A$12:$A$37,H66,$B$12:$B$37,"Ａ"))</f>
        <v/>
      </c>
      <c r="I68" s="93"/>
      <c r="J68" s="93" t="str">
        <f>IF(COUNTIFS($A$12:$A$37,H66,$B$12:$B$37,"Ｂ")=0,"",COUNTIFS($A$12:$A$37,H66,$B$12:$B$37,"Ｂ"))</f>
        <v/>
      </c>
      <c r="K68" s="94"/>
      <c r="L68" s="95" t="str">
        <f>IF(COUNTIFS($A$12:$A$37,L66,$B$12:$B$37,"Ａ")=0,"",COUNTIFS($A$12:$A$37,L66,$B$12:$B$37,"Ａ"))</f>
        <v/>
      </c>
      <c r="M68" s="93"/>
      <c r="N68" s="93" t="str">
        <f>IF(COUNTIFS($A$12:$A$37,L66,$B$12:$B$37,"Ｂ")=0,"",COUNTIFS($A$12:$A$37,L66,$B$12:$B$37,"Ｂ"))</f>
        <v/>
      </c>
      <c r="O68" s="94"/>
      <c r="P68" s="95" t="str">
        <f>IF(COUNTIFS($A$12:$A$37,P66,$B$12:$B$37,"Ａ")=0,"",COUNTIFS($A$12:$A$37,P66,$B$12:$B$37,"Ａ"))</f>
        <v/>
      </c>
      <c r="Q68" s="93"/>
      <c r="R68" s="93" t="str">
        <f>IF(COUNTIFS($A$12:$A$37,P66,$B$12:$B$37,"Ｂ")=0,"",COUNTIFS($A$12:$A$37,P66,$B$12:$B$37,"Ｂ"))</f>
        <v/>
      </c>
      <c r="S68" s="94"/>
      <c r="T68" s="95" t="str">
        <f>IF(COUNTIFS($A$12:$A$37,T66,$B$12:$B$37,"Ａ")=0,"",COUNTIFS($A$12:$A$37,T66,$B$12:$B$37,"Ａ"))</f>
        <v/>
      </c>
      <c r="U68" s="93"/>
      <c r="V68" s="93" t="str">
        <f>IF(COUNTIFS($A$12:$A$37,T66,$B$12:$B$37,"Ｂ")=0,"",COUNTIFS($A$12:$A$37,T66,$B$12:$B$37,"Ｂ"))</f>
        <v/>
      </c>
      <c r="W68" s="94"/>
      <c r="X68" s="95" t="str">
        <f>IF(COUNTIFS($A$12:$A$37,X66,$B$12:$B$37,"Ａ")=0,"",COUNTIFS($A$12:$A$37,X66,$B$12:$B$37,"Ａ"))</f>
        <v/>
      </c>
      <c r="Y68" s="93"/>
      <c r="Z68" s="93" t="str">
        <f>IF(COUNTIFS($A$12:$A$37,X66,$B$12:$B$37,"Ｂ")=0,"",COUNTIFS($A$12:$A$37,X66,$B$12:$B$37,"Ｂ"))</f>
        <v/>
      </c>
      <c r="AA68" s="94"/>
      <c r="AB68" s="95" t="str">
        <f>IF(COUNTIFS($A$12:$A$37,AB66,$B$12:$B$37,"Ａ")=0,"",COUNTIFS($A$12:$A$37,AB66,$B$12:$B$37,"Ａ"))</f>
        <v/>
      </c>
      <c r="AC68" s="93"/>
      <c r="AD68" s="93" t="str">
        <f>IF(COUNTIFS($A$12:$A$37,AB66,$B$12:$B$37,"Ｂ")=0,"",COUNTIFS($A$12:$A$37,AB66,$B$12:$B$37,"Ｂ"))</f>
        <v/>
      </c>
      <c r="AE68" s="94"/>
    </row>
    <row r="69" spans="1:39" ht="15" customHeight="1">
      <c r="A69" s="96"/>
      <c r="B69" s="99"/>
      <c r="C69" s="45" t="s">
        <v>49</v>
      </c>
      <c r="D69" s="92" t="str">
        <f>IF(COUNTIFS($A$12:$A$37,D66,$B$12:$B$37,"Ｃ")=0,"",COUNTIFS($A$12:$A$37,D66,$B$12:$B$37,"Ｃ"))</f>
        <v/>
      </c>
      <c r="E69" s="90"/>
      <c r="F69" s="90" t="str">
        <f>IF(COUNTIFS($A$12:$A$37,D66,$B$12:$B$37,"Ｄ")=0,"",COUNTIFS($A$12:$A$37,D66,$B$12:$B$37,"Ｄ"))</f>
        <v/>
      </c>
      <c r="G69" s="91"/>
      <c r="H69" s="92" t="str">
        <f>IF(COUNTIFS($A$12:$A$37,H66,$B$12:$B$37,"Ｃ")=0,"",COUNTIFS($A$12:$A$37,H66,$B$12:$B$37,"Ｃ"))</f>
        <v/>
      </c>
      <c r="I69" s="90"/>
      <c r="J69" s="90" t="str">
        <f>IF(COUNTIFS($A$12:$A$37,H66,$B$12:$B$37,"Ｄ")=0,"",COUNTIFS($A$12:$A$37,H66,$B$12:$B$37,"Ｄ"))</f>
        <v/>
      </c>
      <c r="K69" s="91"/>
      <c r="L69" s="92" t="str">
        <f>IF(COUNTIFS($A$12:$A$37,L66,$B$12:$B$37,"Ｃ")=0,"",COUNTIFS($A$12:$A$37,L66,$B$12:$B$37,"Ｃ"))</f>
        <v/>
      </c>
      <c r="M69" s="90"/>
      <c r="N69" s="90" t="str">
        <f>IF(COUNTIFS($A$12:$A$37,L66,$B$12:$B$37,"Ｄ")=0,"",COUNTIFS($A$12:$A$37,L66,$B$12:$B$37,"Ｄ"))</f>
        <v/>
      </c>
      <c r="O69" s="91"/>
      <c r="P69" s="92" t="str">
        <f>IF(COUNTIFS($A$12:$A$37,P66,$B$12:$B$37,"Ｃ")=0,"",COUNTIFS($A$12:$A$37,P66,$B$12:$B$37,"Ｃ"))</f>
        <v/>
      </c>
      <c r="Q69" s="90"/>
      <c r="R69" s="90" t="str">
        <f>IF(COUNTIFS($A$12:$A$37,P66,$B$12:$B$37,"Ｄ")=0,"",COUNTIFS($A$12:$A$37,P66,$B$12:$B$37,"Ｄ"))</f>
        <v/>
      </c>
      <c r="S69" s="91"/>
      <c r="T69" s="92" t="str">
        <f>IF(COUNTIFS($A$12:$A$37,T66,$B$12:$B$37,"Ｃ")=0,"",COUNTIFS($A$12:$A$37,T66,$B$12:$B$37,"Ｃ"))</f>
        <v/>
      </c>
      <c r="U69" s="90"/>
      <c r="V69" s="90" t="str">
        <f>IF(COUNTIFS($A$12:$A$37,T66,$B$12:$B$37,"Ｄ")=0,"",COUNTIFS($A$12:$A$37,T66,$B$12:$B$37,"Ｄ"))</f>
        <v/>
      </c>
      <c r="W69" s="91"/>
      <c r="X69" s="92" t="str">
        <f>IF(COUNTIFS($A$12:$A$37,X66,$B$12:$B$37,"Ｃ")=0,"",COUNTIFS($A$12:$A$37,X66,$B$12:$B$37,"Ｃ"))</f>
        <v/>
      </c>
      <c r="Y69" s="90"/>
      <c r="Z69" s="90" t="str">
        <f>IF(COUNTIFS($A$12:$A$37,X66,$B$12:$B$37,"Ｄ")=0,"",COUNTIFS($A$12:$A$37,X66,$B$12:$B$37,"Ｄ"))</f>
        <v/>
      </c>
      <c r="AA69" s="91"/>
      <c r="AB69" s="92" t="str">
        <f>IF(COUNTIFS($A$12:$A$37,AB66,$B$12:$B$37,"Ｃ")=0,"",COUNTIFS($A$12:$A$37,AB66,$B$12:$B$37,"Ｃ"))</f>
        <v/>
      </c>
      <c r="AC69" s="90"/>
      <c r="AD69" s="90" t="str">
        <f>IF(COUNTIFS($A$12:$A$37,AB66,$B$12:$B$37,"Ｄ")=0,"",COUNTIFS($A$12:$A$37,AB66,$B$12:$B$37,"Ｄ"))</f>
        <v/>
      </c>
      <c r="AE69" s="91"/>
    </row>
    <row r="70" spans="1:39" ht="15" customHeight="1">
      <c r="A70" s="87" t="s">
        <v>50</v>
      </c>
      <c r="B70" s="88"/>
      <c r="C70" s="89"/>
      <c r="D70" s="84" t="str">
        <f>IF(SUM(SUMIFS($AH$12:$AH$37,$A$12:$A$37,D66,$B$12:$B$37,"Ａ"),SUMIFS($AH$12:$AH$37,$A$12:$A$37,D66,$B$12:$B$37,"Ｃ"))=0,"",SUM(SUMIFS($AH$12:$AH$37,$A$12:$A$37,D66,$B$12:$B$37,"Ａ"),SUMIFS($AH$12:$AH$37,$A$12:$A$37,D66,$B$12:$B$37,"Ｃ")))</f>
        <v/>
      </c>
      <c r="E70" s="85"/>
      <c r="F70" s="85" t="str">
        <f>IF(SUM(SUMIFS($AH$12:$AH$37,$A$12:$A$37,D66,$B$12:$B$37,"Ｂ"),SUMIFS($AH$12:$AH$37,$A$12:$A$37,D66,$B$12:$B$37,"Ｄ"))=0,"",SUM(SUMIFS($AH$12:$AH$37,$A$12:$A$37,D66,$B$12:$B$37,"Ｂ"),SUMIFS($AH$12:$AH$37,$A$12:$A$37,D66,$B$12:$B$37,"Ｄ")))</f>
        <v/>
      </c>
      <c r="G70" s="86"/>
      <c r="H70" s="84" t="str">
        <f>IF(SUM(SUMIFS($AH$12:$AH$37,$A$12:$A$37,H66,$B$12:$B$37,"Ａ"),SUMIFS($AH$12:$AH$37,$A$12:$A$37,H66,$B$12:$B$37,"Ｃ"))=0,"",SUM(SUMIFS($AH$12:$AH$37,$A$12:$A$37,H66,$B$12:$B$37,"Ａ"),SUMIFS($AH$12:$AH$37,$A$12:$A$37,H66,$B$12:$B$37,"Ｃ")))</f>
        <v/>
      </c>
      <c r="I70" s="85"/>
      <c r="J70" s="85" t="str">
        <f>IF(SUM(SUMIFS($AH$12:$AH$37,$A$12:$A$37,H66,$B$12:$B$37,"Ｂ"),SUMIFS($AH$12:$AH$37,$A$12:$A$37,H66,$B$12:$B$37,"Ｄ"))=0,"",SUM(SUMIFS($AH$12:$AH$37,$A$12:$A$37,H66,$B$12:$B$37,"Ｂ"),SUMIFS($AH$12:$AH$37,$A$12:$A$37,H66,$B$12:$B$37,"Ｄ")))</f>
        <v/>
      </c>
      <c r="K70" s="86"/>
      <c r="L70" s="84" t="str">
        <f>IF(SUM(SUMIFS($AH$12:$AH$37,$A$12:$A$37,L66,$B$12:$B$37,"Ａ"),SUMIFS($AH$12:$AH$37,$A$12:$A$37,L66,$B$12:$B$37,"Ｃ"))=0,"",SUM(SUMIFS($AH$12:$AH$37,$A$12:$A$37,L66,$B$12:$B$37,"Ａ"),SUMIFS($AH$12:$AH$37,$A$12:$A$37,L66,$B$12:$B$37,"Ｃ")))</f>
        <v/>
      </c>
      <c r="M70" s="85"/>
      <c r="N70" s="85" t="str">
        <f>IF(SUM(SUMIFS($AH$12:$AH$37,$A$12:$A$37,L66,$B$12:$B$37,"Ｂ"),SUMIFS($AH$12:$AH$37,$A$12:$A$37,L66,$B$12:$B$37,"Ｄ"))=0,"",SUM(SUMIFS($AH$12:$AH$37,$A$12:$A$37,L66,$B$12:$B$37,"Ｂ"),SUMIFS($AH$12:$AH$37,$A$12:$A$37,L66,$B$12:$B$37,"Ｄ")))</f>
        <v/>
      </c>
      <c r="O70" s="86"/>
      <c r="P70" s="84" t="str">
        <f>IF(SUM(SUMIFS($AH$12:$AH$37,$A$12:$A$37,P66,$B$12:$B$37,"Ａ"),SUMIFS($AH$12:$AH$37,$A$12:$A$37,P66,$B$12:$B$37,"Ｃ"))=0,"",SUM(SUMIFS($AH$12:$AH$37,$A$12:$A$37,P66,$B$12:$B$37,"Ａ"),SUMIFS($AH$12:$AH$37,$A$12:$A$37,P66,$B$12:$B$37,"Ｃ")))</f>
        <v/>
      </c>
      <c r="Q70" s="85"/>
      <c r="R70" s="85" t="str">
        <f>IF(SUM(SUMIFS($AH$12:$AH$37,$A$12:$A$37,P66,$B$12:$B$37,"Ｂ"),SUMIFS($AH$12:$AH$37,$A$12:$A$37,P66,$B$12:$B$37,"Ｄ"))=0,"",SUM(SUMIFS($AH$12:$AH$37,$A$12:$A$37,P66,$B$12:$B$37,"Ｂ"),SUMIFS($AH$12:$AH$37,$A$12:$A$37,P66,$B$12:$B$37,"Ｄ")))</f>
        <v/>
      </c>
      <c r="S70" s="86"/>
      <c r="T70" s="84" t="str">
        <f>IF(SUM(SUMIFS($AH$12:$AH$37,$A$12:$A$37,T66,$B$12:$B$37,"Ａ"),SUMIFS($AH$12:$AH$37,$A$12:$A$37,T66,$B$12:$B$37,"Ｃ"))=0,"",SUM(SUMIFS($AH$12:$AH$37,$A$12:$A$37,T66,$B$12:$B$37,"Ａ"),SUMIFS($AH$12:$AH$37,$A$12:$A$37,T66,$B$12:$B$37,"Ｃ")))</f>
        <v/>
      </c>
      <c r="U70" s="85"/>
      <c r="V70" s="85" t="str">
        <f>IF(SUM(SUMIFS($AH$12:$AH$37,$A$12:$A$37,T66,$B$12:$B$37,"Ｂ"),SUMIFS($AH$12:$AH$37,$A$12:$A$37,T66,$B$12:$B$37,"Ｄ"))=0,"",SUM(SUMIFS($AH$12:$AH$37,$A$12:$A$37,T66,$B$12:$B$37,"Ｂ"),SUMIFS($AH$12:$AH$37,$A$12:$A$37,T66,$B$12:$B$37,"Ｄ")))</f>
        <v/>
      </c>
      <c r="W70" s="86"/>
      <c r="X70" s="84" t="str">
        <f>IF(SUM(SUMIFS($AH$12:$AH$37,$A$12:$A$37,X66,$B$12:$B$37,"Ａ"),SUMIFS($AH$12:$AH$37,$A$12:$A$37,X66,$B$12:$B$37,"Ｃ"))=0,"",SUM(SUMIFS($AH$12:$AH$37,$A$12:$A$37,X66,$B$12:$B$37,"Ａ"),SUMIFS($AH$12:$AH$37,$A$12:$A$37,X66,$B$12:$B$37,"Ｃ")))</f>
        <v/>
      </c>
      <c r="Y70" s="85"/>
      <c r="Z70" s="85" t="str">
        <f>IF(SUM(SUMIFS($AH$12:$AH$37,$A$12:$A$37,X66,$B$12:$B$37,"Ｂ"),SUMIFS($AH$12:$AH$37,$A$12:$A$37,X66,$B$12:$B$37,"Ｄ"))=0,"",SUM(SUMIFS($AH$12:$AH$37,$A$12:$A$37,X66,$B$12:$B$37,"Ｂ"),SUMIFS($AH$12:$AH$37,$A$12:$A$37,X66,$B$12:$B$37,"Ｄ")))</f>
        <v/>
      </c>
      <c r="AA70" s="86"/>
      <c r="AB70" s="84" t="str">
        <f>IF(SUM(SUMIFS($AH$12:$AH$37,$A$12:$A$37,AB66,$B$12:$B$37,"Ａ"),SUMIFS($AH$12:$AH$37,$A$12:$A$37,AB66,$B$12:$B$37,"Ｃ"))=0,"",SUM(SUMIFS($AH$12:$AH$37,$A$12:$A$37,AB66,$B$12:$B$37,"Ａ"),SUMIFS($AH$12:$AH$37,$A$12:$A$37,AB66,$B$12:$B$37,"Ｃ")))</f>
        <v/>
      </c>
      <c r="AC70" s="85"/>
      <c r="AD70" s="85" t="str">
        <f>IF(SUM(SUMIFS($AH$12:$AH$37,$A$12:$A$37,AB66,$B$12:$B$37,"Ｂ"),SUMIFS($AH$12:$AH$37,$A$12:$A$37,AB66,$B$12:$B$37,"Ｄ"))=0,"",SUM(SUMIFS($AH$12:$AH$37,$A$12:$A$37,AB66,$B$12:$B$37,"Ｂ"),SUMIFS($AH$12:$AH$37,$A$12:$A$37,AB66,$B$12:$B$37,"Ｄ")))</f>
        <v/>
      </c>
      <c r="AE70" s="86"/>
    </row>
    <row r="71" spans="1:39" ht="15" customHeight="1">
      <c r="A71" s="87" t="s">
        <v>51</v>
      </c>
      <c r="B71" s="88"/>
      <c r="C71" s="89"/>
      <c r="D71" s="77" t="str">
        <f>IF(SUM(D70,F70)=0,"",SUM(D70,F70))</f>
        <v/>
      </c>
      <c r="E71" s="78"/>
      <c r="F71" s="78"/>
      <c r="G71" s="79"/>
      <c r="H71" s="77" t="str">
        <f>IF(SUM(H70,J70)=0,"",SUM(H70,J70))</f>
        <v/>
      </c>
      <c r="I71" s="78"/>
      <c r="J71" s="78"/>
      <c r="K71" s="79"/>
      <c r="L71" s="77" t="str">
        <f>IF(SUM(L70,N70)=0,"",SUM(L70,N70))</f>
        <v/>
      </c>
      <c r="M71" s="78"/>
      <c r="N71" s="78"/>
      <c r="O71" s="79"/>
      <c r="P71" s="77" t="str">
        <f>IF(SUM(P70,R70)=0,"",SUM(P70,R70))</f>
        <v/>
      </c>
      <c r="Q71" s="78"/>
      <c r="R71" s="78"/>
      <c r="S71" s="79"/>
      <c r="T71" s="77" t="str">
        <f>IF(SUM(T70,V70)=0,"",SUM(T70,V70))</f>
        <v/>
      </c>
      <c r="U71" s="78"/>
      <c r="V71" s="78"/>
      <c r="W71" s="79"/>
      <c r="X71" s="77" t="str">
        <f>IF(SUM(X70,Z70)=0,"",SUM(X70,Z70))</f>
        <v/>
      </c>
      <c r="Y71" s="78"/>
      <c r="Z71" s="78"/>
      <c r="AA71" s="79"/>
      <c r="AB71" s="77" t="str">
        <f>IF(SUM(AB70,AD70)=0,"",SUM(AB70,AD70))</f>
        <v/>
      </c>
      <c r="AC71" s="78"/>
      <c r="AD71" s="78"/>
      <c r="AE71" s="79"/>
    </row>
    <row r="73" spans="1:39" ht="15" customHeight="1">
      <c r="A73" s="38"/>
      <c r="B73" s="39"/>
      <c r="C73" s="40"/>
      <c r="D73" s="100" t="s">
        <v>52</v>
      </c>
      <c r="E73" s="102"/>
      <c r="F73" s="102"/>
      <c r="G73" s="101"/>
      <c r="H73" s="103" t="s">
        <v>53</v>
      </c>
      <c r="I73" s="104"/>
      <c r="J73" s="104"/>
      <c r="K73" s="105"/>
      <c r="L73" s="103" t="s">
        <v>53</v>
      </c>
      <c r="M73" s="104"/>
      <c r="N73" s="104"/>
      <c r="O73" s="105"/>
      <c r="P73" s="103" t="s">
        <v>53</v>
      </c>
      <c r="Q73" s="104"/>
      <c r="R73" s="104"/>
      <c r="S73" s="105"/>
      <c r="T73" s="103" t="s">
        <v>53</v>
      </c>
      <c r="U73" s="104"/>
      <c r="V73" s="104"/>
      <c r="W73" s="105"/>
      <c r="X73" s="103" t="s">
        <v>53</v>
      </c>
      <c r="Y73" s="104"/>
      <c r="Z73" s="104"/>
      <c r="AA73" s="105"/>
      <c r="AB73" s="103" t="s">
        <v>53</v>
      </c>
      <c r="AC73" s="104"/>
      <c r="AD73" s="104"/>
      <c r="AE73" s="105"/>
      <c r="AM73" s="4" t="s">
        <v>54</v>
      </c>
    </row>
    <row r="74" spans="1:39" ht="15" customHeight="1">
      <c r="A74" s="41"/>
      <c r="B74" s="42"/>
      <c r="C74" s="43"/>
      <c r="D74" s="96" t="s">
        <v>45</v>
      </c>
      <c r="E74" s="97"/>
      <c r="F74" s="98" t="s">
        <v>46</v>
      </c>
      <c r="G74" s="99"/>
      <c r="H74" s="96" t="s">
        <v>45</v>
      </c>
      <c r="I74" s="97"/>
      <c r="J74" s="98" t="s">
        <v>46</v>
      </c>
      <c r="K74" s="99"/>
      <c r="L74" s="96" t="s">
        <v>45</v>
      </c>
      <c r="M74" s="97"/>
      <c r="N74" s="98" t="s">
        <v>46</v>
      </c>
      <c r="O74" s="99"/>
      <c r="P74" s="96" t="s">
        <v>45</v>
      </c>
      <c r="Q74" s="97"/>
      <c r="R74" s="98" t="s">
        <v>46</v>
      </c>
      <c r="S74" s="99"/>
      <c r="T74" s="96" t="s">
        <v>45</v>
      </c>
      <c r="U74" s="97"/>
      <c r="V74" s="98" t="s">
        <v>46</v>
      </c>
      <c r="W74" s="99"/>
      <c r="X74" s="96" t="s">
        <v>45</v>
      </c>
      <c r="Y74" s="97"/>
      <c r="Z74" s="98" t="s">
        <v>46</v>
      </c>
      <c r="AA74" s="99"/>
      <c r="AB74" s="96" t="s">
        <v>45</v>
      </c>
      <c r="AC74" s="97"/>
      <c r="AD74" s="98" t="s">
        <v>46</v>
      </c>
      <c r="AE74" s="99"/>
    </row>
    <row r="75" spans="1:39" ht="15" customHeight="1">
      <c r="A75" s="100" t="s">
        <v>47</v>
      </c>
      <c r="B75" s="101"/>
      <c r="C75" s="44" t="s">
        <v>48</v>
      </c>
      <c r="D75" s="95" t="str">
        <f>IF(COUNT(H75,L75,P75,T75,X75,AB75)=0,"",SUM(H75,L75,P75,T75,X75,AB75))</f>
        <v/>
      </c>
      <c r="E75" s="93"/>
      <c r="F75" s="93" t="str">
        <f>IF(COUNT(J75,N75,R75,V75,Z75,AD75)=0,"",SUM(J75,N75,R75,V75,Z75,AD75))</f>
        <v/>
      </c>
      <c r="G75" s="94"/>
      <c r="H75" s="95" t="str">
        <f>IF(COUNTIFS($A$12:$A$37,H73,$B$12:$B$37,"Ａ")=0,"",COUNTIFS($A$12:$A$37,H73,$B$12:$B$37,"Ａ"))</f>
        <v/>
      </c>
      <c r="I75" s="93"/>
      <c r="J75" s="93" t="str">
        <f>IF(COUNTIFS($A$12:$A$37,H73,$B$12:$B$37,"Ｂ")=0,"",COUNTIFS($A$12:$A$37,H73,$B$12:$B$37,"Ｂ"))</f>
        <v/>
      </c>
      <c r="K75" s="94"/>
      <c r="L75" s="95" t="str">
        <f>IF(COUNTIFS($A$12:$A$37,L73,$B$12:$B$37,"Ａ")=0,"",COUNTIFS($A$12:$A$37,L73,$B$12:$B$37,"Ａ"))</f>
        <v/>
      </c>
      <c r="M75" s="93"/>
      <c r="N75" s="93" t="str">
        <f>IF(COUNTIFS($A$12:$A$37,L73,$B$12:$B$37,"Ｂ")=0,"",COUNTIFS($A$12:$A$37,L73,$B$12:$B$37,"Ｂ"))</f>
        <v/>
      </c>
      <c r="O75" s="94"/>
      <c r="P75" s="95" t="str">
        <f>IF(COUNTIFS($A$12:$A$37,P73,$B$12:$B$37,"Ａ")=0,"",COUNTIFS($A$12:$A$37,P73,$B$12:$B$37,"Ａ"))</f>
        <v/>
      </c>
      <c r="Q75" s="93"/>
      <c r="R75" s="93" t="str">
        <f>IF(COUNTIFS($A$12:$A$37,P73,$B$12:$B$37,"Ｂ")=0,"",COUNTIFS($A$12:$A$37,P73,$B$12:$B$37,"Ｂ"))</f>
        <v/>
      </c>
      <c r="S75" s="94"/>
      <c r="T75" s="95" t="str">
        <f>IF(COUNTIFS($A$12:$A$37,T73,$B$12:$B$37,"Ａ")=0,"",COUNTIFS($A$12:$A$37,T73,$B$12:$B$37,"Ａ"))</f>
        <v/>
      </c>
      <c r="U75" s="93"/>
      <c r="V75" s="93" t="str">
        <f>IF(COUNTIFS($A$12:$A$37,T73,$B$12:$B$37,"Ｂ")=0,"",COUNTIFS($A$12:$A$37,T73,$B$12:$B$37,"Ｂ"))</f>
        <v/>
      </c>
      <c r="W75" s="94"/>
      <c r="X75" s="95" t="str">
        <f>IF(COUNTIFS($A$12:$A$37,X73,$B$12:$B$37,"Ａ")=0,"",COUNTIFS($A$12:$A$37,X73,$B$12:$B$37,"Ａ"))</f>
        <v/>
      </c>
      <c r="Y75" s="93"/>
      <c r="Z75" s="93" t="str">
        <f>IF(COUNTIFS($A$12:$A$37,X73,$B$12:$B$37,"Ｂ")=0,"",COUNTIFS($A$12:$A$37,X73,$B$12:$B$37,"Ｂ"))</f>
        <v/>
      </c>
      <c r="AA75" s="94"/>
      <c r="AB75" s="95" t="str">
        <f>IF(COUNTIFS($A$12:$A$37,AB73,$B$12:$B$37,"Ａ")=0,"",COUNTIFS($A$12:$A$37,AB73,$B$12:$B$37,"Ａ"))</f>
        <v/>
      </c>
      <c r="AC75" s="93"/>
      <c r="AD75" s="93" t="str">
        <f>IF(COUNTIFS($A$12:$A$37,AB73,$B$12:$B$37,"Ｂ")=0,"",COUNTIFS($A$12:$A$37,AB73,$B$12:$B$37,"Ｂ"))</f>
        <v/>
      </c>
      <c r="AE75" s="94"/>
    </row>
    <row r="76" spans="1:39" ht="15" customHeight="1">
      <c r="A76" s="96"/>
      <c r="B76" s="99"/>
      <c r="C76" s="45" t="s">
        <v>49</v>
      </c>
      <c r="D76" s="92" t="str">
        <f>IF(COUNT(H76,L76,P76,T76,X76,AB76)=0,"",SUM(H76,L76,P76,T76,X76,AB76))</f>
        <v/>
      </c>
      <c r="E76" s="90"/>
      <c r="F76" s="90" t="str">
        <f>IF(COUNT(J76,N76,R76,V76,Z76,AD76)=0,"",SUM(J76,N76,R76,V76,Z76,AD76))</f>
        <v/>
      </c>
      <c r="G76" s="91"/>
      <c r="H76" s="92" t="str">
        <f>IF(COUNTIFS($A$12:$A$37,H73,$B$12:$B$37,"Ｃ")=0,"",COUNTIFS($A$12:$A$37,H73,$B$12:$B$37,"Ｃ"))</f>
        <v/>
      </c>
      <c r="I76" s="90"/>
      <c r="J76" s="90" t="str">
        <f>IF(COUNTIFS($A$12:$A$37,H73,$B$12:$B$37,"Ｄ")=0,"",COUNTIFS($A$12:$A$37,H73,$B$12:$B$37,"Ｄ"))</f>
        <v/>
      </c>
      <c r="K76" s="91"/>
      <c r="L76" s="92" t="str">
        <f>IF(COUNTIFS($A$12:$A$37,L73,$B$12:$B$37,"Ｃ")=0,"",COUNTIFS($A$12:$A$37,L73,$B$12:$B$37,"Ｃ"))</f>
        <v/>
      </c>
      <c r="M76" s="90"/>
      <c r="N76" s="90" t="str">
        <f>IF(COUNTIFS($A$12:$A$37,L73,$B$12:$B$37,"Ｄ")=0,"",COUNTIFS($A$12:$A$37,L73,$B$12:$B$37,"Ｄ"))</f>
        <v/>
      </c>
      <c r="O76" s="91"/>
      <c r="P76" s="92" t="str">
        <f>IF(COUNTIFS($A$12:$A$37,P73,$B$12:$B$37,"Ｃ")=0,"",COUNTIFS($A$12:$A$37,P73,$B$12:$B$37,"Ｃ"))</f>
        <v/>
      </c>
      <c r="Q76" s="90"/>
      <c r="R76" s="90" t="str">
        <f>IF(COUNTIFS($A$12:$A$37,P73,$B$12:$B$37,"Ｄ")=0,"",COUNTIFS($A$12:$A$37,P73,$B$12:$B$37,"Ｄ"))</f>
        <v/>
      </c>
      <c r="S76" s="91"/>
      <c r="T76" s="92" t="str">
        <f>IF(COUNTIFS($A$12:$A$37,T73,$B$12:$B$37,"Ｃ")=0,"",COUNTIFS($A$12:$A$37,T73,$B$12:$B$37,"Ｃ"))</f>
        <v/>
      </c>
      <c r="U76" s="90"/>
      <c r="V76" s="90" t="str">
        <f>IF(COUNTIFS($A$12:$A$37,T73,$B$12:$B$37,"Ｄ")=0,"",COUNTIFS($A$12:$A$37,T73,$B$12:$B$37,"Ｄ"))</f>
        <v/>
      </c>
      <c r="W76" s="91"/>
      <c r="X76" s="92" t="str">
        <f>IF(COUNTIFS($A$12:$A$37,X73,$B$12:$B$37,"Ｃ")=0,"",COUNTIFS($A$12:$A$37,X73,$B$12:$B$37,"Ｃ"))</f>
        <v/>
      </c>
      <c r="Y76" s="90"/>
      <c r="Z76" s="90" t="str">
        <f>IF(COUNTIFS($A$12:$A$37,X73,$B$12:$B$37,"Ｄ")=0,"",COUNTIFS($A$12:$A$37,X73,$B$12:$B$37,"Ｄ"))</f>
        <v/>
      </c>
      <c r="AA76" s="91"/>
      <c r="AB76" s="92" t="str">
        <f>IF(COUNTIFS($A$12:$A$37,AB73,$B$12:$B$37,"Ｃ")=0,"",COUNTIFS($A$12:$A$37,AB73,$B$12:$B$37,"Ｃ"))</f>
        <v/>
      </c>
      <c r="AC76" s="90"/>
      <c r="AD76" s="90" t="str">
        <f>IF(COUNTIFS($A$12:$A$37,AB73,$B$12:$B$37,"Ｄ")=0,"",COUNTIFS($A$12:$A$37,AB73,$B$12:$B$37,"Ｄ"))</f>
        <v/>
      </c>
      <c r="AE76" s="91"/>
    </row>
    <row r="77" spans="1:39" ht="15" customHeight="1">
      <c r="A77" s="87" t="s">
        <v>50</v>
      </c>
      <c r="B77" s="88"/>
      <c r="C77" s="89"/>
      <c r="D77" s="84" t="str">
        <f>IF(COUNT(H77,L77,P77,T77,X77,AB77)=0,"",SUM(H77,L77,P77,T77,X77,AB77))</f>
        <v/>
      </c>
      <c r="E77" s="85"/>
      <c r="F77" s="85" t="str">
        <f>IF(COUNT(J77,N77,R77,V77,Z77,AD77)=0,"",SUM(J77,N77,R77,V77,Z77,AD77))</f>
        <v/>
      </c>
      <c r="G77" s="86"/>
      <c r="H77" s="84" t="str">
        <f>IF(SUM(SUMIFS($AH$12:$AH$37,$A$12:$A$37,H73,$B$12:$B$37,"Ａ"),SUMIFS($AH$12:$AH$37,$A$12:$A$37,H73,$B$12:$B$37,"Ｃ"))=0,"",SUM(SUMIFS($AH$12:$AH$37,$A$12:$A$37,H73,$B$12:$B$37,"Ａ"),SUMIFS($AH$12:$AH$37,$A$12:$A$37,H73,$B$12:$B$37,"Ｃ")))</f>
        <v/>
      </c>
      <c r="I77" s="85"/>
      <c r="J77" s="85" t="str">
        <f>IF(SUM(SUMIFS($AH$12:$AH$37,$A$12:$A$37,H73,$B$12:$B$37,"Ｂ"),SUMIFS($AH$12:$AH$37,$A$12:$A$37,H73,$B$12:$B$37,"Ｄ"))=0,"",SUM(SUMIFS($AH$12:$AH$37,$A$12:$A$37,H73,$B$12:$B$37,"Ｂ"),SUMIFS($AH$12:$AH$37,$A$12:$A$37,H73,$B$12:$B$37,"Ｄ")))</f>
        <v/>
      </c>
      <c r="K77" s="86"/>
      <c r="L77" s="84" t="str">
        <f>IF(SUM(SUMIFS($AH$12:$AH$37,$A$12:$A$37,L73,$B$12:$B$37,"Ａ"),SUMIFS($AH$12:$AH$37,$A$12:$A$37,L73,$B$12:$B$37,"Ｃ"))=0,"",SUM(SUMIFS($AH$12:$AH$37,$A$12:$A$37,L73,$B$12:$B$37,"Ａ"),SUMIFS($AH$12:$AH$37,$A$12:$A$37,L73,$B$12:$B$37,"Ｃ")))</f>
        <v/>
      </c>
      <c r="M77" s="85"/>
      <c r="N77" s="85" t="str">
        <f>IF(SUM(SUMIFS($AH$12:$AH$37,$A$12:$A$37,L73,$B$12:$B$37,"Ｂ"),SUMIFS($AH$12:$AH$37,$A$12:$A$37,L73,$B$12:$B$37,"Ｄ"))=0,"",SUM(SUMIFS($AH$12:$AH$37,$A$12:$A$37,L73,$B$12:$B$37,"Ｂ"),SUMIFS($AH$12:$AH$37,$A$12:$A$37,L73,$B$12:$B$37,"Ｄ")))</f>
        <v/>
      </c>
      <c r="O77" s="86"/>
      <c r="P77" s="84" t="str">
        <f>IF(SUM(SUMIFS($AH$12:$AH$37,$A$12:$A$37,P73,$B$12:$B$37,"Ａ"),SUMIFS($AH$12:$AH$37,$A$12:$A$37,P73,$B$12:$B$37,"Ｃ"))=0,"",SUM(SUMIFS($AH$12:$AH$37,$A$12:$A$37,P73,$B$12:$B$37,"Ａ"),SUMIFS($AH$12:$AH$37,$A$12:$A$37,P73,$B$12:$B$37,"Ｃ")))</f>
        <v/>
      </c>
      <c r="Q77" s="85"/>
      <c r="R77" s="85" t="str">
        <f>IF(SUM(SUMIFS($AH$12:$AH$37,$A$12:$A$37,P73,$B$12:$B$37,"Ｂ"),SUMIFS($AH$12:$AH$37,$A$12:$A$37,P73,$B$12:$B$37,"Ｄ"))=0,"",SUM(SUMIFS($AH$12:$AH$37,$A$12:$A$37,P73,$B$12:$B$37,"Ｂ"),SUMIFS($AH$12:$AH$37,$A$12:$A$37,P73,$B$12:$B$37,"Ｄ")))</f>
        <v/>
      </c>
      <c r="S77" s="86"/>
      <c r="T77" s="84" t="str">
        <f>IF(SUM(SUMIFS($AH$12:$AH$37,$A$12:$A$37,T73,$B$12:$B$37,"Ａ"),SUMIFS($AH$12:$AH$37,$A$12:$A$37,T73,$B$12:$B$37,"Ｃ"))=0,"",SUM(SUMIFS($AH$12:$AH$37,$A$12:$A$37,T73,$B$12:$B$37,"Ａ"),SUMIFS($AH$12:$AH$37,$A$12:$A$37,T73,$B$12:$B$37,"Ｃ")))</f>
        <v/>
      </c>
      <c r="U77" s="85"/>
      <c r="V77" s="85" t="str">
        <f>IF(SUM(SUMIFS($AH$12:$AH$37,$A$12:$A$37,T73,$B$12:$B$37,"Ｂ"),SUMIFS($AH$12:$AH$37,$A$12:$A$37,T73,$B$12:$B$37,"Ｄ"))=0,"",SUM(SUMIFS($AH$12:$AH$37,$A$12:$A$37,T73,$B$12:$B$37,"Ｂ"),SUMIFS($AH$12:$AH$37,$A$12:$A$37,T73,$B$12:$B$37,"Ｄ")))</f>
        <v/>
      </c>
      <c r="W77" s="86"/>
      <c r="X77" s="84" t="str">
        <f>IF(SUM(SUMIFS($AH$12:$AH$37,$A$12:$A$37,X73,$B$12:$B$37,"Ａ"),SUMIFS($AH$12:$AH$37,$A$12:$A$37,X73,$B$12:$B$37,"Ｃ"))=0,"",SUM(SUMIFS($AH$12:$AH$37,$A$12:$A$37,X73,$B$12:$B$37,"Ａ"),SUMIFS($AH$12:$AH$37,$A$12:$A$37,X73,$B$12:$B$37,"Ｃ")))</f>
        <v/>
      </c>
      <c r="Y77" s="85"/>
      <c r="Z77" s="85" t="str">
        <f>IF(SUM(SUMIFS($AH$12:$AH$37,$A$12:$A$37,X73,$B$12:$B$37,"Ｂ"),SUMIFS($AH$12:$AH$37,$A$12:$A$37,X73,$B$12:$B$37,"Ｄ"))=0,"",SUM(SUMIFS($AH$12:$AH$37,$A$12:$A$37,X73,$B$12:$B$37,"Ｂ"),SUMIFS($AH$12:$AH$37,$A$12:$A$37,X73,$B$12:$B$37,"Ｄ")))</f>
        <v/>
      </c>
      <c r="AA77" s="86"/>
      <c r="AB77" s="84" t="str">
        <f>IF(SUM(SUMIFS($AH$12:$AH$37,$A$12:$A$37,AB73,$B$12:$B$37,"Ａ"),SUMIFS($AH$12:$AH$37,$A$12:$A$37,AB73,$B$12:$B$37,"Ｃ"))=0,"",SUM(SUMIFS($AH$12:$AH$37,$A$12:$A$37,AB73,$B$12:$B$37,"Ａ"),SUMIFS($AH$12:$AH$37,$A$12:$A$37,AB73,$B$12:$B$37,"Ｃ")))</f>
        <v/>
      </c>
      <c r="AC77" s="85"/>
      <c r="AD77" s="85" t="str">
        <f>IF(SUM(SUMIFS($AH$12:$AH$37,$A$12:$A$37,AB73,$B$12:$B$37,"Ｂ"),SUMIFS($AH$12:$AH$37,$A$12:$A$37,AB73,$B$12:$B$37,"Ｄ"))=0,"",SUM(SUMIFS($AH$12:$AH$37,$A$12:$A$37,AB73,$B$12:$B$37,"Ｂ"),SUMIFS($AH$12:$AH$37,$A$12:$A$37,AB73,$B$12:$B$37,"Ｄ")))</f>
        <v/>
      </c>
      <c r="AE77" s="86"/>
    </row>
    <row r="78" spans="1:39" ht="15" customHeight="1">
      <c r="A78" s="87" t="s">
        <v>51</v>
      </c>
      <c r="B78" s="88"/>
      <c r="C78" s="89"/>
      <c r="D78" s="77" t="str">
        <f>IF(COUNT(H78,L78,P78,T78,X78,AB78)=0,"",SUM(H78,L78,P78,T78,X78,AB78))</f>
        <v/>
      </c>
      <c r="E78" s="78"/>
      <c r="F78" s="78"/>
      <c r="G78" s="79"/>
      <c r="H78" s="77" t="str">
        <f>IF(SUM(H77,J77)=0,"",SUM(H77,J77))</f>
        <v/>
      </c>
      <c r="I78" s="78"/>
      <c r="J78" s="78"/>
      <c r="K78" s="79"/>
      <c r="L78" s="77" t="str">
        <f>IF(SUM(L77,N77)=0,"",SUM(L77,N77))</f>
        <v/>
      </c>
      <c r="M78" s="78"/>
      <c r="N78" s="78"/>
      <c r="O78" s="79"/>
      <c r="P78" s="77" t="str">
        <f>IF(SUM(P77,R77)=0,"",SUM(P77,R77))</f>
        <v/>
      </c>
      <c r="Q78" s="78"/>
      <c r="R78" s="78"/>
      <c r="S78" s="79"/>
      <c r="T78" s="77" t="str">
        <f>IF(SUM(T77,V77)=0,"",SUM(T77,V77))</f>
        <v/>
      </c>
      <c r="U78" s="78"/>
      <c r="V78" s="78"/>
      <c r="W78" s="79"/>
      <c r="X78" s="77" t="str">
        <f>IF(SUM(X77,Z77)=0,"",SUM(X77,Z77))</f>
        <v/>
      </c>
      <c r="Y78" s="78"/>
      <c r="Z78" s="78"/>
      <c r="AA78" s="79"/>
      <c r="AB78" s="77" t="str">
        <f>IF(SUM(AB77,AD77)=0,"",SUM(AB77,AD77))</f>
        <v/>
      </c>
      <c r="AC78" s="78"/>
      <c r="AD78" s="78"/>
      <c r="AE78" s="79"/>
    </row>
  </sheetData>
  <mergeCells count="344">
    <mergeCell ref="R1:U1"/>
    <mergeCell ref="V1:AD1"/>
    <mergeCell ref="A3:G3"/>
    <mergeCell ref="R3:U3"/>
    <mergeCell ref="V3:AD3"/>
    <mergeCell ref="R5:AE5"/>
    <mergeCell ref="AJ9:AJ11"/>
    <mergeCell ref="AK9:AK11"/>
    <mergeCell ref="Y17:AA17"/>
    <mergeCell ref="AB17:AE17"/>
    <mergeCell ref="Z7:AE7"/>
    <mergeCell ref="A9:A11"/>
    <mergeCell ref="B9:B11"/>
    <mergeCell ref="C9:C11"/>
    <mergeCell ref="D9:J9"/>
    <mergeCell ref="K9:Q9"/>
    <mergeCell ref="R9:X9"/>
    <mergeCell ref="Y9:AE9"/>
    <mergeCell ref="AF9:AF11"/>
    <mergeCell ref="A7:C7"/>
    <mergeCell ref="D7:F7"/>
    <mergeCell ref="G7:L7"/>
    <mergeCell ref="M7:O7"/>
    <mergeCell ref="P7:S7"/>
    <mergeCell ref="Y22:AA22"/>
    <mergeCell ref="AB22:AE22"/>
    <mergeCell ref="Y27:AA27"/>
    <mergeCell ref="AB27:AE27"/>
    <mergeCell ref="AG9:AG11"/>
    <mergeCell ref="AF7:AG7"/>
    <mergeCell ref="AH9:AH11"/>
    <mergeCell ref="AI9:AI11"/>
    <mergeCell ref="B39:AK39"/>
    <mergeCell ref="B40:AK40"/>
    <mergeCell ref="A41:A44"/>
    <mergeCell ref="B41:AK41"/>
    <mergeCell ref="B42:AK42"/>
    <mergeCell ref="B43:AK43"/>
    <mergeCell ref="B44:AK44"/>
    <mergeCell ref="Y32:AA32"/>
    <mergeCell ref="AB32:AE32"/>
    <mergeCell ref="Y36:AA36"/>
    <mergeCell ref="AB36:AE36"/>
    <mergeCell ref="B50:AK50"/>
    <mergeCell ref="D52:G52"/>
    <mergeCell ref="H52:K52"/>
    <mergeCell ref="L52:O52"/>
    <mergeCell ref="P52:S52"/>
    <mergeCell ref="T52:W52"/>
    <mergeCell ref="X52:AA52"/>
    <mergeCell ref="AB52:AE52"/>
    <mergeCell ref="B45:AK45"/>
    <mergeCell ref="B46:D46"/>
    <mergeCell ref="E46:AK46"/>
    <mergeCell ref="B47:AK47"/>
    <mergeCell ref="B48:AK48"/>
    <mergeCell ref="B49:AK49"/>
    <mergeCell ref="AB53:AC53"/>
    <mergeCell ref="AD53:AE53"/>
    <mergeCell ref="A54:B55"/>
    <mergeCell ref="D54:E54"/>
    <mergeCell ref="F54:G54"/>
    <mergeCell ref="H54:I54"/>
    <mergeCell ref="J54:K54"/>
    <mergeCell ref="L54:M54"/>
    <mergeCell ref="N54:O54"/>
    <mergeCell ref="P54:Q54"/>
    <mergeCell ref="P53:Q53"/>
    <mergeCell ref="R53:S53"/>
    <mergeCell ref="T53:U53"/>
    <mergeCell ref="V53:W53"/>
    <mergeCell ref="X53:Y53"/>
    <mergeCell ref="Z53:AA53"/>
    <mergeCell ref="D53:E53"/>
    <mergeCell ref="F53:G53"/>
    <mergeCell ref="H53:I53"/>
    <mergeCell ref="J53:K53"/>
    <mergeCell ref="L53:M53"/>
    <mergeCell ref="N53:O53"/>
    <mergeCell ref="AD54:AE54"/>
    <mergeCell ref="D55:E55"/>
    <mergeCell ref="F55:G55"/>
    <mergeCell ref="H55:I55"/>
    <mergeCell ref="J55:K55"/>
    <mergeCell ref="L55:M55"/>
    <mergeCell ref="N55:O55"/>
    <mergeCell ref="P55:Q55"/>
    <mergeCell ref="R55:S55"/>
    <mergeCell ref="T55:U55"/>
    <mergeCell ref="R54:S54"/>
    <mergeCell ref="T54:U54"/>
    <mergeCell ref="X56:Y56"/>
    <mergeCell ref="Z56:AA56"/>
    <mergeCell ref="AB56:AC56"/>
    <mergeCell ref="AD56:AE56"/>
    <mergeCell ref="V54:W54"/>
    <mergeCell ref="X54:Y54"/>
    <mergeCell ref="Z54:AA54"/>
    <mergeCell ref="AB54:AC54"/>
    <mergeCell ref="V55:W55"/>
    <mergeCell ref="X55:Y55"/>
    <mergeCell ref="Z55:AA55"/>
    <mergeCell ref="AB55:AC55"/>
    <mergeCell ref="AD55:AE55"/>
    <mergeCell ref="A57:C57"/>
    <mergeCell ref="D57:G57"/>
    <mergeCell ref="H57:K57"/>
    <mergeCell ref="L57:O57"/>
    <mergeCell ref="P57:S57"/>
    <mergeCell ref="T57:W57"/>
    <mergeCell ref="L56:M56"/>
    <mergeCell ref="N56:O56"/>
    <mergeCell ref="P56:Q56"/>
    <mergeCell ref="R56:S56"/>
    <mergeCell ref="T56:U56"/>
    <mergeCell ref="V56:W56"/>
    <mergeCell ref="A56:C56"/>
    <mergeCell ref="D56:E56"/>
    <mergeCell ref="F56:G56"/>
    <mergeCell ref="H56:I56"/>
    <mergeCell ref="J56:K56"/>
    <mergeCell ref="X57:AA57"/>
    <mergeCell ref="AB57:AE57"/>
    <mergeCell ref="D59:G59"/>
    <mergeCell ref="H59:K59"/>
    <mergeCell ref="L59:O59"/>
    <mergeCell ref="P59:S59"/>
    <mergeCell ref="T59:W59"/>
    <mergeCell ref="X59:AA59"/>
    <mergeCell ref="AB59:AE59"/>
    <mergeCell ref="AB60:AC60"/>
    <mergeCell ref="AD60:AE60"/>
    <mergeCell ref="A61:B62"/>
    <mergeCell ref="D61:E61"/>
    <mergeCell ref="F61:G61"/>
    <mergeCell ref="H61:I61"/>
    <mergeCell ref="J61:K61"/>
    <mergeCell ref="L61:M61"/>
    <mergeCell ref="N61:O61"/>
    <mergeCell ref="P61:Q61"/>
    <mergeCell ref="P60:Q60"/>
    <mergeCell ref="R60:S60"/>
    <mergeCell ref="T60:U60"/>
    <mergeCell ref="V60:W60"/>
    <mergeCell ref="X60:Y60"/>
    <mergeCell ref="Z60:AA60"/>
    <mergeCell ref="D60:E60"/>
    <mergeCell ref="F60:G60"/>
    <mergeCell ref="H60:I60"/>
    <mergeCell ref="J60:K60"/>
    <mergeCell ref="L60:M60"/>
    <mergeCell ref="N60:O60"/>
    <mergeCell ref="AD61:AE61"/>
    <mergeCell ref="D62:E62"/>
    <mergeCell ref="F62:G62"/>
    <mergeCell ref="H62:I62"/>
    <mergeCell ref="J62:K62"/>
    <mergeCell ref="L62:M62"/>
    <mergeCell ref="N62:O62"/>
    <mergeCell ref="P62:Q62"/>
    <mergeCell ref="R62:S62"/>
    <mergeCell ref="T62:U62"/>
    <mergeCell ref="R61:S61"/>
    <mergeCell ref="T61:U61"/>
    <mergeCell ref="X63:Y63"/>
    <mergeCell ref="Z63:AA63"/>
    <mergeCell ref="AB63:AC63"/>
    <mergeCell ref="AD63:AE63"/>
    <mergeCell ref="V61:W61"/>
    <mergeCell ref="X61:Y61"/>
    <mergeCell ref="Z61:AA61"/>
    <mergeCell ref="AB61:AC61"/>
    <mergeCell ref="V62:W62"/>
    <mergeCell ref="X62:Y62"/>
    <mergeCell ref="Z62:AA62"/>
    <mergeCell ref="AB62:AC62"/>
    <mergeCell ref="AD62:AE62"/>
    <mergeCell ref="A64:C64"/>
    <mergeCell ref="D64:G64"/>
    <mergeCell ref="H64:K64"/>
    <mergeCell ref="L64:O64"/>
    <mergeCell ref="P64:S64"/>
    <mergeCell ref="T64:W64"/>
    <mergeCell ref="L63:M63"/>
    <mergeCell ref="N63:O63"/>
    <mergeCell ref="P63:Q63"/>
    <mergeCell ref="R63:S63"/>
    <mergeCell ref="T63:U63"/>
    <mergeCell ref="V63:W63"/>
    <mergeCell ref="A63:C63"/>
    <mergeCell ref="D63:E63"/>
    <mergeCell ref="F63:G63"/>
    <mergeCell ref="H63:I63"/>
    <mergeCell ref="J63:K63"/>
    <mergeCell ref="X64:AA64"/>
    <mergeCell ref="AB64:AE64"/>
    <mergeCell ref="D66:G66"/>
    <mergeCell ref="H66:K66"/>
    <mergeCell ref="L66:O66"/>
    <mergeCell ref="P66:S66"/>
    <mergeCell ref="T66:W66"/>
    <mergeCell ref="X66:AA66"/>
    <mergeCell ref="AB66:AE66"/>
    <mergeCell ref="AB67:AC67"/>
    <mergeCell ref="AD67:AE67"/>
    <mergeCell ref="A68:B69"/>
    <mergeCell ref="D68:E68"/>
    <mergeCell ref="F68:G68"/>
    <mergeCell ref="H68:I68"/>
    <mergeCell ref="J68:K68"/>
    <mergeCell ref="L68:M68"/>
    <mergeCell ref="N68:O68"/>
    <mergeCell ref="P68:Q68"/>
    <mergeCell ref="P67:Q67"/>
    <mergeCell ref="R67:S67"/>
    <mergeCell ref="T67:U67"/>
    <mergeCell ref="V67:W67"/>
    <mergeCell ref="X67:Y67"/>
    <mergeCell ref="Z67:AA67"/>
    <mergeCell ref="D67:E67"/>
    <mergeCell ref="F67:G67"/>
    <mergeCell ref="H67:I67"/>
    <mergeCell ref="J67:K67"/>
    <mergeCell ref="L67:M67"/>
    <mergeCell ref="N67:O67"/>
    <mergeCell ref="AD68:AE68"/>
    <mergeCell ref="D69:E69"/>
    <mergeCell ref="F69:G69"/>
    <mergeCell ref="H69:I69"/>
    <mergeCell ref="J69:K69"/>
    <mergeCell ref="L69:M69"/>
    <mergeCell ref="N69:O69"/>
    <mergeCell ref="P69:Q69"/>
    <mergeCell ref="R69:S69"/>
    <mergeCell ref="T69:U69"/>
    <mergeCell ref="R68:S68"/>
    <mergeCell ref="T68:U68"/>
    <mergeCell ref="X70:Y70"/>
    <mergeCell ref="Z70:AA70"/>
    <mergeCell ref="AB70:AC70"/>
    <mergeCell ref="AD70:AE70"/>
    <mergeCell ref="V68:W68"/>
    <mergeCell ref="X68:Y68"/>
    <mergeCell ref="Z68:AA68"/>
    <mergeCell ref="AB68:AC68"/>
    <mergeCell ref="V69:W69"/>
    <mergeCell ref="X69:Y69"/>
    <mergeCell ref="Z69:AA69"/>
    <mergeCell ref="AB69:AC69"/>
    <mergeCell ref="AD69:AE69"/>
    <mergeCell ref="A71:C71"/>
    <mergeCell ref="D71:G71"/>
    <mergeCell ref="H71:K71"/>
    <mergeCell ref="L71:O71"/>
    <mergeCell ref="P71:S71"/>
    <mergeCell ref="T71:W71"/>
    <mergeCell ref="L70:M70"/>
    <mergeCell ref="N70:O70"/>
    <mergeCell ref="P70:Q70"/>
    <mergeCell ref="R70:S70"/>
    <mergeCell ref="T70:U70"/>
    <mergeCell ref="V70:W70"/>
    <mergeCell ref="A70:C70"/>
    <mergeCell ref="D70:E70"/>
    <mergeCell ref="F70:G70"/>
    <mergeCell ref="H70:I70"/>
    <mergeCell ref="J70:K70"/>
    <mergeCell ref="X71:AA71"/>
    <mergeCell ref="AB71:AE71"/>
    <mergeCell ref="D73:G73"/>
    <mergeCell ref="H73:K73"/>
    <mergeCell ref="L73:O73"/>
    <mergeCell ref="P73:S73"/>
    <mergeCell ref="T73:W73"/>
    <mergeCell ref="X73:AA73"/>
    <mergeCell ref="AB73:AE73"/>
    <mergeCell ref="AB74:AC74"/>
    <mergeCell ref="AD74:AE74"/>
    <mergeCell ref="A75:B76"/>
    <mergeCell ref="D75:E75"/>
    <mergeCell ref="F75:G75"/>
    <mergeCell ref="H75:I75"/>
    <mergeCell ref="J75:K75"/>
    <mergeCell ref="L75:M75"/>
    <mergeCell ref="N75:O75"/>
    <mergeCell ref="P75:Q75"/>
    <mergeCell ref="P74:Q74"/>
    <mergeCell ref="R74:S74"/>
    <mergeCell ref="T74:U74"/>
    <mergeCell ref="V74:W74"/>
    <mergeCell ref="X74:Y74"/>
    <mergeCell ref="Z74:AA74"/>
    <mergeCell ref="D74:E74"/>
    <mergeCell ref="F74:G74"/>
    <mergeCell ref="H74:I74"/>
    <mergeCell ref="J74:K74"/>
    <mergeCell ref="L74:M74"/>
    <mergeCell ref="N74:O74"/>
    <mergeCell ref="AD76:AE76"/>
    <mergeCell ref="A77:C77"/>
    <mergeCell ref="D77:E77"/>
    <mergeCell ref="F77:G77"/>
    <mergeCell ref="H77:I77"/>
    <mergeCell ref="J77:K77"/>
    <mergeCell ref="AD75:AE75"/>
    <mergeCell ref="D76:E76"/>
    <mergeCell ref="F76:G76"/>
    <mergeCell ref="H76:I76"/>
    <mergeCell ref="J76:K76"/>
    <mergeCell ref="L76:M76"/>
    <mergeCell ref="N76:O76"/>
    <mergeCell ref="P76:Q76"/>
    <mergeCell ref="R76:S76"/>
    <mergeCell ref="T76:U76"/>
    <mergeCell ref="R75:S75"/>
    <mergeCell ref="T75:U75"/>
    <mergeCell ref="V75:W75"/>
    <mergeCell ref="X75:Y75"/>
    <mergeCell ref="Z75:AA75"/>
    <mergeCell ref="AB75:AC75"/>
    <mergeCell ref="X78:AA78"/>
    <mergeCell ref="AB78:AE78"/>
    <mergeCell ref="T7:U7"/>
    <mergeCell ref="V7:Y7"/>
    <mergeCell ref="X77:Y77"/>
    <mergeCell ref="Z77:AA77"/>
    <mergeCell ref="AB77:AC77"/>
    <mergeCell ref="AD77:AE77"/>
    <mergeCell ref="A78:C78"/>
    <mergeCell ref="D78:G78"/>
    <mergeCell ref="H78:K78"/>
    <mergeCell ref="L78:O78"/>
    <mergeCell ref="P78:S78"/>
    <mergeCell ref="T78:W78"/>
    <mergeCell ref="L77:M77"/>
    <mergeCell ref="N77:O77"/>
    <mergeCell ref="P77:Q77"/>
    <mergeCell ref="R77:S77"/>
    <mergeCell ref="T77:U77"/>
    <mergeCell ref="V77:W77"/>
    <mergeCell ref="V76:W76"/>
    <mergeCell ref="X76:Y76"/>
    <mergeCell ref="Z76:AA76"/>
    <mergeCell ref="AB76:AC76"/>
  </mergeCells>
  <phoneticPr fontId="1"/>
  <pageMargins left="0.19685039370078741" right="0.19685039370078741" top="0.59055118110236227" bottom="0.39370078740157483" header="0.19685039370078741" footer="0.19685039370078741"/>
  <pageSetup paperSize="9" scale="65" orientation="landscape" r:id="rId1"/>
  <rowBreaks count="1" manualBreakCount="1">
    <brk id="37" max="36" man="1"/>
  </row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xr:uid="{0B821B2A-9C2A-4712-9F65-EAA35F1290C1}">
          <x14:formula1>
            <xm:f>'別紙5-1記載用リスト'!$K$3:$K$43</xm:f>
          </x14:formula1>
          <xm:sqref>D33:AE35 D15:AE16 D13:AE13 D23:AE26 D28:AE31 D18:AE21</xm:sqref>
        </x14:dataValidation>
        <x14:dataValidation type="list" errorStyle="warning" allowBlank="1" showInputMessage="1" showErrorMessage="1" xr:uid="{8B0FCEB9-5F21-40A3-811E-4E43F75D4276}">
          <x14:formula1>
            <xm:f>'別紙5-1記載用リスト'!$H$3:$H$7</xm:f>
          </x14:formula1>
          <xm:sqref>B13 B15:B16 B18:B21 B33:B35 B23:B26 B28:B31</xm:sqref>
        </x14:dataValidation>
        <x14:dataValidation type="list" errorStyle="warning" allowBlank="1" showInputMessage="1" showErrorMessage="1" xr:uid="{C0261C90-4E4B-4144-A88F-96A807093E27}">
          <x14:formula1>
            <xm:f>'別紙5-1記載用リスト'!$E$3:$E$24</xm:f>
          </x14:formula1>
          <xm:sqref>A13 A15:A16 A18:A21 A33:A35 A23:A26 A28:A31 H73:AE73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F8E99-360B-420F-8C41-FCAFB95B0453}">
  <sheetPr>
    <tabColor theme="7" tint="0.79998168889431442"/>
  </sheetPr>
  <dimension ref="B1:U48"/>
  <sheetViews>
    <sheetView view="pageBreakPreview" zoomScaleNormal="100" zoomScaleSheetLayoutView="100" workbookViewId="0">
      <selection activeCell="K3" sqref="K3"/>
    </sheetView>
  </sheetViews>
  <sheetFormatPr defaultColWidth="2.5" defaultRowHeight="15" customHeight="1"/>
  <cols>
    <col min="1" max="1" width="2.5" style="2"/>
    <col min="2" max="2" width="20.09765625" style="2" customWidth="1"/>
    <col min="3" max="4" width="2.5" style="2"/>
    <col min="5" max="5" width="21" style="2" customWidth="1"/>
    <col min="6" max="7" width="2.5" style="2"/>
    <col min="8" max="8" width="5" style="2" customWidth="1"/>
    <col min="9" max="10" width="2.5" style="2"/>
    <col min="11" max="20" width="10" style="2" customWidth="1"/>
    <col min="21" max="21" width="60" style="2" customWidth="1"/>
    <col min="22" max="16384" width="2.5" style="2"/>
  </cols>
  <sheetData>
    <row r="1" spans="2:21" ht="15" customHeight="1" thickBot="1">
      <c r="B1" s="2" t="s">
        <v>146</v>
      </c>
    </row>
    <row r="2" spans="2:21" ht="30" customHeight="1">
      <c r="B2" s="46" t="s">
        <v>55</v>
      </c>
      <c r="E2" s="46" t="s">
        <v>56</v>
      </c>
      <c r="H2" s="47" t="s">
        <v>57</v>
      </c>
      <c r="K2" s="47" t="s">
        <v>58</v>
      </c>
      <c r="L2" s="47" t="s">
        <v>59</v>
      </c>
      <c r="M2" s="58" t="s">
        <v>60</v>
      </c>
      <c r="N2" s="63" t="s">
        <v>61</v>
      </c>
      <c r="O2" s="64" t="s">
        <v>62</v>
      </c>
      <c r="P2" s="61" t="s">
        <v>63</v>
      </c>
      <c r="Q2" s="58" t="s">
        <v>64</v>
      </c>
      <c r="R2" s="69" t="s">
        <v>65</v>
      </c>
      <c r="S2" s="61" t="s">
        <v>66</v>
      </c>
      <c r="T2" s="58" t="s">
        <v>67</v>
      </c>
      <c r="U2" s="69" t="s">
        <v>68</v>
      </c>
    </row>
    <row r="3" spans="2:21" ht="15" customHeight="1">
      <c r="B3" s="48"/>
      <c r="E3" s="48"/>
      <c r="H3" s="48"/>
      <c r="K3" s="48"/>
      <c r="L3" s="48"/>
      <c r="M3" s="59"/>
      <c r="N3" s="65"/>
      <c r="O3" s="66"/>
      <c r="P3" s="3"/>
      <c r="Q3" s="59"/>
      <c r="R3" s="70"/>
      <c r="S3" s="3"/>
      <c r="T3" s="59"/>
      <c r="U3" s="70"/>
    </row>
    <row r="4" spans="2:21" ht="15" customHeight="1">
      <c r="B4" s="49"/>
      <c r="E4" s="48" t="s">
        <v>22</v>
      </c>
      <c r="H4" s="50" t="s">
        <v>69</v>
      </c>
      <c r="K4" s="50" t="s">
        <v>70</v>
      </c>
      <c r="L4" s="51"/>
      <c r="M4" s="60"/>
      <c r="N4" s="67"/>
      <c r="O4" s="68"/>
      <c r="P4" s="62"/>
      <c r="Q4" s="60"/>
      <c r="R4" s="71">
        <f>SUM(IF(M4&lt;L4,M4-L4+1,M4-L4),IF(O4&lt;N4,O4-N4+1,O4-N4),IF(Q4&lt;P4,Q4-P4+1,Q4-P4))</f>
        <v>0</v>
      </c>
      <c r="S4" s="62"/>
      <c r="T4" s="73">
        <f>ROUND((R4-S4)*24,2)</f>
        <v>0</v>
      </c>
      <c r="U4" s="70" t="str">
        <f>IF(COUNTA($L4:$Q4)=0,"",CONCATENATE($K4,TEXT($L4,"h:mm"),TEXT($M4,"～h:mm"),IF($N4="","",CONCATENATE(TEXT($N4,",　　h:mm"),TEXT($O4,"～h:mm"))),IF($P4="","",CONCATENATE(TEXT($P4,",　　h:mm"),TEXT($Q4,"～h:mm"))),"　(",T4,"h)　　"))</f>
        <v/>
      </c>
    </row>
    <row r="5" spans="2:21" ht="15" customHeight="1">
      <c r="B5" s="52" t="s">
        <v>71</v>
      </c>
      <c r="E5" s="48" t="s">
        <v>72</v>
      </c>
      <c r="H5" s="50" t="s">
        <v>73</v>
      </c>
      <c r="K5" s="50" t="s">
        <v>74</v>
      </c>
      <c r="L5" s="51"/>
      <c r="M5" s="60"/>
      <c r="N5" s="67"/>
      <c r="O5" s="68"/>
      <c r="P5" s="62"/>
      <c r="Q5" s="60"/>
      <c r="R5" s="71">
        <f t="shared" ref="R5:R43" si="0">SUM(IF(M5&lt;L5,M5-L5+1,M5-L5),IF(O5&lt;N5,O5-N5+1,O5-N5),IF(Q5&lt;P5,Q5-P5+1,Q5-P5))</f>
        <v>0</v>
      </c>
      <c r="S5" s="62"/>
      <c r="T5" s="73">
        <f t="shared" ref="T5:T43" si="1">ROUND((R5-S5)*24,2)</f>
        <v>0</v>
      </c>
      <c r="U5" s="70" t="str">
        <f t="shared" ref="U5:U43" si="2">IF(COUNTA($L5:$Q5)=0,"",CONCATENATE($K5,TEXT($L5,"h:mm"),TEXT($M5,"～h:mm"),IF($N5="","",CONCATENATE(TEXT($N5,",　　h:mm"),TEXT($O5,"～h:mm"))),IF($P5="","",CONCATENATE(TEXT($P5,",　　h:mm"),TEXT($Q5,"～h:mm"))),"　(",T5,"h)　　"))</f>
        <v/>
      </c>
    </row>
    <row r="6" spans="2:21" ht="15" customHeight="1">
      <c r="B6" s="52" t="s">
        <v>75</v>
      </c>
      <c r="E6" s="48" t="s">
        <v>76</v>
      </c>
      <c r="H6" s="50" t="s">
        <v>77</v>
      </c>
      <c r="K6" s="50" t="s">
        <v>78</v>
      </c>
      <c r="L6" s="51"/>
      <c r="M6" s="60"/>
      <c r="N6" s="67"/>
      <c r="O6" s="68"/>
      <c r="P6" s="62"/>
      <c r="Q6" s="60"/>
      <c r="R6" s="71">
        <f t="shared" ref="R6:R8" si="3">SUM(IF(M6&lt;L6,M6-L6+1,M6-L6),IF(O6&lt;N6,O6-N6+1,O6-N6),IF(Q6&lt;P6,Q6-P6+1,Q6-P6))</f>
        <v>0</v>
      </c>
      <c r="S6" s="62"/>
      <c r="T6" s="73">
        <f t="shared" si="1"/>
        <v>0</v>
      </c>
      <c r="U6" s="70" t="str">
        <f t="shared" si="2"/>
        <v/>
      </c>
    </row>
    <row r="7" spans="2:21" ht="15" customHeight="1">
      <c r="E7" s="48" t="s">
        <v>79</v>
      </c>
      <c r="H7" s="50" t="s">
        <v>80</v>
      </c>
      <c r="K7" s="50" t="s">
        <v>81</v>
      </c>
      <c r="L7" s="51"/>
      <c r="M7" s="60"/>
      <c r="N7" s="67"/>
      <c r="O7" s="68"/>
      <c r="P7" s="62"/>
      <c r="Q7" s="60"/>
      <c r="R7" s="71">
        <f t="shared" si="3"/>
        <v>0</v>
      </c>
      <c r="S7" s="62"/>
      <c r="T7" s="73">
        <f t="shared" si="1"/>
        <v>0</v>
      </c>
      <c r="U7" s="70" t="str">
        <f t="shared" si="2"/>
        <v/>
      </c>
    </row>
    <row r="8" spans="2:21" ht="15" customHeight="1">
      <c r="E8" s="48" t="s">
        <v>82</v>
      </c>
      <c r="K8" s="50" t="s">
        <v>83</v>
      </c>
      <c r="L8" s="51"/>
      <c r="M8" s="60"/>
      <c r="N8" s="67"/>
      <c r="O8" s="68"/>
      <c r="P8" s="62"/>
      <c r="Q8" s="60"/>
      <c r="R8" s="71">
        <f t="shared" si="3"/>
        <v>0</v>
      </c>
      <c r="S8" s="62"/>
      <c r="T8" s="73">
        <f t="shared" si="1"/>
        <v>0</v>
      </c>
      <c r="U8" s="70" t="str">
        <f t="shared" si="2"/>
        <v/>
      </c>
    </row>
    <row r="9" spans="2:21" ht="15" customHeight="1">
      <c r="E9" s="48" t="s">
        <v>84</v>
      </c>
      <c r="K9" s="50" t="s">
        <v>85</v>
      </c>
      <c r="L9" s="51"/>
      <c r="M9" s="60"/>
      <c r="N9" s="67"/>
      <c r="O9" s="68"/>
      <c r="P9" s="62"/>
      <c r="Q9" s="60"/>
      <c r="R9" s="71">
        <f t="shared" si="0"/>
        <v>0</v>
      </c>
      <c r="S9" s="62"/>
      <c r="T9" s="73">
        <f t="shared" si="1"/>
        <v>0</v>
      </c>
      <c r="U9" s="70" t="str">
        <f t="shared" si="2"/>
        <v/>
      </c>
    </row>
    <row r="10" spans="2:21" ht="15" customHeight="1">
      <c r="E10" s="48" t="s">
        <v>86</v>
      </c>
      <c r="K10" s="50" t="s">
        <v>87</v>
      </c>
      <c r="L10" s="51"/>
      <c r="M10" s="60"/>
      <c r="N10" s="67"/>
      <c r="O10" s="68"/>
      <c r="P10" s="62"/>
      <c r="Q10" s="60"/>
      <c r="R10" s="71">
        <f t="shared" si="0"/>
        <v>0</v>
      </c>
      <c r="S10" s="62"/>
      <c r="T10" s="73">
        <f t="shared" si="1"/>
        <v>0</v>
      </c>
      <c r="U10" s="70" t="str">
        <f>IF(COUNTA($L10:$Q10)=0,"",CONCATENATE($K10,TEXT($L10,"h:mm"),TEXT($M10,"～h:mm"),IF($N10="","",CONCATENATE(TEXT($N10,",　　h:mm"),TEXT($O10,"～h:mm"))),IF($P10="","",CONCATENATE(TEXT($P10,",　　h:mm"),TEXT($Q10,"～h:mm"))),"　(",T10,"h)　　"))</f>
        <v/>
      </c>
    </row>
    <row r="11" spans="2:21" ht="15" customHeight="1">
      <c r="E11" s="48" t="s">
        <v>88</v>
      </c>
      <c r="K11" s="50" t="s">
        <v>89</v>
      </c>
      <c r="L11" s="51"/>
      <c r="M11" s="60"/>
      <c r="N11" s="67"/>
      <c r="O11" s="68"/>
      <c r="P11" s="62"/>
      <c r="Q11" s="60"/>
      <c r="R11" s="71">
        <f t="shared" si="0"/>
        <v>0</v>
      </c>
      <c r="S11" s="62"/>
      <c r="T11" s="73">
        <f t="shared" si="1"/>
        <v>0</v>
      </c>
      <c r="U11" s="70" t="str">
        <f t="shared" si="2"/>
        <v/>
      </c>
    </row>
    <row r="12" spans="2:21" ht="15" customHeight="1">
      <c r="E12" s="48" t="s">
        <v>90</v>
      </c>
      <c r="K12" s="50" t="s">
        <v>91</v>
      </c>
      <c r="L12" s="51"/>
      <c r="M12" s="60"/>
      <c r="N12" s="67"/>
      <c r="O12" s="68"/>
      <c r="P12" s="62"/>
      <c r="Q12" s="60"/>
      <c r="R12" s="71">
        <f t="shared" si="0"/>
        <v>0</v>
      </c>
      <c r="S12" s="62"/>
      <c r="T12" s="73">
        <f t="shared" si="1"/>
        <v>0</v>
      </c>
      <c r="U12" s="70" t="str">
        <f t="shared" si="2"/>
        <v/>
      </c>
    </row>
    <row r="13" spans="2:21" ht="15" customHeight="1">
      <c r="E13" s="48" t="s">
        <v>92</v>
      </c>
      <c r="K13" s="50" t="s">
        <v>93</v>
      </c>
      <c r="L13" s="51"/>
      <c r="M13" s="60"/>
      <c r="N13" s="67"/>
      <c r="O13" s="68"/>
      <c r="P13" s="62"/>
      <c r="Q13" s="60"/>
      <c r="R13" s="71">
        <f t="shared" si="0"/>
        <v>0</v>
      </c>
      <c r="S13" s="62"/>
      <c r="T13" s="73">
        <f t="shared" si="1"/>
        <v>0</v>
      </c>
      <c r="U13" s="70" t="str">
        <f t="shared" si="2"/>
        <v/>
      </c>
    </row>
    <row r="14" spans="2:21" ht="15" customHeight="1">
      <c r="E14" s="48" t="s">
        <v>94</v>
      </c>
      <c r="K14" s="50" t="s">
        <v>95</v>
      </c>
      <c r="L14" s="51"/>
      <c r="M14" s="60"/>
      <c r="N14" s="67"/>
      <c r="O14" s="68"/>
      <c r="P14" s="62"/>
      <c r="Q14" s="60"/>
      <c r="R14" s="71">
        <f t="shared" si="0"/>
        <v>0</v>
      </c>
      <c r="S14" s="62"/>
      <c r="T14" s="73">
        <f t="shared" si="1"/>
        <v>0</v>
      </c>
      <c r="U14" s="70" t="str">
        <f t="shared" si="2"/>
        <v/>
      </c>
    </row>
    <row r="15" spans="2:21" ht="15" customHeight="1">
      <c r="E15" s="48" t="s">
        <v>96</v>
      </c>
      <c r="K15" s="50" t="s">
        <v>97</v>
      </c>
      <c r="L15" s="51"/>
      <c r="M15" s="60"/>
      <c r="N15" s="67"/>
      <c r="O15" s="68"/>
      <c r="P15" s="62"/>
      <c r="Q15" s="60"/>
      <c r="R15" s="71">
        <f t="shared" si="0"/>
        <v>0</v>
      </c>
      <c r="S15" s="62"/>
      <c r="T15" s="73">
        <f t="shared" si="1"/>
        <v>0</v>
      </c>
      <c r="U15" s="70" t="str">
        <f t="shared" si="2"/>
        <v/>
      </c>
    </row>
    <row r="16" spans="2:21" ht="15" customHeight="1">
      <c r="E16" s="48" t="s">
        <v>98</v>
      </c>
      <c r="K16" s="50" t="s">
        <v>99</v>
      </c>
      <c r="L16" s="51"/>
      <c r="M16" s="60"/>
      <c r="N16" s="67"/>
      <c r="O16" s="68"/>
      <c r="P16" s="62"/>
      <c r="Q16" s="60"/>
      <c r="R16" s="71">
        <f t="shared" si="0"/>
        <v>0</v>
      </c>
      <c r="S16" s="62"/>
      <c r="T16" s="73">
        <f t="shared" si="1"/>
        <v>0</v>
      </c>
      <c r="U16" s="70" t="str">
        <f t="shared" si="2"/>
        <v/>
      </c>
    </row>
    <row r="17" spans="5:21" ht="15" customHeight="1">
      <c r="E17" s="48" t="s">
        <v>100</v>
      </c>
      <c r="K17" s="50" t="s">
        <v>101</v>
      </c>
      <c r="L17" s="51"/>
      <c r="M17" s="60"/>
      <c r="N17" s="67"/>
      <c r="O17" s="68"/>
      <c r="P17" s="62"/>
      <c r="Q17" s="60"/>
      <c r="R17" s="71">
        <f t="shared" si="0"/>
        <v>0</v>
      </c>
      <c r="S17" s="62"/>
      <c r="T17" s="73">
        <f t="shared" si="1"/>
        <v>0</v>
      </c>
      <c r="U17" s="70" t="str">
        <f t="shared" si="2"/>
        <v/>
      </c>
    </row>
    <row r="18" spans="5:21" ht="15" customHeight="1">
      <c r="E18" s="48" t="s">
        <v>102</v>
      </c>
      <c r="K18" s="50" t="s">
        <v>103</v>
      </c>
      <c r="L18" s="51"/>
      <c r="M18" s="60"/>
      <c r="N18" s="67"/>
      <c r="O18" s="68"/>
      <c r="P18" s="62"/>
      <c r="Q18" s="60"/>
      <c r="R18" s="71">
        <f t="shared" si="0"/>
        <v>0</v>
      </c>
      <c r="S18" s="62"/>
      <c r="T18" s="73">
        <f t="shared" si="1"/>
        <v>0</v>
      </c>
      <c r="U18" s="70" t="str">
        <f t="shared" si="2"/>
        <v/>
      </c>
    </row>
    <row r="19" spans="5:21" ht="15" customHeight="1">
      <c r="E19" s="48" t="s">
        <v>104</v>
      </c>
      <c r="K19" s="50" t="s">
        <v>105</v>
      </c>
      <c r="L19" s="51"/>
      <c r="M19" s="60"/>
      <c r="N19" s="67"/>
      <c r="O19" s="68"/>
      <c r="P19" s="62"/>
      <c r="Q19" s="60"/>
      <c r="R19" s="71">
        <f t="shared" si="0"/>
        <v>0</v>
      </c>
      <c r="S19" s="62"/>
      <c r="T19" s="73">
        <f t="shared" si="1"/>
        <v>0</v>
      </c>
      <c r="U19" s="70" t="str">
        <f t="shared" si="2"/>
        <v/>
      </c>
    </row>
    <row r="20" spans="5:21" ht="15" customHeight="1">
      <c r="E20" s="48" t="s">
        <v>106</v>
      </c>
      <c r="K20" s="50" t="s">
        <v>107</v>
      </c>
      <c r="L20" s="51"/>
      <c r="M20" s="60"/>
      <c r="N20" s="67"/>
      <c r="O20" s="68"/>
      <c r="P20" s="62"/>
      <c r="Q20" s="60"/>
      <c r="R20" s="71">
        <f t="shared" si="0"/>
        <v>0</v>
      </c>
      <c r="S20" s="62"/>
      <c r="T20" s="73">
        <f t="shared" si="1"/>
        <v>0</v>
      </c>
      <c r="U20" s="70" t="str">
        <f t="shared" si="2"/>
        <v/>
      </c>
    </row>
    <row r="21" spans="5:21" ht="15" customHeight="1">
      <c r="E21" s="48" t="s">
        <v>108</v>
      </c>
      <c r="K21" s="50" t="s">
        <v>109</v>
      </c>
      <c r="L21" s="51"/>
      <c r="M21" s="60"/>
      <c r="N21" s="67"/>
      <c r="O21" s="68"/>
      <c r="P21" s="62"/>
      <c r="Q21" s="60"/>
      <c r="R21" s="71">
        <f t="shared" si="0"/>
        <v>0</v>
      </c>
      <c r="S21" s="62"/>
      <c r="T21" s="73">
        <f t="shared" si="1"/>
        <v>0</v>
      </c>
      <c r="U21" s="70" t="str">
        <f t="shared" si="2"/>
        <v/>
      </c>
    </row>
    <row r="22" spans="5:21" ht="15" customHeight="1">
      <c r="E22" s="48" t="s">
        <v>110</v>
      </c>
      <c r="K22" s="50" t="s">
        <v>111</v>
      </c>
      <c r="L22" s="51"/>
      <c r="M22" s="60"/>
      <c r="N22" s="67"/>
      <c r="O22" s="68"/>
      <c r="P22" s="62"/>
      <c r="Q22" s="60"/>
      <c r="R22" s="71">
        <f t="shared" si="0"/>
        <v>0</v>
      </c>
      <c r="S22" s="62"/>
      <c r="T22" s="73">
        <f t="shared" si="1"/>
        <v>0</v>
      </c>
      <c r="U22" s="70" t="str">
        <f t="shared" si="2"/>
        <v/>
      </c>
    </row>
    <row r="23" spans="5:21" ht="15" customHeight="1">
      <c r="E23" s="48" t="s">
        <v>112</v>
      </c>
      <c r="K23" s="50" t="s">
        <v>113</v>
      </c>
      <c r="L23" s="51"/>
      <c r="M23" s="60"/>
      <c r="N23" s="67"/>
      <c r="O23" s="68"/>
      <c r="P23" s="62"/>
      <c r="Q23" s="60"/>
      <c r="R23" s="71">
        <f t="shared" si="0"/>
        <v>0</v>
      </c>
      <c r="S23" s="62"/>
      <c r="T23" s="73">
        <f t="shared" si="1"/>
        <v>0</v>
      </c>
      <c r="U23" s="70" t="str">
        <f t="shared" si="2"/>
        <v/>
      </c>
    </row>
    <row r="24" spans="5:21" ht="15" customHeight="1">
      <c r="E24" s="48" t="s">
        <v>114</v>
      </c>
      <c r="K24" s="50" t="s">
        <v>115</v>
      </c>
      <c r="L24" s="51"/>
      <c r="M24" s="60"/>
      <c r="N24" s="67"/>
      <c r="O24" s="68"/>
      <c r="P24" s="62"/>
      <c r="Q24" s="60"/>
      <c r="R24" s="71">
        <f t="shared" si="0"/>
        <v>0</v>
      </c>
      <c r="S24" s="62"/>
      <c r="T24" s="73">
        <f t="shared" si="1"/>
        <v>0</v>
      </c>
      <c r="U24" s="70" t="str">
        <f t="shared" si="2"/>
        <v/>
      </c>
    </row>
    <row r="25" spans="5:21" ht="15" customHeight="1">
      <c r="K25" s="50" t="s">
        <v>116</v>
      </c>
      <c r="L25" s="51"/>
      <c r="M25" s="60"/>
      <c r="N25" s="67"/>
      <c r="O25" s="68"/>
      <c r="P25" s="62"/>
      <c r="Q25" s="60"/>
      <c r="R25" s="71">
        <f t="shared" si="0"/>
        <v>0</v>
      </c>
      <c r="S25" s="62"/>
      <c r="T25" s="73">
        <f t="shared" si="1"/>
        <v>0</v>
      </c>
      <c r="U25" s="70" t="str">
        <f t="shared" si="2"/>
        <v/>
      </c>
    </row>
    <row r="26" spans="5:21" ht="15" customHeight="1">
      <c r="K26" s="50" t="s">
        <v>117</v>
      </c>
      <c r="L26" s="51"/>
      <c r="M26" s="60"/>
      <c r="N26" s="67"/>
      <c r="O26" s="68"/>
      <c r="P26" s="62"/>
      <c r="Q26" s="60"/>
      <c r="R26" s="71">
        <f t="shared" si="0"/>
        <v>0</v>
      </c>
      <c r="S26" s="62"/>
      <c r="T26" s="73">
        <f t="shared" si="1"/>
        <v>0</v>
      </c>
      <c r="U26" s="70" t="str">
        <f t="shared" si="2"/>
        <v/>
      </c>
    </row>
    <row r="27" spans="5:21" ht="15" customHeight="1">
      <c r="K27" s="50" t="s">
        <v>118</v>
      </c>
      <c r="L27" s="51"/>
      <c r="M27" s="60"/>
      <c r="N27" s="67"/>
      <c r="O27" s="68"/>
      <c r="P27" s="62"/>
      <c r="Q27" s="60"/>
      <c r="R27" s="71">
        <f t="shared" si="0"/>
        <v>0</v>
      </c>
      <c r="S27" s="62"/>
      <c r="T27" s="73">
        <f t="shared" si="1"/>
        <v>0</v>
      </c>
      <c r="U27" s="70" t="str">
        <f t="shared" si="2"/>
        <v/>
      </c>
    </row>
    <row r="28" spans="5:21" ht="15" customHeight="1">
      <c r="K28" s="50" t="s">
        <v>119</v>
      </c>
      <c r="L28" s="51"/>
      <c r="M28" s="60"/>
      <c r="N28" s="67"/>
      <c r="O28" s="68"/>
      <c r="P28" s="62"/>
      <c r="Q28" s="60"/>
      <c r="R28" s="71">
        <f t="shared" si="0"/>
        <v>0</v>
      </c>
      <c r="S28" s="62"/>
      <c r="T28" s="73">
        <f t="shared" si="1"/>
        <v>0</v>
      </c>
      <c r="U28" s="70" t="str">
        <f t="shared" si="2"/>
        <v/>
      </c>
    </row>
    <row r="29" spans="5:21" ht="15" customHeight="1">
      <c r="K29" s="50" t="s">
        <v>120</v>
      </c>
      <c r="L29" s="51"/>
      <c r="M29" s="60"/>
      <c r="N29" s="67"/>
      <c r="O29" s="68"/>
      <c r="P29" s="62"/>
      <c r="Q29" s="60"/>
      <c r="R29" s="71">
        <f t="shared" si="0"/>
        <v>0</v>
      </c>
      <c r="S29" s="62"/>
      <c r="T29" s="73">
        <f t="shared" si="1"/>
        <v>0</v>
      </c>
      <c r="U29" s="70" t="str">
        <f t="shared" si="2"/>
        <v/>
      </c>
    </row>
    <row r="30" spans="5:21" ht="15" customHeight="1">
      <c r="K30" s="50" t="s">
        <v>121</v>
      </c>
      <c r="L30" s="51"/>
      <c r="M30" s="60"/>
      <c r="N30" s="67"/>
      <c r="O30" s="68"/>
      <c r="P30" s="62"/>
      <c r="Q30" s="60"/>
      <c r="R30" s="71">
        <f t="shared" si="0"/>
        <v>0</v>
      </c>
      <c r="S30" s="62"/>
      <c r="T30" s="73">
        <f t="shared" si="1"/>
        <v>0</v>
      </c>
      <c r="U30" s="70" t="str">
        <f t="shared" si="2"/>
        <v/>
      </c>
    </row>
    <row r="31" spans="5:21" ht="15" customHeight="1">
      <c r="K31" s="50" t="s">
        <v>122</v>
      </c>
      <c r="L31" s="51"/>
      <c r="M31" s="60"/>
      <c r="N31" s="67"/>
      <c r="O31" s="68"/>
      <c r="P31" s="62"/>
      <c r="Q31" s="60"/>
      <c r="R31" s="71">
        <f t="shared" si="0"/>
        <v>0</v>
      </c>
      <c r="S31" s="62"/>
      <c r="T31" s="73">
        <f t="shared" si="1"/>
        <v>0</v>
      </c>
      <c r="U31" s="70" t="str">
        <f t="shared" si="2"/>
        <v/>
      </c>
    </row>
    <row r="32" spans="5:21" ht="15" customHeight="1">
      <c r="K32" s="50" t="s">
        <v>123</v>
      </c>
      <c r="L32" s="51"/>
      <c r="M32" s="60"/>
      <c r="N32" s="67"/>
      <c r="O32" s="68"/>
      <c r="P32" s="62"/>
      <c r="Q32" s="60"/>
      <c r="R32" s="71">
        <f t="shared" si="0"/>
        <v>0</v>
      </c>
      <c r="S32" s="62"/>
      <c r="T32" s="73">
        <f t="shared" si="1"/>
        <v>0</v>
      </c>
      <c r="U32" s="70" t="str">
        <f t="shared" si="2"/>
        <v/>
      </c>
    </row>
    <row r="33" spans="11:21" ht="15" customHeight="1">
      <c r="K33" s="50" t="s">
        <v>124</v>
      </c>
      <c r="L33" s="51"/>
      <c r="M33" s="60"/>
      <c r="N33" s="67"/>
      <c r="O33" s="68"/>
      <c r="P33" s="62"/>
      <c r="Q33" s="60"/>
      <c r="R33" s="71">
        <f t="shared" si="0"/>
        <v>0</v>
      </c>
      <c r="S33" s="62"/>
      <c r="T33" s="73">
        <f t="shared" si="1"/>
        <v>0</v>
      </c>
      <c r="U33" s="70" t="str">
        <f t="shared" si="2"/>
        <v/>
      </c>
    </row>
    <row r="34" spans="11:21" ht="15" customHeight="1">
      <c r="K34" s="50" t="s">
        <v>125</v>
      </c>
      <c r="L34" s="51"/>
      <c r="M34" s="60"/>
      <c r="N34" s="67"/>
      <c r="O34" s="68"/>
      <c r="P34" s="62"/>
      <c r="Q34" s="60"/>
      <c r="R34" s="71">
        <f t="shared" si="0"/>
        <v>0</v>
      </c>
      <c r="S34" s="62"/>
      <c r="T34" s="73">
        <f t="shared" si="1"/>
        <v>0</v>
      </c>
      <c r="U34" s="70" t="str">
        <f t="shared" si="2"/>
        <v/>
      </c>
    </row>
    <row r="35" spans="11:21" ht="15" customHeight="1">
      <c r="K35" s="50" t="s">
        <v>126</v>
      </c>
      <c r="L35" s="51"/>
      <c r="M35" s="60"/>
      <c r="N35" s="67"/>
      <c r="O35" s="68"/>
      <c r="P35" s="62"/>
      <c r="Q35" s="60"/>
      <c r="R35" s="71">
        <f t="shared" si="0"/>
        <v>0</v>
      </c>
      <c r="S35" s="62"/>
      <c r="T35" s="73">
        <f t="shared" si="1"/>
        <v>0</v>
      </c>
      <c r="U35" s="70" t="str">
        <f t="shared" si="2"/>
        <v/>
      </c>
    </row>
    <row r="36" spans="11:21" ht="15" customHeight="1">
      <c r="K36" s="50" t="s">
        <v>127</v>
      </c>
      <c r="L36" s="51"/>
      <c r="M36" s="60"/>
      <c r="N36" s="67"/>
      <c r="O36" s="68"/>
      <c r="P36" s="62"/>
      <c r="Q36" s="60"/>
      <c r="R36" s="71">
        <f t="shared" si="0"/>
        <v>0</v>
      </c>
      <c r="S36" s="62"/>
      <c r="T36" s="73">
        <f t="shared" si="1"/>
        <v>0</v>
      </c>
      <c r="U36" s="70" t="str">
        <f t="shared" si="2"/>
        <v/>
      </c>
    </row>
    <row r="37" spans="11:21" ht="15" customHeight="1">
      <c r="K37" s="50" t="s">
        <v>128</v>
      </c>
      <c r="L37" s="51"/>
      <c r="M37" s="60"/>
      <c r="N37" s="67"/>
      <c r="O37" s="68"/>
      <c r="P37" s="62"/>
      <c r="Q37" s="60"/>
      <c r="R37" s="71">
        <f t="shared" si="0"/>
        <v>0</v>
      </c>
      <c r="S37" s="62"/>
      <c r="T37" s="73">
        <f t="shared" si="1"/>
        <v>0</v>
      </c>
      <c r="U37" s="70" t="str">
        <f t="shared" si="2"/>
        <v/>
      </c>
    </row>
    <row r="38" spans="11:21" ht="15" customHeight="1">
      <c r="K38" s="50" t="s">
        <v>129</v>
      </c>
      <c r="L38" s="51"/>
      <c r="M38" s="60"/>
      <c r="N38" s="67"/>
      <c r="O38" s="68"/>
      <c r="P38" s="62"/>
      <c r="Q38" s="60"/>
      <c r="R38" s="71">
        <f t="shared" si="0"/>
        <v>0</v>
      </c>
      <c r="S38" s="62"/>
      <c r="T38" s="73">
        <f t="shared" si="1"/>
        <v>0</v>
      </c>
      <c r="U38" s="70" t="str">
        <f t="shared" si="2"/>
        <v/>
      </c>
    </row>
    <row r="39" spans="11:21" ht="15" customHeight="1">
      <c r="K39" s="50" t="s">
        <v>130</v>
      </c>
      <c r="L39" s="51"/>
      <c r="M39" s="60"/>
      <c r="N39" s="67"/>
      <c r="O39" s="68"/>
      <c r="P39" s="62"/>
      <c r="Q39" s="60"/>
      <c r="R39" s="71">
        <f t="shared" si="0"/>
        <v>0</v>
      </c>
      <c r="S39" s="62"/>
      <c r="T39" s="73">
        <f t="shared" si="1"/>
        <v>0</v>
      </c>
      <c r="U39" s="70" t="str">
        <f t="shared" si="2"/>
        <v/>
      </c>
    </row>
    <row r="40" spans="11:21" ht="15" customHeight="1">
      <c r="K40" s="50" t="s">
        <v>131</v>
      </c>
      <c r="L40" s="51"/>
      <c r="M40" s="60"/>
      <c r="N40" s="67"/>
      <c r="O40" s="68"/>
      <c r="P40" s="62"/>
      <c r="Q40" s="60"/>
      <c r="R40" s="71">
        <f t="shared" si="0"/>
        <v>0</v>
      </c>
      <c r="S40" s="62"/>
      <c r="T40" s="73">
        <f t="shared" si="1"/>
        <v>0</v>
      </c>
      <c r="U40" s="70" t="str">
        <f t="shared" si="2"/>
        <v/>
      </c>
    </row>
    <row r="41" spans="11:21" ht="15" customHeight="1">
      <c r="K41" s="50" t="s">
        <v>132</v>
      </c>
      <c r="L41" s="51"/>
      <c r="M41" s="60"/>
      <c r="N41" s="67"/>
      <c r="O41" s="68"/>
      <c r="P41" s="62"/>
      <c r="Q41" s="60"/>
      <c r="R41" s="71">
        <f t="shared" si="0"/>
        <v>0</v>
      </c>
      <c r="S41" s="62"/>
      <c r="T41" s="73">
        <f t="shared" si="1"/>
        <v>0</v>
      </c>
      <c r="U41" s="70" t="str">
        <f t="shared" si="2"/>
        <v/>
      </c>
    </row>
    <row r="42" spans="11:21" ht="15" customHeight="1">
      <c r="K42" s="50" t="s">
        <v>133</v>
      </c>
      <c r="L42" s="51"/>
      <c r="M42" s="60"/>
      <c r="N42" s="67"/>
      <c r="O42" s="68"/>
      <c r="P42" s="62"/>
      <c r="Q42" s="60"/>
      <c r="R42" s="71">
        <f t="shared" si="0"/>
        <v>0</v>
      </c>
      <c r="S42" s="62"/>
      <c r="T42" s="73">
        <f t="shared" si="1"/>
        <v>0</v>
      </c>
      <c r="U42" s="70" t="str">
        <f t="shared" si="2"/>
        <v/>
      </c>
    </row>
    <row r="43" spans="11:21" ht="15" customHeight="1" thickBot="1">
      <c r="K43" s="50" t="s">
        <v>134</v>
      </c>
      <c r="L43" s="51"/>
      <c r="M43" s="60"/>
      <c r="N43" s="67"/>
      <c r="O43" s="68"/>
      <c r="P43" s="62"/>
      <c r="Q43" s="60"/>
      <c r="R43" s="72">
        <f t="shared" si="0"/>
        <v>0</v>
      </c>
      <c r="S43" s="62"/>
      <c r="T43" s="73">
        <f t="shared" si="1"/>
        <v>0</v>
      </c>
      <c r="U43" s="74" t="str">
        <f t="shared" si="2"/>
        <v/>
      </c>
    </row>
    <row r="45" spans="11:21" ht="15" customHeight="1">
      <c r="K45" s="2" t="s">
        <v>135</v>
      </c>
    </row>
    <row r="46" spans="11:21" ht="15" customHeight="1">
      <c r="K46" s="2" t="s">
        <v>136</v>
      </c>
    </row>
    <row r="47" spans="11:21" ht="15" customHeight="1">
      <c r="K47" s="2" t="s">
        <v>137</v>
      </c>
    </row>
    <row r="48" spans="11:21" ht="15" customHeight="1">
      <c r="K48" s="2" t="s">
        <v>144</v>
      </c>
    </row>
  </sheetData>
  <phoneticPr fontId="1"/>
  <pageMargins left="0.98425196850393704" right="0.98425196850393704" top="0.98425196850393704" bottom="0.98425196850393704" header="0.39370078740157483" footer="0.39370078740157483"/>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別紙5-1_勤務一覧</vt:lpstr>
      <vt:lpstr>別紙5-1記載用リスト</vt:lpstr>
      <vt:lpstr>'別紙5-1_勤務一覧'!Print_Area</vt:lpstr>
      <vt:lpstr>'別紙5-1記載用リスト'!Print_Area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2023-10-12T08:14:31Z</dcterms:created>
  <dcterms:modified xsi:type="dcterms:W3CDTF">2025-10-03T00:43:30Z</dcterms:modified>
</cp:coreProperties>
</file>