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filterPrivacy="1"/>
  <xr:revisionPtr revIDLastSave="0" documentId="13_ncr:1_{C58734B0-D937-467E-990D-5178C606A5C3}" xr6:coauthVersionLast="47" xr6:coauthVersionMax="47" xr10:uidLastSave="{00000000-0000-0000-0000-000000000000}"/>
  <bookViews>
    <workbookView xWindow="28680" yWindow="-120" windowWidth="29040" windowHeight="15720" xr2:uid="{00000000-000D-0000-FFFF-FFFF00000000}"/>
  </bookViews>
  <sheets>
    <sheet name="別紙５－１_勤務体制" sheetId="1" r:id="rId1"/>
    <sheet name="リスト" sheetId="5" r:id="rId2"/>
    <sheet name="別紙５－１_勤務体制【例】" sheetId="10" r:id="rId3"/>
    <sheet name="リスト【例】" sheetId="11" r:id="rId4"/>
  </sheets>
  <definedNames>
    <definedName name="_xlnm._FilterDatabase" localSheetId="1" hidden="1">リスト!#REF!</definedName>
    <definedName name="_xlnm._FilterDatabase" localSheetId="3" hidden="1">リスト【例】!#REF!</definedName>
    <definedName name="_xlnm._FilterDatabase" localSheetId="0" hidden="1">'別紙５－１_勤務体制'!#REF!</definedName>
    <definedName name="_xlnm._FilterDatabase" localSheetId="2" hidden="1">'別紙５－１_勤務体制【例】'!#REF!</definedName>
    <definedName name="_xlnm.Print_Area" localSheetId="1">リスト!$B$2:$U$47</definedName>
    <definedName name="_xlnm.Print_Area" localSheetId="3">リスト【例】!$B$2:$U$47</definedName>
    <definedName name="_xlnm.Print_Area" localSheetId="0">'別紙５－１_勤務体制'!$A$1:$AK$78</definedName>
    <definedName name="_xlnm.Print_Area" localSheetId="2">'別紙５－１_勤務体制【例】'!$A$1:$AK$73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10" l="1"/>
  <c r="H3" i="1"/>
  <c r="R43" i="11"/>
  <c r="T43" i="11" s="1"/>
  <c r="U43" i="11" s="1" a="1"/>
  <c r="U43" i="11" s="1"/>
  <c r="R42" i="11"/>
  <c r="T42" i="11" s="1"/>
  <c r="U42" i="11" s="1" a="1"/>
  <c r="U42" i="11" s="1"/>
  <c r="R41" i="11"/>
  <c r="T41" i="11" s="1"/>
  <c r="U41" i="11" s="1" a="1"/>
  <c r="U41" i="11" s="1"/>
  <c r="U40" i="11" a="1"/>
  <c r="U40" i="11" s="1"/>
  <c r="R40" i="11"/>
  <c r="T40" i="11" s="1"/>
  <c r="R39" i="11"/>
  <c r="T39" i="11" s="1"/>
  <c r="U39" i="11" s="1" a="1"/>
  <c r="U39" i="11" s="1"/>
  <c r="U38" i="11" a="1"/>
  <c r="U38" i="11" s="1"/>
  <c r="R38" i="11"/>
  <c r="T38" i="11" s="1"/>
  <c r="R37" i="11"/>
  <c r="T37" i="11" s="1"/>
  <c r="U37" i="11" s="1" a="1"/>
  <c r="U37" i="11" s="1"/>
  <c r="R36" i="11"/>
  <c r="T36" i="11" s="1"/>
  <c r="U36" i="11" s="1" a="1"/>
  <c r="U36" i="11" s="1"/>
  <c r="R35" i="11"/>
  <c r="T35" i="11" s="1"/>
  <c r="U35" i="11" s="1" a="1"/>
  <c r="U35" i="11" s="1"/>
  <c r="R34" i="11"/>
  <c r="T34" i="11" s="1"/>
  <c r="U34" i="11" s="1" a="1"/>
  <c r="U34" i="11" s="1"/>
  <c r="R33" i="11"/>
  <c r="T33" i="11" s="1"/>
  <c r="U33" i="11" s="1" a="1"/>
  <c r="U33" i="11" s="1"/>
  <c r="U32" i="11" a="1"/>
  <c r="U32" i="11" s="1"/>
  <c r="R32" i="11"/>
  <c r="T32" i="11" s="1"/>
  <c r="R31" i="11"/>
  <c r="T31" i="11" s="1"/>
  <c r="U31" i="11" s="1" a="1"/>
  <c r="U31" i="11" s="1"/>
  <c r="U30" i="11" a="1"/>
  <c r="U30" i="11" s="1"/>
  <c r="R30" i="11"/>
  <c r="T30" i="11" s="1"/>
  <c r="R29" i="11"/>
  <c r="T29" i="11" s="1"/>
  <c r="U29" i="11" s="1" a="1"/>
  <c r="U29" i="11" s="1"/>
  <c r="U28" i="11" a="1"/>
  <c r="U28" i="11" s="1"/>
  <c r="R28" i="11"/>
  <c r="T28" i="11" s="1"/>
  <c r="R27" i="11"/>
  <c r="T27" i="11" s="1"/>
  <c r="U27" i="11" s="1" a="1"/>
  <c r="U27" i="11" s="1"/>
  <c r="R26" i="11"/>
  <c r="T26" i="11" s="1"/>
  <c r="U26" i="11" s="1" a="1"/>
  <c r="U26" i="11" s="1"/>
  <c r="R25" i="11"/>
  <c r="T25" i="11" s="1"/>
  <c r="U25" i="11" s="1" a="1"/>
  <c r="U25" i="11" s="1"/>
  <c r="U24" i="11" a="1"/>
  <c r="U24" i="11" s="1"/>
  <c r="R24" i="11"/>
  <c r="T24" i="11" s="1"/>
  <c r="R23" i="11"/>
  <c r="T23" i="11" s="1"/>
  <c r="U23" i="11" s="1" a="1"/>
  <c r="U23" i="11" s="1"/>
  <c r="U22" i="11" a="1"/>
  <c r="U22" i="11" s="1"/>
  <c r="R22" i="11"/>
  <c r="T22" i="11" s="1"/>
  <c r="R21" i="11"/>
  <c r="T21" i="11" s="1"/>
  <c r="U21" i="11" s="1" a="1"/>
  <c r="U21" i="11" s="1"/>
  <c r="R20" i="11"/>
  <c r="T20" i="11" s="1"/>
  <c r="U20" i="11" s="1" a="1"/>
  <c r="U20" i="11" s="1"/>
  <c r="R19" i="11"/>
  <c r="T19" i="11" s="1"/>
  <c r="U19" i="11" s="1" a="1"/>
  <c r="U19" i="11" s="1"/>
  <c r="R18" i="11"/>
  <c r="T18" i="11" s="1"/>
  <c r="U18" i="11" s="1" a="1"/>
  <c r="U18" i="11" s="1"/>
  <c r="R17" i="11"/>
  <c r="T17" i="11" s="1"/>
  <c r="U17" i="11" s="1" a="1"/>
  <c r="U17" i="11" s="1"/>
  <c r="R16" i="11"/>
  <c r="T16" i="11" s="1"/>
  <c r="U16" i="11" s="1" a="1"/>
  <c r="U16" i="11" s="1"/>
  <c r="R15" i="11"/>
  <c r="T15" i="11" s="1"/>
  <c r="U15" i="11" s="1" a="1"/>
  <c r="U15" i="11" s="1"/>
  <c r="R14" i="11"/>
  <c r="T14" i="11" s="1"/>
  <c r="U14" i="11" s="1" a="1"/>
  <c r="U14" i="11" s="1"/>
  <c r="R13" i="11"/>
  <c r="T13" i="11" s="1"/>
  <c r="U13" i="11" s="1" a="1"/>
  <c r="U13" i="11" s="1"/>
  <c r="R12" i="11"/>
  <c r="T12" i="11" s="1"/>
  <c r="U12" i="11" s="1" a="1"/>
  <c r="U12" i="11" s="1"/>
  <c r="R11" i="11"/>
  <c r="T11" i="11" s="1"/>
  <c r="U11" i="11" s="1" a="1"/>
  <c r="U11" i="11" s="1"/>
  <c r="R10" i="11"/>
  <c r="T10" i="11" s="1"/>
  <c r="U10" i="11" s="1" a="1"/>
  <c r="U10" i="11" s="1"/>
  <c r="R9" i="11"/>
  <c r="T9" i="11" s="1"/>
  <c r="U9" i="11" s="1" a="1"/>
  <c r="U9" i="11" s="1"/>
  <c r="R8" i="11"/>
  <c r="T8" i="11" s="1"/>
  <c r="U8" i="11" s="1" a="1"/>
  <c r="U8" i="11" s="1"/>
  <c r="R7" i="11"/>
  <c r="T7" i="11" s="1"/>
  <c r="U7" i="11" s="1" a="1"/>
  <c r="U7" i="11" s="1"/>
  <c r="R6" i="11"/>
  <c r="T6" i="11" s="1"/>
  <c r="U6" i="11" s="1" a="1"/>
  <c r="U6" i="11" s="1"/>
  <c r="R5" i="11"/>
  <c r="T5" i="11" s="1"/>
  <c r="U5" i="11" s="1" a="1"/>
  <c r="U5" i="11" s="1"/>
  <c r="R4" i="11"/>
  <c r="T4" i="11" s="1"/>
  <c r="U4" i="11" s="1" a="1"/>
  <c r="U4" i="11" s="1"/>
  <c r="AD72" i="10"/>
  <c r="AB72" i="10"/>
  <c r="Z72" i="10"/>
  <c r="X72" i="10"/>
  <c r="V72" i="10"/>
  <c r="T72" i="10"/>
  <c r="R72" i="10"/>
  <c r="P72" i="10"/>
  <c r="N72" i="10"/>
  <c r="L72" i="10"/>
  <c r="J72" i="10"/>
  <c r="H72" i="10"/>
  <c r="AD71" i="10"/>
  <c r="AB71" i="10"/>
  <c r="Z71" i="10"/>
  <c r="X71" i="10"/>
  <c r="V71" i="10"/>
  <c r="T71" i="10"/>
  <c r="R71" i="10"/>
  <c r="P71" i="10"/>
  <c r="N71" i="10"/>
  <c r="L71" i="10"/>
  <c r="J71" i="10"/>
  <c r="H71" i="10"/>
  <c r="AD70" i="10"/>
  <c r="AB70" i="10"/>
  <c r="Z70" i="10"/>
  <c r="X70" i="10"/>
  <c r="V70" i="10"/>
  <c r="T70" i="10"/>
  <c r="R70" i="10"/>
  <c r="P70" i="10"/>
  <c r="N70" i="10"/>
  <c r="L70" i="10"/>
  <c r="J70" i="10"/>
  <c r="H70" i="10"/>
  <c r="AB61" i="10"/>
  <c r="AB65" i="10" s="1"/>
  <c r="X61" i="10"/>
  <c r="Z65" i="10" s="1"/>
  <c r="T61" i="10"/>
  <c r="V63" i="10" s="1"/>
  <c r="P61" i="10"/>
  <c r="R64" i="10" s="1"/>
  <c r="L61" i="10"/>
  <c r="N64" i="10" s="1"/>
  <c r="H61" i="10"/>
  <c r="J63" i="10" s="1"/>
  <c r="D61" i="10"/>
  <c r="F63" i="10" s="1"/>
  <c r="AB54" i="10"/>
  <c r="AB56" i="10" s="1"/>
  <c r="X54" i="10"/>
  <c r="Z58" i="10" s="1"/>
  <c r="T54" i="10"/>
  <c r="P54" i="10"/>
  <c r="R57" i="10" s="1"/>
  <c r="L54" i="10"/>
  <c r="N57" i="10" s="1"/>
  <c r="H54" i="10"/>
  <c r="J56" i="10" s="1"/>
  <c r="D54" i="10"/>
  <c r="D58" i="10" s="1"/>
  <c r="AB47" i="10"/>
  <c r="X47" i="10"/>
  <c r="Z51" i="10" s="1"/>
  <c r="T47" i="10"/>
  <c r="T50" i="10" s="1"/>
  <c r="P47" i="10"/>
  <c r="L47" i="10"/>
  <c r="N50" i="10" s="1"/>
  <c r="H47" i="10"/>
  <c r="J49" i="10" s="1"/>
  <c r="D47" i="10"/>
  <c r="F49" i="10" s="1"/>
  <c r="AB31" i="10" a="1"/>
  <c r="AB31" i="10" s="1"/>
  <c r="AB24" i="10" a="1"/>
  <c r="AB24" i="10" s="1"/>
  <c r="AF23" i="10"/>
  <c r="AG23" i="10" s="1"/>
  <c r="AH23" i="10" s="1" a="1"/>
  <c r="AH23" i="10" s="1"/>
  <c r="AB21" i="10" a="1"/>
  <c r="AB21" i="10" s="1"/>
  <c r="AF20" i="10"/>
  <c r="AG20" i="10" s="1"/>
  <c r="AH20" i="10" s="1" a="1"/>
  <c r="AH20" i="10" s="1"/>
  <c r="AF13" i="10"/>
  <c r="AG13" i="10" s="1"/>
  <c r="AH13" i="10" s="1" a="1"/>
  <c r="AH13" i="10" s="1"/>
  <c r="AE11" i="10"/>
  <c r="AD11" i="10"/>
  <c r="AC11" i="10"/>
  <c r="AB11" i="10"/>
  <c r="AA11" i="10"/>
  <c r="Z11" i="10"/>
  <c r="Y11" i="10"/>
  <c r="X11" i="10"/>
  <c r="W11" i="10"/>
  <c r="V11" i="10"/>
  <c r="U11" i="10"/>
  <c r="T11" i="10"/>
  <c r="S11" i="10"/>
  <c r="R11" i="10"/>
  <c r="Q11" i="10"/>
  <c r="P11" i="10"/>
  <c r="O11" i="10"/>
  <c r="N11" i="10"/>
  <c r="M11" i="10"/>
  <c r="L11" i="10"/>
  <c r="K11" i="10"/>
  <c r="J11" i="10"/>
  <c r="I11" i="10"/>
  <c r="H11" i="10"/>
  <c r="G11" i="10"/>
  <c r="F11" i="10"/>
  <c r="E11" i="10"/>
  <c r="D11" i="10"/>
  <c r="AD77" i="1"/>
  <c r="R77" i="1"/>
  <c r="P77" i="1"/>
  <c r="N77" i="1"/>
  <c r="AD76" i="1"/>
  <c r="AB76" i="1"/>
  <c r="Z76" i="1"/>
  <c r="L76" i="1"/>
  <c r="J76" i="1"/>
  <c r="Z75" i="1"/>
  <c r="X75" i="1"/>
  <c r="V75" i="1"/>
  <c r="AB77" i="1"/>
  <c r="X76" i="1"/>
  <c r="T75" i="1"/>
  <c r="R75" i="1"/>
  <c r="L77" i="1"/>
  <c r="H76" i="1"/>
  <c r="AB66" i="1"/>
  <c r="AD68" i="1" s="1"/>
  <c r="X66" i="1"/>
  <c r="Z70" i="1" s="1"/>
  <c r="T66" i="1"/>
  <c r="T70" i="1" s="1"/>
  <c r="P66" i="1"/>
  <c r="R69" i="1" s="1"/>
  <c r="L66" i="1"/>
  <c r="L69" i="1" s="1"/>
  <c r="H66" i="1"/>
  <c r="J70" i="1" s="1"/>
  <c r="D66" i="1"/>
  <c r="F69" i="1" s="1"/>
  <c r="P68" i="1"/>
  <c r="V70" i="1"/>
  <c r="AB59" i="1"/>
  <c r="AD61" i="1" s="1"/>
  <c r="X59" i="1"/>
  <c r="Z62" i="1" s="1"/>
  <c r="T59" i="1"/>
  <c r="T61" i="1" s="1"/>
  <c r="P59" i="1"/>
  <c r="R61" i="1" s="1"/>
  <c r="L59" i="1"/>
  <c r="N63" i="1" s="1"/>
  <c r="H59" i="1"/>
  <c r="J62" i="1" s="1"/>
  <c r="D59" i="1"/>
  <c r="F62" i="1" s="1"/>
  <c r="D61" i="1"/>
  <c r="Z63" i="1"/>
  <c r="AB52" i="1"/>
  <c r="AD56" i="1" s="1"/>
  <c r="X52" i="1"/>
  <c r="Z54" i="1" s="1"/>
  <c r="T52" i="1"/>
  <c r="V54" i="1" s="1"/>
  <c r="P52" i="1"/>
  <c r="R55" i="1" s="1"/>
  <c r="L52" i="1"/>
  <c r="L56" i="1" s="1"/>
  <c r="J56" i="1"/>
  <c r="H56" i="1"/>
  <c r="J55" i="1"/>
  <c r="J54" i="1"/>
  <c r="H52" i="1"/>
  <c r="H55" i="1" s="1"/>
  <c r="D52" i="1"/>
  <c r="F56" i="1" s="1"/>
  <c r="AF35" i="1"/>
  <c r="AF34" i="1"/>
  <c r="AF33" i="1"/>
  <c r="AF31" i="1"/>
  <c r="AF30" i="1"/>
  <c r="AF29" i="1"/>
  <c r="AF28" i="1"/>
  <c r="AF26" i="1"/>
  <c r="AF25" i="1"/>
  <c r="AF24" i="1"/>
  <c r="AF23" i="1"/>
  <c r="AF21" i="1"/>
  <c r="AF20" i="1"/>
  <c r="AF19" i="1"/>
  <c r="AF18" i="1"/>
  <c r="AF16" i="1"/>
  <c r="AF15" i="1"/>
  <c r="AF13" i="1"/>
  <c r="R43" i="5"/>
  <c r="T43" i="5" s="1"/>
  <c r="U43" i="5" s="1" a="1"/>
  <c r="U43" i="5" s="1"/>
  <c r="R42" i="5"/>
  <c r="T42" i="5" s="1"/>
  <c r="U42" i="5" s="1" a="1"/>
  <c r="U42" i="5" s="1"/>
  <c r="R41" i="5"/>
  <c r="T41" i="5" s="1"/>
  <c r="U41" i="5" s="1" a="1"/>
  <c r="U41" i="5" s="1"/>
  <c r="R40" i="5"/>
  <c r="T40" i="5" s="1"/>
  <c r="U40" i="5" s="1" a="1"/>
  <c r="U40" i="5" s="1"/>
  <c r="R39" i="5"/>
  <c r="T39" i="5" s="1"/>
  <c r="U39" i="5" s="1" a="1"/>
  <c r="U39" i="5" s="1"/>
  <c r="R38" i="5"/>
  <c r="T38" i="5" s="1"/>
  <c r="U38" i="5" s="1" a="1"/>
  <c r="U38" i="5" s="1"/>
  <c r="R37" i="5"/>
  <c r="T37" i="5" s="1"/>
  <c r="U37" i="5" s="1" a="1"/>
  <c r="U37" i="5" s="1"/>
  <c r="R36" i="5"/>
  <c r="T36" i="5" s="1"/>
  <c r="U36" i="5" s="1" a="1"/>
  <c r="U36" i="5" s="1"/>
  <c r="R35" i="5"/>
  <c r="T35" i="5" s="1"/>
  <c r="U35" i="5" s="1" a="1"/>
  <c r="U35" i="5" s="1"/>
  <c r="R34" i="5"/>
  <c r="T34" i="5" s="1"/>
  <c r="U34" i="5" s="1" a="1"/>
  <c r="U34" i="5" s="1"/>
  <c r="R33" i="5"/>
  <c r="T33" i="5" s="1"/>
  <c r="U33" i="5" s="1" a="1"/>
  <c r="U33" i="5" s="1"/>
  <c r="R32" i="5"/>
  <c r="T32" i="5" s="1"/>
  <c r="U32" i="5" s="1" a="1"/>
  <c r="U32" i="5" s="1"/>
  <c r="T31" i="5"/>
  <c r="U31" i="5" s="1" a="1"/>
  <c r="U31" i="5" s="1"/>
  <c r="R31" i="5"/>
  <c r="R30" i="5"/>
  <c r="T30" i="5" s="1"/>
  <c r="U30" i="5" s="1" a="1"/>
  <c r="U30" i="5" s="1"/>
  <c r="R29" i="5"/>
  <c r="T29" i="5" s="1"/>
  <c r="U29" i="5" s="1" a="1"/>
  <c r="U29" i="5" s="1"/>
  <c r="R28" i="5"/>
  <c r="T28" i="5" s="1"/>
  <c r="U28" i="5" s="1" a="1"/>
  <c r="U28" i="5" s="1"/>
  <c r="R27" i="5"/>
  <c r="T27" i="5" s="1"/>
  <c r="U27" i="5" s="1" a="1"/>
  <c r="U27" i="5" s="1"/>
  <c r="R26" i="5"/>
  <c r="T26" i="5" s="1"/>
  <c r="U26" i="5" s="1" a="1"/>
  <c r="U26" i="5" s="1"/>
  <c r="R25" i="5"/>
  <c r="T25" i="5" s="1"/>
  <c r="U25" i="5" s="1" a="1"/>
  <c r="U25" i="5" s="1"/>
  <c r="R24" i="5"/>
  <c r="T24" i="5" s="1"/>
  <c r="U24" i="5" s="1" a="1"/>
  <c r="U24" i="5" s="1"/>
  <c r="AF22" i="10" l="1"/>
  <c r="AG22" i="10" s="1"/>
  <c r="AH22" i="10" s="1" a="1"/>
  <c r="AH22" i="10" s="1"/>
  <c r="AD51" i="10" s="1"/>
  <c r="AF15" i="10"/>
  <c r="AG15" i="10" s="1"/>
  <c r="AH15" i="10" s="1" a="1"/>
  <c r="AH15" i="10" s="1"/>
  <c r="AF17" i="10"/>
  <c r="AG17" i="10" s="1"/>
  <c r="AH17" i="10" s="1" a="1"/>
  <c r="AH17" i="10" s="1"/>
  <c r="AF25" i="10"/>
  <c r="AG25" i="10" s="1"/>
  <c r="AH25" i="10" s="1" a="1"/>
  <c r="AH25" i="10" s="1"/>
  <c r="AF18" i="10"/>
  <c r="AG18" i="10" s="1"/>
  <c r="AH18" i="10" s="1" a="1"/>
  <c r="AH18" i="10" s="1"/>
  <c r="AF29" i="10"/>
  <c r="AG29" i="10" s="1"/>
  <c r="AH29" i="10" s="1" a="1"/>
  <c r="AH29" i="10" s="1"/>
  <c r="AF19" i="10"/>
  <c r="AG19" i="10" s="1"/>
  <c r="AH19" i="10" s="1" a="1"/>
  <c r="AH19" i="10" s="1"/>
  <c r="AF30" i="10"/>
  <c r="AG30" i="10" s="1"/>
  <c r="AH30" i="10" s="1" a="1"/>
  <c r="AH30" i="10" s="1"/>
  <c r="P57" i="10"/>
  <c r="AF27" i="10"/>
  <c r="AG27" i="10" s="1"/>
  <c r="AH27" i="10" s="1" a="1"/>
  <c r="AH27" i="10" s="1"/>
  <c r="L78" i="1"/>
  <c r="J63" i="1"/>
  <c r="AF26" i="10"/>
  <c r="AG26" i="10" s="1"/>
  <c r="AH26" i="10" s="1" a="1"/>
  <c r="AH26" i="10" s="1"/>
  <c r="D65" i="10" s="1"/>
  <c r="AF28" i="10"/>
  <c r="AG28" i="10" s="1"/>
  <c r="AH28" i="10" s="1" a="1"/>
  <c r="AH28" i="10" s="1"/>
  <c r="F65" i="10" s="1"/>
  <c r="V58" i="10"/>
  <c r="AB63" i="10"/>
  <c r="AB49" i="10"/>
  <c r="V64" i="10"/>
  <c r="L50" i="10"/>
  <c r="R56" i="10"/>
  <c r="L57" i="10"/>
  <c r="Z50" i="10"/>
  <c r="X65" i="10"/>
  <c r="X66" i="10" s="1"/>
  <c r="V50" i="10"/>
  <c r="N51" i="10"/>
  <c r="F58" i="10"/>
  <c r="D59" i="10" s="1"/>
  <c r="L49" i="10"/>
  <c r="T51" i="10"/>
  <c r="D63" i="10"/>
  <c r="N49" i="10"/>
  <c r="V51" i="10"/>
  <c r="L63" i="10"/>
  <c r="T65" i="10"/>
  <c r="T49" i="10"/>
  <c r="L56" i="10"/>
  <c r="L64" i="10"/>
  <c r="N63" i="10"/>
  <c r="F71" i="10"/>
  <c r="D50" i="10"/>
  <c r="F51" i="10"/>
  <c r="N56" i="10"/>
  <c r="H58" i="10"/>
  <c r="D64" i="10"/>
  <c r="H65" i="10"/>
  <c r="F70" i="10"/>
  <c r="F50" i="10"/>
  <c r="H51" i="10"/>
  <c r="J58" i="10"/>
  <c r="F64" i="10"/>
  <c r="J65" i="10"/>
  <c r="D70" i="10"/>
  <c r="D51" i="10"/>
  <c r="D71" i="10"/>
  <c r="H50" i="10"/>
  <c r="J51" i="10"/>
  <c r="H57" i="10"/>
  <c r="L58" i="10"/>
  <c r="H64" i="10"/>
  <c r="L65" i="10"/>
  <c r="D49" i="10"/>
  <c r="J50" i="10"/>
  <c r="L51" i="10"/>
  <c r="J57" i="10"/>
  <c r="N58" i="10"/>
  <c r="J64" i="10"/>
  <c r="N65" i="10"/>
  <c r="P73" i="10"/>
  <c r="H73" i="10"/>
  <c r="L73" i="10"/>
  <c r="T73" i="10"/>
  <c r="F72" i="10"/>
  <c r="D72" i="10"/>
  <c r="X73" i="10"/>
  <c r="AB73" i="10"/>
  <c r="E41" i="10"/>
  <c r="AH24" i="10"/>
  <c r="X50" i="10"/>
  <c r="Z56" i="10"/>
  <c r="Z57" i="10"/>
  <c r="X56" i="10"/>
  <c r="T56" i="10"/>
  <c r="AB58" i="10"/>
  <c r="P63" i="10"/>
  <c r="R51" i="10"/>
  <c r="P51" i="10"/>
  <c r="P49" i="10"/>
  <c r="R49" i="10"/>
  <c r="X51" i="10"/>
  <c r="X52" i="10" s="1"/>
  <c r="D56" i="10"/>
  <c r="T63" i="10"/>
  <c r="P64" i="10"/>
  <c r="F56" i="10"/>
  <c r="AD50" i="10"/>
  <c r="AB50" i="10"/>
  <c r="V49" i="10"/>
  <c r="P50" i="10"/>
  <c r="AB51" i="10"/>
  <c r="D57" i="10"/>
  <c r="V57" i="10"/>
  <c r="T58" i="10"/>
  <c r="T59" i="10" s="1"/>
  <c r="AD64" i="10"/>
  <c r="AB64" i="10"/>
  <c r="AD65" i="10"/>
  <c r="AB66" i="10" s="1"/>
  <c r="AD63" i="10"/>
  <c r="T64" i="10"/>
  <c r="AD57" i="10"/>
  <c r="AB57" i="10"/>
  <c r="AD58" i="10"/>
  <c r="V56" i="10"/>
  <c r="R63" i="10"/>
  <c r="AH21" i="10"/>
  <c r="AD56" i="10"/>
  <c r="T57" i="10"/>
  <c r="Z63" i="10"/>
  <c r="X63" i="10"/>
  <c r="Z64" i="10"/>
  <c r="X57" i="10"/>
  <c r="R65" i="10"/>
  <c r="P65" i="10"/>
  <c r="Z49" i="10"/>
  <c r="X49" i="10"/>
  <c r="R50" i="10"/>
  <c r="F57" i="10"/>
  <c r="AD49" i="10"/>
  <c r="R58" i="10"/>
  <c r="P58" i="10"/>
  <c r="P56" i="10"/>
  <c r="X58" i="10"/>
  <c r="X59" i="10" s="1"/>
  <c r="X64" i="10"/>
  <c r="V65" i="10"/>
  <c r="H56" i="10"/>
  <c r="H49" i="10"/>
  <c r="H63" i="10"/>
  <c r="AB78" i="1"/>
  <c r="P78" i="1"/>
  <c r="H75" i="1"/>
  <c r="L75" i="1"/>
  <c r="AB75" i="1"/>
  <c r="P76" i="1"/>
  <c r="T77" i="1"/>
  <c r="N75" i="1"/>
  <c r="AD75" i="1"/>
  <c r="R76" i="1"/>
  <c r="V77" i="1"/>
  <c r="P75" i="1"/>
  <c r="T76" i="1"/>
  <c r="H77" i="1"/>
  <c r="X77" i="1"/>
  <c r="V76" i="1"/>
  <c r="J77" i="1"/>
  <c r="Z77" i="1"/>
  <c r="J75" i="1"/>
  <c r="N76" i="1"/>
  <c r="T69" i="1"/>
  <c r="T68" i="1"/>
  <c r="V69" i="1"/>
  <c r="L68" i="1"/>
  <c r="N68" i="1"/>
  <c r="D68" i="1"/>
  <c r="F70" i="1"/>
  <c r="D70" i="1"/>
  <c r="D69" i="1"/>
  <c r="T71" i="1"/>
  <c r="R68" i="1"/>
  <c r="H69" i="1"/>
  <c r="X69" i="1"/>
  <c r="L70" i="1"/>
  <c r="AB70" i="1"/>
  <c r="F68" i="1"/>
  <c r="V68" i="1"/>
  <c r="J69" i="1"/>
  <c r="Z69" i="1"/>
  <c r="N70" i="1"/>
  <c r="AD70" i="1"/>
  <c r="AB69" i="1"/>
  <c r="P70" i="1"/>
  <c r="J68" i="1"/>
  <c r="Z68" i="1"/>
  <c r="N69" i="1"/>
  <c r="AD69" i="1"/>
  <c r="R70" i="1"/>
  <c r="H68" i="1"/>
  <c r="X68" i="1"/>
  <c r="AB68" i="1"/>
  <c r="P69" i="1"/>
  <c r="H70" i="1"/>
  <c r="H71" i="1" s="1"/>
  <c r="X70" i="1"/>
  <c r="X71" i="1" s="1"/>
  <c r="AD63" i="1"/>
  <c r="AB63" i="1"/>
  <c r="X62" i="1"/>
  <c r="V61" i="1"/>
  <c r="V62" i="1"/>
  <c r="N61" i="1"/>
  <c r="L63" i="1"/>
  <c r="L64" i="1" s="1"/>
  <c r="H62" i="1"/>
  <c r="H61" i="1"/>
  <c r="X61" i="1"/>
  <c r="L62" i="1"/>
  <c r="AB62" i="1"/>
  <c r="P63" i="1"/>
  <c r="J61" i="1"/>
  <c r="Z61" i="1"/>
  <c r="N62" i="1"/>
  <c r="AD62" i="1"/>
  <c r="R63" i="1"/>
  <c r="L61" i="1"/>
  <c r="AB61" i="1"/>
  <c r="P62" i="1"/>
  <c r="D63" i="1"/>
  <c r="T63" i="1"/>
  <c r="R62" i="1"/>
  <c r="F63" i="1"/>
  <c r="V63" i="1"/>
  <c r="P61" i="1"/>
  <c r="D62" i="1"/>
  <c r="T62" i="1"/>
  <c r="H63" i="1"/>
  <c r="H64" i="1" s="1"/>
  <c r="X63" i="1"/>
  <c r="X64" i="1" s="1"/>
  <c r="F61" i="1"/>
  <c r="H54" i="1"/>
  <c r="F55" i="1"/>
  <c r="D56" i="1"/>
  <c r="D57" i="1" s="1"/>
  <c r="T54" i="1"/>
  <c r="T56" i="1"/>
  <c r="D54" i="1"/>
  <c r="D55" i="1"/>
  <c r="F54" i="1"/>
  <c r="AB54" i="1"/>
  <c r="AB55" i="1"/>
  <c r="AD55" i="1"/>
  <c r="AB56" i="1"/>
  <c r="AB57" i="1" s="1"/>
  <c r="Z55" i="1"/>
  <c r="X55" i="1"/>
  <c r="X54" i="1"/>
  <c r="AD54" i="1"/>
  <c r="V56" i="1"/>
  <c r="T55" i="1"/>
  <c r="X56" i="1"/>
  <c r="V55" i="1"/>
  <c r="Z56" i="1"/>
  <c r="L55" i="1"/>
  <c r="N54" i="1"/>
  <c r="N56" i="1"/>
  <c r="L57" i="1" s="1"/>
  <c r="L54" i="1"/>
  <c r="N55" i="1"/>
  <c r="P55" i="1"/>
  <c r="P56" i="1"/>
  <c r="R54" i="1"/>
  <c r="R56" i="1"/>
  <c r="P54" i="1"/>
  <c r="H57" i="1"/>
  <c r="AE11" i="1"/>
  <c r="AD11" i="1"/>
  <c r="AC11" i="1"/>
  <c r="AB11" i="1"/>
  <c r="AA11" i="1"/>
  <c r="Z11" i="1"/>
  <c r="Y11" i="1"/>
  <c r="X11" i="1"/>
  <c r="W11" i="1"/>
  <c r="V11" i="1"/>
  <c r="U11" i="1"/>
  <c r="T11" i="1"/>
  <c r="S11" i="1"/>
  <c r="R11" i="1"/>
  <c r="Q11" i="1"/>
  <c r="P11" i="1"/>
  <c r="O11" i="1"/>
  <c r="N11" i="1"/>
  <c r="M11" i="1"/>
  <c r="L11" i="1"/>
  <c r="K11" i="1"/>
  <c r="J11" i="1"/>
  <c r="I11" i="1"/>
  <c r="H11" i="1"/>
  <c r="G11" i="1"/>
  <c r="F11" i="1"/>
  <c r="E11" i="1"/>
  <c r="D11" i="1"/>
  <c r="F75" i="1" l="1"/>
  <c r="L71" i="1"/>
  <c r="D75" i="1"/>
  <c r="T78" i="1"/>
  <c r="D76" i="1"/>
  <c r="F76" i="1"/>
  <c r="T66" i="10"/>
  <c r="L66" i="10"/>
  <c r="AB52" i="10"/>
  <c r="F77" i="1"/>
  <c r="AB64" i="1"/>
  <c r="H78" i="1"/>
  <c r="D77" i="1"/>
  <c r="D71" i="1"/>
  <c r="AH31" i="10"/>
  <c r="D52" i="10"/>
  <c r="T52" i="10"/>
  <c r="D66" i="10"/>
  <c r="H52" i="10"/>
  <c r="H66" i="10"/>
  <c r="L52" i="10"/>
  <c r="L59" i="10"/>
  <c r="H59" i="10"/>
  <c r="P66" i="10"/>
  <c r="D73" i="10"/>
  <c r="AB59" i="10"/>
  <c r="P59" i="10"/>
  <c r="P52" i="10"/>
  <c r="X78" i="1"/>
  <c r="AB71" i="1"/>
  <c r="P71" i="1"/>
  <c r="P64" i="1"/>
  <c r="T64" i="1"/>
  <c r="D64" i="1"/>
  <c r="T57" i="1"/>
  <c r="X57" i="1"/>
  <c r="P57" i="1"/>
  <c r="AB17" i="1" a="1"/>
  <c r="AB17" i="1" s="1"/>
  <c r="AB36" i="1" a="1"/>
  <c r="AB36" i="1" s="1"/>
  <c r="AB32" i="1" a="1"/>
  <c r="AB32" i="1" s="1"/>
  <c r="AB27" i="1" a="1"/>
  <c r="AB27" i="1" s="1"/>
  <c r="AB22" i="1" a="1"/>
  <c r="AB22" i="1" s="1"/>
  <c r="AG25" i="1"/>
  <c r="AH25" i="1" s="1" a="1"/>
  <c r="AH25" i="1" s="1"/>
  <c r="AG24" i="1"/>
  <c r="AH24" i="1" s="1" a="1"/>
  <c r="AH24" i="1" s="1"/>
  <c r="AG16" i="1"/>
  <c r="AH16" i="1" s="1" a="1"/>
  <c r="AH16" i="1" s="1"/>
  <c r="D78" i="1" l="1"/>
  <c r="R23" i="5"/>
  <c r="R22" i="5"/>
  <c r="T22" i="5" s="1"/>
  <c r="U22" i="5" s="1" a="1"/>
  <c r="U22" i="5" s="1"/>
  <c r="R21" i="5"/>
  <c r="R20" i="5"/>
  <c r="T20" i="5" s="1"/>
  <c r="U20" i="5" s="1" a="1"/>
  <c r="U20" i="5" s="1"/>
  <c r="R19" i="5"/>
  <c r="T19" i="5" s="1"/>
  <c r="U19" i="5" s="1" a="1"/>
  <c r="U19" i="5" s="1"/>
  <c r="R18" i="5"/>
  <c r="T18" i="5" s="1"/>
  <c r="U18" i="5" s="1" a="1"/>
  <c r="U18" i="5" s="1"/>
  <c r="R17" i="5"/>
  <c r="T17" i="5" s="1"/>
  <c r="U17" i="5" s="1" a="1"/>
  <c r="U17" i="5" s="1"/>
  <c r="R16" i="5"/>
  <c r="T16" i="5" s="1"/>
  <c r="U16" i="5" s="1" a="1"/>
  <c r="U16" i="5" s="1"/>
  <c r="R15" i="5"/>
  <c r="T15" i="5" s="1"/>
  <c r="U15" i="5" s="1" a="1"/>
  <c r="U15" i="5" s="1"/>
  <c r="R14" i="5"/>
  <c r="T14" i="5" s="1"/>
  <c r="U14" i="5" s="1" a="1"/>
  <c r="U14" i="5" s="1"/>
  <c r="R13" i="5"/>
  <c r="T13" i="5" s="1"/>
  <c r="U13" i="5" s="1" a="1"/>
  <c r="U13" i="5" s="1"/>
  <c r="R12" i="5"/>
  <c r="T12" i="5" s="1"/>
  <c r="U12" i="5" s="1" a="1"/>
  <c r="U12" i="5" s="1"/>
  <c r="R11" i="5"/>
  <c r="T11" i="5" s="1"/>
  <c r="U11" i="5" s="1" a="1"/>
  <c r="U11" i="5" s="1"/>
  <c r="R10" i="5"/>
  <c r="T10" i="5" s="1"/>
  <c r="U10" i="5" s="1" a="1"/>
  <c r="U10" i="5" s="1"/>
  <c r="R9" i="5"/>
  <c r="T9" i="5" s="1"/>
  <c r="U9" i="5" s="1" a="1"/>
  <c r="U9" i="5" s="1"/>
  <c r="R8" i="5"/>
  <c r="T8" i="5" s="1"/>
  <c r="U8" i="5" s="1" a="1"/>
  <c r="U8" i="5" s="1"/>
  <c r="R7" i="5"/>
  <c r="T7" i="5" s="1"/>
  <c r="U7" i="5" s="1" a="1"/>
  <c r="U7" i="5" s="1"/>
  <c r="R6" i="5"/>
  <c r="T6" i="5" s="1"/>
  <c r="U6" i="5" s="1" a="1"/>
  <c r="U6" i="5" s="1"/>
  <c r="R5" i="5"/>
  <c r="T5" i="5" s="1"/>
  <c r="U5" i="5" s="1" a="1"/>
  <c r="U5" i="5" s="1"/>
  <c r="R4" i="5"/>
  <c r="T4" i="5" s="1"/>
  <c r="U4" i="5" s="1" a="1"/>
  <c r="U4" i="5" s="1"/>
  <c r="T23" i="5"/>
  <c r="U23" i="5" s="1" a="1"/>
  <c r="U23" i="5" s="1"/>
  <c r="T21" i="5"/>
  <c r="U21" i="5" s="1" a="1"/>
  <c r="U21" i="5" s="1"/>
  <c r="E46" i="1" l="1"/>
  <c r="AG29" i="1"/>
  <c r="AH29" i="1" s="1" a="1"/>
  <c r="AH29" i="1" s="1"/>
  <c r="AG34" i="1"/>
  <c r="AH34" i="1" s="1" a="1"/>
  <c r="AH34" i="1" s="1"/>
  <c r="AG23" i="1"/>
  <c r="AH23" i="1" s="1" a="1"/>
  <c r="AH23" i="1" s="1"/>
  <c r="AG31" i="1"/>
  <c r="AH31" i="1" s="1" a="1"/>
  <c r="AH31" i="1" s="1"/>
  <c r="AG30" i="1"/>
  <c r="AH30" i="1" s="1" a="1"/>
  <c r="AH30" i="1" s="1"/>
  <c r="AG28" i="1"/>
  <c r="AH28" i="1" s="1" a="1"/>
  <c r="AH28" i="1" s="1"/>
  <c r="AG13" i="1"/>
  <c r="AH13" i="1" s="1" a="1"/>
  <c r="AH13" i="1" s="1"/>
  <c r="AG26" i="1"/>
  <c r="AH26" i="1" s="1" a="1"/>
  <c r="AH26" i="1" s="1"/>
  <c r="AH32" i="1" l="1"/>
  <c r="AH27" i="1"/>
  <c r="AG21" i="1" l="1"/>
  <c r="AH21" i="1" s="1" a="1"/>
  <c r="AH21" i="1" s="1"/>
  <c r="AG20" i="1"/>
  <c r="AH20" i="1" s="1" a="1"/>
  <c r="AH20" i="1" s="1"/>
  <c r="AG19" i="1"/>
  <c r="AH19" i="1" s="1" a="1"/>
  <c r="AH19" i="1" s="1"/>
  <c r="AG35" i="1"/>
  <c r="AH35" i="1" s="1" a="1"/>
  <c r="AH35" i="1" s="1"/>
  <c r="AG18" i="1"/>
  <c r="AH18" i="1" s="1" a="1"/>
  <c r="AH18" i="1" s="1"/>
  <c r="AG33" i="1"/>
  <c r="AH33" i="1" s="1" a="1"/>
  <c r="AH33" i="1" s="1"/>
  <c r="AG15" i="1"/>
  <c r="AH15" i="1" s="1" a="1"/>
  <c r="AH15" i="1" s="1"/>
  <c r="AH36" i="1" l="1"/>
  <c r="AH17" i="1"/>
  <c r="AH22"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<sst xmlns="http://schemas.openxmlformats.org/spreadsheetml/2006/main" count="708" uniqueCount="169">
  <si>
    <t>参考様式５－１及び別紙５－１</t>
    <rPh sb="0" eb="4">
      <t>さんこうようしき</t>
    </rPh>
    <rPh sb="7" eb="8">
      <t>およ</t>
    </rPh>
    <rPh sb="9" eb="11">
      <t>べっし</t>
    </rPh>
    <phoneticPr fontId="1" type="Hiragana" alignment="distributed"/>
  </si>
  <si>
    <t>従業者等の勤務体制及び勤務形態一覧表</t>
    <rPh sb="0" eb="4">
      <t>じゅうぎょうしゃとう</t>
    </rPh>
    <rPh sb="5" eb="9">
      <t>きんむたいせい</t>
    </rPh>
    <rPh sb="9" eb="10">
      <t>およ</t>
    </rPh>
    <rPh sb="11" eb="15">
      <t>きんむけいたい</t>
    </rPh>
    <rPh sb="15" eb="18">
      <t>いちらんひょう</t>
    </rPh>
    <phoneticPr fontId="1" type="Hiragana" alignment="distributed"/>
  </si>
  <si>
    <t>事業所の定員数</t>
    <rPh sb="0" eb="3">
      <t>じぎょうしょ</t>
    </rPh>
    <rPh sb="4" eb="7">
      <t>ていいんすう</t>
    </rPh>
    <phoneticPr fontId="1" type="Hiragana" alignment="distributed"/>
  </si>
  <si>
    <t>前年度の平均実利用者数</t>
    <rPh sb="0" eb="3">
      <t>ぜんねんど</t>
    </rPh>
    <rPh sb="4" eb="11">
      <t>へいきんじつりようしゃすう</t>
    </rPh>
    <phoneticPr fontId="1" type="Hiragana" alignment="distributed"/>
  </si>
  <si>
    <t>人員配置区分</t>
    <rPh sb="0" eb="6">
      <t>じんいんはいちくぶん</t>
    </rPh>
    <phoneticPr fontId="1" type="Hiragana" alignment="distributed"/>
  </si>
  <si>
    <t>夜間支援時間帯（ＧＨのみ）</t>
    <rPh sb="0" eb="7">
      <t>やかんしえんじかんたい</t>
    </rPh>
    <phoneticPr fontId="1" type="Hiragana" alignment="distributed"/>
  </si>
  <si>
    <t>サービスの種類（</t>
    <rPh sb="5" eb="7">
      <t>しゅるい</t>
    </rPh>
    <phoneticPr fontId="1" type="Hiragana" alignment="distributed"/>
  </si>
  <si>
    <t>事業所・施設名（</t>
    <rPh sb="0" eb="3">
      <t>じぎょうしょ</t>
    </rPh>
    <rPh sb="4" eb="6">
      <t>しせつ</t>
    </rPh>
    <rPh sb="6" eb="7">
      <t>めい</t>
    </rPh>
    <phoneticPr fontId="1" type="Hiragana" alignment="distributed"/>
  </si>
  <si>
    <t>）</t>
    <phoneticPr fontId="1" type="Hiragana" alignment="distributed"/>
  </si>
  <si>
    <t>職種＊２</t>
    <rPh sb="0" eb="2">
      <t>しょくしゅ</t>
    </rPh>
    <phoneticPr fontId="1" type="Hiragana" alignment="distributed"/>
  </si>
  <si>
    <t>勤務形態＊３</t>
    <rPh sb="0" eb="4">
      <t>きんむけいたい</t>
    </rPh>
    <phoneticPr fontId="1" type="Hiragana" alignment="distributed"/>
  </si>
  <si>
    <t>第２週</t>
    <rPh sb="0" eb="1">
      <t>だい</t>
    </rPh>
    <rPh sb="2" eb="3">
      <t>しゅう</t>
    </rPh>
    <phoneticPr fontId="1" type="Hiragana" alignment="distributed"/>
  </si>
  <si>
    <t>第１週</t>
    <rPh sb="0" eb="1">
      <t>だい</t>
    </rPh>
    <rPh sb="2" eb="3">
      <t>しゅう</t>
    </rPh>
    <phoneticPr fontId="1" type="Hiragana" alignment="distributed"/>
  </si>
  <si>
    <t>第４週</t>
    <rPh sb="0" eb="1">
      <t>だい</t>
    </rPh>
    <rPh sb="2" eb="3">
      <t>しゅう</t>
    </rPh>
    <phoneticPr fontId="1" type="Hiragana" alignment="distributed"/>
  </si>
  <si>
    <t>第３週</t>
    <rPh sb="0" eb="1">
      <t>だい</t>
    </rPh>
    <rPh sb="2" eb="3">
      <t>しゅう</t>
    </rPh>
    <phoneticPr fontId="1" type="Hiragana" alignment="distributed"/>
  </si>
  <si>
    <t>週平均の勤務時間</t>
    <rPh sb="0" eb="3">
      <t>しゅうへいきん</t>
    </rPh>
    <rPh sb="4" eb="8">
      <t>きんむじかん</t>
    </rPh>
    <phoneticPr fontId="1" type="Hiragana" alignment="distributed"/>
  </si>
  <si>
    <t>職種</t>
    <rPh sb="0" eb="2">
      <t>ショクシュ</t>
    </rPh>
    <phoneticPr fontId="6"/>
  </si>
  <si>
    <t>勤務形態</t>
    <rPh sb="0" eb="4">
      <t>キンムケイタイ</t>
    </rPh>
    <phoneticPr fontId="6"/>
  </si>
  <si>
    <t>サービス管理責任者</t>
    <rPh sb="4" eb="9">
      <t>カンリセキニンシャ</t>
    </rPh>
    <phoneticPr fontId="6"/>
  </si>
  <si>
    <t>目標工賃達成指導員</t>
    <rPh sb="0" eb="9">
      <t>モクヒョウコウチンタッセイシドウイン</t>
    </rPh>
    <phoneticPr fontId="6"/>
  </si>
  <si>
    <t>Ａ</t>
    <phoneticPr fontId="6"/>
  </si>
  <si>
    <t>Ｂ</t>
    <phoneticPr fontId="6"/>
  </si>
  <si>
    <t>Ｃ</t>
    <phoneticPr fontId="6"/>
  </si>
  <si>
    <t>Ｄ</t>
    <phoneticPr fontId="6"/>
  </si>
  <si>
    <t>管理者</t>
    <rPh sb="0" eb="3">
      <t>カンリシャ</t>
    </rPh>
    <phoneticPr fontId="6"/>
  </si>
  <si>
    <t>医師</t>
    <rPh sb="0" eb="2">
      <t>イシ</t>
    </rPh>
    <phoneticPr fontId="6"/>
  </si>
  <si>
    <t>看護職員</t>
    <rPh sb="0" eb="4">
      <t>カンゴショクイン</t>
    </rPh>
    <phoneticPr fontId="6"/>
  </si>
  <si>
    <t>理学療法士</t>
    <rPh sb="0" eb="5">
      <t>リガクリョウホウシ</t>
    </rPh>
    <phoneticPr fontId="6"/>
  </si>
  <si>
    <t>作業療法士</t>
    <rPh sb="0" eb="5">
      <t>サギョウリョウホウシ</t>
    </rPh>
    <phoneticPr fontId="6"/>
  </si>
  <si>
    <t>生活支援員</t>
    <rPh sb="0" eb="5">
      <t>セイカツシエンイン</t>
    </rPh>
    <phoneticPr fontId="6"/>
  </si>
  <si>
    <t>地域移行支援員</t>
    <rPh sb="0" eb="7">
      <t>チイキイコウシエンイン</t>
    </rPh>
    <phoneticPr fontId="6"/>
  </si>
  <si>
    <t>職業指導員</t>
    <rPh sb="0" eb="5">
      <t>ショクギョウシドウイン</t>
    </rPh>
    <phoneticPr fontId="6"/>
  </si>
  <si>
    <t>就労支援員</t>
    <rPh sb="0" eb="5">
      <t>シュウロウシエンイン</t>
    </rPh>
    <phoneticPr fontId="6"/>
  </si>
  <si>
    <t>就労定着支援員</t>
    <rPh sb="0" eb="7">
      <t>シュウロウテイチャクシエンイン</t>
    </rPh>
    <phoneticPr fontId="6"/>
  </si>
  <si>
    <t>世話人</t>
    <rPh sb="0" eb="3">
      <t>セワニン</t>
    </rPh>
    <phoneticPr fontId="6"/>
  </si>
  <si>
    <t>夜間支援従事者</t>
    <rPh sb="0" eb="7">
      <t>ヤカンシエンジュウジシャ</t>
    </rPh>
    <phoneticPr fontId="6"/>
  </si>
  <si>
    <t>栄養士</t>
    <rPh sb="0" eb="3">
      <t>エイヨウシ</t>
    </rPh>
    <phoneticPr fontId="6"/>
  </si>
  <si>
    <t>調理員</t>
    <rPh sb="0" eb="3">
      <t>チョウリイン</t>
    </rPh>
    <phoneticPr fontId="6"/>
  </si>
  <si>
    <t>管理栄養士</t>
    <rPh sb="0" eb="5">
      <t>カンリエイヨウシ</t>
    </rPh>
    <phoneticPr fontId="6"/>
  </si>
  <si>
    <t>言語聴覚士</t>
    <rPh sb="0" eb="5">
      <t>ゲンゴチョウカクシ</t>
    </rPh>
    <phoneticPr fontId="6"/>
  </si>
  <si>
    <t>機能訓練指導員</t>
    <rPh sb="0" eb="7">
      <t>キノウクンレンシドウイン</t>
    </rPh>
    <phoneticPr fontId="6"/>
  </si>
  <si>
    <t>①</t>
  </si>
  <si>
    <t>②</t>
  </si>
  <si>
    <t>③</t>
  </si>
  <si>
    <t>⑤</t>
  </si>
  <si>
    <t>⑥</t>
  </si>
  <si>
    <t>⑦</t>
  </si>
  <si>
    <t>⑧</t>
  </si>
  <si>
    <t>⑨</t>
  </si>
  <si>
    <t>⑩</t>
  </si>
  <si>
    <t>⑪</t>
  </si>
  <si>
    <t>⑫</t>
  </si>
  <si>
    <t>⑬</t>
  </si>
  <si>
    <t>⑭</t>
  </si>
  <si>
    <t>⑮</t>
  </si>
  <si>
    <t>⑯</t>
  </si>
  <si>
    <t>⑰</t>
  </si>
  <si>
    <t>⑱</t>
  </si>
  <si>
    <t>⑲</t>
  </si>
  <si>
    <t>⑳</t>
  </si>
  <si>
    <t>④</t>
    <phoneticPr fontId="2" type="Hiragana" alignment="distributed"/>
  </si>
  <si>
    <t>勤務時間（記号）</t>
    <rPh sb="0" eb="4">
      <t>キンムジカン</t>
    </rPh>
    <rPh sb="5" eb="7">
      <t>キゴウ</t>
    </rPh>
    <phoneticPr fontId="6"/>
  </si>
  <si>
    <t>勤務時間（単位：h）</t>
    <rPh sb="0" eb="4">
      <t>キンムジカン</t>
    </rPh>
    <rPh sb="5" eb="7">
      <t>タンイ</t>
    </rPh>
    <phoneticPr fontId="6"/>
  </si>
  <si>
    <t>指定（変更）年月日</t>
    <rPh sb="0" eb="2">
      <t>シテイ</t>
    </rPh>
    <rPh sb="3" eb="5">
      <t>ヘンコウ</t>
    </rPh>
    <rPh sb="6" eb="9">
      <t>ネンガッピ</t>
    </rPh>
    <phoneticPr fontId="6"/>
  </si>
  <si>
    <t>↑</t>
    <phoneticPr fontId="6"/>
  </si>
  <si>
    <t>必ず月の初日（１日）</t>
    <rPh sb="0" eb="1">
      <t>カナラ</t>
    </rPh>
    <rPh sb="2" eb="3">
      <t>ツキ</t>
    </rPh>
    <rPh sb="4" eb="6">
      <t>ショニチ</t>
    </rPh>
    <rPh sb="8" eb="9">
      <t>ニチ</t>
    </rPh>
    <phoneticPr fontId="6"/>
  </si>
  <si>
    <t>勤務時間１（開始）</t>
    <rPh sb="0" eb="4">
      <t>キンムジカン</t>
    </rPh>
    <rPh sb="6" eb="8">
      <t>カイシ</t>
    </rPh>
    <phoneticPr fontId="6"/>
  </si>
  <si>
    <t>勤務時間１（終了）</t>
    <rPh sb="0" eb="4">
      <t>キンムジカン</t>
    </rPh>
    <rPh sb="6" eb="8">
      <t>シュウリョウ</t>
    </rPh>
    <phoneticPr fontId="6"/>
  </si>
  <si>
    <t>勤務時間２（開始）</t>
    <rPh sb="0" eb="4">
      <t>キンムジカン</t>
    </rPh>
    <rPh sb="6" eb="8">
      <t>カイシ</t>
    </rPh>
    <phoneticPr fontId="6"/>
  </si>
  <si>
    <t>勤務時間２（終了）</t>
    <rPh sb="0" eb="4">
      <t>キンムジカン</t>
    </rPh>
    <rPh sb="6" eb="8">
      <t>シュウリョウ</t>
    </rPh>
    <phoneticPr fontId="6"/>
  </si>
  <si>
    <t>勤務時間３（開始）</t>
    <rPh sb="0" eb="4">
      <t>キンムジカン</t>
    </rPh>
    <rPh sb="6" eb="8">
      <t>カイシ</t>
    </rPh>
    <phoneticPr fontId="6"/>
  </si>
  <si>
    <t>勤務時間３（終了）</t>
    <rPh sb="0" eb="4">
      <t>キンムジカン</t>
    </rPh>
    <rPh sb="6" eb="8">
      <t>シュウリョウ</t>
    </rPh>
    <phoneticPr fontId="6"/>
  </si>
  <si>
    <t>休憩時間（合計）</t>
    <rPh sb="0" eb="4">
      <t>キュウケイジカン</t>
    </rPh>
    <rPh sb="5" eb="7">
      <t>ゴウケイ</t>
    </rPh>
    <phoneticPr fontId="6"/>
  </si>
  <si>
    <t>拘束時間（合計）</t>
    <rPh sb="0" eb="4">
      <t>コウソクジカン</t>
    </rPh>
    <rPh sb="5" eb="7">
      <t>ゴウケイ</t>
    </rPh>
    <phoneticPr fontId="6"/>
  </si>
  <si>
    <t>勤務時間２以降は、同日に複数の勤務時間がある場合に入力</t>
    <rPh sb="0" eb="4">
      <t>キンムジカン</t>
    </rPh>
    <rPh sb="5" eb="7">
      <t>イコウ</t>
    </rPh>
    <rPh sb="9" eb="11">
      <t>ドウジツ</t>
    </rPh>
    <rPh sb="12" eb="14">
      <t>フクスウ</t>
    </rPh>
    <rPh sb="15" eb="19">
      <t>キンムジカン</t>
    </rPh>
    <rPh sb="22" eb="24">
      <t>バアイ</t>
    </rPh>
    <rPh sb="25" eb="27">
      <t>ニュウリョク</t>
    </rPh>
    <phoneticPr fontId="6"/>
  </si>
  <si>
    <t>「リストシート」の「指定（変更）年月日」を入力してください。入力すると曜日が反映されます。</t>
    <rPh sb="10" eb="12">
      <t>してい</t>
    </rPh>
    <rPh sb="13" eb="15">
      <t>へんこう</t>
    </rPh>
    <rPh sb="16" eb="19">
      <t>ねんがっぴ</t>
    </rPh>
    <rPh sb="21" eb="23">
      <t>にゅうりょく</t>
    </rPh>
    <rPh sb="30" eb="32">
      <t>にゅうりょく</t>
    </rPh>
    <rPh sb="35" eb="37">
      <t>ようび</t>
    </rPh>
    <rPh sb="38" eb="40">
      <t>はんえい</t>
    </rPh>
    <phoneticPr fontId="1" type="Hiragana" alignment="distributed"/>
  </si>
  <si>
    <t>「リストシート」の「勤務時間」及び「休憩時間」を入力してください。</t>
    <rPh sb="10" eb="14">
      <t>きんむじかん</t>
    </rPh>
    <rPh sb="15" eb="16">
      <t>およ</t>
    </rPh>
    <rPh sb="18" eb="22">
      <t>きゅうけいじかん</t>
    </rPh>
    <rPh sb="24" eb="26">
      <t>にゅうりょく</t>
    </rPh>
    <phoneticPr fontId="1" type="Hiragana" alignment="distributed"/>
  </si>
  <si>
    <t>＊１</t>
    <phoneticPr fontId="1" type="Hiragana" alignment="distributed"/>
  </si>
  <si>
    <t>当該事業所において常勤の職員が週に勤務すべき時間数＊１</t>
    <rPh sb="0" eb="5">
      <t>とうがいじぎょうしょ</t>
    </rPh>
    <rPh sb="9" eb="11">
      <t>じょうきん</t>
    </rPh>
    <rPh sb="12" eb="14">
      <t>しょくいん</t>
    </rPh>
    <rPh sb="15" eb="16">
      <t>しゅう</t>
    </rPh>
    <rPh sb="17" eb="19">
      <t>きんむ</t>
    </rPh>
    <rPh sb="22" eb="25">
      <t>じかんすう</t>
    </rPh>
    <phoneticPr fontId="1" type="Hiragana" alignment="distributed"/>
  </si>
  <si>
    <t>「当該事業所において常勤の職員が週に勤務すべき時間数」は、当該事業所において常勤の従業者が勤務すべき時間数として定められている時間（１週間に勤務すべき時間数が３２時間を下回る場合は３２時間）</t>
    <rPh sb="1" eb="6">
      <t>とうがいじぎょうしょ</t>
    </rPh>
    <rPh sb="10" eb="12">
      <t>じょうきん</t>
    </rPh>
    <rPh sb="13" eb="15">
      <t>しょくいん</t>
    </rPh>
    <rPh sb="16" eb="17">
      <t>しゅう</t>
    </rPh>
    <rPh sb="18" eb="20">
      <t>きんむ</t>
    </rPh>
    <rPh sb="23" eb="26">
      <t>じかんすう</t>
    </rPh>
    <rPh sb="29" eb="34">
      <t>とうがいじぎょうしょ</t>
    </rPh>
    <rPh sb="38" eb="40">
      <t>じょうきん</t>
    </rPh>
    <rPh sb="41" eb="44">
      <t>じゅうぎょうしゃ</t>
    </rPh>
    <rPh sb="45" eb="47">
      <t>きんむ</t>
    </rPh>
    <rPh sb="50" eb="53">
      <t>じかんすう</t>
    </rPh>
    <rPh sb="56" eb="57">
      <t>さだ</t>
    </rPh>
    <rPh sb="63" eb="65">
      <t>じかん</t>
    </rPh>
    <rPh sb="67" eb="69">
      <t>しゅうかん</t>
    </rPh>
    <rPh sb="70" eb="72">
      <t>きんむ</t>
    </rPh>
    <rPh sb="75" eb="78">
      <t>じかんすう</t>
    </rPh>
    <rPh sb="81" eb="83">
      <t>じかん</t>
    </rPh>
    <rPh sb="84" eb="86">
      <t>したまわ</t>
    </rPh>
    <rPh sb="87" eb="89">
      <t>ばあい</t>
    </rPh>
    <rPh sb="92" eb="94">
      <t>じかん</t>
    </rPh>
    <phoneticPr fontId="1" type="Hiragana" alignment="distributed"/>
  </si>
  <si>
    <t>＊２</t>
    <phoneticPr fontId="1" type="Hiragana" alignment="distributed"/>
  </si>
  <si>
    <t>その他</t>
    <rPh sb="2" eb="3">
      <t>タ</t>
    </rPh>
    <phoneticPr fontId="6"/>
  </si>
  <si>
    <t>「勤務形態」は、職種ごとに下記の勤務形態の区分の順にまとめて記載（ドロップダウンで選択）</t>
    <rPh sb="1" eb="5">
      <t>きんむけいたい</t>
    </rPh>
    <rPh sb="8" eb="10">
      <t>しょくしゅ</t>
    </rPh>
    <rPh sb="13" eb="15">
      <t>かき</t>
    </rPh>
    <rPh sb="30" eb="32">
      <t>きさい</t>
    </rPh>
    <rPh sb="41" eb="43">
      <t>せんたく</t>
    </rPh>
    <phoneticPr fontId="1" type="Hiragana" alignment="distributed"/>
  </si>
  <si>
    <t>＊３</t>
    <phoneticPr fontId="1" type="Hiragana" alignment="distributed"/>
  </si>
  <si>
    <t>また、兼務の区分は、当該事業所において複数の職務を兼務する場合に選択する。</t>
    <rPh sb="3" eb="5">
      <t>けんむ</t>
    </rPh>
    <rPh sb="6" eb="8">
      <t>くぶん</t>
    </rPh>
    <rPh sb="10" eb="15">
      <t>とうがいじぎょうしょ</t>
    </rPh>
    <rPh sb="19" eb="21">
      <t>ふくすう</t>
    </rPh>
    <rPh sb="22" eb="24">
      <t>しょくむ</t>
    </rPh>
    <rPh sb="25" eb="27">
      <t>けんむ</t>
    </rPh>
    <rPh sb="29" eb="31">
      <t>ばあい</t>
    </rPh>
    <rPh sb="32" eb="34">
      <t>せんたく</t>
    </rPh>
    <phoneticPr fontId="1" type="Hiragana" alignment="distributed"/>
  </si>
  <si>
    <t>なお、常勤の区分となるには、「当該事業所において常勤の職員が週に勤務すべき時間数」を満たしている必要がある。</t>
    <rPh sb="3" eb="5">
      <t>じょうきん</t>
    </rPh>
    <rPh sb="6" eb="8">
      <t>くぶん</t>
    </rPh>
    <rPh sb="15" eb="20">
      <t>とうがいじぎょうしょ</t>
    </rPh>
    <rPh sb="24" eb="26">
      <t>じょうきん</t>
    </rPh>
    <rPh sb="27" eb="29">
      <t>しょくいん</t>
    </rPh>
    <rPh sb="30" eb="31">
      <t>しゅう</t>
    </rPh>
    <rPh sb="32" eb="34">
      <t>きんむ</t>
    </rPh>
    <rPh sb="37" eb="40">
      <t>じかんすう</t>
    </rPh>
    <rPh sb="42" eb="43">
      <t>み</t>
    </rPh>
    <rPh sb="48" eb="50">
      <t>ひつよう</t>
    </rPh>
    <phoneticPr fontId="1" type="Hiragana" alignment="distributed"/>
  </si>
  <si>
    <t>＊４</t>
    <phoneticPr fontId="1" type="Hiragana" alignment="distributed"/>
  </si>
  <si>
    <t>氏名＊４</t>
    <rPh sb="0" eb="2">
      <t>しめい</t>
    </rPh>
    <phoneticPr fontId="1" type="Hiragana" alignment="distributed"/>
  </si>
  <si>
    <t>勤務形態の区分　　Ａ：常勤で専従　Ｂ：常勤で兼務　Ｃ：常勤以外（非常勤）で専従　Ｄ：常勤以外（非常勤）で兼務</t>
    <rPh sb="0" eb="4">
      <t>きんむけいたい</t>
    </rPh>
    <rPh sb="5" eb="7">
      <t>くぶん</t>
    </rPh>
    <rPh sb="11" eb="13">
      <t>じょうきん</t>
    </rPh>
    <rPh sb="14" eb="16">
      <t>せんじゅう</t>
    </rPh>
    <rPh sb="19" eb="21">
      <t>じょうきん</t>
    </rPh>
    <rPh sb="22" eb="24">
      <t>けんむ</t>
    </rPh>
    <rPh sb="27" eb="31">
      <t>じょうきんいがい</t>
    </rPh>
    <rPh sb="32" eb="35">
      <t>ひじょうきん</t>
    </rPh>
    <rPh sb="37" eb="39">
      <t>せんじゅう</t>
    </rPh>
    <rPh sb="42" eb="46">
      <t>じょうきんいがい</t>
    </rPh>
    <rPh sb="47" eb="50">
      <t>ひじょうきん</t>
    </rPh>
    <rPh sb="52" eb="54">
      <t>けんむ</t>
    </rPh>
    <phoneticPr fontId="1" type="Hiragana" alignment="distributed"/>
  </si>
  <si>
    <t>当該事業に係る管理者を含む従業者全員についてフルネームを記載し、４週間分の勤務すべき時間数を記載（「リスト」シートで指定された記号を入力することで自動計算）</t>
    <rPh sb="0" eb="4">
      <t>とうがいじぎょう</t>
    </rPh>
    <rPh sb="5" eb="6">
      <t>かか</t>
    </rPh>
    <rPh sb="7" eb="10">
      <t>かんりしゃ</t>
    </rPh>
    <rPh sb="11" eb="12">
      <t>ふく</t>
    </rPh>
    <rPh sb="13" eb="18">
      <t>じゅうぎょうしゃぜんいん</t>
    </rPh>
    <rPh sb="28" eb="30">
      <t>きさい</t>
    </rPh>
    <rPh sb="33" eb="36">
      <t>しゅうかんぶん</t>
    </rPh>
    <rPh sb="37" eb="39">
      <t>きんむ</t>
    </rPh>
    <rPh sb="42" eb="45">
      <t>じかんすう</t>
    </rPh>
    <rPh sb="46" eb="48">
      <t>きさい</t>
    </rPh>
    <rPh sb="58" eb="60">
      <t>してい</t>
    </rPh>
    <rPh sb="63" eb="65">
      <t>きごう</t>
    </rPh>
    <rPh sb="66" eb="68">
      <t>にゅうりょく</t>
    </rPh>
    <rPh sb="73" eb="77">
      <t>じどうけいさん</t>
    </rPh>
    <phoneticPr fontId="1" type="Hiragana" alignment="distributed"/>
  </si>
  <si>
    <t>当該事業所の勤務時間</t>
    <rPh sb="0" eb="5">
      <t>とうがいじぎょうしょ</t>
    </rPh>
    <rPh sb="6" eb="10">
      <t>きんむじかん</t>
    </rPh>
    <phoneticPr fontId="1" type="Hiragana" alignment="distributed"/>
  </si>
  <si>
    <t>生活支援員</t>
  </si>
  <si>
    <t>Ｂ</t>
  </si>
  <si>
    <t>Ｃ</t>
  </si>
  <si>
    <t>Ｄ</t>
  </si>
  <si>
    <t>賃金向上達成指導員</t>
    <rPh sb="0" eb="9">
      <t>チンギンコウジョウタッセイシドウイン</t>
    </rPh>
    <phoneticPr fontId="6"/>
  </si>
  <si>
    <t>勤務時間</t>
    <rPh sb="0" eb="4">
      <t>キンムジカン</t>
    </rPh>
    <phoneticPr fontId="6"/>
  </si>
  <si>
    <t>４週の合計</t>
    <rPh sb="1" eb="2">
      <t>しゅう</t>
    </rPh>
    <rPh sb="3" eb="5">
      <t>ごうけい</t>
    </rPh>
    <phoneticPr fontId="1" type="Hiragana" alignment="distributed"/>
  </si>
  <si>
    <t>常勤換算後の人数</t>
    <rPh sb="0" eb="2">
      <t>じょうきん</t>
    </rPh>
    <rPh sb="2" eb="4">
      <t>かんざん</t>
    </rPh>
    <rPh sb="4" eb="5">
      <t>ご</t>
    </rPh>
    <rPh sb="6" eb="8">
      <t>にんずう</t>
    </rPh>
    <phoneticPr fontId="1" type="Hiragana" alignment="distributed"/>
  </si>
  <si>
    <t>資格の有無及び種類
＊５</t>
    <rPh sb="0" eb="2">
      <t>しかく</t>
    </rPh>
    <rPh sb="3" eb="5">
      <t>うむ</t>
    </rPh>
    <rPh sb="5" eb="6">
      <t>およ</t>
    </rPh>
    <rPh sb="7" eb="9">
      <t>しゅるい</t>
    </rPh>
    <phoneticPr fontId="1" type="Hiragana" alignment="distributed"/>
  </si>
  <si>
    <t>＊５</t>
    <phoneticPr fontId="1" type="Hiragana" alignment="distributed"/>
  </si>
  <si>
    <t>「資格の有無及び種類」は、医師、看護師、准看護師、社会福祉士、介護福祉士、保育士、管理栄養士、栄養士、精神保健福祉士等を記載</t>
    <rPh sb="1" eb="3">
      <t>しかく</t>
    </rPh>
    <rPh sb="4" eb="7">
      <t>うむおよ</t>
    </rPh>
    <rPh sb="8" eb="10">
      <t>しゅるい</t>
    </rPh>
    <rPh sb="13" eb="15">
      <t>いし</t>
    </rPh>
    <rPh sb="16" eb="19">
      <t>かんごし</t>
    </rPh>
    <rPh sb="20" eb="24">
      <t>じゅんかんごし</t>
    </rPh>
    <rPh sb="25" eb="30">
      <t>しゃかいふくしし</t>
    </rPh>
    <rPh sb="31" eb="36">
      <t>かいごふくしし</t>
    </rPh>
    <rPh sb="37" eb="40">
      <t>ほいくし</t>
    </rPh>
    <rPh sb="41" eb="46">
      <t>かんりえいようし</t>
    </rPh>
    <rPh sb="47" eb="50">
      <t>えいようし</t>
    </rPh>
    <rPh sb="51" eb="58">
      <t>せいしんほけんふくしし</t>
    </rPh>
    <rPh sb="58" eb="59">
      <t>とう</t>
    </rPh>
    <rPh sb="60" eb="62">
      <t>きさい</t>
    </rPh>
    <phoneticPr fontId="1" type="Hiragana" alignment="distributed"/>
  </si>
  <si>
    <t>他の事業所の名称及び職種
＊６</t>
    <rPh sb="0" eb="1">
      <t>ほか</t>
    </rPh>
    <rPh sb="2" eb="5">
      <t>じぎょうしょ</t>
    </rPh>
    <rPh sb="6" eb="8">
      <t>めいしょう</t>
    </rPh>
    <rPh sb="8" eb="9">
      <t>およ</t>
    </rPh>
    <rPh sb="10" eb="12">
      <t>しょくしゅ</t>
    </rPh>
    <phoneticPr fontId="1" type="Hiragana" alignment="distributed"/>
  </si>
  <si>
    <t>他の事業所での合計
勤務時間
＊７</t>
    <rPh sb="0" eb="1">
      <t>ほか</t>
    </rPh>
    <rPh sb="2" eb="5">
      <t>じぎょうしょ</t>
    </rPh>
    <rPh sb="7" eb="9">
      <t>ごうけい</t>
    </rPh>
    <rPh sb="10" eb="14">
      <t>きんむじかん</t>
    </rPh>
    <phoneticPr fontId="1" type="Hiragana" alignment="distributed"/>
  </si>
  <si>
    <t>＊６</t>
    <phoneticPr fontId="1" type="Hiragana" alignment="distributed"/>
  </si>
  <si>
    <t>「他の事業所の名称及び職種」は、同一法人内の他の事業所で兼務する者について、当該他の事業所の名称及び職種を記載</t>
    <rPh sb="1" eb="2">
      <t>ほか</t>
    </rPh>
    <rPh sb="3" eb="6">
      <t>じぎょうしょ</t>
    </rPh>
    <rPh sb="7" eb="9">
      <t>めいしょう</t>
    </rPh>
    <rPh sb="9" eb="10">
      <t>およ</t>
    </rPh>
    <rPh sb="11" eb="13">
      <t>しょくしゅ</t>
    </rPh>
    <rPh sb="16" eb="21">
      <t>どういつほうじんない</t>
    </rPh>
    <rPh sb="22" eb="23">
      <t>ほか</t>
    </rPh>
    <rPh sb="24" eb="27">
      <t>じぎょうしょ</t>
    </rPh>
    <rPh sb="28" eb="30">
      <t>けんむ</t>
    </rPh>
    <rPh sb="32" eb="33">
      <t>もの</t>
    </rPh>
    <rPh sb="38" eb="40">
      <t>とうがい</t>
    </rPh>
    <rPh sb="40" eb="48">
      <t>ほかのじぎょうしょのめいしょう</t>
    </rPh>
    <rPh sb="48" eb="49">
      <t>およ</t>
    </rPh>
    <rPh sb="50" eb="52">
      <t>しょくしゅ</t>
    </rPh>
    <rPh sb="53" eb="55">
      <t>きさい</t>
    </rPh>
    <phoneticPr fontId="1" type="Hiragana" alignment="distributed"/>
  </si>
  <si>
    <t>＊７</t>
    <phoneticPr fontId="1" type="Hiragana" alignment="distributed"/>
  </si>
  <si>
    <t>「他の事業所での合計勤務時間数」は、同一法人内の他の事業所での４週間の合計勤務時間数を記載</t>
    <rPh sb="1" eb="2">
      <t>ほか</t>
    </rPh>
    <rPh sb="3" eb="6">
      <t>じぎょうしょ</t>
    </rPh>
    <rPh sb="8" eb="15">
      <t>ごうけいきんむじかんすう</t>
    </rPh>
    <rPh sb="18" eb="23">
      <t>どういつほうじんない</t>
    </rPh>
    <rPh sb="24" eb="25">
      <t>ほか</t>
    </rPh>
    <rPh sb="26" eb="29">
      <t>じぎょうしょ</t>
    </rPh>
    <rPh sb="32" eb="34">
      <t>しゅうかん</t>
    </rPh>
    <rPh sb="35" eb="42">
      <t>ごうけいきんむじかんすう</t>
    </rPh>
    <rPh sb="43" eb="45">
      <t>きさい</t>
    </rPh>
    <phoneticPr fontId="1" type="Hiragana" alignment="distributed"/>
  </si>
  <si>
    <t>合計</t>
    <rPh sb="0" eb="2">
      <t>ごうけい</t>
    </rPh>
    <phoneticPr fontId="1" type="Hiragana" alignment="distributed"/>
  </si>
  <si>
    <t>【入力上の注意点】</t>
    <rPh sb="1" eb="4">
      <t>にゅうりょくじょう</t>
    </rPh>
    <rPh sb="5" eb="8">
      <t>ちゅういてん</t>
    </rPh>
    <phoneticPr fontId="1" type="Hiragana" alignment="distributed"/>
  </si>
  <si>
    <t>－</t>
    <phoneticPr fontId="1" type="Hiragana" alignment="distributed"/>
  </si>
  <si>
    <t>短期入所事業所については、夜間の支援体制を必ず記載</t>
    <rPh sb="0" eb="7">
      <t>たんきにゅうしょじぎょうしょ</t>
    </rPh>
    <rPh sb="13" eb="15">
      <t>やかん</t>
    </rPh>
    <rPh sb="16" eb="20">
      <t>しえんたいせい</t>
    </rPh>
    <rPh sb="21" eb="22">
      <t>かなら</t>
    </rPh>
    <rPh sb="23" eb="25">
      <t>きさい</t>
    </rPh>
    <phoneticPr fontId="1" type="Hiragana" alignment="distributed"/>
  </si>
  <si>
    <t>Ａ</t>
  </si>
  <si>
    <t>型（　：１）</t>
    <rPh sb="0" eb="1">
      <t>がた</t>
    </rPh>
    <phoneticPr fontId="1" type="Hiragana" alignment="distributed"/>
  </si>
  <si>
    <t>：　　～　　：</t>
    <phoneticPr fontId="1" type="Hiragana" alignment="distributed"/>
  </si>
  <si>
    <t>共同生活援助</t>
    <rPh sb="0" eb="6">
      <t>キョウドウセイカツエンジョ</t>
    </rPh>
    <phoneticPr fontId="6"/>
  </si>
  <si>
    <t>社会福祉士</t>
    <rPh sb="0" eb="5">
      <t>シャカイフクシシ</t>
    </rPh>
    <phoneticPr fontId="6"/>
  </si>
  <si>
    <t>介護福祉士</t>
    <rPh sb="0" eb="5">
      <t>カイゴフクシシ</t>
    </rPh>
    <phoneticPr fontId="6"/>
  </si>
  <si>
    <t>ショートステイ●●●●　生活支援員</t>
    <rPh sb="12" eb="17">
      <t>セイカツシエンイン</t>
    </rPh>
    <phoneticPr fontId="6"/>
  </si>
  <si>
    <t>職種</t>
    <rPh sb="0" eb="2">
      <t>しょくしゅ</t>
    </rPh>
    <phoneticPr fontId="1" type="Hiragana" alignment="distributed"/>
  </si>
  <si>
    <t>「職種」は、当該事業所に係る指定基準及び加算算定において必要な職種を職種ごとに記載（ドロップダウンで選択。「事務員」などは「リスト」シートの職種欄の使用しない職種を書き替えて選択）</t>
    <rPh sb="1" eb="3">
      <t>しょくしゅ</t>
    </rPh>
    <rPh sb="6" eb="11">
      <t>とうがいじぎょうしょ</t>
    </rPh>
    <rPh sb="12" eb="13">
      <t>かか</t>
    </rPh>
    <rPh sb="14" eb="19">
      <t>していきじゅんおよ</t>
    </rPh>
    <rPh sb="20" eb="24">
      <t>かさんさんてい</t>
    </rPh>
    <rPh sb="28" eb="30">
      <t>ひつよう</t>
    </rPh>
    <rPh sb="31" eb="33">
      <t>しょくしゅ</t>
    </rPh>
    <rPh sb="34" eb="36">
      <t>しょくしゅ</t>
    </rPh>
    <rPh sb="39" eb="41">
      <t>きさい</t>
    </rPh>
    <rPh sb="50" eb="52">
      <t>せんたく</t>
    </rPh>
    <rPh sb="54" eb="57">
      <t>じむいん</t>
    </rPh>
    <rPh sb="70" eb="72">
      <t>しょくしゅ</t>
    </rPh>
    <rPh sb="72" eb="73">
      <t>らん</t>
    </rPh>
    <rPh sb="74" eb="76">
      <t>しよう</t>
    </rPh>
    <rPh sb="79" eb="81">
      <t>しょくしゅ</t>
    </rPh>
    <rPh sb="82" eb="83">
      <t>か</t>
    </rPh>
    <rPh sb="84" eb="85">
      <t>か</t>
    </rPh>
    <rPh sb="87" eb="89">
      <t>せんたく</t>
    </rPh>
    <phoneticPr fontId="1" type="Hiragana" alignment="distributed"/>
  </si>
  <si>
    <t>㉑</t>
    <phoneticPr fontId="6"/>
  </si>
  <si>
    <t>㉒</t>
    <phoneticPr fontId="6"/>
  </si>
  <si>
    <t>㉓</t>
    <phoneticPr fontId="6"/>
  </si>
  <si>
    <t>㉔</t>
    <phoneticPr fontId="6"/>
  </si>
  <si>
    <t>㉕</t>
    <phoneticPr fontId="6"/>
  </si>
  <si>
    <t>㉖</t>
    <phoneticPr fontId="6"/>
  </si>
  <si>
    <t>㉗</t>
    <phoneticPr fontId="6"/>
  </si>
  <si>
    <t>㉘</t>
    <phoneticPr fontId="6"/>
  </si>
  <si>
    <t>㉙</t>
    <phoneticPr fontId="6"/>
  </si>
  <si>
    <t>㉚</t>
    <phoneticPr fontId="6"/>
  </si>
  <si>
    <t>㉛</t>
    <phoneticPr fontId="6"/>
  </si>
  <si>
    <t>㉜</t>
    <phoneticPr fontId="6"/>
  </si>
  <si>
    <t>㉝</t>
    <phoneticPr fontId="6"/>
  </si>
  <si>
    <t>㉞</t>
    <phoneticPr fontId="6"/>
  </si>
  <si>
    <t>㉟</t>
    <phoneticPr fontId="6"/>
  </si>
  <si>
    <t>㊱</t>
    <phoneticPr fontId="6"/>
  </si>
  <si>
    <t>㊲</t>
    <phoneticPr fontId="6"/>
  </si>
  <si>
    <t>㊳</t>
    <phoneticPr fontId="6"/>
  </si>
  <si>
    <t>㊴</t>
    <phoneticPr fontId="6"/>
  </si>
  <si>
    <t>㊵</t>
    <phoneticPr fontId="6"/>
  </si>
  <si>
    <t>千葉　陽葵</t>
    <rPh sb="0" eb="2">
      <t>チバ</t>
    </rPh>
    <rPh sb="3" eb="5">
      <t>ヒナタ</t>
    </rPh>
    <phoneticPr fontId="6"/>
  </si>
  <si>
    <t>銚子　碧</t>
    <rPh sb="0" eb="2">
      <t>チョウシ</t>
    </rPh>
    <rPh sb="3" eb="4">
      <t>アオ</t>
    </rPh>
    <phoneticPr fontId="6"/>
  </si>
  <si>
    <t>市川　凛</t>
    <rPh sb="0" eb="2">
      <t>イチカワ</t>
    </rPh>
    <rPh sb="3" eb="4">
      <t>リン</t>
    </rPh>
    <phoneticPr fontId="6"/>
  </si>
  <si>
    <t>船橋　陽翔</t>
    <rPh sb="0" eb="2">
      <t>フナバシ</t>
    </rPh>
    <rPh sb="3" eb="5">
      <t>ハルト</t>
    </rPh>
    <phoneticPr fontId="6"/>
  </si>
  <si>
    <t>館山　紬</t>
    <rPh sb="0" eb="2">
      <t>タテヤマ</t>
    </rPh>
    <rPh sb="3" eb="4">
      <t>ツムギ</t>
    </rPh>
    <phoneticPr fontId="6"/>
  </si>
  <si>
    <t>木更津　暖</t>
    <rPh sb="0" eb="3">
      <t>キサラヅ</t>
    </rPh>
    <rPh sb="4" eb="5">
      <t>ダン</t>
    </rPh>
    <phoneticPr fontId="6"/>
  </si>
  <si>
    <t>松戸　結愛</t>
    <rPh sb="0" eb="2">
      <t>マツド</t>
    </rPh>
    <rPh sb="3" eb="5">
      <t>ユア</t>
    </rPh>
    <phoneticPr fontId="6"/>
  </si>
  <si>
    <t>野田　律</t>
    <rPh sb="0" eb="2">
      <t>ノダ</t>
    </rPh>
    <rPh sb="3" eb="4">
      <t>リツ</t>
    </rPh>
    <phoneticPr fontId="6"/>
  </si>
  <si>
    <t>茂原　結菜</t>
    <rPh sb="0" eb="2">
      <t>モバラ</t>
    </rPh>
    <rPh sb="3" eb="5">
      <t>ユナ</t>
    </rPh>
    <phoneticPr fontId="6"/>
  </si>
  <si>
    <t>成田　蒼</t>
    <rPh sb="0" eb="2">
      <t>ナリタ</t>
    </rPh>
    <rPh sb="3" eb="4">
      <t>ソウ</t>
    </rPh>
    <phoneticPr fontId="6"/>
  </si>
  <si>
    <t>従業者数</t>
    <rPh sb="0" eb="4">
      <t>じゅうぎょうしゃすう</t>
    </rPh>
    <phoneticPr fontId="1" type="Hiragana" alignment="distributed"/>
  </si>
  <si>
    <t>常勤</t>
    <rPh sb="0" eb="2">
      <t>じょうきん</t>
    </rPh>
    <phoneticPr fontId="1" type="Hiragana" alignment="distributed"/>
  </si>
  <si>
    <t>非常勤</t>
    <rPh sb="0" eb="3">
      <t>ひじょうきん</t>
    </rPh>
    <phoneticPr fontId="1" type="Hiragana" alignment="distributed"/>
  </si>
  <si>
    <t>常勤換算後の人数</t>
    <rPh sb="0" eb="5">
      <t>じょうきんかんざんご</t>
    </rPh>
    <rPh sb="6" eb="8">
      <t>にんずう</t>
    </rPh>
    <phoneticPr fontId="1" type="Hiragana" alignment="distributed"/>
  </si>
  <si>
    <t>常勤換算後の人数_計</t>
    <rPh sb="0" eb="5">
      <t>じょうきんかんざんご</t>
    </rPh>
    <rPh sb="6" eb="8">
      <t>にんずう</t>
    </rPh>
    <rPh sb="9" eb="10">
      <t>けい</t>
    </rPh>
    <phoneticPr fontId="1" type="Hiragana" alignment="distributed"/>
  </si>
  <si>
    <t>専従</t>
    <rPh sb="0" eb="2">
      <t>せんじゅう</t>
    </rPh>
    <phoneticPr fontId="1" type="Hiragana" alignment="distributed"/>
  </si>
  <si>
    <t>兼務</t>
    <rPh sb="0" eb="2">
      <t>けんむ</t>
    </rPh>
    <phoneticPr fontId="1" type="Hiragana" alignment="distributed"/>
  </si>
  <si>
    <t>その他（右の合計）</t>
    <rPh sb="2" eb="3">
      <t>た</t>
    </rPh>
    <rPh sb="4" eb="5">
      <t>みぎ</t>
    </rPh>
    <rPh sb="6" eb="8">
      <t>ごうけい</t>
    </rPh>
    <phoneticPr fontId="1" type="Hiragana" alignment="distributed"/>
  </si>
  <si>
    <t>≪要選択≫</t>
    <rPh sb="1" eb="4">
      <t>ようせんたく</t>
    </rPh>
    <phoneticPr fontId="1" type="Hiragana" alignment="distributed"/>
  </si>
  <si>
    <t>「合計」の左の「職種」が「その他」の場合に「職種＊２」の職種を全て選択してください。</t>
    <rPh sb="1" eb="3">
      <t>ごうけい</t>
    </rPh>
    <rPh sb="5" eb="6">
      <t>ひだり</t>
    </rPh>
    <rPh sb="8" eb="10">
      <t>しょくしゅ</t>
    </rPh>
    <rPh sb="15" eb="16">
      <t>た</t>
    </rPh>
    <rPh sb="18" eb="20">
      <t>ばあい</t>
    </rPh>
    <rPh sb="22" eb="24">
      <t>しょくしゅ</t>
    </rPh>
    <rPh sb="28" eb="30">
      <t>しょくしゅ</t>
    </rPh>
    <rPh sb="31" eb="32">
      <t>すべ</t>
    </rPh>
    <rPh sb="33" eb="35">
      <t>せんたく</t>
    </rPh>
    <phoneticPr fontId="1" type="Hiragana" alignment="distributed"/>
  </si>
  <si>
    <t>休憩時間は合計時間を入力（例：勤務時間１に30分間、勤務時間２に30分間の休憩時間がある場合は、「1:00」と入力）</t>
    <rPh sb="0" eb="4">
      <t>キュウケイジカン</t>
    </rPh>
    <rPh sb="5" eb="7">
      <t>ゴウケイ</t>
    </rPh>
    <rPh sb="7" eb="9">
      <t>ジカン</t>
    </rPh>
    <rPh sb="10" eb="12">
      <t>ニュウリョク</t>
    </rPh>
    <rPh sb="13" eb="14">
      <t>レイ</t>
    </rPh>
    <rPh sb="15" eb="19">
      <t>キンムジカン</t>
    </rPh>
    <rPh sb="23" eb="25">
      <t>フンカン</t>
    </rPh>
    <rPh sb="26" eb="30">
      <t>キンムジカン</t>
    </rPh>
    <rPh sb="34" eb="36">
      <t>フンカン</t>
    </rPh>
    <rPh sb="37" eb="41">
      <t>キュウケイジカン</t>
    </rPh>
    <rPh sb="44" eb="46">
      <t>バアイ</t>
    </rPh>
    <rPh sb="55" eb="57">
      <t>ニュウリョク</t>
    </rPh>
    <phoneticPr fontId="6"/>
  </si>
  <si>
    <t>グループホーム●●●●</t>
    <phoneticPr fontId="6"/>
  </si>
  <si>
    <t>必要に応じて行を削除又は挿入し、数式の入っている行をコピー＆ペーストしてください。</t>
    <rPh sb="0" eb="2">
      <t>ひつよう</t>
    </rPh>
    <rPh sb="3" eb="4">
      <t>おう</t>
    </rPh>
    <rPh sb="6" eb="7">
      <t>ぎょう</t>
    </rPh>
    <rPh sb="8" eb="10">
      <t>さくじょ</t>
    </rPh>
    <rPh sb="10" eb="11">
      <t>また</t>
    </rPh>
    <rPh sb="12" eb="14">
      <t>そうにゅう</t>
    </rPh>
    <rPh sb="16" eb="18">
      <t>すうしき</t>
    </rPh>
    <rPh sb="19" eb="20">
      <t>はい</t>
    </rPh>
    <rPh sb="24" eb="25">
      <t>ぎょう</t>
    </rPh>
    <phoneticPr fontId="1" type="Hiragana" alignment="distributed"/>
  </si>
  <si>
    <t>勤務時間及び休憩時間は「h:mm」形式で入力</t>
    <rPh sb="0" eb="4">
      <t>キンムジカン</t>
    </rPh>
    <rPh sb="4" eb="5">
      <t>オヨ</t>
    </rPh>
    <rPh sb="6" eb="10">
      <t>キュウケイジカン</t>
    </rPh>
    <rPh sb="17" eb="19">
      <t>ケイシキ</t>
    </rPh>
    <rPh sb="20" eb="22">
      <t>ニュウリョク</t>
    </rPh>
    <phoneticPr fontId="6"/>
  </si>
  <si>
    <t>・オレンジ色に着色されているセルについて入力し、黄色に着色されているセルについてリストから選択すること
・別セルの入力上の注意点も併せて確認すること</t>
    <rPh sb="5" eb="6">
      <t>いろ</t>
    </rPh>
    <rPh sb="7" eb="9">
      <t>ちゃくしょく</t>
    </rPh>
    <rPh sb="20" eb="22">
      <t>にゅうりょく</t>
    </rPh>
    <rPh sb="24" eb="26">
      <t>きいろ</t>
    </rPh>
    <rPh sb="27" eb="29">
      <t>ちゃくしょく</t>
    </rPh>
    <rPh sb="45" eb="47">
      <t>せんたく</t>
    </rPh>
    <rPh sb="53" eb="54">
      <t>べつ</t>
    </rPh>
    <rPh sb="57" eb="60">
      <t>にゅうりょくじょう</t>
    </rPh>
    <rPh sb="61" eb="64">
      <t>ちゅういてん</t>
    </rPh>
    <rPh sb="65" eb="66">
      <t>あわ</t>
    </rPh>
    <rPh sb="68" eb="70">
      <t>かくにん</t>
    </rPh>
    <phoneticPr fontId="1" type="Hiragana" alignment="distributed"/>
  </si>
  <si>
    <r>
      <rPr>
        <sz val="12"/>
        <color rgb="FF7030A0"/>
        <rFont val="ＭＳ Ｐゴシック"/>
        <family val="3"/>
        <charset val="128"/>
      </rPr>
      <t>Ⅰ</t>
    </r>
    <r>
      <rPr>
        <sz val="12"/>
        <rFont val="ＭＳ Ｐゴシック"/>
        <family val="3"/>
        <charset val="128"/>
      </rPr>
      <t>型（</t>
    </r>
    <r>
      <rPr>
        <sz val="12"/>
        <color rgb="FF7030A0"/>
        <rFont val="ＭＳ Ｐゴシック"/>
        <family val="3"/>
        <charset val="128"/>
      </rPr>
      <t>４</t>
    </r>
    <r>
      <rPr>
        <sz val="12"/>
        <rFont val="ＭＳ Ｐゴシック"/>
        <family val="3"/>
        <charset val="128"/>
      </rPr>
      <t>：１）</t>
    </r>
    <rPh sb="1" eb="2">
      <t>がた</t>
    </rPh>
    <phoneticPr fontId="1" type="Hiragana" alignment="distributed"/>
  </si>
  <si>
    <r>
      <rPr>
        <sz val="12"/>
        <color rgb="FF7030A0"/>
        <rFont val="ＭＳ Ｐゴシック"/>
        <family val="3"/>
        <charset val="128"/>
      </rPr>
      <t>２２</t>
    </r>
    <r>
      <rPr>
        <sz val="12"/>
        <rFont val="ＭＳ Ｐゴシック"/>
        <family val="3"/>
        <charset val="128"/>
      </rPr>
      <t>：</t>
    </r>
    <r>
      <rPr>
        <sz val="12"/>
        <color rgb="FF7030A0"/>
        <rFont val="ＭＳ Ｐゴシック"/>
        <family val="3"/>
        <charset val="128"/>
      </rPr>
      <t>００</t>
    </r>
    <r>
      <rPr>
        <sz val="12"/>
        <rFont val="ＭＳ Ｐゴシック"/>
        <family val="3"/>
        <charset val="128"/>
      </rPr>
      <t>～</t>
    </r>
    <r>
      <rPr>
        <sz val="12"/>
        <color rgb="FF7030A0"/>
        <rFont val="ＭＳ Ｐゴシック"/>
        <family val="3"/>
        <charset val="128"/>
      </rPr>
      <t>５</t>
    </r>
    <r>
      <rPr>
        <sz val="12"/>
        <rFont val="ＭＳ Ｐゴシック"/>
        <family val="3"/>
        <charset val="128"/>
      </rPr>
      <t>：</t>
    </r>
    <r>
      <rPr>
        <sz val="12"/>
        <color rgb="FF7030A0"/>
        <rFont val="ＭＳ Ｐゴシック"/>
        <family val="3"/>
        <charset val="128"/>
      </rPr>
      <t>００</t>
    </r>
    <phoneticPr fontId="1" type="Hiragana" alignment="distributed"/>
  </si>
  <si>
    <t>行を挿入するときは、「合計」のある行のひとつ上の行と、そのひとつ上の行の間に挿入してください。</t>
    <rPh sb="0" eb="1">
      <t>ぎょう</t>
    </rPh>
    <rPh sb="2" eb="4">
      <t>そうにゅう</t>
    </rPh>
    <rPh sb="11" eb="13">
      <t>ごうけい</t>
    </rPh>
    <rPh sb="17" eb="18">
      <t>ぎょう</t>
    </rPh>
    <rPh sb="22" eb="23">
      <t>うえ</t>
    </rPh>
    <rPh sb="24" eb="25">
      <t>ぎょう</t>
    </rPh>
    <rPh sb="32" eb="33">
      <t>うえ</t>
    </rPh>
    <rPh sb="34" eb="35">
      <t>ぎょう</t>
    </rPh>
    <rPh sb="36" eb="37">
      <t>あいだ</t>
    </rPh>
    <rPh sb="38" eb="40">
      <t>そうにゅう</t>
    </rPh>
    <phoneticPr fontId="1"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</si>
</sst>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_ "/>
    <numFmt numFmtId="177" formatCode="[DBNum3]0"/>
    <numFmt numFmtId="178" formatCode="General&quot;h&quot;"/>
    <numFmt numFmtId="179" formatCode="#,##0.0"/>
    <numFmt numFmtId="180" formatCode="[DBNum3][$]ggge&quot;年&quot;m&quot;月&quot;d&quot;日&quot;;@" x16r2:formatCode16="[DBNum3][$-ja-JP-x-gannen]ggge&quot;年&quot;m&quot;月&quot;d&quot;日&quot;;@"/>
  </numFmts>
  <fonts count="13" x14ac:knownFonts="1">
    <font>
      <sz val="11"/>
      <color theme="1"/>
      <name val="游ゴシック"/>
      <family val="2"/>
      <scheme val="minor"/>
    </font>
    <font>
      <sz val="6"/>
      <name val="ＭＳ Ｐゴシック"/>
      <family val="3"/>
      <charset val="128"/>
    </font>
    <font>
      <sz val="12"/>
      <name val="ＭＳ Ｐゴシック"/>
      <family val="3"/>
      <charset val="128"/>
    </font>
    <font>
      <sz val="14"/>
      <name val="ＭＳ Ｐゴシック"/>
      <family val="3"/>
      <charset val="128"/>
    </font>
    <font>
      <sz val="16"/>
      <name val="ＭＳ Ｐゴシック"/>
      <family val="3"/>
      <charset val="128"/>
    </font>
    <font>
      <sz val="11"/>
      <name val="ＭＳ Ｐゴシック"/>
      <family val="3"/>
      <charset val="128"/>
    </font>
    <font>
      <sz val="6"/>
      <name val="游ゴシック"/>
      <family val="3"/>
      <charset val="128"/>
      <scheme val="minor"/>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1"/>
      <color rgb="FFFF0000"/>
      <name val="游ゴシック"/>
      <family val="2"/>
      <scheme val="minor"/>
    </font>
    <font>
      <sz val="12"/>
      <color rgb="FF7030A0"/>
      <name val="ＭＳ Ｐゴシック"/>
      <family val="3"/>
      <charset val="128"/>
    </font>
    <font>
      <sz val="11"/>
      <color rgb="FF7030A0"/>
      <name val="游ゴシック"/>
      <family val="2"/>
      <scheme val="minor"/>
    </font>
  </fonts>
  <fills count="5">
    <fill>
      <patternFill patternType="none"/>
    </fill>
    <fill>
      <patternFill patternType="gray125"/>
    </fill>
    <fill>
      <patternFill patternType="solid">
        <fgColor rgb="FFFFFF00"/>
        <bgColor indexed="64"/>
      </patternFill>
    </fill>
    <fill>
      <patternFill patternType="solid">
        <fgColor rgb="FFCCCCCC"/>
        <bgColor indexed="64"/>
      </patternFill>
    </fill>
    <fill>
      <patternFill patternType="solid">
        <fgColor rgb="FFFFC000"/>
        <bgColor indexed="64"/>
      </patternFill>
    </fill>
  </fills>
  <borders count="5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double">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double">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dotted">
        <color auto="1"/>
      </right>
      <top style="thin">
        <color indexed="64"/>
      </top>
      <bottom style="dotted">
        <color auto="1"/>
      </bottom>
      <diagonal/>
    </border>
    <border>
      <left style="dotted">
        <color auto="1"/>
      </left>
      <right style="thin">
        <color indexed="64"/>
      </right>
      <top style="thin">
        <color indexed="64"/>
      </top>
      <bottom style="dotted">
        <color auto="1"/>
      </bottom>
      <diagonal/>
    </border>
    <border>
      <left style="thin">
        <color indexed="64"/>
      </left>
      <right style="dotted">
        <color auto="1"/>
      </right>
      <top style="dotted">
        <color auto="1"/>
      </top>
      <bottom style="thin">
        <color indexed="64"/>
      </bottom>
      <diagonal/>
    </border>
    <border>
      <left style="dotted">
        <color auto="1"/>
      </left>
      <right style="thin">
        <color indexed="64"/>
      </right>
      <top style="dotted">
        <color auto="1"/>
      </top>
      <bottom style="thin">
        <color indexed="64"/>
      </bottom>
      <diagonal/>
    </border>
    <border>
      <left style="thin">
        <color indexed="64"/>
      </left>
      <right style="dotted">
        <color auto="1"/>
      </right>
      <top style="thin">
        <color indexed="64"/>
      </top>
      <bottom style="thin">
        <color indexed="64"/>
      </bottom>
      <diagonal/>
    </border>
    <border>
      <left style="dotted">
        <color auto="1"/>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dotted">
        <color auto="1"/>
      </right>
      <top/>
      <bottom style="thin">
        <color indexed="64"/>
      </bottom>
      <diagonal/>
    </border>
    <border>
      <left style="dotted">
        <color auto="1"/>
      </left>
      <right/>
      <top/>
      <bottom style="thin">
        <color indexed="64"/>
      </bottom>
      <diagonal/>
    </border>
    <border>
      <left style="dotted">
        <color auto="1"/>
      </left>
      <right style="dotted">
        <color auto="1"/>
      </right>
      <top style="thin">
        <color indexed="64"/>
      </top>
      <bottom style="dotted">
        <color auto="1"/>
      </bottom>
      <diagonal/>
    </border>
    <border>
      <left style="dotted">
        <color auto="1"/>
      </left>
      <right style="dotted">
        <color auto="1"/>
      </right>
      <top style="dotted">
        <color auto="1"/>
      </top>
      <bottom style="thin">
        <color indexed="64"/>
      </bottom>
      <diagonal/>
    </border>
    <border>
      <left style="dotted">
        <color auto="1"/>
      </left>
      <right style="dotted">
        <color auto="1"/>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s>
  <cellStyleXfs count="2">
    <xf numFmtId="0" fontId="0" fillId="0" borderId="0"/>
    <xf numFmtId="0" fontId="5" fillId="0" borderId="0">
      <alignment vertical="center"/>
    </xf>
  </cellStyleXfs>
  <cellXfs count="148">
    <xf numFmtId="0" fontId="0" fillId="0" borderId="0" xfId="0"/>
    <xf numFmtId="0" fontId="2" fillId="0" borderId="0" xfId="0" applyFont="1" applyAlignment="1">
      <alignment vertical="center"/>
    </xf>
    <xf numFmtId="0" fontId="4" fillId="0" borderId="0" xfId="0" applyFont="1" applyAlignment="1">
      <alignment vertical="center"/>
    </xf>
    <xf numFmtId="0" fontId="2" fillId="0" borderId="3" xfId="0" applyFont="1" applyBorder="1" applyAlignment="1">
      <alignment vertical="center"/>
    </xf>
    <xf numFmtId="177" fontId="2" fillId="0" borderId="4" xfId="0" applyNumberFormat="1" applyFont="1" applyBorder="1" applyAlignment="1">
      <alignment horizontal="center" vertical="center"/>
    </xf>
    <xf numFmtId="177" fontId="2" fillId="0" borderId="14" xfId="0" applyNumberFormat="1" applyFont="1" applyBorder="1" applyAlignment="1">
      <alignment horizontal="center" vertical="center"/>
    </xf>
    <xf numFmtId="177" fontId="2" fillId="0" borderId="13" xfId="0" applyNumberFormat="1"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2" borderId="14"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19" xfId="0" applyFont="1" applyBorder="1" applyAlignment="1">
      <alignment horizontal="center" vertical="center" shrinkToFit="1"/>
    </xf>
    <xf numFmtId="176" fontId="2" fillId="0" borderId="33" xfId="0" applyNumberFormat="1" applyFont="1" applyBorder="1" applyAlignment="1">
      <alignment vertical="center" shrinkToFit="1"/>
    </xf>
    <xf numFmtId="176" fontId="2" fillId="0" borderId="18" xfId="0" applyNumberFormat="1" applyFont="1" applyBorder="1" applyAlignment="1">
      <alignment vertical="center" shrinkToFit="1"/>
    </xf>
    <xf numFmtId="176" fontId="2" fillId="0" borderId="19" xfId="0" applyNumberFormat="1" applyFont="1" applyBorder="1" applyAlignment="1">
      <alignment vertical="center" shrinkToFit="1"/>
    </xf>
    <xf numFmtId="0" fontId="2" fillId="0" borderId="4" xfId="0" applyFont="1" applyBorder="1" applyAlignment="1">
      <alignment horizontal="center" vertical="center"/>
    </xf>
    <xf numFmtId="0" fontId="2" fillId="0" borderId="4" xfId="0" applyFont="1" applyBorder="1" applyAlignment="1">
      <alignment vertical="center"/>
    </xf>
    <xf numFmtId="0" fontId="2" fillId="0" borderId="14"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13" xfId="0" applyFont="1" applyBorder="1" applyAlignment="1">
      <alignment horizontal="center" vertical="center" shrinkToFit="1"/>
    </xf>
    <xf numFmtId="176" fontId="2" fillId="0" borderId="4" xfId="0" applyNumberFormat="1" applyFont="1" applyBorder="1" applyAlignment="1">
      <alignment vertical="center" shrinkToFit="1"/>
    </xf>
    <xf numFmtId="176" fontId="2" fillId="0" borderId="13" xfId="0" applyNumberFormat="1" applyFont="1" applyBorder="1" applyAlignment="1">
      <alignment vertical="center" shrinkToFit="1"/>
    </xf>
    <xf numFmtId="20" fontId="2" fillId="0" borderId="4" xfId="0" applyNumberFormat="1" applyFont="1" applyBorder="1" applyAlignment="1">
      <alignment horizontal="center" vertical="center"/>
    </xf>
    <xf numFmtId="178" fontId="2" fillId="0" borderId="4" xfId="0" applyNumberFormat="1" applyFont="1" applyBorder="1" applyAlignment="1">
      <alignment horizontal="center" vertical="center"/>
    </xf>
    <xf numFmtId="0" fontId="2" fillId="3" borderId="4" xfId="0" applyFont="1" applyFill="1" applyBorder="1" applyAlignment="1">
      <alignment horizontal="center" vertical="center" wrapText="1"/>
    </xf>
    <xf numFmtId="0" fontId="2" fillId="3" borderId="4" xfId="0" applyFont="1" applyFill="1" applyBorder="1" applyAlignment="1">
      <alignment horizontal="center" vertical="center"/>
    </xf>
    <xf numFmtId="0" fontId="7" fillId="0" borderId="0" xfId="0" applyFont="1" applyAlignment="1">
      <alignment horizontal="center" vertical="center"/>
    </xf>
    <xf numFmtId="0" fontId="2" fillId="0" borderId="21" xfId="0" applyFont="1" applyBorder="1" applyAlignment="1">
      <alignment horizontal="center" vertical="center" shrinkToFit="1"/>
    </xf>
    <xf numFmtId="0" fontId="2" fillId="0" borderId="22" xfId="0" applyFont="1" applyBorder="1" applyAlignment="1">
      <alignment horizontal="center" vertical="center" shrinkToFit="1"/>
    </xf>
    <xf numFmtId="0" fontId="2" fillId="0" borderId="8" xfId="0" applyFont="1" applyBorder="1" applyAlignment="1">
      <alignment horizontal="center" vertical="center" shrinkToFit="1"/>
    </xf>
    <xf numFmtId="176" fontId="2" fillId="0" borderId="22" xfId="0" applyNumberFormat="1" applyFont="1" applyBorder="1" applyAlignment="1">
      <alignment vertical="center" shrinkToFit="1"/>
    </xf>
    <xf numFmtId="176" fontId="2" fillId="0" borderId="8" xfId="0" applyNumberFormat="1" applyFont="1" applyBorder="1" applyAlignment="1">
      <alignment vertical="center" shrinkToFit="1"/>
    </xf>
    <xf numFmtId="176" fontId="2" fillId="0" borderId="32" xfId="0" applyNumberFormat="1" applyFont="1" applyBorder="1" applyAlignment="1">
      <alignment vertical="center" shrinkToFit="1"/>
    </xf>
    <xf numFmtId="0" fontId="2" fillId="0" borderId="0" xfId="0" applyFont="1" applyAlignment="1">
      <alignment horizontal="center" vertical="center"/>
    </xf>
    <xf numFmtId="176" fontId="2" fillId="0" borderId="23" xfId="0" applyNumberFormat="1" applyFont="1" applyBorder="1" applyAlignment="1">
      <alignment vertical="center" shrinkToFit="1"/>
    </xf>
    <xf numFmtId="0" fontId="2" fillId="0" borderId="35" xfId="0" applyFont="1" applyBorder="1" applyAlignment="1">
      <alignment vertical="center"/>
    </xf>
    <xf numFmtId="0" fontId="2" fillId="0" borderId="45" xfId="0" applyFont="1" applyBorder="1" applyAlignment="1">
      <alignment vertical="center"/>
    </xf>
    <xf numFmtId="0" fontId="2" fillId="0" borderId="37" xfId="0" applyFont="1" applyBorder="1" applyAlignment="1">
      <alignment vertical="center"/>
    </xf>
    <xf numFmtId="0" fontId="2" fillId="0" borderId="36" xfId="0" applyFont="1" applyBorder="1" applyAlignment="1">
      <alignment vertical="center"/>
    </xf>
    <xf numFmtId="0" fontId="2" fillId="0" borderId="46" xfId="0" applyFont="1" applyBorder="1" applyAlignment="1">
      <alignment vertical="center"/>
    </xf>
    <xf numFmtId="0" fontId="2" fillId="0" borderId="38" xfId="0" applyFont="1" applyBorder="1" applyAlignment="1">
      <alignment vertical="center"/>
    </xf>
    <xf numFmtId="0" fontId="2" fillId="0" borderId="52" xfId="0" applyFont="1" applyBorder="1" applyAlignment="1">
      <alignment horizontal="center" vertical="center" shrinkToFit="1"/>
    </xf>
    <xf numFmtId="0" fontId="2" fillId="0" borderId="53" xfId="0" applyFont="1" applyBorder="1" applyAlignment="1">
      <alignment horizontal="center" vertical="center" shrinkToFit="1"/>
    </xf>
    <xf numFmtId="4" fontId="2" fillId="0" borderId="23" xfId="0" applyNumberFormat="1" applyFont="1" applyBorder="1" applyAlignment="1">
      <alignment vertical="center" shrinkToFit="1"/>
    </xf>
    <xf numFmtId="4" fontId="2" fillId="0" borderId="4" xfId="0" applyNumberFormat="1" applyFont="1" applyBorder="1" applyAlignment="1">
      <alignment vertical="center" shrinkToFit="1"/>
    </xf>
    <xf numFmtId="0" fontId="8" fillId="0" borderId="0" xfId="0" applyFont="1" applyAlignment="1">
      <alignment vertical="center"/>
    </xf>
    <xf numFmtId="0" fontId="2" fillId="4" borderId="4" xfId="0" applyFont="1" applyFill="1" applyBorder="1" applyAlignment="1">
      <alignment horizontal="center" vertical="center" shrinkToFit="1"/>
    </xf>
    <xf numFmtId="0" fontId="2" fillId="4" borderId="13" xfId="0" applyFont="1" applyFill="1" applyBorder="1" applyAlignment="1">
      <alignment horizontal="center" vertical="center" shrinkToFit="1"/>
    </xf>
    <xf numFmtId="4" fontId="2" fillId="4" borderId="4" xfId="0" applyNumberFormat="1" applyFont="1" applyFill="1" applyBorder="1" applyAlignment="1">
      <alignment vertical="center" shrinkToFit="1"/>
    </xf>
    <xf numFmtId="4" fontId="2" fillId="4" borderId="13" xfId="0" applyNumberFormat="1" applyFont="1" applyFill="1" applyBorder="1" applyAlignment="1">
      <alignment vertical="center" shrinkToFit="1"/>
    </xf>
    <xf numFmtId="180" fontId="2" fillId="4" borderId="4" xfId="0" applyNumberFormat="1" applyFont="1" applyFill="1" applyBorder="1" applyAlignment="1">
      <alignment horizontal="center" vertical="center"/>
    </xf>
    <xf numFmtId="20" fontId="2" fillId="4" borderId="4" xfId="0" applyNumberFormat="1" applyFont="1" applyFill="1" applyBorder="1" applyAlignment="1">
      <alignment horizontal="center" vertical="center"/>
    </xf>
    <xf numFmtId="180" fontId="11" fillId="4" borderId="4" xfId="0" applyNumberFormat="1" applyFont="1" applyFill="1" applyBorder="1" applyAlignment="1">
      <alignment horizontal="center" vertical="center"/>
    </xf>
    <xf numFmtId="0" fontId="11" fillId="2" borderId="14" xfId="0" applyFont="1" applyFill="1" applyBorder="1" applyAlignment="1">
      <alignment horizontal="center" vertical="center" shrinkToFit="1"/>
    </xf>
    <xf numFmtId="20" fontId="11" fillId="4" borderId="4" xfId="0" applyNumberFormat="1" applyFont="1" applyFill="1" applyBorder="1" applyAlignment="1">
      <alignment horizontal="center" vertical="center"/>
    </xf>
    <xf numFmtId="4" fontId="11" fillId="4" borderId="4" xfId="0" applyNumberFormat="1" applyFont="1" applyFill="1" applyBorder="1" applyAlignment="1">
      <alignment vertical="center" shrinkToFit="1"/>
    </xf>
    <xf numFmtId="0" fontId="11" fillId="2" borderId="4" xfId="0" applyFont="1" applyFill="1" applyBorder="1" applyAlignment="1">
      <alignment horizontal="center" vertical="center" shrinkToFit="1"/>
    </xf>
    <xf numFmtId="0" fontId="11" fillId="4" borderId="13" xfId="0" applyFont="1" applyFill="1" applyBorder="1" applyAlignment="1">
      <alignment horizontal="center" vertical="center" shrinkToFit="1"/>
    </xf>
    <xf numFmtId="0" fontId="11" fillId="2" borderId="13" xfId="0" applyFont="1" applyFill="1" applyBorder="1" applyAlignment="1">
      <alignment horizontal="center" vertical="center" shrinkToFit="1"/>
    </xf>
    <xf numFmtId="0" fontId="11" fillId="4" borderId="4" xfId="0" applyFont="1" applyFill="1" applyBorder="1" applyAlignment="1">
      <alignment horizontal="center" vertical="center" shrinkToFit="1"/>
    </xf>
    <xf numFmtId="4" fontId="11" fillId="4" borderId="13" xfId="0" applyNumberFormat="1" applyFont="1" applyFill="1" applyBorder="1" applyAlignment="1">
      <alignment vertical="center" shrinkToFit="1"/>
    </xf>
    <xf numFmtId="0" fontId="2"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 fillId="0" borderId="34"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0" xfId="0" applyFont="1" applyAlignment="1">
      <alignment horizontal="center" vertical="center"/>
    </xf>
    <xf numFmtId="0" fontId="2" fillId="0" borderId="0" xfId="0" applyFont="1" applyAlignment="1">
      <alignment vertical="center"/>
    </xf>
    <xf numFmtId="0" fontId="8" fillId="0" borderId="0" xfId="0" applyFont="1" applyAlignme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3" fillId="0" borderId="0" xfId="0" applyFont="1" applyAlignment="1">
      <alignment horizontal="right" vertical="center"/>
    </xf>
    <xf numFmtId="0" fontId="2" fillId="0" borderId="3" xfId="0" applyFont="1" applyBorder="1" applyAlignment="1">
      <alignment horizontal="center" vertical="center"/>
    </xf>
    <xf numFmtId="3" fontId="2" fillId="4" borderId="1" xfId="0" applyNumberFormat="1" applyFont="1" applyFill="1" applyBorder="1" applyAlignment="1">
      <alignment horizontal="center" vertical="center" shrinkToFit="1"/>
    </xf>
    <xf numFmtId="3" fontId="2" fillId="4" borderId="2" xfId="0" applyNumberFormat="1" applyFont="1" applyFill="1" applyBorder="1" applyAlignment="1">
      <alignment horizontal="center" vertical="center" shrinkToFit="1"/>
    </xf>
    <xf numFmtId="3" fontId="2" fillId="4" borderId="3" xfId="0" applyNumberFormat="1" applyFont="1" applyFill="1" applyBorder="1" applyAlignment="1">
      <alignment horizontal="center" vertical="center" shrinkToFit="1"/>
    </xf>
    <xf numFmtId="179" fontId="2" fillId="4" borderId="1" xfId="0" applyNumberFormat="1" applyFont="1" applyFill="1" applyBorder="1" applyAlignment="1">
      <alignment horizontal="center" vertical="center" shrinkToFit="1"/>
    </xf>
    <xf numFmtId="179" fontId="2" fillId="4" borderId="2" xfId="0" applyNumberFormat="1" applyFont="1" applyFill="1" applyBorder="1" applyAlignment="1">
      <alignment horizontal="center" vertical="center" shrinkToFit="1"/>
    </xf>
    <xf numFmtId="179" fontId="2" fillId="4" borderId="3" xfId="0" applyNumberFormat="1" applyFont="1" applyFill="1" applyBorder="1" applyAlignment="1">
      <alignment horizontal="center" vertical="center" shrinkToFit="1"/>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4" borderId="2" xfId="0" applyFont="1" applyFill="1" applyBorder="1" applyAlignment="1">
      <alignment horizontal="center" vertical="center" shrinkToFit="1"/>
    </xf>
    <xf numFmtId="0" fontId="2" fillId="0" borderId="5" xfId="0" applyFont="1" applyBorder="1" applyAlignment="1">
      <alignment horizontal="distributed" vertical="center" indent="1"/>
    </xf>
    <xf numFmtId="0" fontId="2" fillId="0" borderId="9" xfId="0" applyFont="1" applyBorder="1" applyAlignment="1">
      <alignment horizontal="distributed" vertical="center" indent="1"/>
    </xf>
    <xf numFmtId="0" fontId="2" fillId="0" borderId="15" xfId="0" applyFont="1" applyBorder="1" applyAlignment="1">
      <alignment horizontal="distributed" vertical="center" indent="1"/>
    </xf>
    <xf numFmtId="0" fontId="2" fillId="0" borderId="27" xfId="0" applyFont="1" applyBorder="1" applyAlignment="1">
      <alignment horizontal="distributed" vertical="center" indent="1"/>
    </xf>
    <xf numFmtId="0" fontId="2" fillId="0" borderId="11" xfId="0" applyFont="1" applyBorder="1" applyAlignment="1">
      <alignment horizontal="distributed" vertical="center" indent="1"/>
    </xf>
    <xf numFmtId="0" fontId="2" fillId="0" borderId="28" xfId="0" applyFont="1" applyBorder="1" applyAlignment="1">
      <alignment horizontal="distributed" vertical="center" indent="1"/>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6" xfId="0" applyFont="1" applyBorder="1" applyAlignment="1">
      <alignment horizontal="center" vertical="center" wrapText="1"/>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9" fillId="0" borderId="24" xfId="0" applyFont="1" applyBorder="1" applyAlignment="1">
      <alignment vertical="center" wrapText="1"/>
    </xf>
    <xf numFmtId="0" fontId="9" fillId="0" borderId="25" xfId="0" applyFont="1" applyBorder="1" applyAlignment="1">
      <alignment vertical="center" wrapText="1"/>
    </xf>
    <xf numFmtId="0" fontId="9" fillId="0" borderId="26" xfId="0" applyFont="1" applyBorder="1" applyAlignment="1">
      <alignment vertical="center" wrapText="1"/>
    </xf>
    <xf numFmtId="0" fontId="9" fillId="0" borderId="0" xfId="0" applyFont="1" applyAlignment="1">
      <alignment vertical="center" wrapText="1"/>
    </xf>
    <xf numFmtId="0" fontId="10" fillId="0" borderId="0" xfId="0" applyFont="1" applyAlignment="1">
      <alignment vertical="center" wrapText="1"/>
    </xf>
    <xf numFmtId="0" fontId="5" fillId="0" borderId="27"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6" xfId="0" applyFont="1" applyBorder="1" applyAlignment="1">
      <alignment horizontal="center" vertical="center" wrapText="1"/>
    </xf>
    <xf numFmtId="0" fontId="2" fillId="4" borderId="1" xfId="0" applyFont="1" applyFill="1" applyBorder="1" applyAlignment="1">
      <alignment horizontal="center" vertical="center" shrinkToFit="1"/>
    </xf>
    <xf numFmtId="0" fontId="2" fillId="4" borderId="3" xfId="0" applyFont="1" applyFill="1" applyBorder="1" applyAlignment="1">
      <alignment horizontal="center" vertical="center" shrinkToFit="1"/>
    </xf>
    <xf numFmtId="0" fontId="2" fillId="0" borderId="2" xfId="0" applyFont="1" applyBorder="1" applyAlignment="1">
      <alignment horizontal="center" vertical="center" shrinkToFit="1"/>
    </xf>
    <xf numFmtId="0" fontId="2" fillId="0" borderId="36" xfId="0" applyFont="1" applyBorder="1" applyAlignment="1">
      <alignment horizontal="center" vertical="center" shrinkToFit="1"/>
    </xf>
    <xf numFmtId="0" fontId="2" fillId="0" borderId="47" xfId="0" applyFont="1" applyBorder="1" applyAlignment="1">
      <alignment horizontal="center" vertical="center" shrinkToFit="1"/>
    </xf>
    <xf numFmtId="0" fontId="2" fillId="0" borderId="48" xfId="0" applyFont="1" applyBorder="1" applyAlignment="1">
      <alignment horizontal="center" vertical="center" shrinkToFit="1"/>
    </xf>
    <xf numFmtId="0" fontId="2" fillId="0" borderId="38" xfId="0" applyFont="1" applyBorder="1" applyAlignment="1">
      <alignment horizontal="center" vertical="center" shrinkToFit="1"/>
    </xf>
    <xf numFmtId="4" fontId="2" fillId="0" borderId="1" xfId="0" applyNumberFormat="1" applyFont="1" applyBorder="1" applyAlignment="1">
      <alignment horizontal="center" vertical="center" shrinkToFit="1"/>
    </xf>
    <xf numFmtId="4" fontId="2" fillId="0" borderId="2" xfId="0" applyNumberFormat="1" applyFont="1" applyBorder="1" applyAlignment="1">
      <alignment horizontal="center" vertical="center" shrinkToFit="1"/>
    </xf>
    <xf numFmtId="4" fontId="2" fillId="0" borderId="3" xfId="0" applyNumberFormat="1" applyFont="1" applyBorder="1" applyAlignment="1">
      <alignment horizontal="center" vertical="center" shrinkToFit="1"/>
    </xf>
    <xf numFmtId="4" fontId="2" fillId="0" borderId="43" xfId="0" applyNumberFormat="1" applyFont="1" applyBorder="1" applyAlignment="1">
      <alignment horizontal="center" vertical="center" shrinkToFit="1"/>
    </xf>
    <xf numFmtId="4" fontId="2" fillId="0" borderId="51" xfId="0" applyNumberFormat="1" applyFont="1" applyBorder="1" applyAlignment="1">
      <alignment horizontal="center" vertical="center" shrinkToFit="1"/>
    </xf>
    <xf numFmtId="4" fontId="2" fillId="0" borderId="44" xfId="0" applyNumberFormat="1" applyFont="1" applyBorder="1" applyAlignment="1">
      <alignment horizontal="center" vertical="center" shrinkToFit="1"/>
    </xf>
    <xf numFmtId="3" fontId="2" fillId="0" borderId="41" xfId="0" applyNumberFormat="1" applyFont="1" applyBorder="1" applyAlignment="1">
      <alignment horizontal="center" vertical="center" shrinkToFit="1"/>
    </xf>
    <xf numFmtId="3" fontId="2" fillId="0" borderId="50" xfId="0" applyNumberFormat="1" applyFont="1" applyBorder="1" applyAlignment="1">
      <alignment horizontal="center" vertical="center" shrinkToFit="1"/>
    </xf>
    <xf numFmtId="3" fontId="2" fillId="0" borderId="42" xfId="0" applyNumberFormat="1" applyFont="1" applyBorder="1" applyAlignment="1">
      <alignment horizontal="center" vertical="center" shrinkToFit="1"/>
    </xf>
    <xf numFmtId="0" fontId="2" fillId="0" borderId="35"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45" xfId="0" applyFont="1" applyBorder="1" applyAlignment="1">
      <alignment horizontal="center" vertical="center" shrinkToFit="1"/>
    </xf>
    <xf numFmtId="3" fontId="2" fillId="0" borderId="39" xfId="0" applyNumberFormat="1" applyFont="1" applyBorder="1" applyAlignment="1">
      <alignment horizontal="center" vertical="center" shrinkToFit="1"/>
    </xf>
    <xf numFmtId="3" fontId="2" fillId="0" borderId="49" xfId="0" applyNumberFormat="1" applyFont="1" applyBorder="1" applyAlignment="1">
      <alignment horizontal="center" vertical="center" shrinkToFit="1"/>
    </xf>
    <xf numFmtId="3" fontId="2" fillId="0" borderId="40" xfId="0" applyNumberFormat="1" applyFont="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45" xfId="0" applyFont="1" applyFill="1" applyBorder="1" applyAlignment="1">
      <alignment horizontal="center" vertical="center" shrinkToFit="1"/>
    </xf>
    <xf numFmtId="0" fontId="2" fillId="2" borderId="37" xfId="0" applyFont="1" applyFill="1" applyBorder="1" applyAlignment="1">
      <alignment horizontal="center" vertical="center" shrinkToFit="1"/>
    </xf>
    <xf numFmtId="0" fontId="11" fillId="4" borderId="2" xfId="0" applyFont="1" applyFill="1" applyBorder="1" applyAlignment="1">
      <alignment horizontal="center" vertical="center" shrinkToFit="1"/>
    </xf>
    <xf numFmtId="3" fontId="11" fillId="4" borderId="1" xfId="0" applyNumberFormat="1" applyFont="1" applyFill="1" applyBorder="1" applyAlignment="1">
      <alignment horizontal="center" vertical="center" shrinkToFit="1"/>
    </xf>
    <xf numFmtId="3" fontId="11" fillId="4" borderId="2" xfId="0" applyNumberFormat="1" applyFont="1" applyFill="1" applyBorder="1" applyAlignment="1">
      <alignment horizontal="center" vertical="center" shrinkToFit="1"/>
    </xf>
    <xf numFmtId="3" fontId="11" fillId="4" borderId="3" xfId="0" applyNumberFormat="1" applyFont="1" applyFill="1" applyBorder="1" applyAlignment="1">
      <alignment horizontal="center" vertical="center" shrinkToFit="1"/>
    </xf>
    <xf numFmtId="179" fontId="11" fillId="4" borderId="1" xfId="0" applyNumberFormat="1" applyFont="1" applyFill="1" applyBorder="1" applyAlignment="1">
      <alignment horizontal="center" vertical="center" shrinkToFit="1"/>
    </xf>
    <xf numFmtId="179" fontId="11" fillId="4" borderId="2" xfId="0" applyNumberFormat="1" applyFont="1" applyFill="1" applyBorder="1" applyAlignment="1">
      <alignment horizontal="center" vertical="center" shrinkToFit="1"/>
    </xf>
    <xf numFmtId="179" fontId="11" fillId="4" borderId="3" xfId="0" applyNumberFormat="1" applyFont="1" applyFill="1" applyBorder="1" applyAlignment="1">
      <alignment horizontal="center" vertical="center" shrinkToFit="1"/>
    </xf>
    <xf numFmtId="0" fontId="11" fillId="0" borderId="1"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3" xfId="0" applyFont="1" applyBorder="1" applyAlignment="1">
      <alignment horizontal="center" vertical="center" shrinkToFit="1"/>
    </xf>
  </cellXfs>
  <cellStyles count="2">
    <cellStyle name="標準" xfId="0" builtinId="0"/>
    <cellStyle name="標準 2" xfId="1" xr:uid="{9C0478A2-332A-4E4A-B481-7119C9452D46}"/>
  </cellStyles>
  <dxfs count="0"/>
  <tableStyles count="0" defaultTableStyle="TableStyleMedium2" defaultPivotStyle="PivotStyleLight16"/>
  <colors>
    <mruColors>
      <color rgb="FFFFCCFF"/>
      <color rgb="FFCCCCCC"/>
      <color rgb="FFCCFFFF"/>
      <color rgb="FFFF00FF"/>
      <color rgb="FF00FFFF"/>
      <color rgb="FF99FFFF"/>
      <color rgb="FFFF99FF"/>
      <color rgb="FF00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FF"/>
  </sheetPr>
  <dimension ref="A1:AM78"/>
  <sheetViews>
    <sheetView tabSelected="1" view="pageBreakPreview" zoomScale="90" zoomScaleNormal="100" zoomScaleSheetLayoutView="90" workbookViewId="0">
      <selection activeCell="H14" sqref="H14"/>
    </sheetView>
  </sheetViews>
  <sheetFormatPr defaultColWidth="2.5" defaultRowHeight="15" customHeight="1" x14ac:dyDescent="0.55000000000000004"/>
  <cols>
    <col min="1" max="1" width="14" style="1" customWidth="1"/>
    <col min="2" max="2" width="5.5" style="1" customWidth="1"/>
    <col min="3" max="3" width="14" style="1" customWidth="1"/>
    <col min="4" max="31" width="4" style="1" customWidth="1"/>
    <col min="32" max="34" width="7" style="1" customWidth="1"/>
    <col min="35" max="37" width="10" style="1" customWidth="1"/>
    <col min="38" max="16384" width="2.5" style="1"/>
  </cols>
  <sheetData>
    <row r="1" spans="1:39" ht="24" customHeight="1" x14ac:dyDescent="0.55000000000000004">
      <c r="A1" s="2" t="s">
        <v>0</v>
      </c>
      <c r="R1" s="73" t="s">
        <v>6</v>
      </c>
      <c r="S1" s="74"/>
      <c r="T1" s="74"/>
      <c r="U1" s="74"/>
      <c r="V1" s="86"/>
      <c r="W1" s="86"/>
      <c r="X1" s="86"/>
      <c r="Y1" s="86"/>
      <c r="Z1" s="86"/>
      <c r="AA1" s="86"/>
      <c r="AB1" s="86"/>
      <c r="AC1" s="86"/>
      <c r="AD1" s="86"/>
      <c r="AE1" s="3" t="s">
        <v>8</v>
      </c>
      <c r="AH1" s="102" t="s">
        <v>165</v>
      </c>
      <c r="AI1" s="103"/>
      <c r="AJ1" s="103"/>
      <c r="AK1" s="103"/>
      <c r="AM1" s="49" t="s">
        <v>75</v>
      </c>
    </row>
    <row r="2" spans="1:39" ht="3" customHeight="1" x14ac:dyDescent="0.55000000000000004">
      <c r="AH2" s="103"/>
      <c r="AI2" s="103"/>
      <c r="AJ2" s="103"/>
      <c r="AK2" s="103"/>
    </row>
    <row r="3" spans="1:39" ht="24" customHeight="1" x14ac:dyDescent="0.55000000000000004">
      <c r="A3" s="75" t="s">
        <v>1</v>
      </c>
      <c r="B3" s="75"/>
      <c r="C3" s="75"/>
      <c r="D3" s="75"/>
      <c r="E3" s="75"/>
      <c r="F3" s="75"/>
      <c r="G3" s="75"/>
      <c r="H3" s="1" t="str">
        <f>IF(リスト!B4="","（　　　　年　　月分）",CONCATENATE(DBCS(TEXT(リスト!B4,"（ggg")),IF(TEXT(リスト!B4,"e")="1","元年",DBCS(TEXT(リスト!B4,"e年"))),DBCS(TEXT(リスト!B4,"m月分）"))))</f>
        <v>（　　　　年　　月分）</v>
      </c>
      <c r="R3" s="73" t="s">
        <v>7</v>
      </c>
      <c r="S3" s="74"/>
      <c r="T3" s="74"/>
      <c r="U3" s="74"/>
      <c r="V3" s="86"/>
      <c r="W3" s="86"/>
      <c r="X3" s="86"/>
      <c r="Y3" s="86"/>
      <c r="Z3" s="86"/>
      <c r="AA3" s="86"/>
      <c r="AB3" s="86"/>
      <c r="AC3" s="86"/>
      <c r="AD3" s="86"/>
      <c r="AE3" s="3" t="s">
        <v>8</v>
      </c>
      <c r="AH3" s="103"/>
      <c r="AI3" s="103"/>
      <c r="AJ3" s="103"/>
      <c r="AK3" s="103"/>
      <c r="AM3" s="49" t="s">
        <v>76</v>
      </c>
    </row>
    <row r="4" spans="1:39" ht="3" customHeight="1" x14ac:dyDescent="0.55000000000000004">
      <c r="AH4" s="103"/>
      <c r="AI4" s="103"/>
      <c r="AJ4" s="103"/>
      <c r="AK4" s="103"/>
    </row>
    <row r="5" spans="1:39" ht="24" customHeight="1" x14ac:dyDescent="0.55000000000000004">
      <c r="R5" s="73" t="s">
        <v>78</v>
      </c>
      <c r="S5" s="74"/>
      <c r="T5" s="74"/>
      <c r="U5" s="74"/>
      <c r="V5" s="74"/>
      <c r="W5" s="74"/>
      <c r="X5" s="74"/>
      <c r="Y5" s="74"/>
      <c r="Z5" s="74"/>
      <c r="AA5" s="74"/>
      <c r="AB5" s="74"/>
      <c r="AC5" s="74"/>
      <c r="AD5" s="74"/>
      <c r="AE5" s="76"/>
      <c r="AF5" s="52"/>
      <c r="AH5" s="103"/>
      <c r="AI5" s="103"/>
      <c r="AJ5" s="103"/>
      <c r="AK5" s="103"/>
      <c r="AM5" s="49" t="s">
        <v>163</v>
      </c>
    </row>
    <row r="6" spans="1:39" ht="3" customHeight="1" x14ac:dyDescent="0.55000000000000004"/>
    <row r="7" spans="1:39" ht="24" customHeight="1" x14ac:dyDescent="0.55000000000000004">
      <c r="A7" s="73" t="s">
        <v>2</v>
      </c>
      <c r="B7" s="74"/>
      <c r="C7" s="76"/>
      <c r="D7" s="77"/>
      <c r="E7" s="78"/>
      <c r="F7" s="79"/>
      <c r="G7" s="73" t="s">
        <v>3</v>
      </c>
      <c r="H7" s="74"/>
      <c r="I7" s="74"/>
      <c r="J7" s="74"/>
      <c r="K7" s="74"/>
      <c r="L7" s="76"/>
      <c r="M7" s="80"/>
      <c r="N7" s="81"/>
      <c r="O7" s="82"/>
      <c r="P7" s="73" t="s">
        <v>4</v>
      </c>
      <c r="Q7" s="74"/>
      <c r="R7" s="74"/>
      <c r="S7" s="76"/>
      <c r="T7" s="113" t="s">
        <v>113</v>
      </c>
      <c r="U7" s="86"/>
      <c r="V7" s="86"/>
      <c r="W7" s="86"/>
      <c r="X7" s="86"/>
      <c r="Y7" s="114"/>
      <c r="Z7" s="73" t="s">
        <v>5</v>
      </c>
      <c r="AA7" s="74"/>
      <c r="AB7" s="74"/>
      <c r="AC7" s="74"/>
      <c r="AD7" s="74"/>
      <c r="AE7" s="76"/>
      <c r="AF7" s="113" t="s">
        <v>114</v>
      </c>
      <c r="AG7" s="86"/>
      <c r="AH7" s="86"/>
      <c r="AI7" s="114"/>
      <c r="AM7" s="49" t="s">
        <v>168</v>
      </c>
    </row>
    <row r="8" spans="1:39" ht="3" customHeight="1" thickBot="1" x14ac:dyDescent="0.6"/>
    <row r="9" spans="1:39" ht="48" customHeight="1" x14ac:dyDescent="0.55000000000000004">
      <c r="A9" s="87" t="s">
        <v>9</v>
      </c>
      <c r="B9" s="93" t="s">
        <v>10</v>
      </c>
      <c r="C9" s="90" t="s">
        <v>87</v>
      </c>
      <c r="D9" s="83" t="s">
        <v>12</v>
      </c>
      <c r="E9" s="84"/>
      <c r="F9" s="84"/>
      <c r="G9" s="84"/>
      <c r="H9" s="84"/>
      <c r="I9" s="84"/>
      <c r="J9" s="85"/>
      <c r="K9" s="83" t="s">
        <v>11</v>
      </c>
      <c r="L9" s="84"/>
      <c r="M9" s="84"/>
      <c r="N9" s="84"/>
      <c r="O9" s="84"/>
      <c r="P9" s="84"/>
      <c r="Q9" s="85"/>
      <c r="R9" s="83" t="s">
        <v>14</v>
      </c>
      <c r="S9" s="84"/>
      <c r="T9" s="84"/>
      <c r="U9" s="84"/>
      <c r="V9" s="84"/>
      <c r="W9" s="84"/>
      <c r="X9" s="85"/>
      <c r="Y9" s="83" t="s">
        <v>13</v>
      </c>
      <c r="Z9" s="84"/>
      <c r="AA9" s="84"/>
      <c r="AB9" s="84"/>
      <c r="AC9" s="84"/>
      <c r="AD9" s="84"/>
      <c r="AE9" s="85"/>
      <c r="AF9" s="107" t="s">
        <v>97</v>
      </c>
      <c r="AG9" s="110" t="s">
        <v>15</v>
      </c>
      <c r="AH9" s="110" t="s">
        <v>98</v>
      </c>
      <c r="AI9" s="110" t="s">
        <v>99</v>
      </c>
      <c r="AJ9" s="110" t="s">
        <v>102</v>
      </c>
      <c r="AK9" s="104" t="s">
        <v>103</v>
      </c>
    </row>
    <row r="10" spans="1:39" ht="24" customHeight="1" x14ac:dyDescent="0.55000000000000004">
      <c r="A10" s="88"/>
      <c r="B10" s="94"/>
      <c r="C10" s="91"/>
      <c r="D10" s="5">
        <v>1</v>
      </c>
      <c r="E10" s="4">
        <v>2</v>
      </c>
      <c r="F10" s="4">
        <v>3</v>
      </c>
      <c r="G10" s="4">
        <v>4</v>
      </c>
      <c r="H10" s="4">
        <v>5</v>
      </c>
      <c r="I10" s="4">
        <v>6</v>
      </c>
      <c r="J10" s="6">
        <v>7</v>
      </c>
      <c r="K10" s="5">
        <v>8</v>
      </c>
      <c r="L10" s="4">
        <v>9</v>
      </c>
      <c r="M10" s="4">
        <v>10</v>
      </c>
      <c r="N10" s="4">
        <v>11</v>
      </c>
      <c r="O10" s="4">
        <v>12</v>
      </c>
      <c r="P10" s="4">
        <v>13</v>
      </c>
      <c r="Q10" s="6">
        <v>14</v>
      </c>
      <c r="R10" s="5">
        <v>15</v>
      </c>
      <c r="S10" s="4">
        <v>16</v>
      </c>
      <c r="T10" s="4">
        <v>17</v>
      </c>
      <c r="U10" s="4">
        <v>18</v>
      </c>
      <c r="V10" s="4">
        <v>19</v>
      </c>
      <c r="W10" s="4">
        <v>20</v>
      </c>
      <c r="X10" s="6">
        <v>21</v>
      </c>
      <c r="Y10" s="5">
        <v>22</v>
      </c>
      <c r="Z10" s="4">
        <v>23</v>
      </c>
      <c r="AA10" s="4">
        <v>24</v>
      </c>
      <c r="AB10" s="4">
        <v>25</v>
      </c>
      <c r="AC10" s="4">
        <v>26</v>
      </c>
      <c r="AD10" s="4">
        <v>27</v>
      </c>
      <c r="AE10" s="6">
        <v>28</v>
      </c>
      <c r="AF10" s="108"/>
      <c r="AG10" s="111"/>
      <c r="AH10" s="111"/>
      <c r="AI10" s="111"/>
      <c r="AJ10" s="111"/>
      <c r="AK10" s="105"/>
    </row>
    <row r="11" spans="1:39" ht="24" customHeight="1" thickBot="1" x14ac:dyDescent="0.6">
      <c r="A11" s="89"/>
      <c r="B11" s="95"/>
      <c r="C11" s="92"/>
      <c r="D11" s="7" t="str">
        <f>IFERROR(IF(リスト!$B$4="","",TEXT(リスト!$B$4+D10-1,"aaa")),"？")</f>
        <v/>
      </c>
      <c r="E11" s="8" t="str">
        <f>IFERROR(IF(リスト!$B$4="","",TEXT(リスト!$B$4+E10-1,"aaa")),"？")</f>
        <v/>
      </c>
      <c r="F11" s="8" t="str">
        <f>IFERROR(IF(リスト!$B$4="","",TEXT(リスト!$B$4+F10-1,"aaa")),"？")</f>
        <v/>
      </c>
      <c r="G11" s="8" t="str">
        <f>IFERROR(IF(リスト!$B$4="","",TEXT(リスト!$B$4+G10-1,"aaa")),"？")</f>
        <v/>
      </c>
      <c r="H11" s="8" t="str">
        <f>IFERROR(IF(リスト!$B$4="","",TEXT(リスト!$B$4+H10-1,"aaa")),"？")</f>
        <v/>
      </c>
      <c r="I11" s="8" t="str">
        <f>IFERROR(IF(リスト!$B$4="","",TEXT(リスト!$B$4+I10-1,"aaa")),"？")</f>
        <v/>
      </c>
      <c r="J11" s="9" t="str">
        <f>IFERROR(IF(リスト!$B$4="","",TEXT(リスト!$B$4+J10-1,"aaa")),"？")</f>
        <v/>
      </c>
      <c r="K11" s="7" t="str">
        <f>IFERROR(IF(リスト!$B$4="","",TEXT(リスト!$B$4+K10-1,"aaa")),"？")</f>
        <v/>
      </c>
      <c r="L11" s="8" t="str">
        <f>IFERROR(IF(リスト!$B$4="","",TEXT(リスト!$B$4+L10-1,"aaa")),"？")</f>
        <v/>
      </c>
      <c r="M11" s="8" t="str">
        <f>IFERROR(IF(リスト!$B$4="","",TEXT(リスト!$B$4+M10-1,"aaa")),"？")</f>
        <v/>
      </c>
      <c r="N11" s="8" t="str">
        <f>IFERROR(IF(リスト!$B$4="","",TEXT(リスト!$B$4+N10-1,"aaa")),"？")</f>
        <v/>
      </c>
      <c r="O11" s="8" t="str">
        <f>IFERROR(IF(リスト!$B$4="","",TEXT(リスト!$B$4+O10-1,"aaa")),"？")</f>
        <v/>
      </c>
      <c r="P11" s="8" t="str">
        <f>IFERROR(IF(リスト!$B$4="","",TEXT(リスト!$B$4+P10-1,"aaa")),"？")</f>
        <v/>
      </c>
      <c r="Q11" s="9" t="str">
        <f>IFERROR(IF(リスト!$B$4="","",TEXT(リスト!$B$4+Q10-1,"aaa")),"？")</f>
        <v/>
      </c>
      <c r="R11" s="7" t="str">
        <f>IFERROR(IF(リスト!$B$4="","",TEXT(リスト!$B$4+R10-1,"aaa")),"？")</f>
        <v/>
      </c>
      <c r="S11" s="8" t="str">
        <f>IFERROR(IF(リスト!$B$4="","",TEXT(リスト!$B$4+S10-1,"aaa")),"？")</f>
        <v/>
      </c>
      <c r="T11" s="8" t="str">
        <f>IFERROR(IF(リスト!$B$4="","",TEXT(リスト!$B$4+T10-1,"aaa")),"？")</f>
        <v/>
      </c>
      <c r="U11" s="8" t="str">
        <f>IFERROR(IF(リスト!$B$4="","",TEXT(リスト!$B$4+U10-1,"aaa")),"？")</f>
        <v/>
      </c>
      <c r="V11" s="8" t="str">
        <f>IFERROR(IF(リスト!$B$4="","",TEXT(リスト!$B$4+V10-1,"aaa")),"？")</f>
        <v/>
      </c>
      <c r="W11" s="8" t="str">
        <f>IFERROR(IF(リスト!$B$4="","",TEXT(リスト!$B$4+W10-1,"aaa")),"？")</f>
        <v/>
      </c>
      <c r="X11" s="9" t="str">
        <f>IFERROR(IF(リスト!$B$4="","",TEXT(リスト!$B$4+X10-1,"aaa")),"？")</f>
        <v/>
      </c>
      <c r="Y11" s="7" t="str">
        <f>IFERROR(IF(リスト!$B$4="","",TEXT(リスト!$B$4+Y10-1,"aaa")),"？")</f>
        <v/>
      </c>
      <c r="Z11" s="8" t="str">
        <f>IFERROR(IF(リスト!$B$4="","",TEXT(リスト!$B$4+Z10-1,"aaa")),"？")</f>
        <v/>
      </c>
      <c r="AA11" s="8" t="str">
        <f>IFERROR(IF(リスト!$B$4="","",TEXT(リスト!$B$4+AA10-1,"aaa")),"？")</f>
        <v/>
      </c>
      <c r="AB11" s="8" t="str">
        <f>IFERROR(IF(リスト!$B$4="","",TEXT(リスト!$B$4+AB10-1,"aaa")),"？")</f>
        <v/>
      </c>
      <c r="AC11" s="8" t="str">
        <f>IFERROR(IF(リスト!$B$4="","",TEXT(リスト!$B$4+AC10-1,"aaa")),"？")</f>
        <v/>
      </c>
      <c r="AD11" s="8" t="str">
        <f>IFERROR(IF(リスト!$B$4="","",TEXT(リスト!$B$4+AD10-1,"aaa")),"？")</f>
        <v/>
      </c>
      <c r="AE11" s="9" t="str">
        <f>IFERROR(IF(リスト!$B$4="","",TEXT(リスト!$B$4+AE10-1,"aaa")),"？")</f>
        <v/>
      </c>
      <c r="AF11" s="109"/>
      <c r="AG11" s="112"/>
      <c r="AH11" s="112"/>
      <c r="AI11" s="112"/>
      <c r="AJ11" s="112"/>
      <c r="AK11" s="106"/>
    </row>
    <row r="12" spans="1:39" ht="3" customHeight="1" x14ac:dyDescent="0.55000000000000004">
      <c r="A12" s="31"/>
      <c r="B12" s="32"/>
      <c r="C12" s="33"/>
      <c r="D12" s="31"/>
      <c r="E12" s="32"/>
      <c r="F12" s="32"/>
      <c r="G12" s="32"/>
      <c r="H12" s="32"/>
      <c r="I12" s="32"/>
      <c r="J12" s="33"/>
      <c r="K12" s="31"/>
      <c r="L12" s="32"/>
      <c r="M12" s="32"/>
      <c r="N12" s="32"/>
      <c r="O12" s="32"/>
      <c r="P12" s="32"/>
      <c r="Q12" s="33"/>
      <c r="R12" s="31"/>
      <c r="S12" s="32"/>
      <c r="T12" s="32"/>
      <c r="U12" s="32"/>
      <c r="V12" s="32"/>
      <c r="W12" s="32"/>
      <c r="X12" s="33"/>
      <c r="Y12" s="31"/>
      <c r="Z12" s="32"/>
      <c r="AA12" s="32"/>
      <c r="AB12" s="32"/>
      <c r="AC12" s="32"/>
      <c r="AD12" s="32"/>
      <c r="AE12" s="33"/>
      <c r="AF12" s="36"/>
      <c r="AG12" s="34"/>
      <c r="AH12" s="34"/>
      <c r="AI12" s="32"/>
      <c r="AJ12" s="32"/>
      <c r="AK12" s="35"/>
    </row>
    <row r="13" spans="1:39" ht="24" customHeight="1" x14ac:dyDescent="0.55000000000000004">
      <c r="A13" s="10" t="s">
        <v>24</v>
      </c>
      <c r="B13" s="11"/>
      <c r="C13" s="51"/>
      <c r="D13" s="10"/>
      <c r="E13" s="11"/>
      <c r="F13" s="11"/>
      <c r="G13" s="11"/>
      <c r="H13" s="11"/>
      <c r="I13" s="11"/>
      <c r="J13" s="12"/>
      <c r="K13" s="10"/>
      <c r="L13" s="11"/>
      <c r="M13" s="11"/>
      <c r="N13" s="11"/>
      <c r="O13" s="11"/>
      <c r="P13" s="11"/>
      <c r="Q13" s="12"/>
      <c r="R13" s="10"/>
      <c r="S13" s="11"/>
      <c r="T13" s="11"/>
      <c r="U13" s="11"/>
      <c r="V13" s="11"/>
      <c r="W13" s="11"/>
      <c r="X13" s="12"/>
      <c r="Y13" s="10"/>
      <c r="Z13" s="11"/>
      <c r="AA13" s="11"/>
      <c r="AB13" s="11"/>
      <c r="AC13" s="11"/>
      <c r="AD13" s="11"/>
      <c r="AE13" s="12"/>
      <c r="AF13" s="47" t="str">
        <f>IF(COUNTA(D13:AE13)=0,"",SUM(COUNTIF(D13:AE13,リスト!$K$4)*リスト!$T$4,COUNTIF(D13:AE13,リスト!$K$5)*リスト!$T$5,COUNTIF(D13:AE13,リスト!$K$6)*リスト!$T$6,COUNTIF(D13:AE13,リスト!$K$7)*リスト!$T$7,COUNTIF(D13:AE13,リスト!$K$8)*リスト!$T$8,COUNTIF(D13:AE13,リスト!$K$9)*リスト!$T$9,COUNTIF(D13:AE13,リスト!$K$10)*リスト!$T$10,COUNTIF(D13:AE13,リスト!$K$11)*リスト!$T$11,COUNTIF(D13:AE13,リスト!$K$12)*リスト!$T$12,COUNTIF(D13:AE13,リスト!$K$13)*リスト!$T$13,COUNTIF(D13:AE13,リスト!$K$14)*リスト!$T$14,COUNTIF(D13:AE13,リスト!$K$15)*リスト!$T$15,COUNTIF(D13:AE13,リスト!$K$16)*リスト!$T$16,COUNTIF(D13:AE13,リスト!$K$17)*リスト!$T$17,COUNTIF(D13:AE13,リスト!$K$18)*リスト!$T$18,COUNTIF(D13:AE13,リスト!$K$19)*リスト!$T$19,COUNTIF(D13:AE13,リスト!$K$20)*リスト!$T$20,COUNTIF(D13:AE13,リスト!$K$21)*リスト!$T$21,COUNTIF(D13:AE13,リスト!$K$22)*リスト!$T$22,COUNTIF(D13:AE13,リスト!$K$23)*リスト!$T$23,COUNTIF(D13:AE13,リスト!$K$24)*リスト!$T$24,COUNTIF(D13:AE13,リスト!$K$25)*リスト!$T$25,COUNTIF(D13:AE13,リスト!$K$26)*リスト!$T$26,COUNTIF(D13:AE13,リスト!$K$27)*リスト!$T$27,COUNTIF(D13:AE13,リスト!$K$28)*リスト!$T$28,COUNTIF(D13:AE13,リスト!$K$29)*リスト!$T$29,COUNTIF(D13:AE13,リスト!$K$30)*リスト!$T$30,COUNTIF(D13:AE13,リスト!$K$31)*リスト!$T$31,COUNTIF(D13:AE13,リスト!$K$32)*リスト!$T$32,COUNTIF(D13:AE13,リスト!$K$33)*リスト!$T$33,COUNTIF(D13:AE13,リスト!$K$34)*リスト!$T$34,COUNTIF(D13:AE13,リスト!$K$35)*リスト!$T$35,COUNTIF(D13:AE13,リスト!$K$36)*リスト!$T$36,COUNTIF(D13:AE13,リスト!$K$37)*リスト!$T$37,COUNTIF(D13:AE13,リスト!$K$38)*リスト!$T$38,COUNTIF(D13:AE13,リスト!$K$39)*リスト!$T$39,COUNTIF(D13:AE13,リスト!$K$40)*リスト!$T$40,COUNTIF(D13:AE13,リスト!$K$41)*リスト!$T$41,COUNTIF(D13:AE13,リスト!$K$42)*リスト!$T$42,COUNTIF(D13:AE13,リスト!$K$43)*リスト!$T$43))</f>
        <v/>
      </c>
      <c r="AG13" s="48" t="str">
        <f>IF(AF13="","",AF13/4)</f>
        <v/>
      </c>
      <c r="AH13" s="48" t="str" cm="1">
        <f t="array" ref="AH13">_xlfn.IFS(AF$5="","",AG13="","",ROUNDDOWN(AG13/AF$5,2)&gt;1,1,AG13/AF$5&gt;0,ROUNDDOWN(AG13/AF$5,2),TRUE,"")</f>
        <v/>
      </c>
      <c r="AI13" s="50"/>
      <c r="AJ13" s="50"/>
      <c r="AK13" s="53"/>
    </row>
    <row r="14" spans="1:39" ht="24" customHeight="1" x14ac:dyDescent="0.55000000000000004">
      <c r="A14" s="21"/>
      <c r="B14" s="22"/>
      <c r="C14" s="23"/>
      <c r="D14" s="21"/>
      <c r="E14" s="22"/>
      <c r="F14" s="22"/>
      <c r="G14" s="22"/>
      <c r="H14" s="22"/>
      <c r="I14" s="22"/>
      <c r="J14" s="23"/>
      <c r="K14" s="21"/>
      <c r="L14" s="22"/>
      <c r="M14" s="22"/>
      <c r="N14" s="22"/>
      <c r="O14" s="22"/>
      <c r="P14" s="22"/>
      <c r="Q14" s="23"/>
      <c r="R14" s="21"/>
      <c r="S14" s="22"/>
      <c r="T14" s="22"/>
      <c r="U14" s="22"/>
      <c r="V14" s="22"/>
      <c r="W14" s="22"/>
      <c r="X14" s="23"/>
      <c r="Y14" s="21"/>
      <c r="Z14" s="22"/>
      <c r="AA14" s="22"/>
      <c r="AB14" s="22"/>
      <c r="AC14" s="22"/>
      <c r="AD14" s="22"/>
      <c r="AE14" s="23"/>
      <c r="AF14" s="38"/>
      <c r="AG14" s="24"/>
      <c r="AH14" s="24"/>
      <c r="AI14" s="22"/>
      <c r="AJ14" s="22"/>
      <c r="AK14" s="25"/>
    </row>
    <row r="15" spans="1:39" ht="24" customHeight="1" x14ac:dyDescent="0.55000000000000004">
      <c r="A15" s="10"/>
      <c r="B15" s="11"/>
      <c r="C15" s="51"/>
      <c r="D15" s="10"/>
      <c r="E15" s="11"/>
      <c r="F15" s="11"/>
      <c r="G15" s="11"/>
      <c r="H15" s="11"/>
      <c r="I15" s="11"/>
      <c r="J15" s="12"/>
      <c r="K15" s="10"/>
      <c r="L15" s="11"/>
      <c r="M15" s="11"/>
      <c r="N15" s="11"/>
      <c r="O15" s="11"/>
      <c r="P15" s="11"/>
      <c r="Q15" s="12"/>
      <c r="R15" s="10"/>
      <c r="S15" s="11"/>
      <c r="T15" s="11"/>
      <c r="U15" s="11"/>
      <c r="V15" s="11"/>
      <c r="W15" s="11"/>
      <c r="X15" s="12"/>
      <c r="Y15" s="10"/>
      <c r="Z15" s="11"/>
      <c r="AA15" s="11"/>
      <c r="AB15" s="11"/>
      <c r="AC15" s="11"/>
      <c r="AD15" s="11"/>
      <c r="AE15" s="12"/>
      <c r="AF15" s="47" t="str">
        <f>IF(COUNTA(D15:AE15)=0,"",SUM(COUNTIF(D15:AE15,リスト!$K$4)*リスト!$T$4,COUNTIF(D15:AE15,リスト!$K$5)*リスト!$T$5,COUNTIF(D15:AE15,リスト!$K$6)*リスト!$T$6,COUNTIF(D15:AE15,リスト!$K$7)*リスト!$T$7,COUNTIF(D15:AE15,リスト!$K$8)*リスト!$T$8,COUNTIF(D15:AE15,リスト!$K$9)*リスト!$T$9,COUNTIF(D15:AE15,リスト!$K$10)*リスト!$T$10,COUNTIF(D15:AE15,リスト!$K$11)*リスト!$T$11,COUNTIF(D15:AE15,リスト!$K$12)*リスト!$T$12,COUNTIF(D15:AE15,リスト!$K$13)*リスト!$T$13,COUNTIF(D15:AE15,リスト!$K$14)*リスト!$T$14,COUNTIF(D15:AE15,リスト!$K$15)*リスト!$T$15,COUNTIF(D15:AE15,リスト!$K$16)*リスト!$T$16,COUNTIF(D15:AE15,リスト!$K$17)*リスト!$T$17,COUNTIF(D15:AE15,リスト!$K$18)*リスト!$T$18,COUNTIF(D15:AE15,リスト!$K$19)*リスト!$T$19,COUNTIF(D15:AE15,リスト!$K$20)*リスト!$T$20,COUNTIF(D15:AE15,リスト!$K$21)*リスト!$T$21,COUNTIF(D15:AE15,リスト!$K$22)*リスト!$T$22,COUNTIF(D15:AE15,リスト!$K$23)*リスト!$T$23,COUNTIF(D15:AE15,リスト!$K$24)*リスト!$T$24,COUNTIF(D15:AE15,リスト!$K$25)*リスト!$T$25,COUNTIF(D15:AE15,リスト!$K$26)*リスト!$T$26,COUNTIF(D15:AE15,リスト!$K$27)*リスト!$T$27,COUNTIF(D15:AE15,リスト!$K$28)*リスト!$T$28,COUNTIF(D15:AE15,リスト!$K$29)*リスト!$T$29,COUNTIF(D15:AE15,リスト!$K$30)*リスト!$T$30,COUNTIF(D15:AE15,リスト!$K$31)*リスト!$T$31,COUNTIF(D15:AE15,リスト!$K$32)*リスト!$T$32,COUNTIF(D15:AE15,リスト!$K$33)*リスト!$T$33,COUNTIF(D15:AE15,リスト!$K$34)*リスト!$T$34,COUNTIF(D15:AE15,リスト!$K$35)*リスト!$T$35,COUNTIF(D15:AE15,リスト!$K$36)*リスト!$T$36,COUNTIF(D15:AE15,リスト!$K$37)*リスト!$T$37,COUNTIF(D15:AE15,リスト!$K$38)*リスト!$T$38,COUNTIF(D15:AE15,リスト!$K$39)*リスト!$T$39,COUNTIF(D15:AE15,リスト!$K$40)*リスト!$T$40,COUNTIF(D15:AE15,リスト!$K$41)*リスト!$T$41,COUNTIF(D15:AE15,リスト!$K$42)*リスト!$T$42,COUNTIF(D15:AE15,リスト!$K$43)*リスト!$T$43))</f>
        <v/>
      </c>
      <c r="AG15" s="48" t="str">
        <f>IF(AF15="","",AF15/4)</f>
        <v/>
      </c>
      <c r="AH15" s="48" t="str" cm="1">
        <f t="array" ref="AH15">_xlfn.IFS(AF$5="","",AG15="","",ROUNDDOWN(AG15/AF$5,2)&gt;1,1,AG15/AF$5&gt;0,ROUNDDOWN(AG15/AF$5,2),TRUE,"")</f>
        <v/>
      </c>
      <c r="AI15" s="50"/>
      <c r="AJ15" s="50"/>
      <c r="AK15" s="53"/>
    </row>
    <row r="16" spans="1:39" ht="24" customHeight="1" x14ac:dyDescent="0.55000000000000004">
      <c r="A16" s="10"/>
      <c r="B16" s="11"/>
      <c r="C16" s="51"/>
      <c r="D16" s="10"/>
      <c r="E16" s="11"/>
      <c r="F16" s="11"/>
      <c r="G16" s="11"/>
      <c r="H16" s="11"/>
      <c r="I16" s="11"/>
      <c r="J16" s="12"/>
      <c r="K16" s="10"/>
      <c r="L16" s="11"/>
      <c r="M16" s="11"/>
      <c r="N16" s="11"/>
      <c r="O16" s="11"/>
      <c r="P16" s="11"/>
      <c r="Q16" s="12"/>
      <c r="R16" s="10"/>
      <c r="S16" s="11"/>
      <c r="T16" s="11"/>
      <c r="U16" s="11"/>
      <c r="V16" s="11"/>
      <c r="W16" s="11"/>
      <c r="X16" s="12"/>
      <c r="Y16" s="10"/>
      <c r="Z16" s="11"/>
      <c r="AA16" s="11"/>
      <c r="AB16" s="11"/>
      <c r="AC16" s="11"/>
      <c r="AD16" s="11"/>
      <c r="AE16" s="12"/>
      <c r="AF16" s="47" t="str">
        <f>IF(COUNTA(D16:AE16)=0,"",SUM(COUNTIF(D16:AE16,リスト!$K$4)*リスト!$T$4,COUNTIF(D16:AE16,リスト!$K$5)*リスト!$T$5,COUNTIF(D16:AE16,リスト!$K$6)*リスト!$T$6,COUNTIF(D16:AE16,リスト!$K$7)*リスト!$T$7,COUNTIF(D16:AE16,リスト!$K$8)*リスト!$T$8,COUNTIF(D16:AE16,リスト!$K$9)*リスト!$T$9,COUNTIF(D16:AE16,リスト!$K$10)*リスト!$T$10,COUNTIF(D16:AE16,リスト!$K$11)*リスト!$T$11,COUNTIF(D16:AE16,リスト!$K$12)*リスト!$T$12,COUNTIF(D16:AE16,リスト!$K$13)*リスト!$T$13,COUNTIF(D16:AE16,リスト!$K$14)*リスト!$T$14,COUNTIF(D16:AE16,リスト!$K$15)*リスト!$T$15,COUNTIF(D16:AE16,リスト!$K$16)*リスト!$T$16,COUNTIF(D16:AE16,リスト!$K$17)*リスト!$T$17,COUNTIF(D16:AE16,リスト!$K$18)*リスト!$T$18,COUNTIF(D16:AE16,リスト!$K$19)*リスト!$T$19,COUNTIF(D16:AE16,リスト!$K$20)*リスト!$T$20,COUNTIF(D16:AE16,リスト!$K$21)*リスト!$T$21,COUNTIF(D16:AE16,リスト!$K$22)*リスト!$T$22,COUNTIF(D16:AE16,リスト!$K$23)*リスト!$T$23,COUNTIF(D16:AE16,リスト!$K$24)*リスト!$T$24,COUNTIF(D16:AE16,リスト!$K$25)*リスト!$T$25,COUNTIF(D16:AE16,リスト!$K$26)*リスト!$T$26,COUNTIF(D16:AE16,リスト!$K$27)*リスト!$T$27,COUNTIF(D16:AE16,リスト!$K$28)*リスト!$T$28,COUNTIF(D16:AE16,リスト!$K$29)*リスト!$T$29,COUNTIF(D16:AE16,リスト!$K$30)*リスト!$T$30,COUNTIF(D16:AE16,リスト!$K$31)*リスト!$T$31,COUNTIF(D16:AE16,リスト!$K$32)*リスト!$T$32,COUNTIF(D16:AE16,リスト!$K$33)*リスト!$T$33,COUNTIF(D16:AE16,リスト!$K$34)*リスト!$T$34,COUNTIF(D16:AE16,リスト!$K$35)*リスト!$T$35,COUNTIF(D16:AE16,リスト!$K$36)*リスト!$T$36,COUNTIF(D16:AE16,リスト!$K$37)*リスト!$T$37,COUNTIF(D16:AE16,リスト!$K$38)*リスト!$T$38,COUNTIF(D16:AE16,リスト!$K$39)*リスト!$T$39,COUNTIF(D16:AE16,リスト!$K$40)*リスト!$T$40,COUNTIF(D16:AE16,リスト!$K$41)*リスト!$T$41,COUNTIF(D16:AE16,リスト!$K$42)*リスト!$T$42,COUNTIF(D16:AE16,リスト!$K$43)*リスト!$T$43))</f>
        <v/>
      </c>
      <c r="AG16" s="48" t="str">
        <f>IF(AF16="","",AF16/4)</f>
        <v/>
      </c>
      <c r="AH16" s="48" t="str" cm="1">
        <f t="array" ref="AH16">_xlfn.IFS(AF$5="","",AG16="","",ROUNDDOWN(AG16/AF$5,2)&gt;1,1,AG16/AF$5&gt;0,ROUNDDOWN(AG16/AF$5,2),TRUE,"")</f>
        <v/>
      </c>
      <c r="AI16" s="50"/>
      <c r="AJ16" s="50"/>
      <c r="AK16" s="53"/>
    </row>
    <row r="17" spans="1:37" ht="24" customHeight="1" x14ac:dyDescent="0.55000000000000004">
      <c r="A17" s="21"/>
      <c r="B17" s="22"/>
      <c r="C17" s="23"/>
      <c r="D17" s="21"/>
      <c r="E17" s="22"/>
      <c r="F17" s="22"/>
      <c r="G17" s="22"/>
      <c r="H17" s="22"/>
      <c r="I17" s="22"/>
      <c r="J17" s="23"/>
      <c r="K17" s="21"/>
      <c r="L17" s="22"/>
      <c r="M17" s="22"/>
      <c r="N17" s="22"/>
      <c r="O17" s="22"/>
      <c r="P17" s="22"/>
      <c r="Q17" s="23"/>
      <c r="R17" s="21"/>
      <c r="S17" s="22"/>
      <c r="T17" s="22"/>
      <c r="U17" s="22"/>
      <c r="V17" s="22"/>
      <c r="W17" s="22"/>
      <c r="X17" s="23"/>
      <c r="Y17" s="65" t="s">
        <v>119</v>
      </c>
      <c r="Z17" s="66"/>
      <c r="AA17" s="67"/>
      <c r="AB17" s="65" t="str" cm="1">
        <f t="array" ref="AB17">_xlfn.IFS(COUNTA(A15:A16)=0,"",COUNTIF(A15:A16,A15)=COUNTA(A15:A16),A15,TRUE,"その他")</f>
        <v/>
      </c>
      <c r="AC17" s="66"/>
      <c r="AD17" s="66"/>
      <c r="AE17" s="67"/>
      <c r="AF17" s="68" t="s">
        <v>108</v>
      </c>
      <c r="AG17" s="69"/>
      <c r="AH17" s="48" t="str">
        <f>IF(COUNT(AH15:AH16)=0,"",ROUNDDOWN(SUM(AH15:AH16),2))</f>
        <v/>
      </c>
      <c r="AI17" s="22"/>
      <c r="AJ17" s="22"/>
      <c r="AK17" s="25"/>
    </row>
    <row r="18" spans="1:37" ht="24" customHeight="1" x14ac:dyDescent="0.55000000000000004">
      <c r="A18" s="10"/>
      <c r="B18" s="11"/>
      <c r="C18" s="51"/>
      <c r="D18" s="10"/>
      <c r="E18" s="11"/>
      <c r="F18" s="11"/>
      <c r="G18" s="11"/>
      <c r="H18" s="11"/>
      <c r="I18" s="11"/>
      <c r="J18" s="12"/>
      <c r="K18" s="10"/>
      <c r="L18" s="11"/>
      <c r="M18" s="11"/>
      <c r="N18" s="11"/>
      <c r="O18" s="11"/>
      <c r="P18" s="11"/>
      <c r="Q18" s="12"/>
      <c r="R18" s="10"/>
      <c r="S18" s="11"/>
      <c r="T18" s="11"/>
      <c r="U18" s="11"/>
      <c r="V18" s="11"/>
      <c r="W18" s="11"/>
      <c r="X18" s="12"/>
      <c r="Y18" s="10"/>
      <c r="Z18" s="11"/>
      <c r="AA18" s="11"/>
      <c r="AB18" s="11"/>
      <c r="AC18" s="11"/>
      <c r="AD18" s="11"/>
      <c r="AE18" s="12"/>
      <c r="AF18" s="47" t="str">
        <f>IF(COUNTA(D18:AE18)=0,"",SUM(COUNTIF(D18:AE18,リスト!$K$4)*リスト!$T$4,COUNTIF(D18:AE18,リスト!$K$5)*リスト!$T$5,COUNTIF(D18:AE18,リスト!$K$6)*リスト!$T$6,COUNTIF(D18:AE18,リスト!$K$7)*リスト!$T$7,COUNTIF(D18:AE18,リスト!$K$8)*リスト!$T$8,COUNTIF(D18:AE18,リスト!$K$9)*リスト!$T$9,COUNTIF(D18:AE18,リスト!$K$10)*リスト!$T$10,COUNTIF(D18:AE18,リスト!$K$11)*リスト!$T$11,COUNTIF(D18:AE18,リスト!$K$12)*リスト!$T$12,COUNTIF(D18:AE18,リスト!$K$13)*リスト!$T$13,COUNTIF(D18:AE18,リスト!$K$14)*リスト!$T$14,COUNTIF(D18:AE18,リスト!$K$15)*リスト!$T$15,COUNTIF(D18:AE18,リスト!$K$16)*リスト!$T$16,COUNTIF(D18:AE18,リスト!$K$17)*リスト!$T$17,COUNTIF(D18:AE18,リスト!$K$18)*リスト!$T$18,COUNTIF(D18:AE18,リスト!$K$19)*リスト!$T$19,COUNTIF(D18:AE18,リスト!$K$20)*リスト!$T$20,COUNTIF(D18:AE18,リスト!$K$21)*リスト!$T$21,COUNTIF(D18:AE18,リスト!$K$22)*リスト!$T$22,COUNTIF(D18:AE18,リスト!$K$23)*リスト!$T$23,COUNTIF(D18:AE18,リスト!$K$24)*リスト!$T$24,COUNTIF(D18:AE18,リスト!$K$25)*リスト!$T$25,COUNTIF(D18:AE18,リスト!$K$26)*リスト!$T$26,COUNTIF(D18:AE18,リスト!$K$27)*リスト!$T$27,COUNTIF(D18:AE18,リスト!$K$28)*リスト!$T$28,COUNTIF(D18:AE18,リスト!$K$29)*リスト!$T$29,COUNTIF(D18:AE18,リスト!$K$30)*リスト!$T$30,COUNTIF(D18:AE18,リスト!$K$31)*リスト!$T$31,COUNTIF(D18:AE18,リスト!$K$32)*リスト!$T$32,COUNTIF(D18:AE18,リスト!$K$33)*リスト!$T$33,COUNTIF(D18:AE18,リスト!$K$34)*リスト!$T$34,COUNTIF(D18:AE18,リスト!$K$35)*リスト!$T$35,COUNTIF(D18:AE18,リスト!$K$36)*リスト!$T$36,COUNTIF(D18:AE18,リスト!$K$37)*リスト!$T$37,COUNTIF(D18:AE18,リスト!$K$38)*リスト!$T$38,COUNTIF(D18:AE18,リスト!$K$39)*リスト!$T$39,COUNTIF(D18:AE18,リスト!$K$40)*リスト!$T$40,COUNTIF(D18:AE18,リスト!$K$41)*リスト!$T$41,COUNTIF(D18:AE18,リスト!$K$42)*リスト!$T$42,COUNTIF(D18:AE18,リスト!$K$43)*リスト!$T$43))</f>
        <v/>
      </c>
      <c r="AG18" s="48" t="str">
        <f t="shared" ref="AG18:AG21" si="0">IF(AF18="","",AF18/4)</f>
        <v/>
      </c>
      <c r="AH18" s="48" t="str" cm="1">
        <f t="array" ref="AH18">_xlfn.IFS(AF$5="","",AG18="","",ROUNDDOWN(AG18/AF$5,2)&gt;1,1,AG18/AF$5&gt;0,ROUNDDOWN(AG18/AF$5,2),TRUE,"")</f>
        <v/>
      </c>
      <c r="AI18" s="50"/>
      <c r="AJ18" s="50"/>
      <c r="AK18" s="53"/>
    </row>
    <row r="19" spans="1:37" ht="24" customHeight="1" x14ac:dyDescent="0.55000000000000004">
      <c r="A19" s="10"/>
      <c r="B19" s="11"/>
      <c r="C19" s="51"/>
      <c r="D19" s="10"/>
      <c r="E19" s="11"/>
      <c r="F19" s="11"/>
      <c r="G19" s="11"/>
      <c r="H19" s="11"/>
      <c r="I19" s="11"/>
      <c r="J19" s="12"/>
      <c r="K19" s="10"/>
      <c r="L19" s="11"/>
      <c r="M19" s="11"/>
      <c r="N19" s="11"/>
      <c r="O19" s="11"/>
      <c r="P19" s="11"/>
      <c r="Q19" s="12"/>
      <c r="R19" s="10"/>
      <c r="S19" s="11"/>
      <c r="T19" s="11"/>
      <c r="U19" s="11"/>
      <c r="V19" s="11"/>
      <c r="W19" s="11"/>
      <c r="X19" s="12"/>
      <c r="Y19" s="10"/>
      <c r="Z19" s="11"/>
      <c r="AA19" s="11"/>
      <c r="AB19" s="11"/>
      <c r="AC19" s="11"/>
      <c r="AD19" s="11"/>
      <c r="AE19" s="12"/>
      <c r="AF19" s="47" t="str">
        <f>IF(COUNTA(D19:AE19)=0,"",SUM(COUNTIF(D19:AE19,リスト!$K$4)*リスト!$T$4,COUNTIF(D19:AE19,リスト!$K$5)*リスト!$T$5,COUNTIF(D19:AE19,リスト!$K$6)*リスト!$T$6,COUNTIF(D19:AE19,リスト!$K$7)*リスト!$T$7,COUNTIF(D19:AE19,リスト!$K$8)*リスト!$T$8,COUNTIF(D19:AE19,リスト!$K$9)*リスト!$T$9,COUNTIF(D19:AE19,リスト!$K$10)*リスト!$T$10,COUNTIF(D19:AE19,リスト!$K$11)*リスト!$T$11,COUNTIF(D19:AE19,リスト!$K$12)*リスト!$T$12,COUNTIF(D19:AE19,リスト!$K$13)*リスト!$T$13,COUNTIF(D19:AE19,リスト!$K$14)*リスト!$T$14,COUNTIF(D19:AE19,リスト!$K$15)*リスト!$T$15,COUNTIF(D19:AE19,リスト!$K$16)*リスト!$T$16,COUNTIF(D19:AE19,リスト!$K$17)*リスト!$T$17,COUNTIF(D19:AE19,リスト!$K$18)*リスト!$T$18,COUNTIF(D19:AE19,リスト!$K$19)*リスト!$T$19,COUNTIF(D19:AE19,リスト!$K$20)*リスト!$T$20,COUNTIF(D19:AE19,リスト!$K$21)*リスト!$T$21,COUNTIF(D19:AE19,リスト!$K$22)*リスト!$T$22,COUNTIF(D19:AE19,リスト!$K$23)*リスト!$T$23,COUNTIF(D19:AE19,リスト!$K$24)*リスト!$T$24,COUNTIF(D19:AE19,リスト!$K$25)*リスト!$T$25,COUNTIF(D19:AE19,リスト!$K$26)*リスト!$T$26,COUNTIF(D19:AE19,リスト!$K$27)*リスト!$T$27,COUNTIF(D19:AE19,リスト!$K$28)*リスト!$T$28,COUNTIF(D19:AE19,リスト!$K$29)*リスト!$T$29,COUNTIF(D19:AE19,リスト!$K$30)*リスト!$T$30,COUNTIF(D19:AE19,リスト!$K$31)*リスト!$T$31,COUNTIF(D19:AE19,リスト!$K$32)*リスト!$T$32,COUNTIF(D19:AE19,リスト!$K$33)*リスト!$T$33,COUNTIF(D19:AE19,リスト!$K$34)*リスト!$T$34,COUNTIF(D19:AE19,リスト!$K$35)*リスト!$T$35,COUNTIF(D19:AE19,リスト!$K$36)*リスト!$T$36,COUNTIF(D19:AE19,リスト!$K$37)*リスト!$T$37,COUNTIF(D19:AE19,リスト!$K$38)*リスト!$T$38,COUNTIF(D19:AE19,リスト!$K$39)*リスト!$T$39,COUNTIF(D19:AE19,リスト!$K$40)*リスト!$T$40,COUNTIF(D19:AE19,リスト!$K$41)*リスト!$T$41,COUNTIF(D19:AE19,リスト!$K$42)*リスト!$T$42,COUNTIF(D19:AE19,リスト!$K$43)*リスト!$T$43))</f>
        <v/>
      </c>
      <c r="AG19" s="48" t="str">
        <f t="shared" si="0"/>
        <v/>
      </c>
      <c r="AH19" s="48" t="str" cm="1">
        <f t="array" ref="AH19">_xlfn.IFS(AF$5="","",AG19="","",ROUNDDOWN(AG19/AF$5,2)&gt;1,1,AG19/AF$5&gt;0,ROUNDDOWN(AG19/AF$5,2),TRUE,"")</f>
        <v/>
      </c>
      <c r="AI19" s="50"/>
      <c r="AJ19" s="50"/>
      <c r="AK19" s="53"/>
    </row>
    <row r="20" spans="1:37" ht="24" customHeight="1" x14ac:dyDescent="0.55000000000000004">
      <c r="A20" s="10"/>
      <c r="B20" s="11"/>
      <c r="C20" s="51"/>
      <c r="D20" s="10"/>
      <c r="E20" s="11"/>
      <c r="F20" s="11"/>
      <c r="G20" s="11"/>
      <c r="H20" s="11"/>
      <c r="I20" s="11"/>
      <c r="J20" s="12"/>
      <c r="K20" s="10"/>
      <c r="L20" s="11"/>
      <c r="M20" s="11"/>
      <c r="N20" s="11"/>
      <c r="O20" s="11"/>
      <c r="P20" s="11"/>
      <c r="Q20" s="12"/>
      <c r="R20" s="10"/>
      <c r="S20" s="11"/>
      <c r="T20" s="11"/>
      <c r="U20" s="11"/>
      <c r="V20" s="11"/>
      <c r="W20" s="11"/>
      <c r="X20" s="12"/>
      <c r="Y20" s="10"/>
      <c r="Z20" s="11"/>
      <c r="AA20" s="11"/>
      <c r="AB20" s="11"/>
      <c r="AC20" s="11"/>
      <c r="AD20" s="11"/>
      <c r="AE20" s="12"/>
      <c r="AF20" s="47" t="str">
        <f>IF(COUNTA(D20:AE20)=0,"",SUM(COUNTIF(D20:AE20,リスト!$K$4)*リスト!$T$4,COUNTIF(D20:AE20,リスト!$K$5)*リスト!$T$5,COUNTIF(D20:AE20,リスト!$K$6)*リスト!$T$6,COUNTIF(D20:AE20,リスト!$K$7)*リスト!$T$7,COUNTIF(D20:AE20,リスト!$K$8)*リスト!$T$8,COUNTIF(D20:AE20,リスト!$K$9)*リスト!$T$9,COUNTIF(D20:AE20,リスト!$K$10)*リスト!$T$10,COUNTIF(D20:AE20,リスト!$K$11)*リスト!$T$11,COUNTIF(D20:AE20,リスト!$K$12)*リスト!$T$12,COUNTIF(D20:AE20,リスト!$K$13)*リスト!$T$13,COUNTIF(D20:AE20,リスト!$K$14)*リスト!$T$14,COUNTIF(D20:AE20,リスト!$K$15)*リスト!$T$15,COUNTIF(D20:AE20,リスト!$K$16)*リスト!$T$16,COUNTIF(D20:AE20,リスト!$K$17)*リスト!$T$17,COUNTIF(D20:AE20,リスト!$K$18)*リスト!$T$18,COUNTIF(D20:AE20,リスト!$K$19)*リスト!$T$19,COUNTIF(D20:AE20,リスト!$K$20)*リスト!$T$20,COUNTIF(D20:AE20,リスト!$K$21)*リスト!$T$21,COUNTIF(D20:AE20,リスト!$K$22)*リスト!$T$22,COUNTIF(D20:AE20,リスト!$K$23)*リスト!$T$23,COUNTIF(D20:AE20,リスト!$K$24)*リスト!$T$24,COUNTIF(D20:AE20,リスト!$K$25)*リスト!$T$25,COUNTIF(D20:AE20,リスト!$K$26)*リスト!$T$26,COUNTIF(D20:AE20,リスト!$K$27)*リスト!$T$27,COUNTIF(D20:AE20,リスト!$K$28)*リスト!$T$28,COUNTIF(D20:AE20,リスト!$K$29)*リスト!$T$29,COUNTIF(D20:AE20,リスト!$K$30)*リスト!$T$30,COUNTIF(D20:AE20,リスト!$K$31)*リスト!$T$31,COUNTIF(D20:AE20,リスト!$K$32)*リスト!$T$32,COUNTIF(D20:AE20,リスト!$K$33)*リスト!$T$33,COUNTIF(D20:AE20,リスト!$K$34)*リスト!$T$34,COUNTIF(D20:AE20,リスト!$K$35)*リスト!$T$35,COUNTIF(D20:AE20,リスト!$K$36)*リスト!$T$36,COUNTIF(D20:AE20,リスト!$K$37)*リスト!$T$37,COUNTIF(D20:AE20,リスト!$K$38)*リスト!$T$38,COUNTIF(D20:AE20,リスト!$K$39)*リスト!$T$39,COUNTIF(D20:AE20,リスト!$K$40)*リスト!$T$40,COUNTIF(D20:AE20,リスト!$K$41)*リスト!$T$41,COUNTIF(D20:AE20,リスト!$K$42)*リスト!$T$42,COUNTIF(D20:AE20,リスト!$K$43)*リスト!$T$43))</f>
        <v/>
      </c>
      <c r="AG20" s="48" t="str">
        <f t="shared" si="0"/>
        <v/>
      </c>
      <c r="AH20" s="48" t="str" cm="1">
        <f t="array" ref="AH20">_xlfn.IFS(AF$5="","",AG20="","",ROUNDDOWN(AG20/AF$5,2)&gt;1,1,AG20/AF$5&gt;0,ROUNDDOWN(AG20/AF$5,2),TRUE,"")</f>
        <v/>
      </c>
      <c r="AI20" s="50"/>
      <c r="AJ20" s="50"/>
      <c r="AK20" s="53"/>
    </row>
    <row r="21" spans="1:37" ht="24" customHeight="1" x14ac:dyDescent="0.55000000000000004">
      <c r="A21" s="10"/>
      <c r="B21" s="11"/>
      <c r="C21" s="51"/>
      <c r="D21" s="10"/>
      <c r="E21" s="11"/>
      <c r="F21" s="11"/>
      <c r="G21" s="11"/>
      <c r="H21" s="11"/>
      <c r="I21" s="11"/>
      <c r="J21" s="12"/>
      <c r="K21" s="10"/>
      <c r="L21" s="11"/>
      <c r="M21" s="11"/>
      <c r="N21" s="11"/>
      <c r="O21" s="11"/>
      <c r="P21" s="11"/>
      <c r="Q21" s="12"/>
      <c r="R21" s="10"/>
      <c r="S21" s="11"/>
      <c r="T21" s="11"/>
      <c r="U21" s="11"/>
      <c r="V21" s="11"/>
      <c r="W21" s="11"/>
      <c r="X21" s="12"/>
      <c r="Y21" s="10"/>
      <c r="Z21" s="11"/>
      <c r="AA21" s="11"/>
      <c r="AB21" s="11"/>
      <c r="AC21" s="11"/>
      <c r="AD21" s="11"/>
      <c r="AE21" s="12"/>
      <c r="AF21" s="47" t="str">
        <f>IF(COUNTA(D21:AE21)=0,"",SUM(COUNTIF(D21:AE21,リスト!$K$4)*リスト!$T$4,COUNTIF(D21:AE21,リスト!$K$5)*リスト!$T$5,COUNTIF(D21:AE21,リスト!$K$6)*リスト!$T$6,COUNTIF(D21:AE21,リスト!$K$7)*リスト!$T$7,COUNTIF(D21:AE21,リスト!$K$8)*リスト!$T$8,COUNTIF(D21:AE21,リスト!$K$9)*リスト!$T$9,COUNTIF(D21:AE21,リスト!$K$10)*リスト!$T$10,COUNTIF(D21:AE21,リスト!$K$11)*リスト!$T$11,COUNTIF(D21:AE21,リスト!$K$12)*リスト!$T$12,COUNTIF(D21:AE21,リスト!$K$13)*リスト!$T$13,COUNTIF(D21:AE21,リスト!$K$14)*リスト!$T$14,COUNTIF(D21:AE21,リスト!$K$15)*リスト!$T$15,COUNTIF(D21:AE21,リスト!$K$16)*リスト!$T$16,COUNTIF(D21:AE21,リスト!$K$17)*リスト!$T$17,COUNTIF(D21:AE21,リスト!$K$18)*リスト!$T$18,COUNTIF(D21:AE21,リスト!$K$19)*リスト!$T$19,COUNTIF(D21:AE21,リスト!$K$20)*リスト!$T$20,COUNTIF(D21:AE21,リスト!$K$21)*リスト!$T$21,COUNTIF(D21:AE21,リスト!$K$22)*リスト!$T$22,COUNTIF(D21:AE21,リスト!$K$23)*リスト!$T$23,COUNTIF(D21:AE21,リスト!$K$24)*リスト!$T$24,COUNTIF(D21:AE21,リスト!$K$25)*リスト!$T$25,COUNTIF(D21:AE21,リスト!$K$26)*リスト!$T$26,COUNTIF(D21:AE21,リスト!$K$27)*リスト!$T$27,COUNTIF(D21:AE21,リスト!$K$28)*リスト!$T$28,COUNTIF(D21:AE21,リスト!$K$29)*リスト!$T$29,COUNTIF(D21:AE21,リスト!$K$30)*リスト!$T$30,COUNTIF(D21:AE21,リスト!$K$31)*リスト!$T$31,COUNTIF(D21:AE21,リスト!$K$32)*リスト!$T$32,COUNTIF(D21:AE21,リスト!$K$33)*リスト!$T$33,COUNTIF(D21:AE21,リスト!$K$34)*リスト!$T$34,COUNTIF(D21:AE21,リスト!$K$35)*リスト!$T$35,COUNTIF(D21:AE21,リスト!$K$36)*リスト!$T$36,COUNTIF(D21:AE21,リスト!$K$37)*リスト!$T$37,COUNTIF(D21:AE21,リスト!$K$38)*リスト!$T$38,COUNTIF(D21:AE21,リスト!$K$39)*リスト!$T$39,COUNTIF(D21:AE21,リスト!$K$40)*リスト!$T$40,COUNTIF(D21:AE21,リスト!$K$41)*リスト!$T$41,COUNTIF(D21:AE21,リスト!$K$42)*リスト!$T$42,COUNTIF(D21:AE21,リスト!$K$43)*リスト!$T$43))</f>
        <v/>
      </c>
      <c r="AG21" s="48" t="str">
        <f t="shared" si="0"/>
        <v/>
      </c>
      <c r="AH21" s="48" t="str" cm="1">
        <f t="array" ref="AH21">_xlfn.IFS(AF$5="","",AG21="","",ROUNDDOWN(AG21/AF$5,2)&gt;1,1,AG21/AF$5&gt;0,ROUNDDOWN(AG21/AF$5,2),TRUE,"")</f>
        <v/>
      </c>
      <c r="AI21" s="50"/>
      <c r="AJ21" s="50"/>
      <c r="AK21" s="53"/>
    </row>
    <row r="22" spans="1:37" ht="24" customHeight="1" x14ac:dyDescent="0.55000000000000004">
      <c r="A22" s="21"/>
      <c r="B22" s="22"/>
      <c r="C22" s="23"/>
      <c r="D22" s="21"/>
      <c r="E22" s="22"/>
      <c r="F22" s="22"/>
      <c r="G22" s="22"/>
      <c r="H22" s="22"/>
      <c r="I22" s="22"/>
      <c r="J22" s="23"/>
      <c r="K22" s="21"/>
      <c r="L22" s="22"/>
      <c r="M22" s="22"/>
      <c r="N22" s="22"/>
      <c r="O22" s="22"/>
      <c r="P22" s="22"/>
      <c r="Q22" s="23"/>
      <c r="R22" s="21"/>
      <c r="S22" s="22"/>
      <c r="T22" s="22"/>
      <c r="U22" s="22"/>
      <c r="V22" s="22"/>
      <c r="W22" s="22"/>
      <c r="X22" s="23"/>
      <c r="Y22" s="65" t="s">
        <v>119</v>
      </c>
      <c r="Z22" s="66"/>
      <c r="AA22" s="67"/>
      <c r="AB22" s="65" t="str" cm="1">
        <f t="array" ref="AB22">_xlfn.IFS(COUNTA(A18:A21)=0,"",COUNTIF(A18:A21,A18)=COUNTA(A18:A21),A18,TRUE,"その他")</f>
        <v/>
      </c>
      <c r="AC22" s="66"/>
      <c r="AD22" s="66"/>
      <c r="AE22" s="67"/>
      <c r="AF22" s="68" t="s">
        <v>108</v>
      </c>
      <c r="AG22" s="69"/>
      <c r="AH22" s="48" t="str">
        <f>IF(COUNT(AH18:AH21)=0,"",ROUNDDOWN(SUM(AH18:AH21),2))</f>
        <v/>
      </c>
      <c r="AI22" s="22"/>
      <c r="AJ22" s="22"/>
      <c r="AK22" s="25"/>
    </row>
    <row r="23" spans="1:37" ht="24" customHeight="1" x14ac:dyDescent="0.55000000000000004">
      <c r="A23" s="10"/>
      <c r="B23" s="11"/>
      <c r="C23" s="51"/>
      <c r="D23" s="10"/>
      <c r="E23" s="11"/>
      <c r="F23" s="11"/>
      <c r="G23" s="11"/>
      <c r="H23" s="11"/>
      <c r="I23" s="11"/>
      <c r="J23" s="12"/>
      <c r="K23" s="10"/>
      <c r="L23" s="11"/>
      <c r="M23" s="11"/>
      <c r="N23" s="11"/>
      <c r="O23" s="11"/>
      <c r="P23" s="11"/>
      <c r="Q23" s="12"/>
      <c r="R23" s="10"/>
      <c r="S23" s="11"/>
      <c r="T23" s="11"/>
      <c r="U23" s="11"/>
      <c r="V23" s="11"/>
      <c r="W23" s="11"/>
      <c r="X23" s="12"/>
      <c r="Y23" s="10"/>
      <c r="Z23" s="11"/>
      <c r="AA23" s="11"/>
      <c r="AB23" s="11"/>
      <c r="AC23" s="11"/>
      <c r="AD23" s="11"/>
      <c r="AE23" s="12"/>
      <c r="AF23" s="47" t="str">
        <f>IF(COUNTA(D23:AE23)=0,"",SUM(COUNTIF(D23:AE23,リスト!$K$4)*リスト!$T$4,COUNTIF(D23:AE23,リスト!$K$5)*リスト!$T$5,COUNTIF(D23:AE23,リスト!$K$6)*リスト!$T$6,COUNTIF(D23:AE23,リスト!$K$7)*リスト!$T$7,COUNTIF(D23:AE23,リスト!$K$8)*リスト!$T$8,COUNTIF(D23:AE23,リスト!$K$9)*リスト!$T$9,COUNTIF(D23:AE23,リスト!$K$10)*リスト!$T$10,COUNTIF(D23:AE23,リスト!$K$11)*リスト!$T$11,COUNTIF(D23:AE23,リスト!$K$12)*リスト!$T$12,COUNTIF(D23:AE23,リスト!$K$13)*リスト!$T$13,COUNTIF(D23:AE23,リスト!$K$14)*リスト!$T$14,COUNTIF(D23:AE23,リスト!$K$15)*リスト!$T$15,COUNTIF(D23:AE23,リスト!$K$16)*リスト!$T$16,COUNTIF(D23:AE23,リスト!$K$17)*リスト!$T$17,COUNTIF(D23:AE23,リスト!$K$18)*リスト!$T$18,COUNTIF(D23:AE23,リスト!$K$19)*リスト!$T$19,COUNTIF(D23:AE23,リスト!$K$20)*リスト!$T$20,COUNTIF(D23:AE23,リスト!$K$21)*リスト!$T$21,COUNTIF(D23:AE23,リスト!$K$22)*リスト!$T$22,COUNTIF(D23:AE23,リスト!$K$23)*リスト!$T$23,COUNTIF(D23:AE23,リスト!$K$24)*リスト!$T$24,COUNTIF(D23:AE23,リスト!$K$25)*リスト!$T$25,COUNTIF(D23:AE23,リスト!$K$26)*リスト!$T$26,COUNTIF(D23:AE23,リスト!$K$27)*リスト!$T$27,COUNTIF(D23:AE23,リスト!$K$28)*リスト!$T$28,COUNTIF(D23:AE23,リスト!$K$29)*リスト!$T$29,COUNTIF(D23:AE23,リスト!$K$30)*リスト!$T$30,COUNTIF(D23:AE23,リスト!$K$31)*リスト!$T$31,COUNTIF(D23:AE23,リスト!$K$32)*リスト!$T$32,COUNTIF(D23:AE23,リスト!$K$33)*リスト!$T$33,COUNTIF(D23:AE23,リスト!$K$34)*リスト!$T$34,COUNTIF(D23:AE23,リスト!$K$35)*リスト!$T$35,COUNTIF(D23:AE23,リスト!$K$36)*リスト!$T$36,COUNTIF(D23:AE23,リスト!$K$37)*リスト!$T$37,COUNTIF(D23:AE23,リスト!$K$38)*リスト!$T$38,COUNTIF(D23:AE23,リスト!$K$39)*リスト!$T$39,COUNTIF(D23:AE23,リスト!$K$40)*リスト!$T$40,COUNTIF(D23:AE23,リスト!$K$41)*リスト!$T$41,COUNTIF(D23:AE23,リスト!$K$42)*リスト!$T$42,COUNTIF(D23:AE23,リスト!$K$43)*リスト!$T$43))</f>
        <v/>
      </c>
      <c r="AG23" s="48" t="str">
        <f t="shared" ref="AG23:AG26" si="1">IF(AF23="","",AF23/4)</f>
        <v/>
      </c>
      <c r="AH23" s="48" t="str" cm="1">
        <f t="array" ref="AH23">_xlfn.IFS(AF$5="","",AG23="","",ROUNDDOWN(AG23/AF$5,2)&gt;1,1,AG23/AF$5&gt;0,ROUNDDOWN(AG23/AF$5,2),TRUE,"")</f>
        <v/>
      </c>
      <c r="AI23" s="50"/>
      <c r="AJ23" s="50"/>
      <c r="AK23" s="53"/>
    </row>
    <row r="24" spans="1:37" ht="24" customHeight="1" x14ac:dyDescent="0.55000000000000004">
      <c r="A24" s="10"/>
      <c r="B24" s="11"/>
      <c r="C24" s="51"/>
      <c r="D24" s="10"/>
      <c r="E24" s="11"/>
      <c r="F24" s="11"/>
      <c r="G24" s="11"/>
      <c r="H24" s="11"/>
      <c r="I24" s="11"/>
      <c r="J24" s="12"/>
      <c r="K24" s="10"/>
      <c r="L24" s="11"/>
      <c r="M24" s="11"/>
      <c r="N24" s="11"/>
      <c r="O24" s="11"/>
      <c r="P24" s="11"/>
      <c r="Q24" s="12"/>
      <c r="R24" s="10"/>
      <c r="S24" s="11"/>
      <c r="T24" s="11"/>
      <c r="U24" s="11"/>
      <c r="V24" s="11"/>
      <c r="W24" s="11"/>
      <c r="X24" s="12"/>
      <c r="Y24" s="10"/>
      <c r="Z24" s="11"/>
      <c r="AA24" s="11"/>
      <c r="AB24" s="11"/>
      <c r="AC24" s="11"/>
      <c r="AD24" s="11"/>
      <c r="AE24" s="12"/>
      <c r="AF24" s="47" t="str">
        <f>IF(COUNTA(D24:AE24)=0,"",SUM(COUNTIF(D24:AE24,リスト!$K$4)*リスト!$T$4,COUNTIF(D24:AE24,リスト!$K$5)*リスト!$T$5,COUNTIF(D24:AE24,リスト!$K$6)*リスト!$T$6,COUNTIF(D24:AE24,リスト!$K$7)*リスト!$T$7,COUNTIF(D24:AE24,リスト!$K$8)*リスト!$T$8,COUNTIF(D24:AE24,リスト!$K$9)*リスト!$T$9,COUNTIF(D24:AE24,リスト!$K$10)*リスト!$T$10,COUNTIF(D24:AE24,リスト!$K$11)*リスト!$T$11,COUNTIF(D24:AE24,リスト!$K$12)*リスト!$T$12,COUNTIF(D24:AE24,リスト!$K$13)*リスト!$T$13,COUNTIF(D24:AE24,リスト!$K$14)*リスト!$T$14,COUNTIF(D24:AE24,リスト!$K$15)*リスト!$T$15,COUNTIF(D24:AE24,リスト!$K$16)*リスト!$T$16,COUNTIF(D24:AE24,リスト!$K$17)*リスト!$T$17,COUNTIF(D24:AE24,リスト!$K$18)*リスト!$T$18,COUNTIF(D24:AE24,リスト!$K$19)*リスト!$T$19,COUNTIF(D24:AE24,リスト!$K$20)*リスト!$T$20,COUNTIF(D24:AE24,リスト!$K$21)*リスト!$T$21,COUNTIF(D24:AE24,リスト!$K$22)*リスト!$T$22,COUNTIF(D24:AE24,リスト!$K$23)*リスト!$T$23,COUNTIF(D24:AE24,リスト!$K$24)*リスト!$T$24,COUNTIF(D24:AE24,リスト!$K$25)*リスト!$T$25,COUNTIF(D24:AE24,リスト!$K$26)*リスト!$T$26,COUNTIF(D24:AE24,リスト!$K$27)*リスト!$T$27,COUNTIF(D24:AE24,リスト!$K$28)*リスト!$T$28,COUNTIF(D24:AE24,リスト!$K$29)*リスト!$T$29,COUNTIF(D24:AE24,リスト!$K$30)*リスト!$T$30,COUNTIF(D24:AE24,リスト!$K$31)*リスト!$T$31,COUNTIF(D24:AE24,リスト!$K$32)*リスト!$T$32,COUNTIF(D24:AE24,リスト!$K$33)*リスト!$T$33,COUNTIF(D24:AE24,リスト!$K$34)*リスト!$T$34,COUNTIF(D24:AE24,リスト!$K$35)*リスト!$T$35,COUNTIF(D24:AE24,リスト!$K$36)*リスト!$T$36,COUNTIF(D24:AE24,リスト!$K$37)*リスト!$T$37,COUNTIF(D24:AE24,リスト!$K$38)*リスト!$T$38,COUNTIF(D24:AE24,リスト!$K$39)*リスト!$T$39,COUNTIF(D24:AE24,リスト!$K$40)*リスト!$T$40,COUNTIF(D24:AE24,リスト!$K$41)*リスト!$T$41,COUNTIF(D24:AE24,リスト!$K$42)*リスト!$T$42,COUNTIF(D24:AE24,リスト!$K$43)*リスト!$T$43))</f>
        <v/>
      </c>
      <c r="AG24" s="48" t="str">
        <f t="shared" si="1"/>
        <v/>
      </c>
      <c r="AH24" s="48" t="str" cm="1">
        <f t="array" ref="AH24">_xlfn.IFS(AF$5="","",AG24="","",ROUNDDOWN(AG24/AF$5,2)&gt;1,1,AG24/AF$5&gt;0,ROUNDDOWN(AG24/AF$5,2),TRUE,"")</f>
        <v/>
      </c>
      <c r="AI24" s="50"/>
      <c r="AJ24" s="50"/>
      <c r="AK24" s="53"/>
    </row>
    <row r="25" spans="1:37" ht="24" customHeight="1" x14ac:dyDescent="0.55000000000000004">
      <c r="A25" s="10"/>
      <c r="B25" s="11"/>
      <c r="C25" s="51"/>
      <c r="D25" s="10"/>
      <c r="E25" s="11"/>
      <c r="F25" s="11"/>
      <c r="G25" s="11"/>
      <c r="H25" s="11"/>
      <c r="I25" s="11"/>
      <c r="J25" s="12"/>
      <c r="K25" s="10"/>
      <c r="L25" s="11"/>
      <c r="M25" s="11"/>
      <c r="N25" s="11"/>
      <c r="O25" s="11"/>
      <c r="P25" s="11"/>
      <c r="Q25" s="12"/>
      <c r="R25" s="10"/>
      <c r="S25" s="11"/>
      <c r="T25" s="11"/>
      <c r="U25" s="11"/>
      <c r="V25" s="11"/>
      <c r="W25" s="11"/>
      <c r="X25" s="12"/>
      <c r="Y25" s="10"/>
      <c r="Z25" s="11"/>
      <c r="AA25" s="11"/>
      <c r="AB25" s="11"/>
      <c r="AC25" s="11"/>
      <c r="AD25" s="11"/>
      <c r="AE25" s="12"/>
      <c r="AF25" s="47" t="str">
        <f>IF(COUNTA(D25:AE25)=0,"",SUM(COUNTIF(D25:AE25,リスト!$K$4)*リスト!$T$4,COUNTIF(D25:AE25,リスト!$K$5)*リスト!$T$5,COUNTIF(D25:AE25,リスト!$K$6)*リスト!$T$6,COUNTIF(D25:AE25,リスト!$K$7)*リスト!$T$7,COUNTIF(D25:AE25,リスト!$K$8)*リスト!$T$8,COUNTIF(D25:AE25,リスト!$K$9)*リスト!$T$9,COUNTIF(D25:AE25,リスト!$K$10)*リスト!$T$10,COUNTIF(D25:AE25,リスト!$K$11)*リスト!$T$11,COUNTIF(D25:AE25,リスト!$K$12)*リスト!$T$12,COUNTIF(D25:AE25,リスト!$K$13)*リスト!$T$13,COUNTIF(D25:AE25,リスト!$K$14)*リスト!$T$14,COUNTIF(D25:AE25,リスト!$K$15)*リスト!$T$15,COUNTIF(D25:AE25,リスト!$K$16)*リスト!$T$16,COUNTIF(D25:AE25,リスト!$K$17)*リスト!$T$17,COUNTIF(D25:AE25,リスト!$K$18)*リスト!$T$18,COUNTIF(D25:AE25,リスト!$K$19)*リスト!$T$19,COUNTIF(D25:AE25,リスト!$K$20)*リスト!$T$20,COUNTIF(D25:AE25,リスト!$K$21)*リスト!$T$21,COUNTIF(D25:AE25,リスト!$K$22)*リスト!$T$22,COUNTIF(D25:AE25,リスト!$K$23)*リスト!$T$23,COUNTIF(D25:AE25,リスト!$K$24)*リスト!$T$24,COUNTIF(D25:AE25,リスト!$K$25)*リスト!$T$25,COUNTIF(D25:AE25,リスト!$K$26)*リスト!$T$26,COUNTIF(D25:AE25,リスト!$K$27)*リスト!$T$27,COUNTIF(D25:AE25,リスト!$K$28)*リスト!$T$28,COUNTIF(D25:AE25,リスト!$K$29)*リスト!$T$29,COUNTIF(D25:AE25,リスト!$K$30)*リスト!$T$30,COUNTIF(D25:AE25,リスト!$K$31)*リスト!$T$31,COUNTIF(D25:AE25,リスト!$K$32)*リスト!$T$32,COUNTIF(D25:AE25,リスト!$K$33)*リスト!$T$33,COUNTIF(D25:AE25,リスト!$K$34)*リスト!$T$34,COUNTIF(D25:AE25,リスト!$K$35)*リスト!$T$35,COUNTIF(D25:AE25,リスト!$K$36)*リスト!$T$36,COUNTIF(D25:AE25,リスト!$K$37)*リスト!$T$37,COUNTIF(D25:AE25,リスト!$K$38)*リスト!$T$38,COUNTIF(D25:AE25,リスト!$K$39)*リスト!$T$39,COUNTIF(D25:AE25,リスト!$K$40)*リスト!$T$40,COUNTIF(D25:AE25,リスト!$K$41)*リスト!$T$41,COUNTIF(D25:AE25,リスト!$K$42)*リスト!$T$42,COUNTIF(D25:AE25,リスト!$K$43)*リスト!$T$43))</f>
        <v/>
      </c>
      <c r="AG25" s="48" t="str">
        <f t="shared" si="1"/>
        <v/>
      </c>
      <c r="AH25" s="48" t="str" cm="1">
        <f t="array" ref="AH25">_xlfn.IFS(AF$5="","",AG25="","",ROUNDDOWN(AG25/AF$5,2)&gt;1,1,AG25/AF$5&gt;0,ROUNDDOWN(AG25/AF$5,2),TRUE,"")</f>
        <v/>
      </c>
      <c r="AI25" s="50"/>
      <c r="AJ25" s="50"/>
      <c r="AK25" s="53"/>
    </row>
    <row r="26" spans="1:37" ht="24" customHeight="1" x14ac:dyDescent="0.55000000000000004">
      <c r="A26" s="10"/>
      <c r="B26" s="11"/>
      <c r="C26" s="51"/>
      <c r="D26" s="10"/>
      <c r="E26" s="11"/>
      <c r="F26" s="11"/>
      <c r="G26" s="11"/>
      <c r="H26" s="11"/>
      <c r="I26" s="11"/>
      <c r="J26" s="12"/>
      <c r="K26" s="10"/>
      <c r="L26" s="11"/>
      <c r="M26" s="11"/>
      <c r="N26" s="11"/>
      <c r="O26" s="11"/>
      <c r="P26" s="11"/>
      <c r="Q26" s="12"/>
      <c r="R26" s="10"/>
      <c r="S26" s="11"/>
      <c r="T26" s="11"/>
      <c r="U26" s="11"/>
      <c r="V26" s="11"/>
      <c r="W26" s="11"/>
      <c r="X26" s="12"/>
      <c r="Y26" s="10"/>
      <c r="Z26" s="11"/>
      <c r="AA26" s="11"/>
      <c r="AB26" s="11"/>
      <c r="AC26" s="11"/>
      <c r="AD26" s="11"/>
      <c r="AE26" s="12"/>
      <c r="AF26" s="47" t="str">
        <f>IF(COUNTA(D26:AE26)=0,"",SUM(COUNTIF(D26:AE26,リスト!$K$4)*リスト!$T$4,COUNTIF(D26:AE26,リスト!$K$5)*リスト!$T$5,COUNTIF(D26:AE26,リスト!$K$6)*リスト!$T$6,COUNTIF(D26:AE26,リスト!$K$7)*リスト!$T$7,COUNTIF(D26:AE26,リスト!$K$8)*リスト!$T$8,COUNTIF(D26:AE26,リスト!$K$9)*リスト!$T$9,COUNTIF(D26:AE26,リスト!$K$10)*リスト!$T$10,COUNTIF(D26:AE26,リスト!$K$11)*リスト!$T$11,COUNTIF(D26:AE26,リスト!$K$12)*リスト!$T$12,COUNTIF(D26:AE26,リスト!$K$13)*リスト!$T$13,COUNTIF(D26:AE26,リスト!$K$14)*リスト!$T$14,COUNTIF(D26:AE26,リスト!$K$15)*リスト!$T$15,COUNTIF(D26:AE26,リスト!$K$16)*リスト!$T$16,COUNTIF(D26:AE26,リスト!$K$17)*リスト!$T$17,COUNTIF(D26:AE26,リスト!$K$18)*リスト!$T$18,COUNTIF(D26:AE26,リスト!$K$19)*リスト!$T$19,COUNTIF(D26:AE26,リスト!$K$20)*リスト!$T$20,COUNTIF(D26:AE26,リスト!$K$21)*リスト!$T$21,COUNTIF(D26:AE26,リスト!$K$22)*リスト!$T$22,COUNTIF(D26:AE26,リスト!$K$23)*リスト!$T$23,COUNTIF(D26:AE26,リスト!$K$24)*リスト!$T$24,COUNTIF(D26:AE26,リスト!$K$25)*リスト!$T$25,COUNTIF(D26:AE26,リスト!$K$26)*リスト!$T$26,COUNTIF(D26:AE26,リスト!$K$27)*リスト!$T$27,COUNTIF(D26:AE26,リスト!$K$28)*リスト!$T$28,COUNTIF(D26:AE26,リスト!$K$29)*リスト!$T$29,COUNTIF(D26:AE26,リスト!$K$30)*リスト!$T$30,COUNTIF(D26:AE26,リスト!$K$31)*リスト!$T$31,COUNTIF(D26:AE26,リスト!$K$32)*リスト!$T$32,COUNTIF(D26:AE26,リスト!$K$33)*リスト!$T$33,COUNTIF(D26:AE26,リスト!$K$34)*リスト!$T$34,COUNTIF(D26:AE26,リスト!$K$35)*リスト!$T$35,COUNTIF(D26:AE26,リスト!$K$36)*リスト!$T$36,COUNTIF(D26:AE26,リスト!$K$37)*リスト!$T$37,COUNTIF(D26:AE26,リスト!$K$38)*リスト!$T$38,COUNTIF(D26:AE26,リスト!$K$39)*リスト!$T$39,COUNTIF(D26:AE26,リスト!$K$40)*リスト!$T$40,COUNTIF(D26:AE26,リスト!$K$41)*リスト!$T$41,COUNTIF(D26:AE26,リスト!$K$42)*リスト!$T$42,COUNTIF(D26:AE26,リスト!$K$43)*リスト!$T$43))</f>
        <v/>
      </c>
      <c r="AG26" s="48" t="str">
        <f t="shared" si="1"/>
        <v/>
      </c>
      <c r="AH26" s="48" t="str" cm="1">
        <f t="array" ref="AH26">_xlfn.IFS(AF$5="","",AG26="","",ROUNDDOWN(AG26/AF$5,2)&gt;1,1,AG26/AF$5&gt;0,ROUNDDOWN(AG26/AF$5,2),TRUE,"")</f>
        <v/>
      </c>
      <c r="AI26" s="50"/>
      <c r="AJ26" s="50"/>
      <c r="AK26" s="53"/>
    </row>
    <row r="27" spans="1:37" ht="24" customHeight="1" x14ac:dyDescent="0.55000000000000004">
      <c r="A27" s="21"/>
      <c r="B27" s="22"/>
      <c r="C27" s="23"/>
      <c r="D27" s="21"/>
      <c r="E27" s="22"/>
      <c r="F27" s="22"/>
      <c r="G27" s="22"/>
      <c r="H27" s="22"/>
      <c r="I27" s="22"/>
      <c r="J27" s="23"/>
      <c r="K27" s="21"/>
      <c r="L27" s="22"/>
      <c r="M27" s="22"/>
      <c r="N27" s="22"/>
      <c r="O27" s="22"/>
      <c r="P27" s="22"/>
      <c r="Q27" s="23"/>
      <c r="R27" s="21"/>
      <c r="S27" s="22"/>
      <c r="T27" s="22"/>
      <c r="U27" s="22"/>
      <c r="V27" s="22"/>
      <c r="W27" s="22"/>
      <c r="X27" s="23"/>
      <c r="Y27" s="65" t="s">
        <v>119</v>
      </c>
      <c r="Z27" s="66"/>
      <c r="AA27" s="67"/>
      <c r="AB27" s="65" t="str" cm="1">
        <f t="array" ref="AB27">_xlfn.IFS(COUNTA(A23:A26)=0,"",COUNTIF(A23:A26,A23)=COUNTA(A23:A26),A23,TRUE,"その他")</f>
        <v/>
      </c>
      <c r="AC27" s="66"/>
      <c r="AD27" s="66"/>
      <c r="AE27" s="67"/>
      <c r="AF27" s="68" t="s">
        <v>108</v>
      </c>
      <c r="AG27" s="69"/>
      <c r="AH27" s="48" t="str">
        <f>IF(COUNT(AH23:AH26)=0,"",ROUNDDOWN(SUM(AH23:AH26),2))</f>
        <v/>
      </c>
      <c r="AI27" s="22"/>
      <c r="AJ27" s="22"/>
      <c r="AK27" s="25"/>
    </row>
    <row r="28" spans="1:37" ht="24" customHeight="1" x14ac:dyDescent="0.55000000000000004">
      <c r="A28" s="10"/>
      <c r="B28" s="11"/>
      <c r="C28" s="51"/>
      <c r="D28" s="10"/>
      <c r="E28" s="11"/>
      <c r="F28" s="11"/>
      <c r="G28" s="11"/>
      <c r="H28" s="11"/>
      <c r="I28" s="11"/>
      <c r="J28" s="12"/>
      <c r="K28" s="10"/>
      <c r="L28" s="11"/>
      <c r="M28" s="11"/>
      <c r="N28" s="11"/>
      <c r="O28" s="11"/>
      <c r="P28" s="11"/>
      <c r="Q28" s="12"/>
      <c r="R28" s="10"/>
      <c r="S28" s="11"/>
      <c r="T28" s="11"/>
      <c r="U28" s="11"/>
      <c r="V28" s="11"/>
      <c r="W28" s="11"/>
      <c r="X28" s="12"/>
      <c r="Y28" s="10"/>
      <c r="Z28" s="11"/>
      <c r="AA28" s="11"/>
      <c r="AB28" s="11"/>
      <c r="AC28" s="11"/>
      <c r="AD28" s="11"/>
      <c r="AE28" s="12"/>
      <c r="AF28" s="47" t="str">
        <f>IF(COUNTA(D28:AE28)=0,"",SUM(COUNTIF(D28:AE28,リスト!$K$4)*リスト!$T$4,COUNTIF(D28:AE28,リスト!$K$5)*リスト!$T$5,COUNTIF(D28:AE28,リスト!$K$6)*リスト!$T$6,COUNTIF(D28:AE28,リスト!$K$7)*リスト!$T$7,COUNTIF(D28:AE28,リスト!$K$8)*リスト!$T$8,COUNTIF(D28:AE28,リスト!$K$9)*リスト!$T$9,COUNTIF(D28:AE28,リスト!$K$10)*リスト!$T$10,COUNTIF(D28:AE28,リスト!$K$11)*リスト!$T$11,COUNTIF(D28:AE28,リスト!$K$12)*リスト!$T$12,COUNTIF(D28:AE28,リスト!$K$13)*リスト!$T$13,COUNTIF(D28:AE28,リスト!$K$14)*リスト!$T$14,COUNTIF(D28:AE28,リスト!$K$15)*リスト!$T$15,COUNTIF(D28:AE28,リスト!$K$16)*リスト!$T$16,COUNTIF(D28:AE28,リスト!$K$17)*リスト!$T$17,COUNTIF(D28:AE28,リスト!$K$18)*リスト!$T$18,COUNTIF(D28:AE28,リスト!$K$19)*リスト!$T$19,COUNTIF(D28:AE28,リスト!$K$20)*リスト!$T$20,COUNTIF(D28:AE28,リスト!$K$21)*リスト!$T$21,COUNTIF(D28:AE28,リスト!$K$22)*リスト!$T$22,COUNTIF(D28:AE28,リスト!$K$23)*リスト!$T$23,COUNTIF(D28:AE28,リスト!$K$24)*リスト!$T$24,COUNTIF(D28:AE28,リスト!$K$25)*リスト!$T$25,COUNTIF(D28:AE28,リスト!$K$26)*リスト!$T$26,COUNTIF(D28:AE28,リスト!$K$27)*リスト!$T$27,COUNTIF(D28:AE28,リスト!$K$28)*リスト!$T$28,COUNTIF(D28:AE28,リスト!$K$29)*リスト!$T$29,COUNTIF(D28:AE28,リスト!$K$30)*リスト!$T$30,COUNTIF(D28:AE28,リスト!$K$31)*リスト!$T$31,COUNTIF(D28:AE28,リスト!$K$32)*リスト!$T$32,COUNTIF(D28:AE28,リスト!$K$33)*リスト!$T$33,COUNTIF(D28:AE28,リスト!$K$34)*リスト!$T$34,COUNTIF(D28:AE28,リスト!$K$35)*リスト!$T$35,COUNTIF(D28:AE28,リスト!$K$36)*リスト!$T$36,COUNTIF(D28:AE28,リスト!$K$37)*リスト!$T$37,COUNTIF(D28:AE28,リスト!$K$38)*リスト!$T$38,COUNTIF(D28:AE28,リスト!$K$39)*リスト!$T$39,COUNTIF(D28:AE28,リスト!$K$40)*リスト!$T$40,COUNTIF(D28:AE28,リスト!$K$41)*リスト!$T$41,COUNTIF(D28:AE28,リスト!$K$42)*リスト!$T$42,COUNTIF(D28:AE28,リスト!$K$43)*リスト!$T$43))</f>
        <v/>
      </c>
      <c r="AG28" s="48" t="str">
        <f t="shared" ref="AG28:AG31" si="2">IF(AF28="","",AF28/4)</f>
        <v/>
      </c>
      <c r="AH28" s="48" t="str" cm="1">
        <f t="array" ref="AH28">_xlfn.IFS(AF$5="","",AG28="","",ROUNDDOWN(AG28/AF$5,2)&gt;1,1,AG28/AF$5&gt;0,ROUNDDOWN(AG28/AF$5,2),TRUE,"")</f>
        <v/>
      </c>
      <c r="AI28" s="50"/>
      <c r="AJ28" s="50"/>
      <c r="AK28" s="53"/>
    </row>
    <row r="29" spans="1:37" ht="24" customHeight="1" x14ac:dyDescent="0.55000000000000004">
      <c r="A29" s="10"/>
      <c r="B29" s="11"/>
      <c r="C29" s="51"/>
      <c r="D29" s="10"/>
      <c r="E29" s="11"/>
      <c r="F29" s="11"/>
      <c r="G29" s="11"/>
      <c r="H29" s="11"/>
      <c r="I29" s="11"/>
      <c r="J29" s="12"/>
      <c r="K29" s="10"/>
      <c r="L29" s="11"/>
      <c r="M29" s="11"/>
      <c r="N29" s="11"/>
      <c r="O29" s="11"/>
      <c r="P29" s="11"/>
      <c r="Q29" s="12"/>
      <c r="R29" s="10"/>
      <c r="S29" s="11"/>
      <c r="T29" s="11"/>
      <c r="U29" s="11"/>
      <c r="V29" s="11"/>
      <c r="W29" s="11"/>
      <c r="X29" s="12"/>
      <c r="Y29" s="10"/>
      <c r="Z29" s="11"/>
      <c r="AA29" s="11"/>
      <c r="AB29" s="11"/>
      <c r="AC29" s="11"/>
      <c r="AD29" s="11"/>
      <c r="AE29" s="12"/>
      <c r="AF29" s="47" t="str">
        <f>IF(COUNTA(D29:AE29)=0,"",SUM(COUNTIF(D29:AE29,リスト!$K$4)*リスト!$T$4,COUNTIF(D29:AE29,リスト!$K$5)*リスト!$T$5,COUNTIF(D29:AE29,リスト!$K$6)*リスト!$T$6,COUNTIF(D29:AE29,リスト!$K$7)*リスト!$T$7,COUNTIF(D29:AE29,リスト!$K$8)*リスト!$T$8,COUNTIF(D29:AE29,リスト!$K$9)*リスト!$T$9,COUNTIF(D29:AE29,リスト!$K$10)*リスト!$T$10,COUNTIF(D29:AE29,リスト!$K$11)*リスト!$T$11,COUNTIF(D29:AE29,リスト!$K$12)*リスト!$T$12,COUNTIF(D29:AE29,リスト!$K$13)*リスト!$T$13,COUNTIF(D29:AE29,リスト!$K$14)*リスト!$T$14,COUNTIF(D29:AE29,リスト!$K$15)*リスト!$T$15,COUNTIF(D29:AE29,リスト!$K$16)*リスト!$T$16,COUNTIF(D29:AE29,リスト!$K$17)*リスト!$T$17,COUNTIF(D29:AE29,リスト!$K$18)*リスト!$T$18,COUNTIF(D29:AE29,リスト!$K$19)*リスト!$T$19,COUNTIF(D29:AE29,リスト!$K$20)*リスト!$T$20,COUNTIF(D29:AE29,リスト!$K$21)*リスト!$T$21,COUNTIF(D29:AE29,リスト!$K$22)*リスト!$T$22,COUNTIF(D29:AE29,リスト!$K$23)*リスト!$T$23,COUNTIF(D29:AE29,リスト!$K$24)*リスト!$T$24,COUNTIF(D29:AE29,リスト!$K$25)*リスト!$T$25,COUNTIF(D29:AE29,リスト!$K$26)*リスト!$T$26,COUNTIF(D29:AE29,リスト!$K$27)*リスト!$T$27,COUNTIF(D29:AE29,リスト!$K$28)*リスト!$T$28,COUNTIF(D29:AE29,リスト!$K$29)*リスト!$T$29,COUNTIF(D29:AE29,リスト!$K$30)*リスト!$T$30,COUNTIF(D29:AE29,リスト!$K$31)*リスト!$T$31,COUNTIF(D29:AE29,リスト!$K$32)*リスト!$T$32,COUNTIF(D29:AE29,リスト!$K$33)*リスト!$T$33,COUNTIF(D29:AE29,リスト!$K$34)*リスト!$T$34,COUNTIF(D29:AE29,リスト!$K$35)*リスト!$T$35,COUNTIF(D29:AE29,リスト!$K$36)*リスト!$T$36,COUNTIF(D29:AE29,リスト!$K$37)*リスト!$T$37,COUNTIF(D29:AE29,リスト!$K$38)*リスト!$T$38,COUNTIF(D29:AE29,リスト!$K$39)*リスト!$T$39,COUNTIF(D29:AE29,リスト!$K$40)*リスト!$T$40,COUNTIF(D29:AE29,リスト!$K$41)*リスト!$T$41,COUNTIF(D29:AE29,リスト!$K$42)*リスト!$T$42,COUNTIF(D29:AE29,リスト!$K$43)*リスト!$T$43))</f>
        <v/>
      </c>
      <c r="AG29" s="48" t="str">
        <f t="shared" ref="AG29" si="3">IF(AF29="","",AF29/4)</f>
        <v/>
      </c>
      <c r="AH29" s="48" t="str" cm="1">
        <f t="array" ref="AH29">_xlfn.IFS(AF$5="","",AG29="","",ROUNDDOWN(AG29/AF$5,2)&gt;1,1,AG29/AF$5&gt;0,ROUNDDOWN(AG29/AF$5,2),TRUE,"")</f>
        <v/>
      </c>
      <c r="AI29" s="50"/>
      <c r="AJ29" s="50"/>
      <c r="AK29" s="53"/>
    </row>
    <row r="30" spans="1:37" ht="24" customHeight="1" x14ac:dyDescent="0.55000000000000004">
      <c r="A30" s="10"/>
      <c r="B30" s="11"/>
      <c r="C30" s="51"/>
      <c r="D30" s="10"/>
      <c r="E30" s="11"/>
      <c r="F30" s="11"/>
      <c r="G30" s="11"/>
      <c r="H30" s="11"/>
      <c r="I30" s="11"/>
      <c r="J30" s="12"/>
      <c r="K30" s="10"/>
      <c r="L30" s="11"/>
      <c r="M30" s="11"/>
      <c r="N30" s="11"/>
      <c r="O30" s="11"/>
      <c r="P30" s="11"/>
      <c r="Q30" s="12"/>
      <c r="R30" s="10"/>
      <c r="S30" s="11"/>
      <c r="T30" s="11"/>
      <c r="U30" s="11"/>
      <c r="V30" s="11"/>
      <c r="W30" s="11"/>
      <c r="X30" s="12"/>
      <c r="Y30" s="10"/>
      <c r="Z30" s="11"/>
      <c r="AA30" s="11"/>
      <c r="AB30" s="11"/>
      <c r="AC30" s="11"/>
      <c r="AD30" s="11"/>
      <c r="AE30" s="12"/>
      <c r="AF30" s="47" t="str">
        <f>IF(COUNTA(D30:AE30)=0,"",SUM(COUNTIF(D30:AE30,リスト!$K$4)*リスト!$T$4,COUNTIF(D30:AE30,リスト!$K$5)*リスト!$T$5,COUNTIF(D30:AE30,リスト!$K$6)*リスト!$T$6,COUNTIF(D30:AE30,リスト!$K$7)*リスト!$T$7,COUNTIF(D30:AE30,リスト!$K$8)*リスト!$T$8,COUNTIF(D30:AE30,リスト!$K$9)*リスト!$T$9,COUNTIF(D30:AE30,リスト!$K$10)*リスト!$T$10,COUNTIF(D30:AE30,リスト!$K$11)*リスト!$T$11,COUNTIF(D30:AE30,リスト!$K$12)*リスト!$T$12,COUNTIF(D30:AE30,リスト!$K$13)*リスト!$T$13,COUNTIF(D30:AE30,リスト!$K$14)*リスト!$T$14,COUNTIF(D30:AE30,リスト!$K$15)*リスト!$T$15,COUNTIF(D30:AE30,リスト!$K$16)*リスト!$T$16,COUNTIF(D30:AE30,リスト!$K$17)*リスト!$T$17,COUNTIF(D30:AE30,リスト!$K$18)*リスト!$T$18,COUNTIF(D30:AE30,リスト!$K$19)*リスト!$T$19,COUNTIF(D30:AE30,リスト!$K$20)*リスト!$T$20,COUNTIF(D30:AE30,リスト!$K$21)*リスト!$T$21,COUNTIF(D30:AE30,リスト!$K$22)*リスト!$T$22,COUNTIF(D30:AE30,リスト!$K$23)*リスト!$T$23,COUNTIF(D30:AE30,リスト!$K$24)*リスト!$T$24,COUNTIF(D30:AE30,リスト!$K$25)*リスト!$T$25,COUNTIF(D30:AE30,リスト!$K$26)*リスト!$T$26,COUNTIF(D30:AE30,リスト!$K$27)*リスト!$T$27,COUNTIF(D30:AE30,リスト!$K$28)*リスト!$T$28,COUNTIF(D30:AE30,リスト!$K$29)*リスト!$T$29,COUNTIF(D30:AE30,リスト!$K$30)*リスト!$T$30,COUNTIF(D30:AE30,リスト!$K$31)*リスト!$T$31,COUNTIF(D30:AE30,リスト!$K$32)*リスト!$T$32,COUNTIF(D30:AE30,リスト!$K$33)*リスト!$T$33,COUNTIF(D30:AE30,リスト!$K$34)*リスト!$T$34,COUNTIF(D30:AE30,リスト!$K$35)*リスト!$T$35,COUNTIF(D30:AE30,リスト!$K$36)*リスト!$T$36,COUNTIF(D30:AE30,リスト!$K$37)*リスト!$T$37,COUNTIF(D30:AE30,リスト!$K$38)*リスト!$T$38,COUNTIF(D30:AE30,リスト!$K$39)*リスト!$T$39,COUNTIF(D30:AE30,リスト!$K$40)*リスト!$T$40,COUNTIF(D30:AE30,リスト!$K$41)*リスト!$T$41,COUNTIF(D30:AE30,リスト!$K$42)*リスト!$T$42,COUNTIF(D30:AE30,リスト!$K$43)*リスト!$T$43))</f>
        <v/>
      </c>
      <c r="AG30" s="48" t="str">
        <f t="shared" si="2"/>
        <v/>
      </c>
      <c r="AH30" s="48" t="str" cm="1">
        <f t="array" ref="AH30">_xlfn.IFS(AF$5="","",AG30="","",ROUNDDOWN(AG30/AF$5,2)&gt;1,1,AG30/AF$5&gt;0,ROUNDDOWN(AG30/AF$5,2),TRUE,"")</f>
        <v/>
      </c>
      <c r="AI30" s="50"/>
      <c r="AJ30" s="50"/>
      <c r="AK30" s="53"/>
    </row>
    <row r="31" spans="1:37" ht="24" customHeight="1" x14ac:dyDescent="0.55000000000000004">
      <c r="A31" s="10"/>
      <c r="B31" s="11"/>
      <c r="C31" s="51"/>
      <c r="D31" s="10"/>
      <c r="E31" s="11"/>
      <c r="F31" s="11"/>
      <c r="G31" s="11"/>
      <c r="H31" s="11"/>
      <c r="I31" s="11"/>
      <c r="J31" s="12"/>
      <c r="K31" s="10"/>
      <c r="L31" s="11"/>
      <c r="M31" s="11"/>
      <c r="N31" s="11"/>
      <c r="O31" s="11"/>
      <c r="P31" s="11"/>
      <c r="Q31" s="12"/>
      <c r="R31" s="10"/>
      <c r="S31" s="11"/>
      <c r="T31" s="11"/>
      <c r="U31" s="11"/>
      <c r="V31" s="11"/>
      <c r="W31" s="11"/>
      <c r="X31" s="12"/>
      <c r="Y31" s="10"/>
      <c r="Z31" s="11"/>
      <c r="AA31" s="11"/>
      <c r="AB31" s="11"/>
      <c r="AC31" s="11"/>
      <c r="AD31" s="11"/>
      <c r="AE31" s="12"/>
      <c r="AF31" s="47" t="str">
        <f>IF(COUNTA(D31:AE31)=0,"",SUM(COUNTIF(D31:AE31,リスト!$K$4)*リスト!$T$4,COUNTIF(D31:AE31,リスト!$K$5)*リスト!$T$5,COUNTIF(D31:AE31,リスト!$K$6)*リスト!$T$6,COUNTIF(D31:AE31,リスト!$K$7)*リスト!$T$7,COUNTIF(D31:AE31,リスト!$K$8)*リスト!$T$8,COUNTIF(D31:AE31,リスト!$K$9)*リスト!$T$9,COUNTIF(D31:AE31,リスト!$K$10)*リスト!$T$10,COUNTIF(D31:AE31,リスト!$K$11)*リスト!$T$11,COUNTIF(D31:AE31,リスト!$K$12)*リスト!$T$12,COUNTIF(D31:AE31,リスト!$K$13)*リスト!$T$13,COUNTIF(D31:AE31,リスト!$K$14)*リスト!$T$14,COUNTIF(D31:AE31,リスト!$K$15)*リスト!$T$15,COUNTIF(D31:AE31,リスト!$K$16)*リスト!$T$16,COUNTIF(D31:AE31,リスト!$K$17)*リスト!$T$17,COUNTIF(D31:AE31,リスト!$K$18)*リスト!$T$18,COUNTIF(D31:AE31,リスト!$K$19)*リスト!$T$19,COUNTIF(D31:AE31,リスト!$K$20)*リスト!$T$20,COUNTIF(D31:AE31,リスト!$K$21)*リスト!$T$21,COUNTIF(D31:AE31,リスト!$K$22)*リスト!$T$22,COUNTIF(D31:AE31,リスト!$K$23)*リスト!$T$23,COUNTIF(D31:AE31,リスト!$K$24)*リスト!$T$24,COUNTIF(D31:AE31,リスト!$K$25)*リスト!$T$25,COUNTIF(D31:AE31,リスト!$K$26)*リスト!$T$26,COUNTIF(D31:AE31,リスト!$K$27)*リスト!$T$27,COUNTIF(D31:AE31,リスト!$K$28)*リスト!$T$28,COUNTIF(D31:AE31,リスト!$K$29)*リスト!$T$29,COUNTIF(D31:AE31,リスト!$K$30)*リスト!$T$30,COUNTIF(D31:AE31,リスト!$K$31)*リスト!$T$31,COUNTIF(D31:AE31,リスト!$K$32)*リスト!$T$32,COUNTIF(D31:AE31,リスト!$K$33)*リスト!$T$33,COUNTIF(D31:AE31,リスト!$K$34)*リスト!$T$34,COUNTIF(D31:AE31,リスト!$K$35)*リスト!$T$35,COUNTIF(D31:AE31,リスト!$K$36)*リスト!$T$36,COUNTIF(D31:AE31,リスト!$K$37)*リスト!$T$37,COUNTIF(D31:AE31,リスト!$K$38)*リスト!$T$38,COUNTIF(D31:AE31,リスト!$K$39)*リスト!$T$39,COUNTIF(D31:AE31,リスト!$K$40)*リスト!$T$40,COUNTIF(D31:AE31,リスト!$K$41)*リスト!$T$41,COUNTIF(D31:AE31,リスト!$K$42)*リスト!$T$42,COUNTIF(D31:AE31,リスト!$K$43)*リスト!$T$43))</f>
        <v/>
      </c>
      <c r="AG31" s="48" t="str">
        <f t="shared" si="2"/>
        <v/>
      </c>
      <c r="AH31" s="48" t="str" cm="1">
        <f t="array" ref="AH31">_xlfn.IFS(AF$5="","",AG31="","",ROUNDDOWN(AG31/AF$5,2)&gt;1,1,AG31/AF$5&gt;0,ROUNDDOWN(AG31/AF$5,2),TRUE,"")</f>
        <v/>
      </c>
      <c r="AI31" s="50"/>
      <c r="AJ31" s="50"/>
      <c r="AK31" s="53"/>
    </row>
    <row r="32" spans="1:37" ht="24" customHeight="1" x14ac:dyDescent="0.55000000000000004">
      <c r="A32" s="21"/>
      <c r="B32" s="22"/>
      <c r="C32" s="23"/>
      <c r="D32" s="21"/>
      <c r="E32" s="22"/>
      <c r="F32" s="22"/>
      <c r="G32" s="22"/>
      <c r="H32" s="22"/>
      <c r="I32" s="22"/>
      <c r="J32" s="23"/>
      <c r="K32" s="21"/>
      <c r="L32" s="22"/>
      <c r="M32" s="22"/>
      <c r="N32" s="22"/>
      <c r="O32" s="22"/>
      <c r="P32" s="22"/>
      <c r="Q32" s="23"/>
      <c r="R32" s="21"/>
      <c r="S32" s="22"/>
      <c r="T32" s="22"/>
      <c r="U32" s="22"/>
      <c r="V32" s="22"/>
      <c r="W32" s="22"/>
      <c r="X32" s="23"/>
      <c r="Y32" s="65" t="s">
        <v>119</v>
      </c>
      <c r="Z32" s="66"/>
      <c r="AA32" s="67"/>
      <c r="AB32" s="65" t="str" cm="1">
        <f t="array" ref="AB32">_xlfn.IFS(COUNTA(A28:A31)=0,"",COUNTIF(A28:A31,A28)=COUNTA(A28:A31),A28,TRUE,"その他")</f>
        <v/>
      </c>
      <c r="AC32" s="66"/>
      <c r="AD32" s="66"/>
      <c r="AE32" s="67"/>
      <c r="AF32" s="68" t="s">
        <v>108</v>
      </c>
      <c r="AG32" s="69"/>
      <c r="AH32" s="48" t="str">
        <f>IF(COUNT(AH28:AH31)=0,"",ROUNDDOWN(SUM(AH28:AH31),2))</f>
        <v/>
      </c>
      <c r="AI32" s="22"/>
      <c r="AJ32" s="22"/>
      <c r="AK32" s="25"/>
    </row>
    <row r="33" spans="1:37" ht="24" customHeight="1" x14ac:dyDescent="0.55000000000000004">
      <c r="A33" s="10"/>
      <c r="B33" s="11"/>
      <c r="C33" s="51"/>
      <c r="D33" s="10"/>
      <c r="E33" s="11"/>
      <c r="F33" s="11"/>
      <c r="G33" s="11"/>
      <c r="H33" s="11"/>
      <c r="I33" s="11"/>
      <c r="J33" s="12"/>
      <c r="K33" s="10"/>
      <c r="L33" s="11"/>
      <c r="M33" s="11"/>
      <c r="N33" s="11"/>
      <c r="O33" s="11"/>
      <c r="P33" s="11"/>
      <c r="Q33" s="12"/>
      <c r="R33" s="10"/>
      <c r="S33" s="11"/>
      <c r="T33" s="11"/>
      <c r="U33" s="11"/>
      <c r="V33" s="11"/>
      <c r="W33" s="11"/>
      <c r="X33" s="12"/>
      <c r="Y33" s="10"/>
      <c r="Z33" s="11"/>
      <c r="AA33" s="11"/>
      <c r="AB33" s="11"/>
      <c r="AC33" s="11"/>
      <c r="AD33" s="11"/>
      <c r="AE33" s="12"/>
      <c r="AF33" s="47" t="str">
        <f>IF(COUNTA(D33:AE33)=0,"",SUM(COUNTIF(D33:AE33,リスト!$K$4)*リスト!$T$4,COUNTIF(D33:AE33,リスト!$K$5)*リスト!$T$5,COUNTIF(D33:AE33,リスト!$K$6)*リスト!$T$6,COUNTIF(D33:AE33,リスト!$K$7)*リスト!$T$7,COUNTIF(D33:AE33,リスト!$K$8)*リスト!$T$8,COUNTIF(D33:AE33,リスト!$K$9)*リスト!$T$9,COUNTIF(D33:AE33,リスト!$K$10)*リスト!$T$10,COUNTIF(D33:AE33,リスト!$K$11)*リスト!$T$11,COUNTIF(D33:AE33,リスト!$K$12)*リスト!$T$12,COUNTIF(D33:AE33,リスト!$K$13)*リスト!$T$13,COUNTIF(D33:AE33,リスト!$K$14)*リスト!$T$14,COUNTIF(D33:AE33,リスト!$K$15)*リスト!$T$15,COUNTIF(D33:AE33,リスト!$K$16)*リスト!$T$16,COUNTIF(D33:AE33,リスト!$K$17)*リスト!$T$17,COUNTIF(D33:AE33,リスト!$K$18)*リスト!$T$18,COUNTIF(D33:AE33,リスト!$K$19)*リスト!$T$19,COUNTIF(D33:AE33,リスト!$K$20)*リスト!$T$20,COUNTIF(D33:AE33,リスト!$K$21)*リスト!$T$21,COUNTIF(D33:AE33,リスト!$K$22)*リスト!$T$22,COUNTIF(D33:AE33,リスト!$K$23)*リスト!$T$23,COUNTIF(D33:AE33,リスト!$K$24)*リスト!$T$24,COUNTIF(D33:AE33,リスト!$K$25)*リスト!$T$25,COUNTIF(D33:AE33,リスト!$K$26)*リスト!$T$26,COUNTIF(D33:AE33,リスト!$K$27)*リスト!$T$27,COUNTIF(D33:AE33,リスト!$K$28)*リスト!$T$28,COUNTIF(D33:AE33,リスト!$K$29)*リスト!$T$29,COUNTIF(D33:AE33,リスト!$K$30)*リスト!$T$30,COUNTIF(D33:AE33,リスト!$K$31)*リスト!$T$31,COUNTIF(D33:AE33,リスト!$K$32)*リスト!$T$32,COUNTIF(D33:AE33,リスト!$K$33)*リスト!$T$33,COUNTIF(D33:AE33,リスト!$K$34)*リスト!$T$34,COUNTIF(D33:AE33,リスト!$K$35)*リスト!$T$35,COUNTIF(D33:AE33,リスト!$K$36)*リスト!$T$36,COUNTIF(D33:AE33,リスト!$K$37)*リスト!$T$37,COUNTIF(D33:AE33,リスト!$K$38)*リスト!$T$38,COUNTIF(D33:AE33,リスト!$K$39)*リスト!$T$39,COUNTIF(D33:AE33,リスト!$K$40)*リスト!$T$40,COUNTIF(D33:AE33,リスト!$K$41)*リスト!$T$41,COUNTIF(D33:AE33,リスト!$K$42)*リスト!$T$42,COUNTIF(D33:AE33,リスト!$K$43)*リスト!$T$43))</f>
        <v/>
      </c>
      <c r="AG33" s="48" t="str">
        <f t="shared" ref="AG33:AG35" si="4">IF(AF33="","",AF33/4)</f>
        <v/>
      </c>
      <c r="AH33" s="48" t="str" cm="1">
        <f t="array" ref="AH33">_xlfn.IFS(AF$5="","",AG33="","",ROUNDDOWN(AG33/AF$5,2)&gt;1,1,AG33/AF$5&gt;0,ROUNDDOWN(AG33/AF$5,2),TRUE,"")</f>
        <v/>
      </c>
      <c r="AI33" s="50"/>
      <c r="AJ33" s="50"/>
      <c r="AK33" s="53"/>
    </row>
    <row r="34" spans="1:37" ht="24" customHeight="1" x14ac:dyDescent="0.55000000000000004">
      <c r="A34" s="10"/>
      <c r="B34" s="11"/>
      <c r="C34" s="51"/>
      <c r="D34" s="10"/>
      <c r="E34" s="11"/>
      <c r="F34" s="11"/>
      <c r="G34" s="11"/>
      <c r="H34" s="11"/>
      <c r="I34" s="11"/>
      <c r="J34" s="12"/>
      <c r="K34" s="10"/>
      <c r="L34" s="11"/>
      <c r="M34" s="11"/>
      <c r="N34" s="11"/>
      <c r="O34" s="11"/>
      <c r="P34" s="11"/>
      <c r="Q34" s="12"/>
      <c r="R34" s="10"/>
      <c r="S34" s="11"/>
      <c r="T34" s="11"/>
      <c r="U34" s="11"/>
      <c r="V34" s="11"/>
      <c r="W34" s="11"/>
      <c r="X34" s="12"/>
      <c r="Y34" s="10"/>
      <c r="Z34" s="11"/>
      <c r="AA34" s="11"/>
      <c r="AB34" s="11"/>
      <c r="AC34" s="11"/>
      <c r="AD34" s="11"/>
      <c r="AE34" s="12"/>
      <c r="AF34" s="47" t="str">
        <f>IF(COUNTA(D34:AE34)=0,"",SUM(COUNTIF(D34:AE34,リスト!$K$4)*リスト!$T$4,COUNTIF(D34:AE34,リスト!$K$5)*リスト!$T$5,COUNTIF(D34:AE34,リスト!$K$6)*リスト!$T$6,COUNTIF(D34:AE34,リスト!$K$7)*リスト!$T$7,COUNTIF(D34:AE34,リスト!$K$8)*リスト!$T$8,COUNTIF(D34:AE34,リスト!$K$9)*リスト!$T$9,COUNTIF(D34:AE34,リスト!$K$10)*リスト!$T$10,COUNTIF(D34:AE34,リスト!$K$11)*リスト!$T$11,COUNTIF(D34:AE34,リスト!$K$12)*リスト!$T$12,COUNTIF(D34:AE34,リスト!$K$13)*リスト!$T$13,COUNTIF(D34:AE34,リスト!$K$14)*リスト!$T$14,COUNTIF(D34:AE34,リスト!$K$15)*リスト!$T$15,COUNTIF(D34:AE34,リスト!$K$16)*リスト!$T$16,COUNTIF(D34:AE34,リスト!$K$17)*リスト!$T$17,COUNTIF(D34:AE34,リスト!$K$18)*リスト!$T$18,COUNTIF(D34:AE34,リスト!$K$19)*リスト!$T$19,COUNTIF(D34:AE34,リスト!$K$20)*リスト!$T$20,COUNTIF(D34:AE34,リスト!$K$21)*リスト!$T$21,COUNTIF(D34:AE34,リスト!$K$22)*リスト!$T$22,COUNTIF(D34:AE34,リスト!$K$23)*リスト!$T$23,COUNTIF(D34:AE34,リスト!$K$24)*リスト!$T$24,COUNTIF(D34:AE34,リスト!$K$25)*リスト!$T$25,COUNTIF(D34:AE34,リスト!$K$26)*リスト!$T$26,COUNTIF(D34:AE34,リスト!$K$27)*リスト!$T$27,COUNTIF(D34:AE34,リスト!$K$28)*リスト!$T$28,COUNTIF(D34:AE34,リスト!$K$29)*リスト!$T$29,COUNTIF(D34:AE34,リスト!$K$30)*リスト!$T$30,COUNTIF(D34:AE34,リスト!$K$31)*リスト!$T$31,COUNTIF(D34:AE34,リスト!$K$32)*リスト!$T$32,COUNTIF(D34:AE34,リスト!$K$33)*リスト!$T$33,COUNTIF(D34:AE34,リスト!$K$34)*リスト!$T$34,COUNTIF(D34:AE34,リスト!$K$35)*リスト!$T$35,COUNTIF(D34:AE34,リスト!$K$36)*リスト!$T$36,COUNTIF(D34:AE34,リスト!$K$37)*リスト!$T$37,COUNTIF(D34:AE34,リスト!$K$38)*リスト!$T$38,COUNTIF(D34:AE34,リスト!$K$39)*リスト!$T$39,COUNTIF(D34:AE34,リスト!$K$40)*リスト!$T$40,COUNTIF(D34:AE34,リスト!$K$41)*リスト!$T$41,COUNTIF(D34:AE34,リスト!$K$42)*リスト!$T$42,COUNTIF(D34:AE34,リスト!$K$43)*リスト!$T$43))</f>
        <v/>
      </c>
      <c r="AG34" s="48" t="str">
        <f t="shared" si="4"/>
        <v/>
      </c>
      <c r="AH34" s="48" t="str" cm="1">
        <f t="array" ref="AH34">_xlfn.IFS(AF$5="","",AG34="","",ROUNDDOWN(AG34/AF$5,2)&gt;1,1,AG34/AF$5&gt;0,ROUNDDOWN(AG34/AF$5,2),TRUE,"")</f>
        <v/>
      </c>
      <c r="AI34" s="50"/>
      <c r="AJ34" s="50"/>
      <c r="AK34" s="53"/>
    </row>
    <row r="35" spans="1:37" ht="24" customHeight="1" x14ac:dyDescent="0.55000000000000004">
      <c r="A35" s="10"/>
      <c r="B35" s="11"/>
      <c r="C35" s="51"/>
      <c r="D35" s="10"/>
      <c r="E35" s="11"/>
      <c r="F35" s="11"/>
      <c r="G35" s="11"/>
      <c r="H35" s="11"/>
      <c r="I35" s="11"/>
      <c r="J35" s="12"/>
      <c r="K35" s="10"/>
      <c r="L35" s="11"/>
      <c r="M35" s="11"/>
      <c r="N35" s="11"/>
      <c r="O35" s="11"/>
      <c r="P35" s="11"/>
      <c r="Q35" s="12"/>
      <c r="R35" s="10"/>
      <c r="S35" s="11"/>
      <c r="T35" s="11"/>
      <c r="U35" s="11"/>
      <c r="V35" s="11"/>
      <c r="W35" s="11"/>
      <c r="X35" s="12"/>
      <c r="Y35" s="10"/>
      <c r="Z35" s="11"/>
      <c r="AA35" s="11"/>
      <c r="AB35" s="11"/>
      <c r="AC35" s="11"/>
      <c r="AD35" s="11"/>
      <c r="AE35" s="12"/>
      <c r="AF35" s="47" t="str">
        <f>IF(COUNTA(D35:AE35)=0,"",SUM(COUNTIF(D35:AE35,リスト!$K$4)*リスト!$T$4,COUNTIF(D35:AE35,リスト!$K$5)*リスト!$T$5,COUNTIF(D35:AE35,リスト!$K$6)*リスト!$T$6,COUNTIF(D35:AE35,リスト!$K$7)*リスト!$T$7,COUNTIF(D35:AE35,リスト!$K$8)*リスト!$T$8,COUNTIF(D35:AE35,リスト!$K$9)*リスト!$T$9,COUNTIF(D35:AE35,リスト!$K$10)*リスト!$T$10,COUNTIF(D35:AE35,リスト!$K$11)*リスト!$T$11,COUNTIF(D35:AE35,リスト!$K$12)*リスト!$T$12,COUNTIF(D35:AE35,リスト!$K$13)*リスト!$T$13,COUNTIF(D35:AE35,リスト!$K$14)*リスト!$T$14,COUNTIF(D35:AE35,リスト!$K$15)*リスト!$T$15,COUNTIF(D35:AE35,リスト!$K$16)*リスト!$T$16,COUNTIF(D35:AE35,リスト!$K$17)*リスト!$T$17,COUNTIF(D35:AE35,リスト!$K$18)*リスト!$T$18,COUNTIF(D35:AE35,リスト!$K$19)*リスト!$T$19,COUNTIF(D35:AE35,リスト!$K$20)*リスト!$T$20,COUNTIF(D35:AE35,リスト!$K$21)*リスト!$T$21,COUNTIF(D35:AE35,リスト!$K$22)*リスト!$T$22,COUNTIF(D35:AE35,リスト!$K$23)*リスト!$T$23,COUNTIF(D35:AE35,リスト!$K$24)*リスト!$T$24,COUNTIF(D35:AE35,リスト!$K$25)*リスト!$T$25,COUNTIF(D35:AE35,リスト!$K$26)*リスト!$T$26,COUNTIF(D35:AE35,リスト!$K$27)*リスト!$T$27,COUNTIF(D35:AE35,リスト!$K$28)*リスト!$T$28,COUNTIF(D35:AE35,リスト!$K$29)*リスト!$T$29,COUNTIF(D35:AE35,リスト!$K$30)*リスト!$T$30,COUNTIF(D35:AE35,リスト!$K$31)*リスト!$T$31,COUNTIF(D35:AE35,リスト!$K$32)*リスト!$T$32,COUNTIF(D35:AE35,リスト!$K$33)*リスト!$T$33,COUNTIF(D35:AE35,リスト!$K$34)*リスト!$T$34,COUNTIF(D35:AE35,リスト!$K$35)*リスト!$T$35,COUNTIF(D35:AE35,リスト!$K$36)*リスト!$T$36,COUNTIF(D35:AE35,リスト!$K$37)*リスト!$T$37,COUNTIF(D35:AE35,リスト!$K$38)*リスト!$T$38,COUNTIF(D35:AE35,リスト!$K$39)*リスト!$T$39,COUNTIF(D35:AE35,リスト!$K$40)*リスト!$T$40,COUNTIF(D35:AE35,リスト!$K$41)*リスト!$T$41,COUNTIF(D35:AE35,リスト!$K$42)*リスト!$T$42,COUNTIF(D35:AE35,リスト!$K$43)*リスト!$T$43))</f>
        <v/>
      </c>
      <c r="AG35" s="48" t="str">
        <f t="shared" si="4"/>
        <v/>
      </c>
      <c r="AH35" s="48" t="str" cm="1">
        <f t="array" ref="AH35">_xlfn.IFS(AF$5="","",AG35="","",ROUNDDOWN(AG35/AF$5,2)&gt;1,1,AG35/AF$5&gt;0,ROUNDDOWN(AG35/AF$5,2),TRUE,"")</f>
        <v/>
      </c>
      <c r="AI35" s="50"/>
      <c r="AJ35" s="50"/>
      <c r="AK35" s="53"/>
    </row>
    <row r="36" spans="1:37" ht="24" customHeight="1" x14ac:dyDescent="0.55000000000000004">
      <c r="A36" s="21"/>
      <c r="B36" s="22"/>
      <c r="C36" s="23"/>
      <c r="D36" s="21"/>
      <c r="E36" s="22"/>
      <c r="F36" s="22"/>
      <c r="G36" s="22"/>
      <c r="H36" s="22"/>
      <c r="I36" s="22"/>
      <c r="J36" s="23"/>
      <c r="K36" s="21"/>
      <c r="L36" s="22"/>
      <c r="M36" s="22"/>
      <c r="N36" s="22"/>
      <c r="O36" s="22"/>
      <c r="P36" s="22"/>
      <c r="Q36" s="23"/>
      <c r="R36" s="21"/>
      <c r="S36" s="22"/>
      <c r="T36" s="22"/>
      <c r="U36" s="22"/>
      <c r="V36" s="22"/>
      <c r="W36" s="22"/>
      <c r="X36" s="23"/>
      <c r="Y36" s="65" t="s">
        <v>119</v>
      </c>
      <c r="Z36" s="66"/>
      <c r="AA36" s="67"/>
      <c r="AB36" s="65" t="str" cm="1">
        <f t="array" ref="AB36">_xlfn.IFS(COUNTA(A33:A35)=0,"",COUNTIF(A33:A35,A33)=COUNTA(A33:A35),A33,TRUE,"その他")</f>
        <v/>
      </c>
      <c r="AC36" s="66"/>
      <c r="AD36" s="66"/>
      <c r="AE36" s="67"/>
      <c r="AF36" s="68" t="s">
        <v>108</v>
      </c>
      <c r="AG36" s="69"/>
      <c r="AH36" s="48" t="str">
        <f>IF(COUNT(AH33:AH35)=0,"",ROUNDDOWN(SUM(AH33:AH35),2))</f>
        <v/>
      </c>
      <c r="AI36" s="22"/>
      <c r="AJ36" s="22"/>
      <c r="AK36" s="25"/>
    </row>
    <row r="37" spans="1:37" ht="3" customHeight="1" thickBot="1" x14ac:dyDescent="0.6">
      <c r="A37" s="13"/>
      <c r="B37" s="14"/>
      <c r="C37" s="15"/>
      <c r="D37" s="13"/>
      <c r="E37" s="14"/>
      <c r="F37" s="14"/>
      <c r="G37" s="14"/>
      <c r="H37" s="14"/>
      <c r="I37" s="14"/>
      <c r="J37" s="15"/>
      <c r="K37" s="13"/>
      <c r="L37" s="14"/>
      <c r="M37" s="14"/>
      <c r="N37" s="14"/>
      <c r="O37" s="14"/>
      <c r="P37" s="14"/>
      <c r="Q37" s="15"/>
      <c r="R37" s="13"/>
      <c r="S37" s="14"/>
      <c r="T37" s="14"/>
      <c r="U37" s="14"/>
      <c r="V37" s="14"/>
      <c r="W37" s="14"/>
      <c r="X37" s="15"/>
      <c r="Y37" s="13"/>
      <c r="Z37" s="14"/>
      <c r="AA37" s="14"/>
      <c r="AB37" s="14"/>
      <c r="AC37" s="14"/>
      <c r="AD37" s="14"/>
      <c r="AE37" s="15"/>
      <c r="AF37" s="16"/>
      <c r="AG37" s="17"/>
      <c r="AH37" s="17"/>
      <c r="AI37" s="14"/>
      <c r="AJ37" s="14"/>
      <c r="AK37" s="18"/>
    </row>
    <row r="38" spans="1:37" ht="15" customHeight="1" x14ac:dyDescent="0.55000000000000004">
      <c r="A38" s="1" t="s">
        <v>109</v>
      </c>
    </row>
    <row r="39" spans="1:37" ht="15" customHeight="1" x14ac:dyDescent="0.55000000000000004">
      <c r="A39" s="37" t="s">
        <v>77</v>
      </c>
      <c r="B39" s="71" t="s">
        <v>79</v>
      </c>
      <c r="C39" s="71"/>
      <c r="D39" s="71"/>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row>
    <row r="40" spans="1:37" ht="15" customHeight="1" x14ac:dyDescent="0.55000000000000004">
      <c r="A40" s="37" t="s">
        <v>80</v>
      </c>
      <c r="B40" s="71" t="s">
        <v>120</v>
      </c>
      <c r="C40" s="71"/>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row>
    <row r="41" spans="1:37" ht="15" customHeight="1" x14ac:dyDescent="0.55000000000000004">
      <c r="A41" s="70" t="s">
        <v>83</v>
      </c>
      <c r="B41" s="71" t="s">
        <v>82</v>
      </c>
      <c r="C41" s="71"/>
      <c r="D41" s="71"/>
      <c r="E41" s="71"/>
      <c r="F41" s="71"/>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row>
    <row r="42" spans="1:37" ht="15" customHeight="1" x14ac:dyDescent="0.55000000000000004">
      <c r="A42" s="70"/>
      <c r="B42" s="71" t="s">
        <v>85</v>
      </c>
      <c r="C42" s="71"/>
      <c r="D42" s="71"/>
      <c r="E42" s="71"/>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row>
    <row r="43" spans="1:37" ht="15" customHeight="1" x14ac:dyDescent="0.55000000000000004">
      <c r="A43" s="70"/>
      <c r="B43" s="71" t="s">
        <v>84</v>
      </c>
      <c r="C43" s="71"/>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row>
    <row r="44" spans="1:37" ht="15" customHeight="1" x14ac:dyDescent="0.55000000000000004">
      <c r="A44" s="70"/>
      <c r="B44" s="72" t="s">
        <v>88</v>
      </c>
      <c r="C44" s="72"/>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72"/>
      <c r="AK44" s="72"/>
    </row>
    <row r="45" spans="1:37" ht="15" customHeight="1" thickBot="1" x14ac:dyDescent="0.6">
      <c r="A45" s="37" t="s">
        <v>86</v>
      </c>
      <c r="B45" s="71" t="s">
        <v>89</v>
      </c>
      <c r="C45" s="71"/>
      <c r="D45" s="71"/>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row>
    <row r="46" spans="1:37" ht="60" customHeight="1" thickBot="1" x14ac:dyDescent="0.6">
      <c r="B46" s="96" t="s">
        <v>90</v>
      </c>
      <c r="C46" s="97"/>
      <c r="D46" s="98"/>
      <c r="E46" s="99" t="str">
        <f>CONCATENATE(リスト!U4,リスト!U5,リスト!U6,リスト!U7,リスト!U8,リスト!U9,リスト!U10,リスト!U11,リスト!U12,リスト!U13,リスト!U14,リスト!U15,リスト!U16,リスト!U17,リスト!U18,リスト!U19,リスト!U20,リスト!U21,リスト!U22,リスト!U23)</f>
        <v/>
      </c>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1"/>
    </row>
    <row r="47" spans="1:37" ht="15" customHeight="1" x14ac:dyDescent="0.55000000000000004">
      <c r="A47" s="37" t="s">
        <v>100</v>
      </c>
      <c r="B47" s="71" t="s">
        <v>101</v>
      </c>
      <c r="C47" s="71"/>
      <c r="D47" s="71"/>
      <c r="E47" s="71"/>
      <c r="F47" s="71"/>
      <c r="G47" s="71"/>
      <c r="H47" s="71"/>
      <c r="I47" s="71"/>
      <c r="J47" s="71"/>
      <c r="K47" s="71"/>
      <c r="L47" s="71"/>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row>
    <row r="48" spans="1:37" ht="15" customHeight="1" x14ac:dyDescent="0.55000000000000004">
      <c r="A48" s="37" t="s">
        <v>104</v>
      </c>
      <c r="B48" s="71" t="s">
        <v>105</v>
      </c>
      <c r="C48" s="71"/>
      <c r="D48" s="71"/>
      <c r="E48" s="71"/>
      <c r="F48" s="71"/>
      <c r="G48" s="71"/>
      <c r="H48" s="71"/>
      <c r="I48" s="71"/>
      <c r="J48" s="71"/>
      <c r="K48" s="71"/>
      <c r="L48" s="71"/>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row>
    <row r="49" spans="1:37" ht="15" customHeight="1" x14ac:dyDescent="0.55000000000000004">
      <c r="A49" s="37" t="s">
        <v>106</v>
      </c>
      <c r="B49" s="71" t="s">
        <v>107</v>
      </c>
      <c r="C49" s="71"/>
      <c r="D49" s="71"/>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row>
    <row r="50" spans="1:37" ht="15" customHeight="1" x14ac:dyDescent="0.55000000000000004">
      <c r="A50" s="37" t="s">
        <v>110</v>
      </c>
      <c r="B50" s="71" t="s">
        <v>111</v>
      </c>
      <c r="C50" s="71"/>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row>
    <row r="52" spans="1:37" ht="15" customHeight="1" x14ac:dyDescent="0.55000000000000004">
      <c r="A52" s="39"/>
      <c r="B52" s="40"/>
      <c r="C52" s="41"/>
      <c r="D52" s="129" t="str">
        <f>IF(リスト!$E$4="","",リスト!$E$4)</f>
        <v>管理者</v>
      </c>
      <c r="E52" s="131"/>
      <c r="F52" s="131"/>
      <c r="G52" s="130"/>
      <c r="H52" s="129" t="str">
        <f>IF(リスト!$E$5="","",リスト!$E$5)</f>
        <v>サービス管理責任者</v>
      </c>
      <c r="I52" s="131"/>
      <c r="J52" s="131"/>
      <c r="K52" s="130"/>
      <c r="L52" s="129" t="str">
        <f>IF(リスト!$E$6="","",リスト!$E$6)</f>
        <v>医師</v>
      </c>
      <c r="M52" s="131"/>
      <c r="N52" s="131"/>
      <c r="O52" s="130"/>
      <c r="P52" s="129" t="str">
        <f>IF(リスト!$E$7="","",リスト!$E$7)</f>
        <v>看護職員</v>
      </c>
      <c r="Q52" s="131"/>
      <c r="R52" s="131"/>
      <c r="S52" s="130"/>
      <c r="T52" s="129" t="str">
        <f>IF(リスト!$E$8="","",リスト!$E$8)</f>
        <v>理学療法士</v>
      </c>
      <c r="U52" s="131"/>
      <c r="V52" s="131"/>
      <c r="W52" s="130"/>
      <c r="X52" s="129" t="str">
        <f>IF(リスト!$E$9="","",リスト!$E$9)</f>
        <v>作業療法士</v>
      </c>
      <c r="Y52" s="131"/>
      <c r="Z52" s="131"/>
      <c r="AA52" s="130"/>
      <c r="AB52" s="129" t="str">
        <f>IF(リスト!$E$10="","",リスト!$E$10)</f>
        <v>生活支援員</v>
      </c>
      <c r="AC52" s="131"/>
      <c r="AD52" s="131"/>
      <c r="AE52" s="130"/>
    </row>
    <row r="53" spans="1:37" ht="15" customHeight="1" x14ac:dyDescent="0.55000000000000004">
      <c r="A53" s="42"/>
      <c r="B53" s="43"/>
      <c r="C53" s="44"/>
      <c r="D53" s="116" t="s">
        <v>156</v>
      </c>
      <c r="E53" s="117"/>
      <c r="F53" s="118" t="s">
        <v>157</v>
      </c>
      <c r="G53" s="119"/>
      <c r="H53" s="116" t="s">
        <v>156</v>
      </c>
      <c r="I53" s="117"/>
      <c r="J53" s="118" t="s">
        <v>157</v>
      </c>
      <c r="K53" s="119"/>
      <c r="L53" s="116" t="s">
        <v>156</v>
      </c>
      <c r="M53" s="117"/>
      <c r="N53" s="118" t="s">
        <v>157</v>
      </c>
      <c r="O53" s="119"/>
      <c r="P53" s="116" t="s">
        <v>156</v>
      </c>
      <c r="Q53" s="117"/>
      <c r="R53" s="118" t="s">
        <v>157</v>
      </c>
      <c r="S53" s="119"/>
      <c r="T53" s="116" t="s">
        <v>156</v>
      </c>
      <c r="U53" s="117"/>
      <c r="V53" s="118" t="s">
        <v>157</v>
      </c>
      <c r="W53" s="119"/>
      <c r="X53" s="116" t="s">
        <v>156</v>
      </c>
      <c r="Y53" s="117"/>
      <c r="Z53" s="118" t="s">
        <v>157</v>
      </c>
      <c r="AA53" s="119"/>
      <c r="AB53" s="116" t="s">
        <v>156</v>
      </c>
      <c r="AC53" s="117"/>
      <c r="AD53" s="118" t="s">
        <v>157</v>
      </c>
      <c r="AE53" s="119"/>
    </row>
    <row r="54" spans="1:37" ht="15" customHeight="1" x14ac:dyDescent="0.55000000000000004">
      <c r="A54" s="129" t="s">
        <v>151</v>
      </c>
      <c r="B54" s="130"/>
      <c r="C54" s="45" t="s">
        <v>152</v>
      </c>
      <c r="D54" s="132" t="str">
        <f>IF(COUNTIFS($A$12:$A$37,D52,$B$12:$B$37,"Ａ")=0,"",COUNTIFS($A$12:$A$37,D52,$B$12:$B$37,"Ａ"))</f>
        <v/>
      </c>
      <c r="E54" s="133"/>
      <c r="F54" s="133" t="str">
        <f>IF(COUNTIFS($A$12:$A$37,D52,$B$12:$B$37,"Ｂ")=0,"",COUNTIFS($A$12:$A$37,D52,$B$12:$B$37,"Ｂ"))</f>
        <v/>
      </c>
      <c r="G54" s="134"/>
      <c r="H54" s="132" t="str">
        <f>IF(COUNTIFS($A$12:$A$37,H52,$B$12:$B$37,"Ａ")=0,"",COUNTIFS($A$12:$A$37,H52,$B$12:$B$37,"Ａ"))</f>
        <v/>
      </c>
      <c r="I54" s="133"/>
      <c r="J54" s="133" t="str">
        <f>IF(COUNTIFS($A$12:$A$37,H52,$B$12:$B$37,"Ｂ")=0,"",COUNTIFS($A$12:$A$37,H52,$B$12:$B$37,"Ｂ"))</f>
        <v/>
      </c>
      <c r="K54" s="134"/>
      <c r="L54" s="132" t="str">
        <f>IF(COUNTIFS($A$12:$A$37,L52,$B$12:$B$37,"Ａ")=0,"",COUNTIFS($A$12:$A$37,L52,$B$12:$B$37,"Ａ"))</f>
        <v/>
      </c>
      <c r="M54" s="133"/>
      <c r="N54" s="133" t="str">
        <f>IF(COUNTIFS($A$12:$A$37,L52,$B$12:$B$37,"Ｂ")=0,"",COUNTIFS($A$12:$A$37,L52,$B$12:$B$37,"Ｂ"))</f>
        <v/>
      </c>
      <c r="O54" s="134"/>
      <c r="P54" s="132" t="str">
        <f>IF(COUNTIFS($A$12:$A$37,P52,$B$12:$B$37,"Ａ")=0,"",COUNTIFS($A$12:$A$37,P52,$B$12:$B$37,"Ａ"))</f>
        <v/>
      </c>
      <c r="Q54" s="133"/>
      <c r="R54" s="133" t="str">
        <f>IF(COUNTIFS($A$12:$A$37,P52,$B$12:$B$37,"Ｂ")=0,"",COUNTIFS($A$12:$A$37,P52,$B$12:$B$37,"Ｂ"))</f>
        <v/>
      </c>
      <c r="S54" s="134"/>
      <c r="T54" s="132" t="str">
        <f>IF(COUNTIFS($A$12:$A$37,T52,$B$12:$B$37,"Ａ")=0,"",COUNTIFS($A$12:$A$37,T52,$B$12:$B$37,"Ａ"))</f>
        <v/>
      </c>
      <c r="U54" s="133"/>
      <c r="V54" s="133" t="str">
        <f>IF(COUNTIFS($A$12:$A$37,T52,$B$12:$B$37,"Ｂ")=0,"",COUNTIFS($A$12:$A$37,T52,$B$12:$B$37,"Ｂ"))</f>
        <v/>
      </c>
      <c r="W54" s="134"/>
      <c r="X54" s="132" t="str">
        <f>IF(COUNTIFS($A$12:$A$37,X52,$B$12:$B$37,"Ａ")=0,"",COUNTIFS($A$12:$A$37,X52,$B$12:$B$37,"Ａ"))</f>
        <v/>
      </c>
      <c r="Y54" s="133"/>
      <c r="Z54" s="133" t="str">
        <f>IF(COUNTIFS($A$12:$A$37,X52,$B$12:$B$37,"Ｂ")=0,"",COUNTIFS($A$12:$A$37,X52,$B$12:$B$37,"Ｂ"))</f>
        <v/>
      </c>
      <c r="AA54" s="134"/>
      <c r="AB54" s="132" t="str">
        <f>IF(COUNTIFS($A$12:$A$37,AB52,$B$12:$B$37,"Ａ")=0,"",COUNTIFS($A$12:$A$37,AB52,$B$12:$B$37,"Ａ"))</f>
        <v/>
      </c>
      <c r="AC54" s="133"/>
      <c r="AD54" s="133" t="str">
        <f>IF(COUNTIFS($A$12:$A$37,AB52,$B$12:$B$37,"Ｂ")=0,"",COUNTIFS($A$12:$A$37,AB52,$B$12:$B$37,"Ｂ"))</f>
        <v/>
      </c>
      <c r="AE54" s="134"/>
    </row>
    <row r="55" spans="1:37" ht="15" customHeight="1" x14ac:dyDescent="0.55000000000000004">
      <c r="A55" s="116"/>
      <c r="B55" s="119"/>
      <c r="C55" s="46" t="s">
        <v>153</v>
      </c>
      <c r="D55" s="126" t="str">
        <f>IF(COUNTIFS($A$12:$A$37,D52,$B$12:$B$37,"Ｃ")=0,"",COUNTIFS($A$12:$A$37,D52,$B$12:$B$37,"Ｃ"))</f>
        <v/>
      </c>
      <c r="E55" s="127"/>
      <c r="F55" s="127" t="str">
        <f>IF(COUNTIFS($A$12:$A$37,D52,$B$12:$B$37,"Ｄ")=0,"",COUNTIFS($A$12:$A$37,D52,$B$12:$B$37,"Ｄ"))</f>
        <v/>
      </c>
      <c r="G55" s="128"/>
      <c r="H55" s="126" t="str">
        <f>IF(COUNTIFS($A$12:$A$37,H52,$B$12:$B$37,"Ｃ")=0,"",COUNTIFS($A$12:$A$37,H52,$B$12:$B$37,"Ｃ"))</f>
        <v/>
      </c>
      <c r="I55" s="127"/>
      <c r="J55" s="127" t="str">
        <f>IF(COUNTIFS($A$12:$A$37,H52,$B$12:$B$37,"Ｄ")=0,"",COUNTIFS($A$12:$A$37,H52,$B$12:$B$37,"Ｄ"))</f>
        <v/>
      </c>
      <c r="K55" s="128"/>
      <c r="L55" s="126" t="str">
        <f>IF(COUNTIFS($A$12:$A$37,L52,$B$12:$B$37,"Ｃ")=0,"",COUNTIFS($A$12:$A$37,L52,$B$12:$B$37,"Ｃ"))</f>
        <v/>
      </c>
      <c r="M55" s="127"/>
      <c r="N55" s="127" t="str">
        <f>IF(COUNTIFS($A$12:$A$37,L52,$B$12:$B$37,"Ｄ")=0,"",COUNTIFS($A$12:$A$37,L52,$B$12:$B$37,"Ｄ"))</f>
        <v/>
      </c>
      <c r="O55" s="128"/>
      <c r="P55" s="126" t="str">
        <f>IF(COUNTIFS($A$12:$A$37,P52,$B$12:$B$37,"Ｃ")=0,"",COUNTIFS($A$12:$A$37,P52,$B$12:$B$37,"Ｃ"))</f>
        <v/>
      </c>
      <c r="Q55" s="127"/>
      <c r="R55" s="127" t="str">
        <f>IF(COUNTIFS($A$12:$A$37,P52,$B$12:$B$37,"Ｄ")=0,"",COUNTIFS($A$12:$A$37,P52,$B$12:$B$37,"Ｄ"))</f>
        <v/>
      </c>
      <c r="S55" s="128"/>
      <c r="T55" s="126" t="str">
        <f>IF(COUNTIFS($A$12:$A$37,T52,$B$12:$B$37,"Ｃ")=0,"",COUNTIFS($A$12:$A$37,T52,$B$12:$B$37,"Ｃ"))</f>
        <v/>
      </c>
      <c r="U55" s="127"/>
      <c r="V55" s="127" t="str">
        <f>IF(COUNTIFS($A$12:$A$37,T52,$B$12:$B$37,"Ｄ")=0,"",COUNTIFS($A$12:$A$37,T52,$B$12:$B$37,"Ｄ"))</f>
        <v/>
      </c>
      <c r="W55" s="128"/>
      <c r="X55" s="126" t="str">
        <f>IF(COUNTIFS($A$12:$A$37,X52,$B$12:$B$37,"Ｃ")=0,"",COUNTIFS($A$12:$A$37,X52,$B$12:$B$37,"Ｃ"))</f>
        <v/>
      </c>
      <c r="Y55" s="127"/>
      <c r="Z55" s="127" t="str">
        <f>IF(COUNTIFS($A$12:$A$37,X52,$B$12:$B$37,"Ｄ")=0,"",COUNTIFS($A$12:$A$37,X52,$B$12:$B$37,"Ｄ"))</f>
        <v/>
      </c>
      <c r="AA55" s="128"/>
      <c r="AB55" s="126" t="str">
        <f>IF(COUNTIFS($A$12:$A$37,AB52,$B$12:$B$37,"Ｃ")=0,"",COUNTIFS($A$12:$A$37,AB52,$B$12:$B$37,"Ｃ"))</f>
        <v/>
      </c>
      <c r="AC55" s="127"/>
      <c r="AD55" s="127" t="str">
        <f>IF(COUNTIFS($A$12:$A$37,AB52,$B$12:$B$37,"Ｄ")=0,"",COUNTIFS($A$12:$A$37,AB52,$B$12:$B$37,"Ｄ"))</f>
        <v/>
      </c>
      <c r="AE55" s="128"/>
    </row>
    <row r="56" spans="1:37" ht="15" customHeight="1" x14ac:dyDescent="0.55000000000000004">
      <c r="A56" s="65" t="s">
        <v>154</v>
      </c>
      <c r="B56" s="115"/>
      <c r="C56" s="69"/>
      <c r="D56" s="123" t="str">
        <f>IF(SUM(SUMIFS($AH$12:$AH$37,$A$12:$A$37,D52,$B$12:$B$37,"Ａ"),SUMIFS($AH$12:$AH$37,$A$12:$A$37,D52,$B$12:$B$37,"Ｃ"))=0,"",SUM(SUMIFS($AH$12:$AH$37,$A$12:$A$37,D52,$B$12:$B$37,"Ａ"),SUMIFS($AH$12:$AH$37,$A$12:$A$37,D52,$B$12:$B$37,"Ｃ")))</f>
        <v/>
      </c>
      <c r="E56" s="124"/>
      <c r="F56" s="124" t="str">
        <f>IF(SUM(SUMIFS($AH$12:$AH$37,$A$12:$A$37,D52,$B$12:$B$37,"Ｂ"),SUMIFS($AH$12:$AH$37,$A$12:$A$37,D52,$B$12:$B$37,"Ｄ"))=0,"",SUM(SUMIFS($AH$12:$AH$37,$A$12:$A$37,D52,$B$12:$B$37,"Ｂ"),SUMIFS($AH$12:$AH$37,$A$12:$A$37,D52,$B$12:$B$37,"Ｄ")))</f>
        <v/>
      </c>
      <c r="G56" s="125"/>
      <c r="H56" s="123" t="str">
        <f>IF(SUM(SUMIFS($AH$12:$AH$37,$A$12:$A$37,H52,$B$12:$B$37,"Ａ"),SUMIFS($AH$12:$AH$37,$A$12:$A$37,H52,$B$12:$B$37,"Ｃ"))=0,"",SUM(SUMIFS($AH$12:$AH$37,$A$12:$A$37,H52,$B$12:$B$37,"Ａ"),SUMIFS($AH$12:$AH$37,$A$12:$A$37,H52,$B$12:$B$37,"Ｃ")))</f>
        <v/>
      </c>
      <c r="I56" s="124"/>
      <c r="J56" s="124" t="str">
        <f>IF(SUM(SUMIFS($AH$12:$AH$37,$A$12:$A$37,H52,$B$12:$B$37,"Ｂ"),SUMIFS($AH$12:$AH$37,$A$12:$A$37,H52,$B$12:$B$37,"Ｄ"))=0,"",SUM(SUMIFS($AH$12:$AH$37,$A$12:$A$37,H52,$B$12:$B$37,"Ｂ"),SUMIFS($AH$12:$AH$37,$A$12:$A$37,H52,$B$12:$B$37,"Ｄ")))</f>
        <v/>
      </c>
      <c r="K56" s="125"/>
      <c r="L56" s="123" t="str">
        <f>IF(SUM(SUMIFS($AH$12:$AH$37,$A$12:$A$37,L52,$B$12:$B$37,"Ａ"),SUMIFS($AH$12:$AH$37,$A$12:$A$37,L52,$B$12:$B$37,"Ｃ"))=0,"",SUM(SUMIFS($AH$12:$AH$37,$A$12:$A$37,L52,$B$12:$B$37,"Ａ"),SUMIFS($AH$12:$AH$37,$A$12:$A$37,L52,$B$12:$B$37,"Ｃ")))</f>
        <v/>
      </c>
      <c r="M56" s="124"/>
      <c r="N56" s="124" t="str">
        <f>IF(SUM(SUMIFS($AH$12:$AH$37,$A$12:$A$37,L52,$B$12:$B$37,"Ｂ"),SUMIFS($AH$12:$AH$37,$A$12:$A$37,L52,$B$12:$B$37,"Ｄ"))=0,"",SUM(SUMIFS($AH$12:$AH$37,$A$12:$A$37,L52,$B$12:$B$37,"Ｂ"),SUMIFS($AH$12:$AH$37,$A$12:$A$37,L52,$B$12:$B$37,"Ｄ")))</f>
        <v/>
      </c>
      <c r="O56" s="125"/>
      <c r="P56" s="123" t="str">
        <f>IF(SUM(SUMIFS($AH$12:$AH$37,$A$12:$A$37,P52,$B$12:$B$37,"Ａ"),SUMIFS($AH$12:$AH$37,$A$12:$A$37,P52,$B$12:$B$37,"Ｃ"))=0,"",SUM(SUMIFS($AH$12:$AH$37,$A$12:$A$37,P52,$B$12:$B$37,"Ａ"),SUMIFS($AH$12:$AH$37,$A$12:$A$37,P52,$B$12:$B$37,"Ｃ")))</f>
        <v/>
      </c>
      <c r="Q56" s="124"/>
      <c r="R56" s="124" t="str">
        <f>IF(SUM(SUMIFS($AH$12:$AH$37,$A$12:$A$37,P52,$B$12:$B$37,"Ｂ"),SUMIFS($AH$12:$AH$37,$A$12:$A$37,P52,$B$12:$B$37,"Ｄ"))=0,"",SUM(SUMIFS($AH$12:$AH$37,$A$12:$A$37,P52,$B$12:$B$37,"Ｂ"),SUMIFS($AH$12:$AH$37,$A$12:$A$37,P52,$B$12:$B$37,"Ｄ")))</f>
        <v/>
      </c>
      <c r="S56" s="125"/>
      <c r="T56" s="123" t="str">
        <f>IF(SUM(SUMIFS($AH$12:$AH$37,$A$12:$A$37,T52,$B$12:$B$37,"Ａ"),SUMIFS($AH$12:$AH$37,$A$12:$A$37,T52,$B$12:$B$37,"Ｃ"))=0,"",SUM(SUMIFS($AH$12:$AH$37,$A$12:$A$37,T52,$B$12:$B$37,"Ａ"),SUMIFS($AH$12:$AH$37,$A$12:$A$37,T52,$B$12:$B$37,"Ｃ")))</f>
        <v/>
      </c>
      <c r="U56" s="124"/>
      <c r="V56" s="124" t="str">
        <f>IF(SUM(SUMIFS($AH$12:$AH$37,$A$12:$A$37,T52,$B$12:$B$37,"Ｂ"),SUMIFS($AH$12:$AH$37,$A$12:$A$37,T52,$B$12:$B$37,"Ｄ"))=0,"",SUM(SUMIFS($AH$12:$AH$37,$A$12:$A$37,T52,$B$12:$B$37,"Ｂ"),SUMIFS($AH$12:$AH$37,$A$12:$A$37,T52,$B$12:$B$37,"Ｄ")))</f>
        <v/>
      </c>
      <c r="W56" s="125"/>
      <c r="X56" s="123" t="str">
        <f>IF(SUM(SUMIFS($AH$12:$AH$37,$A$12:$A$37,X52,$B$12:$B$37,"Ａ"),SUMIFS($AH$12:$AH$37,$A$12:$A$37,X52,$B$12:$B$37,"Ｃ"))=0,"",SUM(SUMIFS($AH$12:$AH$37,$A$12:$A$37,X52,$B$12:$B$37,"Ａ"),SUMIFS($AH$12:$AH$37,$A$12:$A$37,X52,$B$12:$B$37,"Ｃ")))</f>
        <v/>
      </c>
      <c r="Y56" s="124"/>
      <c r="Z56" s="124" t="str">
        <f>IF(SUM(SUMIFS($AH$12:$AH$37,$A$12:$A$37,X52,$B$12:$B$37,"Ｂ"),SUMIFS($AH$12:$AH$37,$A$12:$A$37,X52,$B$12:$B$37,"Ｄ"))=0,"",SUM(SUMIFS($AH$12:$AH$37,$A$12:$A$37,X52,$B$12:$B$37,"Ｂ"),SUMIFS($AH$12:$AH$37,$A$12:$A$37,X52,$B$12:$B$37,"Ｄ")))</f>
        <v/>
      </c>
      <c r="AA56" s="125"/>
      <c r="AB56" s="123" t="str">
        <f>IF(SUM(SUMIFS($AH$12:$AH$37,$A$12:$A$37,AB52,$B$12:$B$37,"Ａ"),SUMIFS($AH$12:$AH$37,$A$12:$A$37,AB52,$B$12:$B$37,"Ｃ"))=0,"",SUM(SUMIFS($AH$12:$AH$37,$A$12:$A$37,AB52,$B$12:$B$37,"Ａ"),SUMIFS($AH$12:$AH$37,$A$12:$A$37,AB52,$B$12:$B$37,"Ｃ")))</f>
        <v/>
      </c>
      <c r="AC56" s="124"/>
      <c r="AD56" s="124" t="str">
        <f>IF(SUM(SUMIFS($AH$12:$AH$37,$A$12:$A$37,AB52,$B$12:$B$37,"Ｂ"),SUMIFS($AH$12:$AH$37,$A$12:$A$37,AB52,$B$12:$B$37,"Ｄ"))=0,"",SUM(SUMIFS($AH$12:$AH$37,$A$12:$A$37,AB52,$B$12:$B$37,"Ｂ"),SUMIFS($AH$12:$AH$37,$A$12:$A$37,AB52,$B$12:$B$37,"Ｄ")))</f>
        <v/>
      </c>
      <c r="AE56" s="125"/>
    </row>
    <row r="57" spans="1:37" ht="15" customHeight="1" x14ac:dyDescent="0.55000000000000004">
      <c r="A57" s="65" t="s">
        <v>155</v>
      </c>
      <c r="B57" s="115"/>
      <c r="C57" s="69"/>
      <c r="D57" s="120" t="str">
        <f>IF(SUM(D56,F56)=0,"",SUM(D56,F56))</f>
        <v/>
      </c>
      <c r="E57" s="121"/>
      <c r="F57" s="121"/>
      <c r="G57" s="122"/>
      <c r="H57" s="120" t="str">
        <f>IF(SUM(H56,J56)=0,"",SUM(H56,J56))</f>
        <v/>
      </c>
      <c r="I57" s="121"/>
      <c r="J57" s="121"/>
      <c r="K57" s="122"/>
      <c r="L57" s="120" t="str">
        <f>IF(SUM(L56,N56)=0,"",SUM(L56,N56))</f>
        <v/>
      </c>
      <c r="M57" s="121"/>
      <c r="N57" s="121"/>
      <c r="O57" s="122"/>
      <c r="P57" s="120" t="str">
        <f>IF(SUM(P56,R56)=0,"",SUM(P56,R56))</f>
        <v/>
      </c>
      <c r="Q57" s="121"/>
      <c r="R57" s="121"/>
      <c r="S57" s="122"/>
      <c r="T57" s="120" t="str">
        <f>IF(SUM(T56,V56)=0,"",SUM(T56,V56))</f>
        <v/>
      </c>
      <c r="U57" s="121"/>
      <c r="V57" s="121"/>
      <c r="W57" s="122"/>
      <c r="X57" s="120" t="str">
        <f>IF(SUM(X56,Z56)=0,"",SUM(X56,Z56))</f>
        <v/>
      </c>
      <c r="Y57" s="121"/>
      <c r="Z57" s="121"/>
      <c r="AA57" s="122"/>
      <c r="AB57" s="120" t="str">
        <f>IF(SUM(AB56,AD56)=0,"",SUM(AB56,AD56))</f>
        <v/>
      </c>
      <c r="AC57" s="121"/>
      <c r="AD57" s="121"/>
      <c r="AE57" s="122"/>
    </row>
    <row r="59" spans="1:37" ht="15" customHeight="1" x14ac:dyDescent="0.55000000000000004">
      <c r="A59" s="39"/>
      <c r="B59" s="40"/>
      <c r="C59" s="41"/>
      <c r="D59" s="129" t="str">
        <f>IF(リスト!$E$11="","",リスト!$E$11)</f>
        <v>地域移行支援員</v>
      </c>
      <c r="E59" s="131"/>
      <c r="F59" s="131"/>
      <c r="G59" s="130"/>
      <c r="H59" s="129" t="str">
        <f>IF(リスト!$E$12="","",リスト!$E$12)</f>
        <v>職業指導員</v>
      </c>
      <c r="I59" s="131"/>
      <c r="J59" s="131"/>
      <c r="K59" s="130"/>
      <c r="L59" s="129" t="str">
        <f>IF(リスト!$E$13="","",リスト!$E$13)</f>
        <v>就労支援員</v>
      </c>
      <c r="M59" s="131"/>
      <c r="N59" s="131"/>
      <c r="O59" s="130"/>
      <c r="P59" s="129" t="str">
        <f>IF(リスト!$E$14="","",リスト!$E$14)</f>
        <v>就労定着支援員</v>
      </c>
      <c r="Q59" s="131"/>
      <c r="R59" s="131"/>
      <c r="S59" s="130"/>
      <c r="T59" s="129" t="str">
        <f>IF(リスト!$E$15="","",リスト!$E$15)</f>
        <v>世話人</v>
      </c>
      <c r="U59" s="131"/>
      <c r="V59" s="131"/>
      <c r="W59" s="130"/>
      <c r="X59" s="129" t="str">
        <f>IF(リスト!$E$16="","",リスト!$E$16)</f>
        <v>賃金向上達成指導員</v>
      </c>
      <c r="Y59" s="131"/>
      <c r="Z59" s="131"/>
      <c r="AA59" s="130"/>
      <c r="AB59" s="129" t="str">
        <f>IF(リスト!$E$17="","",リスト!$E$17)</f>
        <v>目標工賃達成指導員</v>
      </c>
      <c r="AC59" s="131"/>
      <c r="AD59" s="131"/>
      <c r="AE59" s="130"/>
    </row>
    <row r="60" spans="1:37" ht="15" customHeight="1" x14ac:dyDescent="0.55000000000000004">
      <c r="A60" s="42"/>
      <c r="B60" s="43"/>
      <c r="C60" s="44"/>
      <c r="D60" s="116" t="s">
        <v>156</v>
      </c>
      <c r="E60" s="117"/>
      <c r="F60" s="118" t="s">
        <v>157</v>
      </c>
      <c r="G60" s="119"/>
      <c r="H60" s="116" t="s">
        <v>156</v>
      </c>
      <c r="I60" s="117"/>
      <c r="J60" s="118" t="s">
        <v>157</v>
      </c>
      <c r="K60" s="119"/>
      <c r="L60" s="116" t="s">
        <v>156</v>
      </c>
      <c r="M60" s="117"/>
      <c r="N60" s="118" t="s">
        <v>157</v>
      </c>
      <c r="O60" s="119"/>
      <c r="P60" s="116" t="s">
        <v>156</v>
      </c>
      <c r="Q60" s="117"/>
      <c r="R60" s="118" t="s">
        <v>157</v>
      </c>
      <c r="S60" s="119"/>
      <c r="T60" s="116" t="s">
        <v>156</v>
      </c>
      <c r="U60" s="117"/>
      <c r="V60" s="118" t="s">
        <v>157</v>
      </c>
      <c r="W60" s="119"/>
      <c r="X60" s="116" t="s">
        <v>156</v>
      </c>
      <c r="Y60" s="117"/>
      <c r="Z60" s="118" t="s">
        <v>157</v>
      </c>
      <c r="AA60" s="119"/>
      <c r="AB60" s="116" t="s">
        <v>156</v>
      </c>
      <c r="AC60" s="117"/>
      <c r="AD60" s="118" t="s">
        <v>157</v>
      </c>
      <c r="AE60" s="119"/>
    </row>
    <row r="61" spans="1:37" ht="15" customHeight="1" x14ac:dyDescent="0.55000000000000004">
      <c r="A61" s="129" t="s">
        <v>151</v>
      </c>
      <c r="B61" s="130"/>
      <c r="C61" s="45" t="s">
        <v>152</v>
      </c>
      <c r="D61" s="132" t="str">
        <f>IF(COUNTIFS($A$12:$A$37,D59,$B$12:$B$37,"Ａ")=0,"",COUNTIFS($A$12:$A$37,D59,$B$12:$B$37,"Ａ"))</f>
        <v/>
      </c>
      <c r="E61" s="133"/>
      <c r="F61" s="133" t="str">
        <f>IF(COUNTIFS($A$12:$A$37,D59,$B$12:$B$37,"Ｂ")=0,"",COUNTIFS($A$12:$A$37,D59,$B$12:$B$37,"Ｂ"))</f>
        <v/>
      </c>
      <c r="G61" s="134"/>
      <c r="H61" s="132" t="str">
        <f>IF(COUNTIFS($A$12:$A$37,H59,$B$12:$B$37,"Ａ")=0,"",COUNTIFS($A$12:$A$37,H59,$B$12:$B$37,"Ａ"))</f>
        <v/>
      </c>
      <c r="I61" s="133"/>
      <c r="J61" s="133" t="str">
        <f>IF(COUNTIFS($A$12:$A$37,H59,$B$12:$B$37,"Ｂ")=0,"",COUNTIFS($A$12:$A$37,H59,$B$12:$B$37,"Ｂ"))</f>
        <v/>
      </c>
      <c r="K61" s="134"/>
      <c r="L61" s="132" t="str">
        <f>IF(COUNTIFS($A$12:$A$37,L59,$B$12:$B$37,"Ａ")=0,"",COUNTIFS($A$12:$A$37,L59,$B$12:$B$37,"Ａ"))</f>
        <v/>
      </c>
      <c r="M61" s="133"/>
      <c r="N61" s="133" t="str">
        <f>IF(COUNTIFS($A$12:$A$37,L59,$B$12:$B$37,"Ｂ")=0,"",COUNTIFS($A$12:$A$37,L59,$B$12:$B$37,"Ｂ"))</f>
        <v/>
      </c>
      <c r="O61" s="134"/>
      <c r="P61" s="132" t="str">
        <f>IF(COUNTIFS($A$12:$A$37,P59,$B$12:$B$37,"Ａ")=0,"",COUNTIFS($A$12:$A$37,P59,$B$12:$B$37,"Ａ"))</f>
        <v/>
      </c>
      <c r="Q61" s="133"/>
      <c r="R61" s="133" t="str">
        <f>IF(COUNTIFS($A$12:$A$37,P59,$B$12:$B$37,"Ｂ")=0,"",COUNTIFS($A$12:$A$37,P59,$B$12:$B$37,"Ｂ"))</f>
        <v/>
      </c>
      <c r="S61" s="134"/>
      <c r="T61" s="132" t="str">
        <f>IF(COUNTIFS($A$12:$A$37,T59,$B$12:$B$37,"Ａ")=0,"",COUNTIFS($A$12:$A$37,T59,$B$12:$B$37,"Ａ"))</f>
        <v/>
      </c>
      <c r="U61" s="133"/>
      <c r="V61" s="133" t="str">
        <f>IF(COUNTIFS($A$12:$A$37,T59,$B$12:$B$37,"Ｂ")=0,"",COUNTIFS($A$12:$A$37,T59,$B$12:$B$37,"Ｂ"))</f>
        <v/>
      </c>
      <c r="W61" s="134"/>
      <c r="X61" s="132" t="str">
        <f>IF(COUNTIFS($A$12:$A$37,X59,$B$12:$B$37,"Ａ")=0,"",COUNTIFS($A$12:$A$37,X59,$B$12:$B$37,"Ａ"))</f>
        <v/>
      </c>
      <c r="Y61" s="133"/>
      <c r="Z61" s="133" t="str">
        <f>IF(COUNTIFS($A$12:$A$37,X59,$B$12:$B$37,"Ｂ")=0,"",COUNTIFS($A$12:$A$37,X59,$B$12:$B$37,"Ｂ"))</f>
        <v/>
      </c>
      <c r="AA61" s="134"/>
      <c r="AB61" s="132" t="str">
        <f>IF(COUNTIFS($A$12:$A$37,AB59,$B$12:$B$37,"Ａ")=0,"",COUNTIFS($A$12:$A$37,AB59,$B$12:$B$37,"Ａ"))</f>
        <v/>
      </c>
      <c r="AC61" s="133"/>
      <c r="AD61" s="133" t="str">
        <f>IF(COUNTIFS($A$12:$A$37,AB59,$B$12:$B$37,"Ｂ")=0,"",COUNTIFS($A$12:$A$37,AB59,$B$12:$B$37,"Ｂ"))</f>
        <v/>
      </c>
      <c r="AE61" s="134"/>
    </row>
    <row r="62" spans="1:37" ht="15" customHeight="1" x14ac:dyDescent="0.55000000000000004">
      <c r="A62" s="116"/>
      <c r="B62" s="119"/>
      <c r="C62" s="46" t="s">
        <v>153</v>
      </c>
      <c r="D62" s="126" t="str">
        <f>IF(COUNTIFS($A$12:$A$37,D59,$B$12:$B$37,"Ｃ")=0,"",COUNTIFS($A$12:$A$37,D59,$B$12:$B$37,"Ｃ"))</f>
        <v/>
      </c>
      <c r="E62" s="127"/>
      <c r="F62" s="127" t="str">
        <f>IF(COUNTIFS($A$12:$A$37,D59,$B$12:$B$37,"Ｄ")=0,"",COUNTIFS($A$12:$A$37,D59,$B$12:$B$37,"Ｄ"))</f>
        <v/>
      </c>
      <c r="G62" s="128"/>
      <c r="H62" s="126" t="str">
        <f>IF(COUNTIFS($A$12:$A$37,H59,$B$12:$B$37,"Ｃ")=0,"",COUNTIFS($A$12:$A$37,H59,$B$12:$B$37,"Ｃ"))</f>
        <v/>
      </c>
      <c r="I62" s="127"/>
      <c r="J62" s="127" t="str">
        <f>IF(COUNTIFS($A$12:$A$37,H59,$B$12:$B$37,"Ｄ")=0,"",COUNTIFS($A$12:$A$37,H59,$B$12:$B$37,"Ｄ"))</f>
        <v/>
      </c>
      <c r="K62" s="128"/>
      <c r="L62" s="126" t="str">
        <f>IF(COUNTIFS($A$12:$A$37,L59,$B$12:$B$37,"Ｃ")=0,"",COUNTIFS($A$12:$A$37,L59,$B$12:$B$37,"Ｃ"))</f>
        <v/>
      </c>
      <c r="M62" s="127"/>
      <c r="N62" s="127" t="str">
        <f>IF(COUNTIFS($A$12:$A$37,L59,$B$12:$B$37,"Ｄ")=0,"",COUNTIFS($A$12:$A$37,L59,$B$12:$B$37,"Ｄ"))</f>
        <v/>
      </c>
      <c r="O62" s="128"/>
      <c r="P62" s="126" t="str">
        <f>IF(COUNTIFS($A$12:$A$37,P59,$B$12:$B$37,"Ｃ")=0,"",COUNTIFS($A$12:$A$37,P59,$B$12:$B$37,"Ｃ"))</f>
        <v/>
      </c>
      <c r="Q62" s="127"/>
      <c r="R62" s="127" t="str">
        <f>IF(COUNTIFS($A$12:$A$37,P59,$B$12:$B$37,"Ｄ")=0,"",COUNTIFS($A$12:$A$37,P59,$B$12:$B$37,"Ｄ"))</f>
        <v/>
      </c>
      <c r="S62" s="128"/>
      <c r="T62" s="126" t="str">
        <f>IF(COUNTIFS($A$12:$A$37,T59,$B$12:$B$37,"Ｃ")=0,"",COUNTIFS($A$12:$A$37,T59,$B$12:$B$37,"Ｃ"))</f>
        <v/>
      </c>
      <c r="U62" s="127"/>
      <c r="V62" s="127" t="str">
        <f>IF(COUNTIFS($A$12:$A$37,T59,$B$12:$B$37,"Ｄ")=0,"",COUNTIFS($A$12:$A$37,T59,$B$12:$B$37,"Ｄ"))</f>
        <v/>
      </c>
      <c r="W62" s="128"/>
      <c r="X62" s="126" t="str">
        <f>IF(COUNTIFS($A$12:$A$37,X59,$B$12:$B$37,"Ｃ")=0,"",COUNTIFS($A$12:$A$37,X59,$B$12:$B$37,"Ｃ"))</f>
        <v/>
      </c>
      <c r="Y62" s="127"/>
      <c r="Z62" s="127" t="str">
        <f>IF(COUNTIFS($A$12:$A$37,X59,$B$12:$B$37,"Ｄ")=0,"",COUNTIFS($A$12:$A$37,X59,$B$12:$B$37,"Ｄ"))</f>
        <v/>
      </c>
      <c r="AA62" s="128"/>
      <c r="AB62" s="126" t="str">
        <f>IF(COUNTIFS($A$12:$A$37,AB59,$B$12:$B$37,"Ｃ")=0,"",COUNTIFS($A$12:$A$37,AB59,$B$12:$B$37,"Ｃ"))</f>
        <v/>
      </c>
      <c r="AC62" s="127"/>
      <c r="AD62" s="127" t="str">
        <f>IF(COUNTIFS($A$12:$A$37,AB59,$B$12:$B$37,"Ｄ")=0,"",COUNTIFS($A$12:$A$37,AB59,$B$12:$B$37,"Ｄ"))</f>
        <v/>
      </c>
      <c r="AE62" s="128"/>
    </row>
    <row r="63" spans="1:37" ht="15" customHeight="1" x14ac:dyDescent="0.55000000000000004">
      <c r="A63" s="65" t="s">
        <v>154</v>
      </c>
      <c r="B63" s="115"/>
      <c r="C63" s="69"/>
      <c r="D63" s="123" t="str">
        <f>IF(SUM(SUMIFS($AH$12:$AH$37,$A$12:$A$37,D59,$B$12:$B$37,"Ａ"),SUMIFS($AH$12:$AH$37,$A$12:$A$37,D59,$B$12:$B$37,"Ｃ"))=0,"",SUM(SUMIFS($AH$12:$AH$37,$A$12:$A$37,D59,$B$12:$B$37,"Ａ"),SUMIFS($AH$12:$AH$37,$A$12:$A$37,D59,$B$12:$B$37,"Ｃ")))</f>
        <v/>
      </c>
      <c r="E63" s="124"/>
      <c r="F63" s="124" t="str">
        <f>IF(SUM(SUMIFS($AH$12:$AH$37,$A$12:$A$37,D59,$B$12:$B$37,"Ｂ"),SUMIFS($AH$12:$AH$37,$A$12:$A$37,D59,$B$12:$B$37,"Ｄ"))=0,"",SUM(SUMIFS($AH$12:$AH$37,$A$12:$A$37,D59,$B$12:$B$37,"Ｂ"),SUMIFS($AH$12:$AH$37,$A$12:$A$37,D59,$B$12:$B$37,"Ｄ")))</f>
        <v/>
      </c>
      <c r="G63" s="125"/>
      <c r="H63" s="123" t="str">
        <f>IF(SUM(SUMIFS($AH$12:$AH$37,$A$12:$A$37,H59,$B$12:$B$37,"Ａ"),SUMIFS($AH$12:$AH$37,$A$12:$A$37,H59,$B$12:$B$37,"Ｃ"))=0,"",SUM(SUMIFS($AH$12:$AH$37,$A$12:$A$37,H59,$B$12:$B$37,"Ａ"),SUMIFS($AH$12:$AH$37,$A$12:$A$37,H59,$B$12:$B$37,"Ｃ")))</f>
        <v/>
      </c>
      <c r="I63" s="124"/>
      <c r="J63" s="124" t="str">
        <f>IF(SUM(SUMIFS($AH$12:$AH$37,$A$12:$A$37,H59,$B$12:$B$37,"Ｂ"),SUMIFS($AH$12:$AH$37,$A$12:$A$37,H59,$B$12:$B$37,"Ｄ"))=0,"",SUM(SUMIFS($AH$12:$AH$37,$A$12:$A$37,H59,$B$12:$B$37,"Ｂ"),SUMIFS($AH$12:$AH$37,$A$12:$A$37,H59,$B$12:$B$37,"Ｄ")))</f>
        <v/>
      </c>
      <c r="K63" s="125"/>
      <c r="L63" s="123" t="str">
        <f>IF(SUM(SUMIFS($AH$12:$AH$37,$A$12:$A$37,L59,$B$12:$B$37,"Ａ"),SUMIFS($AH$12:$AH$37,$A$12:$A$37,L59,$B$12:$B$37,"Ｃ"))=0,"",SUM(SUMIFS($AH$12:$AH$37,$A$12:$A$37,L59,$B$12:$B$37,"Ａ"),SUMIFS($AH$12:$AH$37,$A$12:$A$37,L59,$B$12:$B$37,"Ｃ")))</f>
        <v/>
      </c>
      <c r="M63" s="124"/>
      <c r="N63" s="124" t="str">
        <f>IF(SUM(SUMIFS($AH$12:$AH$37,$A$12:$A$37,L59,$B$12:$B$37,"Ｂ"),SUMIFS($AH$12:$AH$37,$A$12:$A$37,L59,$B$12:$B$37,"Ｄ"))=0,"",SUM(SUMIFS($AH$12:$AH$37,$A$12:$A$37,L59,$B$12:$B$37,"Ｂ"),SUMIFS($AH$12:$AH$37,$A$12:$A$37,L59,$B$12:$B$37,"Ｄ")))</f>
        <v/>
      </c>
      <c r="O63" s="125"/>
      <c r="P63" s="123" t="str">
        <f>IF(SUM(SUMIFS($AH$12:$AH$37,$A$12:$A$37,P59,$B$12:$B$37,"Ａ"),SUMIFS($AH$12:$AH$37,$A$12:$A$37,P59,$B$12:$B$37,"Ｃ"))=0,"",SUM(SUMIFS($AH$12:$AH$37,$A$12:$A$37,P59,$B$12:$B$37,"Ａ"),SUMIFS($AH$12:$AH$37,$A$12:$A$37,P59,$B$12:$B$37,"Ｃ")))</f>
        <v/>
      </c>
      <c r="Q63" s="124"/>
      <c r="R63" s="124" t="str">
        <f>IF(SUM(SUMIFS($AH$12:$AH$37,$A$12:$A$37,P59,$B$12:$B$37,"Ｂ"),SUMIFS($AH$12:$AH$37,$A$12:$A$37,P59,$B$12:$B$37,"Ｄ"))=0,"",SUM(SUMIFS($AH$12:$AH$37,$A$12:$A$37,P59,$B$12:$B$37,"Ｂ"),SUMIFS($AH$12:$AH$37,$A$12:$A$37,P59,$B$12:$B$37,"Ｄ")))</f>
        <v/>
      </c>
      <c r="S63" s="125"/>
      <c r="T63" s="123" t="str">
        <f>IF(SUM(SUMIFS($AH$12:$AH$37,$A$12:$A$37,T59,$B$12:$B$37,"Ａ"),SUMIFS($AH$12:$AH$37,$A$12:$A$37,T59,$B$12:$B$37,"Ｃ"))=0,"",SUM(SUMIFS($AH$12:$AH$37,$A$12:$A$37,T59,$B$12:$B$37,"Ａ"),SUMIFS($AH$12:$AH$37,$A$12:$A$37,T59,$B$12:$B$37,"Ｃ")))</f>
        <v/>
      </c>
      <c r="U63" s="124"/>
      <c r="V63" s="124" t="str">
        <f>IF(SUM(SUMIFS($AH$12:$AH$37,$A$12:$A$37,T59,$B$12:$B$37,"Ｂ"),SUMIFS($AH$12:$AH$37,$A$12:$A$37,T59,$B$12:$B$37,"Ｄ"))=0,"",SUM(SUMIFS($AH$12:$AH$37,$A$12:$A$37,T59,$B$12:$B$37,"Ｂ"),SUMIFS($AH$12:$AH$37,$A$12:$A$37,T59,$B$12:$B$37,"Ｄ")))</f>
        <v/>
      </c>
      <c r="W63" s="125"/>
      <c r="X63" s="123" t="str">
        <f>IF(SUM(SUMIFS($AH$12:$AH$37,$A$12:$A$37,X59,$B$12:$B$37,"Ａ"),SUMIFS($AH$12:$AH$37,$A$12:$A$37,X59,$B$12:$B$37,"Ｃ"))=0,"",SUM(SUMIFS($AH$12:$AH$37,$A$12:$A$37,X59,$B$12:$B$37,"Ａ"),SUMIFS($AH$12:$AH$37,$A$12:$A$37,X59,$B$12:$B$37,"Ｃ")))</f>
        <v/>
      </c>
      <c r="Y63" s="124"/>
      <c r="Z63" s="124" t="str">
        <f>IF(SUM(SUMIFS($AH$12:$AH$37,$A$12:$A$37,X59,$B$12:$B$37,"Ｂ"),SUMIFS($AH$12:$AH$37,$A$12:$A$37,X59,$B$12:$B$37,"Ｄ"))=0,"",SUM(SUMIFS($AH$12:$AH$37,$A$12:$A$37,X59,$B$12:$B$37,"Ｂ"),SUMIFS($AH$12:$AH$37,$A$12:$A$37,X59,$B$12:$B$37,"Ｄ")))</f>
        <v/>
      </c>
      <c r="AA63" s="125"/>
      <c r="AB63" s="123" t="str">
        <f>IF(SUM(SUMIFS($AH$12:$AH$37,$A$12:$A$37,AB59,$B$12:$B$37,"Ａ"),SUMIFS($AH$12:$AH$37,$A$12:$A$37,AB59,$B$12:$B$37,"Ｃ"))=0,"",SUM(SUMIFS($AH$12:$AH$37,$A$12:$A$37,AB59,$B$12:$B$37,"Ａ"),SUMIFS($AH$12:$AH$37,$A$12:$A$37,AB59,$B$12:$B$37,"Ｃ")))</f>
        <v/>
      </c>
      <c r="AC63" s="124"/>
      <c r="AD63" s="124" t="str">
        <f>IF(SUM(SUMIFS($AH$12:$AH$37,$A$12:$A$37,AB59,$B$12:$B$37,"Ｂ"),SUMIFS($AH$12:$AH$37,$A$12:$A$37,AB59,$B$12:$B$37,"Ｄ"))=0,"",SUM(SUMIFS($AH$12:$AH$37,$A$12:$A$37,AB59,$B$12:$B$37,"Ｂ"),SUMIFS($AH$12:$AH$37,$A$12:$A$37,AB59,$B$12:$B$37,"Ｄ")))</f>
        <v/>
      </c>
      <c r="AE63" s="125"/>
    </row>
    <row r="64" spans="1:37" ht="15" customHeight="1" x14ac:dyDescent="0.55000000000000004">
      <c r="A64" s="65" t="s">
        <v>155</v>
      </c>
      <c r="B64" s="115"/>
      <c r="C64" s="69"/>
      <c r="D64" s="120" t="str">
        <f>IF(SUM(D63,F63)=0,"",SUM(D63,F63))</f>
        <v/>
      </c>
      <c r="E64" s="121"/>
      <c r="F64" s="121"/>
      <c r="G64" s="122"/>
      <c r="H64" s="120" t="str">
        <f>IF(SUM(H63,J63)=0,"",SUM(H63,J63))</f>
        <v/>
      </c>
      <c r="I64" s="121"/>
      <c r="J64" s="121"/>
      <c r="K64" s="122"/>
      <c r="L64" s="120" t="str">
        <f>IF(SUM(L63,N63)=0,"",SUM(L63,N63))</f>
        <v/>
      </c>
      <c r="M64" s="121"/>
      <c r="N64" s="121"/>
      <c r="O64" s="122"/>
      <c r="P64" s="120" t="str">
        <f>IF(SUM(P63,R63)=0,"",SUM(P63,R63))</f>
        <v/>
      </c>
      <c r="Q64" s="121"/>
      <c r="R64" s="121"/>
      <c r="S64" s="122"/>
      <c r="T64" s="120" t="str">
        <f>IF(SUM(T63,V63)=0,"",SUM(T63,V63))</f>
        <v/>
      </c>
      <c r="U64" s="121"/>
      <c r="V64" s="121"/>
      <c r="W64" s="122"/>
      <c r="X64" s="120" t="str">
        <f>IF(SUM(X63,Z63)=0,"",SUM(X63,Z63))</f>
        <v/>
      </c>
      <c r="Y64" s="121"/>
      <c r="Z64" s="121"/>
      <c r="AA64" s="122"/>
      <c r="AB64" s="120" t="str">
        <f>IF(SUM(AB63,AD63)=0,"",SUM(AB63,AD63))</f>
        <v/>
      </c>
      <c r="AC64" s="121"/>
      <c r="AD64" s="121"/>
      <c r="AE64" s="122"/>
    </row>
    <row r="66" spans="1:39" ht="15" customHeight="1" x14ac:dyDescent="0.55000000000000004">
      <c r="A66" s="39"/>
      <c r="B66" s="40"/>
      <c r="C66" s="41"/>
      <c r="D66" s="129" t="str">
        <f>IF(リスト!$E$18="","",リスト!$E$18)</f>
        <v>夜間支援従事者</v>
      </c>
      <c r="E66" s="131"/>
      <c r="F66" s="131"/>
      <c r="G66" s="130"/>
      <c r="H66" s="129" t="str">
        <f>IF(リスト!$E$19="","",リスト!$E$19)</f>
        <v>管理栄養士</v>
      </c>
      <c r="I66" s="131"/>
      <c r="J66" s="131"/>
      <c r="K66" s="130"/>
      <c r="L66" s="129" t="str">
        <f>IF(リスト!$E$20="","",リスト!$E$20)</f>
        <v>栄養士</v>
      </c>
      <c r="M66" s="131"/>
      <c r="N66" s="131"/>
      <c r="O66" s="130"/>
      <c r="P66" s="129" t="str">
        <f>IF(リスト!$E$21="","",リスト!$E$21)</f>
        <v>調理員</v>
      </c>
      <c r="Q66" s="131"/>
      <c r="R66" s="131"/>
      <c r="S66" s="130"/>
      <c r="T66" s="129" t="str">
        <f>IF(リスト!$E$22="","",リスト!$E$22)</f>
        <v>言語聴覚士</v>
      </c>
      <c r="U66" s="131"/>
      <c r="V66" s="131"/>
      <c r="W66" s="130"/>
      <c r="X66" s="129" t="str">
        <f>IF(リスト!$E$23="","",リスト!$E$23)</f>
        <v>機能訓練指導員</v>
      </c>
      <c r="Y66" s="131"/>
      <c r="Z66" s="131"/>
      <c r="AA66" s="130"/>
      <c r="AB66" s="129" t="str">
        <f>IF(リスト!$E$24="","",リスト!$E$24)</f>
        <v>その他</v>
      </c>
      <c r="AC66" s="131"/>
      <c r="AD66" s="131"/>
      <c r="AE66" s="130"/>
    </row>
    <row r="67" spans="1:39" ht="15" customHeight="1" x14ac:dyDescent="0.55000000000000004">
      <c r="A67" s="42"/>
      <c r="B67" s="43"/>
      <c r="C67" s="44"/>
      <c r="D67" s="116" t="s">
        <v>156</v>
      </c>
      <c r="E67" s="117"/>
      <c r="F67" s="118" t="s">
        <v>157</v>
      </c>
      <c r="G67" s="119"/>
      <c r="H67" s="116" t="s">
        <v>156</v>
      </c>
      <c r="I67" s="117"/>
      <c r="J67" s="118" t="s">
        <v>157</v>
      </c>
      <c r="K67" s="119"/>
      <c r="L67" s="116" t="s">
        <v>156</v>
      </c>
      <c r="M67" s="117"/>
      <c r="N67" s="118" t="s">
        <v>157</v>
      </c>
      <c r="O67" s="119"/>
      <c r="P67" s="116" t="s">
        <v>156</v>
      </c>
      <c r="Q67" s="117"/>
      <c r="R67" s="118" t="s">
        <v>157</v>
      </c>
      <c r="S67" s="119"/>
      <c r="T67" s="116" t="s">
        <v>156</v>
      </c>
      <c r="U67" s="117"/>
      <c r="V67" s="118" t="s">
        <v>157</v>
      </c>
      <c r="W67" s="119"/>
      <c r="X67" s="116" t="s">
        <v>156</v>
      </c>
      <c r="Y67" s="117"/>
      <c r="Z67" s="118" t="s">
        <v>157</v>
      </c>
      <c r="AA67" s="119"/>
      <c r="AB67" s="116" t="s">
        <v>156</v>
      </c>
      <c r="AC67" s="117"/>
      <c r="AD67" s="118" t="s">
        <v>157</v>
      </c>
      <c r="AE67" s="119"/>
    </row>
    <row r="68" spans="1:39" ht="15" customHeight="1" x14ac:dyDescent="0.55000000000000004">
      <c r="A68" s="129" t="s">
        <v>151</v>
      </c>
      <c r="B68" s="130"/>
      <c r="C68" s="45" t="s">
        <v>152</v>
      </c>
      <c r="D68" s="132" t="str">
        <f>IF(COUNTIFS($A$12:$A$37,D66,$B$12:$B$37,"Ａ")=0,"",COUNTIFS($A$12:$A$37,D66,$B$12:$B$37,"Ａ"))</f>
        <v/>
      </c>
      <c r="E68" s="133"/>
      <c r="F68" s="133" t="str">
        <f>IF(COUNTIFS($A$12:$A$37,D66,$B$12:$B$37,"Ｂ")=0,"",COUNTIFS($A$12:$A$37,D66,$B$12:$B$37,"Ｂ"))</f>
        <v/>
      </c>
      <c r="G68" s="134"/>
      <c r="H68" s="132" t="str">
        <f>IF(COUNTIFS($A$12:$A$37,H66,$B$12:$B$37,"Ａ")=0,"",COUNTIFS($A$12:$A$37,H66,$B$12:$B$37,"Ａ"))</f>
        <v/>
      </c>
      <c r="I68" s="133"/>
      <c r="J68" s="133" t="str">
        <f>IF(COUNTIFS($A$12:$A$37,H66,$B$12:$B$37,"Ｂ")=0,"",COUNTIFS($A$12:$A$37,H66,$B$12:$B$37,"Ｂ"))</f>
        <v/>
      </c>
      <c r="K68" s="134"/>
      <c r="L68" s="132" t="str">
        <f>IF(COUNTIFS($A$12:$A$37,L66,$B$12:$B$37,"Ａ")=0,"",COUNTIFS($A$12:$A$37,L66,$B$12:$B$37,"Ａ"))</f>
        <v/>
      </c>
      <c r="M68" s="133"/>
      <c r="N68" s="133" t="str">
        <f>IF(COUNTIFS($A$12:$A$37,L66,$B$12:$B$37,"Ｂ")=0,"",COUNTIFS($A$12:$A$37,L66,$B$12:$B$37,"Ｂ"))</f>
        <v/>
      </c>
      <c r="O68" s="134"/>
      <c r="P68" s="132" t="str">
        <f>IF(COUNTIFS($A$12:$A$37,P66,$B$12:$B$37,"Ａ")=0,"",COUNTIFS($A$12:$A$37,P66,$B$12:$B$37,"Ａ"))</f>
        <v/>
      </c>
      <c r="Q68" s="133"/>
      <c r="R68" s="133" t="str">
        <f>IF(COUNTIFS($A$12:$A$37,P66,$B$12:$B$37,"Ｂ")=0,"",COUNTIFS($A$12:$A$37,P66,$B$12:$B$37,"Ｂ"))</f>
        <v/>
      </c>
      <c r="S68" s="134"/>
      <c r="T68" s="132" t="str">
        <f>IF(COUNTIFS($A$12:$A$37,T66,$B$12:$B$37,"Ａ")=0,"",COUNTIFS($A$12:$A$37,T66,$B$12:$B$37,"Ａ"))</f>
        <v/>
      </c>
      <c r="U68" s="133"/>
      <c r="V68" s="133" t="str">
        <f>IF(COUNTIFS($A$12:$A$37,T66,$B$12:$B$37,"Ｂ")=0,"",COUNTIFS($A$12:$A$37,T66,$B$12:$B$37,"Ｂ"))</f>
        <v/>
      </c>
      <c r="W68" s="134"/>
      <c r="X68" s="132" t="str">
        <f>IF(COUNTIFS($A$12:$A$37,X66,$B$12:$B$37,"Ａ")=0,"",COUNTIFS($A$12:$A$37,X66,$B$12:$B$37,"Ａ"))</f>
        <v/>
      </c>
      <c r="Y68" s="133"/>
      <c r="Z68" s="133" t="str">
        <f>IF(COUNTIFS($A$12:$A$37,X66,$B$12:$B$37,"Ｂ")=0,"",COUNTIFS($A$12:$A$37,X66,$B$12:$B$37,"Ｂ"))</f>
        <v/>
      </c>
      <c r="AA68" s="134"/>
      <c r="AB68" s="132" t="str">
        <f>IF(COUNTIFS($A$12:$A$37,AB66,$B$12:$B$37,"Ａ")=0,"",COUNTIFS($A$12:$A$37,AB66,$B$12:$B$37,"Ａ"))</f>
        <v/>
      </c>
      <c r="AC68" s="133"/>
      <c r="AD68" s="133" t="str">
        <f>IF(COUNTIFS($A$12:$A$37,AB66,$B$12:$B$37,"Ｂ")=0,"",COUNTIFS($A$12:$A$37,AB66,$B$12:$B$37,"Ｂ"))</f>
        <v/>
      </c>
      <c r="AE68" s="134"/>
    </row>
    <row r="69" spans="1:39" ht="15" customHeight="1" x14ac:dyDescent="0.55000000000000004">
      <c r="A69" s="116"/>
      <c r="B69" s="119"/>
      <c r="C69" s="46" t="s">
        <v>153</v>
      </c>
      <c r="D69" s="126" t="str">
        <f>IF(COUNTIFS($A$12:$A$37,D66,$B$12:$B$37,"Ｃ")=0,"",COUNTIFS($A$12:$A$37,D66,$B$12:$B$37,"Ｃ"))</f>
        <v/>
      </c>
      <c r="E69" s="127"/>
      <c r="F69" s="127" t="str">
        <f>IF(COUNTIFS($A$12:$A$37,D66,$B$12:$B$37,"Ｄ")=0,"",COUNTIFS($A$12:$A$37,D66,$B$12:$B$37,"Ｄ"))</f>
        <v/>
      </c>
      <c r="G69" s="128"/>
      <c r="H69" s="126" t="str">
        <f>IF(COUNTIFS($A$12:$A$37,H66,$B$12:$B$37,"Ｃ")=0,"",COUNTIFS($A$12:$A$37,H66,$B$12:$B$37,"Ｃ"))</f>
        <v/>
      </c>
      <c r="I69" s="127"/>
      <c r="J69" s="127" t="str">
        <f>IF(COUNTIFS($A$12:$A$37,H66,$B$12:$B$37,"Ｄ")=0,"",COUNTIFS($A$12:$A$37,H66,$B$12:$B$37,"Ｄ"))</f>
        <v/>
      </c>
      <c r="K69" s="128"/>
      <c r="L69" s="126" t="str">
        <f>IF(COUNTIFS($A$12:$A$37,L66,$B$12:$B$37,"Ｃ")=0,"",COUNTIFS($A$12:$A$37,L66,$B$12:$B$37,"Ｃ"))</f>
        <v/>
      </c>
      <c r="M69" s="127"/>
      <c r="N69" s="127" t="str">
        <f>IF(COUNTIFS($A$12:$A$37,L66,$B$12:$B$37,"Ｄ")=0,"",COUNTIFS($A$12:$A$37,L66,$B$12:$B$37,"Ｄ"))</f>
        <v/>
      </c>
      <c r="O69" s="128"/>
      <c r="P69" s="126" t="str">
        <f>IF(COUNTIFS($A$12:$A$37,P66,$B$12:$B$37,"Ｃ")=0,"",COUNTIFS($A$12:$A$37,P66,$B$12:$B$37,"Ｃ"))</f>
        <v/>
      </c>
      <c r="Q69" s="127"/>
      <c r="R69" s="127" t="str">
        <f>IF(COUNTIFS($A$12:$A$37,P66,$B$12:$B$37,"Ｄ")=0,"",COUNTIFS($A$12:$A$37,P66,$B$12:$B$37,"Ｄ"))</f>
        <v/>
      </c>
      <c r="S69" s="128"/>
      <c r="T69" s="126" t="str">
        <f>IF(COUNTIFS($A$12:$A$37,T66,$B$12:$B$37,"Ｃ")=0,"",COUNTIFS($A$12:$A$37,T66,$B$12:$B$37,"Ｃ"))</f>
        <v/>
      </c>
      <c r="U69" s="127"/>
      <c r="V69" s="127" t="str">
        <f>IF(COUNTIFS($A$12:$A$37,T66,$B$12:$B$37,"Ｄ")=0,"",COUNTIFS($A$12:$A$37,T66,$B$12:$B$37,"Ｄ"))</f>
        <v/>
      </c>
      <c r="W69" s="128"/>
      <c r="X69" s="126" t="str">
        <f>IF(COUNTIFS($A$12:$A$37,X66,$B$12:$B$37,"Ｃ")=0,"",COUNTIFS($A$12:$A$37,X66,$B$12:$B$37,"Ｃ"))</f>
        <v/>
      </c>
      <c r="Y69" s="127"/>
      <c r="Z69" s="127" t="str">
        <f>IF(COUNTIFS($A$12:$A$37,X66,$B$12:$B$37,"Ｄ")=0,"",COUNTIFS($A$12:$A$37,X66,$B$12:$B$37,"Ｄ"))</f>
        <v/>
      </c>
      <c r="AA69" s="128"/>
      <c r="AB69" s="126" t="str">
        <f>IF(COUNTIFS($A$12:$A$37,AB66,$B$12:$B$37,"Ｃ")=0,"",COUNTIFS($A$12:$A$37,AB66,$B$12:$B$37,"Ｃ"))</f>
        <v/>
      </c>
      <c r="AC69" s="127"/>
      <c r="AD69" s="127" t="str">
        <f>IF(COUNTIFS($A$12:$A$37,AB66,$B$12:$B$37,"Ｄ")=0,"",COUNTIFS($A$12:$A$37,AB66,$B$12:$B$37,"Ｄ"))</f>
        <v/>
      </c>
      <c r="AE69" s="128"/>
    </row>
    <row r="70" spans="1:39" ht="15" customHeight="1" x14ac:dyDescent="0.55000000000000004">
      <c r="A70" s="65" t="s">
        <v>154</v>
      </c>
      <c r="B70" s="115"/>
      <c r="C70" s="69"/>
      <c r="D70" s="123" t="str">
        <f>IF(SUM(SUMIFS($AH$12:$AH$37,$A$12:$A$37,D66,$B$12:$B$37,"Ａ"),SUMIFS($AH$12:$AH$37,$A$12:$A$37,D66,$B$12:$B$37,"Ｃ"))=0,"",SUM(SUMIFS($AH$12:$AH$37,$A$12:$A$37,D66,$B$12:$B$37,"Ａ"),SUMIFS($AH$12:$AH$37,$A$12:$A$37,D66,$B$12:$B$37,"Ｃ")))</f>
        <v/>
      </c>
      <c r="E70" s="124"/>
      <c r="F70" s="124" t="str">
        <f>IF(SUM(SUMIFS($AH$12:$AH$37,$A$12:$A$37,D66,$B$12:$B$37,"Ｂ"),SUMIFS($AH$12:$AH$37,$A$12:$A$37,D66,$B$12:$B$37,"Ｄ"))=0,"",SUM(SUMIFS($AH$12:$AH$37,$A$12:$A$37,D66,$B$12:$B$37,"Ｂ"),SUMIFS($AH$12:$AH$37,$A$12:$A$37,D66,$B$12:$B$37,"Ｄ")))</f>
        <v/>
      </c>
      <c r="G70" s="125"/>
      <c r="H70" s="123" t="str">
        <f>IF(SUM(SUMIFS($AH$12:$AH$37,$A$12:$A$37,H66,$B$12:$B$37,"Ａ"),SUMIFS($AH$12:$AH$37,$A$12:$A$37,H66,$B$12:$B$37,"Ｃ"))=0,"",SUM(SUMIFS($AH$12:$AH$37,$A$12:$A$37,H66,$B$12:$B$37,"Ａ"),SUMIFS($AH$12:$AH$37,$A$12:$A$37,H66,$B$12:$B$37,"Ｃ")))</f>
        <v/>
      </c>
      <c r="I70" s="124"/>
      <c r="J70" s="124" t="str">
        <f>IF(SUM(SUMIFS($AH$12:$AH$37,$A$12:$A$37,H66,$B$12:$B$37,"Ｂ"),SUMIFS($AH$12:$AH$37,$A$12:$A$37,H66,$B$12:$B$37,"Ｄ"))=0,"",SUM(SUMIFS($AH$12:$AH$37,$A$12:$A$37,H66,$B$12:$B$37,"Ｂ"),SUMIFS($AH$12:$AH$37,$A$12:$A$37,H66,$B$12:$B$37,"Ｄ")))</f>
        <v/>
      </c>
      <c r="K70" s="125"/>
      <c r="L70" s="123" t="str">
        <f>IF(SUM(SUMIFS($AH$12:$AH$37,$A$12:$A$37,L66,$B$12:$B$37,"Ａ"),SUMIFS($AH$12:$AH$37,$A$12:$A$37,L66,$B$12:$B$37,"Ｃ"))=0,"",SUM(SUMIFS($AH$12:$AH$37,$A$12:$A$37,L66,$B$12:$B$37,"Ａ"),SUMIFS($AH$12:$AH$37,$A$12:$A$37,L66,$B$12:$B$37,"Ｃ")))</f>
        <v/>
      </c>
      <c r="M70" s="124"/>
      <c r="N70" s="124" t="str">
        <f>IF(SUM(SUMIFS($AH$12:$AH$37,$A$12:$A$37,L66,$B$12:$B$37,"Ｂ"),SUMIFS($AH$12:$AH$37,$A$12:$A$37,L66,$B$12:$B$37,"Ｄ"))=0,"",SUM(SUMIFS($AH$12:$AH$37,$A$12:$A$37,L66,$B$12:$B$37,"Ｂ"),SUMIFS($AH$12:$AH$37,$A$12:$A$37,L66,$B$12:$B$37,"Ｄ")))</f>
        <v/>
      </c>
      <c r="O70" s="125"/>
      <c r="P70" s="123" t="str">
        <f>IF(SUM(SUMIFS($AH$12:$AH$37,$A$12:$A$37,P66,$B$12:$B$37,"Ａ"),SUMIFS($AH$12:$AH$37,$A$12:$A$37,P66,$B$12:$B$37,"Ｃ"))=0,"",SUM(SUMIFS($AH$12:$AH$37,$A$12:$A$37,P66,$B$12:$B$37,"Ａ"),SUMIFS($AH$12:$AH$37,$A$12:$A$37,P66,$B$12:$B$37,"Ｃ")))</f>
        <v/>
      </c>
      <c r="Q70" s="124"/>
      <c r="R70" s="124" t="str">
        <f>IF(SUM(SUMIFS($AH$12:$AH$37,$A$12:$A$37,P66,$B$12:$B$37,"Ｂ"),SUMIFS($AH$12:$AH$37,$A$12:$A$37,P66,$B$12:$B$37,"Ｄ"))=0,"",SUM(SUMIFS($AH$12:$AH$37,$A$12:$A$37,P66,$B$12:$B$37,"Ｂ"),SUMIFS($AH$12:$AH$37,$A$12:$A$37,P66,$B$12:$B$37,"Ｄ")))</f>
        <v/>
      </c>
      <c r="S70" s="125"/>
      <c r="T70" s="123" t="str">
        <f>IF(SUM(SUMIFS($AH$12:$AH$37,$A$12:$A$37,T66,$B$12:$B$37,"Ａ"),SUMIFS($AH$12:$AH$37,$A$12:$A$37,T66,$B$12:$B$37,"Ｃ"))=0,"",SUM(SUMIFS($AH$12:$AH$37,$A$12:$A$37,T66,$B$12:$B$37,"Ａ"),SUMIFS($AH$12:$AH$37,$A$12:$A$37,T66,$B$12:$B$37,"Ｃ")))</f>
        <v/>
      </c>
      <c r="U70" s="124"/>
      <c r="V70" s="124" t="str">
        <f>IF(SUM(SUMIFS($AH$12:$AH$37,$A$12:$A$37,T66,$B$12:$B$37,"Ｂ"),SUMIFS($AH$12:$AH$37,$A$12:$A$37,T66,$B$12:$B$37,"Ｄ"))=0,"",SUM(SUMIFS($AH$12:$AH$37,$A$12:$A$37,T66,$B$12:$B$37,"Ｂ"),SUMIFS($AH$12:$AH$37,$A$12:$A$37,T66,$B$12:$B$37,"Ｄ")))</f>
        <v/>
      </c>
      <c r="W70" s="125"/>
      <c r="X70" s="123" t="str">
        <f>IF(SUM(SUMIFS($AH$12:$AH$37,$A$12:$A$37,X66,$B$12:$B$37,"Ａ"),SUMIFS($AH$12:$AH$37,$A$12:$A$37,X66,$B$12:$B$37,"Ｃ"))=0,"",SUM(SUMIFS($AH$12:$AH$37,$A$12:$A$37,X66,$B$12:$B$37,"Ａ"),SUMIFS($AH$12:$AH$37,$A$12:$A$37,X66,$B$12:$B$37,"Ｃ")))</f>
        <v/>
      </c>
      <c r="Y70" s="124"/>
      <c r="Z70" s="124" t="str">
        <f>IF(SUM(SUMIFS($AH$12:$AH$37,$A$12:$A$37,X66,$B$12:$B$37,"Ｂ"),SUMIFS($AH$12:$AH$37,$A$12:$A$37,X66,$B$12:$B$37,"Ｄ"))=0,"",SUM(SUMIFS($AH$12:$AH$37,$A$12:$A$37,X66,$B$12:$B$37,"Ｂ"),SUMIFS($AH$12:$AH$37,$A$12:$A$37,X66,$B$12:$B$37,"Ｄ")))</f>
        <v/>
      </c>
      <c r="AA70" s="125"/>
      <c r="AB70" s="123" t="str">
        <f>IF(SUM(SUMIFS($AH$12:$AH$37,$A$12:$A$37,AB66,$B$12:$B$37,"Ａ"),SUMIFS($AH$12:$AH$37,$A$12:$A$37,AB66,$B$12:$B$37,"Ｃ"))=0,"",SUM(SUMIFS($AH$12:$AH$37,$A$12:$A$37,AB66,$B$12:$B$37,"Ａ"),SUMIFS($AH$12:$AH$37,$A$12:$A$37,AB66,$B$12:$B$37,"Ｃ")))</f>
        <v/>
      </c>
      <c r="AC70" s="124"/>
      <c r="AD70" s="124" t="str">
        <f>IF(SUM(SUMIFS($AH$12:$AH$37,$A$12:$A$37,AB66,$B$12:$B$37,"Ｂ"),SUMIFS($AH$12:$AH$37,$A$12:$A$37,AB66,$B$12:$B$37,"Ｄ"))=0,"",SUM(SUMIFS($AH$12:$AH$37,$A$12:$A$37,AB66,$B$12:$B$37,"Ｂ"),SUMIFS($AH$12:$AH$37,$A$12:$A$37,AB66,$B$12:$B$37,"Ｄ")))</f>
        <v/>
      </c>
      <c r="AE70" s="125"/>
    </row>
    <row r="71" spans="1:39" ht="15" customHeight="1" x14ac:dyDescent="0.55000000000000004">
      <c r="A71" s="65" t="s">
        <v>155</v>
      </c>
      <c r="B71" s="115"/>
      <c r="C71" s="69"/>
      <c r="D71" s="120" t="str">
        <f>IF(SUM(D70,F70)=0,"",SUM(D70,F70))</f>
        <v/>
      </c>
      <c r="E71" s="121"/>
      <c r="F71" s="121"/>
      <c r="G71" s="122"/>
      <c r="H71" s="120" t="str">
        <f>IF(SUM(H70,J70)=0,"",SUM(H70,J70))</f>
        <v/>
      </c>
      <c r="I71" s="121"/>
      <c r="J71" s="121"/>
      <c r="K71" s="122"/>
      <c r="L71" s="120" t="str">
        <f>IF(SUM(L70,N70)=0,"",SUM(L70,N70))</f>
        <v/>
      </c>
      <c r="M71" s="121"/>
      <c r="N71" s="121"/>
      <c r="O71" s="122"/>
      <c r="P71" s="120" t="str">
        <f>IF(SUM(P70,R70)=0,"",SUM(P70,R70))</f>
        <v/>
      </c>
      <c r="Q71" s="121"/>
      <c r="R71" s="121"/>
      <c r="S71" s="122"/>
      <c r="T71" s="120" t="str">
        <f>IF(SUM(T70,V70)=0,"",SUM(T70,V70))</f>
        <v/>
      </c>
      <c r="U71" s="121"/>
      <c r="V71" s="121"/>
      <c r="W71" s="122"/>
      <c r="X71" s="120" t="str">
        <f>IF(SUM(X70,Z70)=0,"",SUM(X70,Z70))</f>
        <v/>
      </c>
      <c r="Y71" s="121"/>
      <c r="Z71" s="121"/>
      <c r="AA71" s="122"/>
      <c r="AB71" s="120" t="str">
        <f>IF(SUM(AB70,AD70)=0,"",SUM(AB70,AD70))</f>
        <v/>
      </c>
      <c r="AC71" s="121"/>
      <c r="AD71" s="121"/>
      <c r="AE71" s="122"/>
    </row>
    <row r="73" spans="1:39" ht="15" customHeight="1" x14ac:dyDescent="0.55000000000000004">
      <c r="A73" s="39"/>
      <c r="B73" s="40"/>
      <c r="C73" s="41"/>
      <c r="D73" s="129" t="s">
        <v>158</v>
      </c>
      <c r="E73" s="131"/>
      <c r="F73" s="131"/>
      <c r="G73" s="130"/>
      <c r="H73" s="135" t="s">
        <v>159</v>
      </c>
      <c r="I73" s="136"/>
      <c r="J73" s="136"/>
      <c r="K73" s="137"/>
      <c r="L73" s="135" t="s">
        <v>159</v>
      </c>
      <c r="M73" s="136"/>
      <c r="N73" s="136"/>
      <c r="O73" s="137"/>
      <c r="P73" s="135" t="s">
        <v>159</v>
      </c>
      <c r="Q73" s="136"/>
      <c r="R73" s="136"/>
      <c r="S73" s="137"/>
      <c r="T73" s="135" t="s">
        <v>159</v>
      </c>
      <c r="U73" s="136"/>
      <c r="V73" s="136"/>
      <c r="W73" s="137"/>
      <c r="X73" s="135" t="s">
        <v>159</v>
      </c>
      <c r="Y73" s="136"/>
      <c r="Z73" s="136"/>
      <c r="AA73" s="137"/>
      <c r="AB73" s="135" t="s">
        <v>159</v>
      </c>
      <c r="AC73" s="136"/>
      <c r="AD73" s="136"/>
      <c r="AE73" s="137"/>
      <c r="AM73" s="49" t="s">
        <v>160</v>
      </c>
    </row>
    <row r="74" spans="1:39" ht="15" customHeight="1" x14ac:dyDescent="0.55000000000000004">
      <c r="A74" s="42"/>
      <c r="B74" s="43"/>
      <c r="C74" s="44"/>
      <c r="D74" s="116" t="s">
        <v>156</v>
      </c>
      <c r="E74" s="117"/>
      <c r="F74" s="118" t="s">
        <v>157</v>
      </c>
      <c r="G74" s="119"/>
      <c r="H74" s="116" t="s">
        <v>156</v>
      </c>
      <c r="I74" s="117"/>
      <c r="J74" s="118" t="s">
        <v>157</v>
      </c>
      <c r="K74" s="119"/>
      <c r="L74" s="116" t="s">
        <v>156</v>
      </c>
      <c r="M74" s="117"/>
      <c r="N74" s="118" t="s">
        <v>157</v>
      </c>
      <c r="O74" s="119"/>
      <c r="P74" s="116" t="s">
        <v>156</v>
      </c>
      <c r="Q74" s="117"/>
      <c r="R74" s="118" t="s">
        <v>157</v>
      </c>
      <c r="S74" s="119"/>
      <c r="T74" s="116" t="s">
        <v>156</v>
      </c>
      <c r="U74" s="117"/>
      <c r="V74" s="118" t="s">
        <v>157</v>
      </c>
      <c r="W74" s="119"/>
      <c r="X74" s="116" t="s">
        <v>156</v>
      </c>
      <c r="Y74" s="117"/>
      <c r="Z74" s="118" t="s">
        <v>157</v>
      </c>
      <c r="AA74" s="119"/>
      <c r="AB74" s="116" t="s">
        <v>156</v>
      </c>
      <c r="AC74" s="117"/>
      <c r="AD74" s="118" t="s">
        <v>157</v>
      </c>
      <c r="AE74" s="119"/>
    </row>
    <row r="75" spans="1:39" ht="15" customHeight="1" x14ac:dyDescent="0.55000000000000004">
      <c r="A75" s="129" t="s">
        <v>151</v>
      </c>
      <c r="B75" s="130"/>
      <c r="C75" s="45" t="s">
        <v>152</v>
      </c>
      <c r="D75" s="132" t="str">
        <f>IF(COUNT(H75,L75,P75,T75,X75,AB75)=0,"",SUM(H75,L75,P75,T75,X75,AB75))</f>
        <v/>
      </c>
      <c r="E75" s="133"/>
      <c r="F75" s="133" t="str">
        <f>IF(COUNT(J75,N75,R75,V75,Z75,AD75)=0,"",SUM(J75,N75,R75,V75,Z75,AD75))</f>
        <v/>
      </c>
      <c r="G75" s="134"/>
      <c r="H75" s="132" t="str">
        <f>IF(COUNTIFS($A$12:$A$37,H73,$B$12:$B$37,"Ａ")=0,"",COUNTIFS($A$12:$A$37,H73,$B$12:$B$37,"Ａ"))</f>
        <v/>
      </c>
      <c r="I75" s="133"/>
      <c r="J75" s="133" t="str">
        <f>IF(COUNTIFS($A$12:$A$37,H73,$B$12:$B$37,"Ｂ")=0,"",COUNTIFS($A$12:$A$37,H73,$B$12:$B$37,"Ｂ"))</f>
        <v/>
      </c>
      <c r="K75" s="134"/>
      <c r="L75" s="132" t="str">
        <f>IF(COUNTIFS($A$12:$A$37,L73,$B$12:$B$37,"Ａ")=0,"",COUNTIFS($A$12:$A$37,L73,$B$12:$B$37,"Ａ"))</f>
        <v/>
      </c>
      <c r="M75" s="133"/>
      <c r="N75" s="133" t="str">
        <f>IF(COUNTIFS($A$12:$A$37,L73,$B$12:$B$37,"Ｂ")=0,"",COUNTIFS($A$12:$A$37,L73,$B$12:$B$37,"Ｂ"))</f>
        <v/>
      </c>
      <c r="O75" s="134"/>
      <c r="P75" s="132" t="str">
        <f>IF(COUNTIFS($A$12:$A$37,P73,$B$12:$B$37,"Ａ")=0,"",COUNTIFS($A$12:$A$37,P73,$B$12:$B$37,"Ａ"))</f>
        <v/>
      </c>
      <c r="Q75" s="133"/>
      <c r="R75" s="133" t="str">
        <f>IF(COUNTIFS($A$12:$A$37,P73,$B$12:$B$37,"Ｂ")=0,"",COUNTIFS($A$12:$A$37,P73,$B$12:$B$37,"Ｂ"))</f>
        <v/>
      </c>
      <c r="S75" s="134"/>
      <c r="T75" s="132" t="str">
        <f>IF(COUNTIFS($A$12:$A$37,T73,$B$12:$B$37,"Ａ")=0,"",COUNTIFS($A$12:$A$37,T73,$B$12:$B$37,"Ａ"))</f>
        <v/>
      </c>
      <c r="U75" s="133"/>
      <c r="V75" s="133" t="str">
        <f>IF(COUNTIFS($A$12:$A$37,T73,$B$12:$B$37,"Ｂ")=0,"",COUNTIFS($A$12:$A$37,T73,$B$12:$B$37,"Ｂ"))</f>
        <v/>
      </c>
      <c r="W75" s="134"/>
      <c r="X75" s="132" t="str">
        <f>IF(COUNTIFS($A$12:$A$37,X73,$B$12:$B$37,"Ａ")=0,"",COUNTIFS($A$12:$A$37,X73,$B$12:$B$37,"Ａ"))</f>
        <v/>
      </c>
      <c r="Y75" s="133"/>
      <c r="Z75" s="133" t="str">
        <f>IF(COUNTIFS($A$12:$A$37,X73,$B$12:$B$37,"Ｂ")=0,"",COUNTIFS($A$12:$A$37,X73,$B$12:$B$37,"Ｂ"))</f>
        <v/>
      </c>
      <c r="AA75" s="134"/>
      <c r="AB75" s="132" t="str">
        <f>IF(COUNTIFS($A$12:$A$37,AB73,$B$12:$B$37,"Ａ")=0,"",COUNTIFS($A$12:$A$37,AB73,$B$12:$B$37,"Ａ"))</f>
        <v/>
      </c>
      <c r="AC75" s="133"/>
      <c r="AD75" s="133" t="str">
        <f>IF(COUNTIFS($A$12:$A$37,AB73,$B$12:$B$37,"Ｂ")=0,"",COUNTIFS($A$12:$A$37,AB73,$B$12:$B$37,"Ｂ"))</f>
        <v/>
      </c>
      <c r="AE75" s="134"/>
    </row>
    <row r="76" spans="1:39" ht="15" customHeight="1" x14ac:dyDescent="0.55000000000000004">
      <c r="A76" s="116"/>
      <c r="B76" s="119"/>
      <c r="C76" s="46" t="s">
        <v>153</v>
      </c>
      <c r="D76" s="126" t="str">
        <f>IF(COUNT(H76,L76,P76,T76,X76,AB76)=0,"",SUM(H76,L76,P76,T76,X76,AB76))</f>
        <v/>
      </c>
      <c r="E76" s="127"/>
      <c r="F76" s="127" t="str">
        <f>IF(COUNT(J76,N76,R76,V76,Z76,AD76)=0,"",SUM(J76,N76,R76,V76,Z76,AD76))</f>
        <v/>
      </c>
      <c r="G76" s="128"/>
      <c r="H76" s="126" t="str">
        <f>IF(COUNTIFS($A$12:$A$37,H73,$B$12:$B$37,"Ｃ")=0,"",COUNTIFS($A$12:$A$37,H73,$B$12:$B$37,"Ｃ"))</f>
        <v/>
      </c>
      <c r="I76" s="127"/>
      <c r="J76" s="127" t="str">
        <f>IF(COUNTIFS($A$12:$A$37,H73,$B$12:$B$37,"Ｄ")=0,"",COUNTIFS($A$12:$A$37,H73,$B$12:$B$37,"Ｄ"))</f>
        <v/>
      </c>
      <c r="K76" s="128"/>
      <c r="L76" s="126" t="str">
        <f>IF(COUNTIFS($A$12:$A$37,L73,$B$12:$B$37,"Ｃ")=0,"",COUNTIFS($A$12:$A$37,L73,$B$12:$B$37,"Ｃ"))</f>
        <v/>
      </c>
      <c r="M76" s="127"/>
      <c r="N76" s="127" t="str">
        <f>IF(COUNTIFS($A$12:$A$37,L73,$B$12:$B$37,"Ｄ")=0,"",COUNTIFS($A$12:$A$37,L73,$B$12:$B$37,"Ｄ"))</f>
        <v/>
      </c>
      <c r="O76" s="128"/>
      <c r="P76" s="126" t="str">
        <f>IF(COUNTIFS($A$12:$A$37,P73,$B$12:$B$37,"Ｃ")=0,"",COUNTIFS($A$12:$A$37,P73,$B$12:$B$37,"Ｃ"))</f>
        <v/>
      </c>
      <c r="Q76" s="127"/>
      <c r="R76" s="127" t="str">
        <f>IF(COUNTIFS($A$12:$A$37,P73,$B$12:$B$37,"Ｄ")=0,"",COUNTIFS($A$12:$A$37,P73,$B$12:$B$37,"Ｄ"))</f>
        <v/>
      </c>
      <c r="S76" s="128"/>
      <c r="T76" s="126" t="str">
        <f>IF(COUNTIFS($A$12:$A$37,T73,$B$12:$B$37,"Ｃ")=0,"",COUNTIFS($A$12:$A$37,T73,$B$12:$B$37,"Ｃ"))</f>
        <v/>
      </c>
      <c r="U76" s="127"/>
      <c r="V76" s="127" t="str">
        <f>IF(COUNTIFS($A$12:$A$37,T73,$B$12:$B$37,"Ｄ")=0,"",COUNTIFS($A$12:$A$37,T73,$B$12:$B$37,"Ｄ"))</f>
        <v/>
      </c>
      <c r="W76" s="128"/>
      <c r="X76" s="126" t="str">
        <f>IF(COUNTIFS($A$12:$A$37,X73,$B$12:$B$37,"Ｃ")=0,"",COUNTIFS($A$12:$A$37,X73,$B$12:$B$37,"Ｃ"))</f>
        <v/>
      </c>
      <c r="Y76" s="127"/>
      <c r="Z76" s="127" t="str">
        <f>IF(COUNTIFS($A$12:$A$37,X73,$B$12:$B$37,"Ｄ")=0,"",COUNTIFS($A$12:$A$37,X73,$B$12:$B$37,"Ｄ"))</f>
        <v/>
      </c>
      <c r="AA76" s="128"/>
      <c r="AB76" s="126" t="str">
        <f>IF(COUNTIFS($A$12:$A$37,AB73,$B$12:$B$37,"Ｃ")=0,"",COUNTIFS($A$12:$A$37,AB73,$B$12:$B$37,"Ｃ"))</f>
        <v/>
      </c>
      <c r="AC76" s="127"/>
      <c r="AD76" s="127" t="str">
        <f>IF(COUNTIFS($A$12:$A$37,AB73,$B$12:$B$37,"Ｄ")=0,"",COUNTIFS($A$12:$A$37,AB73,$B$12:$B$37,"Ｄ"))</f>
        <v/>
      </c>
      <c r="AE76" s="128"/>
    </row>
    <row r="77" spans="1:39" ht="15" customHeight="1" x14ac:dyDescent="0.55000000000000004">
      <c r="A77" s="65" t="s">
        <v>154</v>
      </c>
      <c r="B77" s="115"/>
      <c r="C77" s="69"/>
      <c r="D77" s="123" t="str">
        <f>IF(COUNT(H77,L77,P77,T77,X77,AB77)=0,"",SUM(H77,L77,P77,T77,X77,AB77))</f>
        <v/>
      </c>
      <c r="E77" s="124"/>
      <c r="F77" s="124" t="str">
        <f>IF(COUNT(J77,N77,R77,V77,Z77,AD77)=0,"",SUM(J77,N77,R77,V77,Z77,AD77))</f>
        <v/>
      </c>
      <c r="G77" s="125"/>
      <c r="H77" s="123" t="str">
        <f>IF(SUM(SUMIFS($AH$12:$AH$37,$A$12:$A$37,H73,$B$12:$B$37,"Ａ"),SUMIFS($AH$12:$AH$37,$A$12:$A$37,H73,$B$12:$B$37,"Ｃ"))=0,"",SUM(SUMIFS($AH$12:$AH$37,$A$12:$A$37,H73,$B$12:$B$37,"Ａ"),SUMIFS($AH$12:$AH$37,$A$12:$A$37,H73,$B$12:$B$37,"Ｃ")))</f>
        <v/>
      </c>
      <c r="I77" s="124"/>
      <c r="J77" s="124" t="str">
        <f>IF(SUM(SUMIFS($AH$12:$AH$37,$A$12:$A$37,H73,$B$12:$B$37,"Ｂ"),SUMIFS($AH$12:$AH$37,$A$12:$A$37,H73,$B$12:$B$37,"Ｄ"))=0,"",SUM(SUMIFS($AH$12:$AH$37,$A$12:$A$37,H73,$B$12:$B$37,"Ｂ"),SUMIFS($AH$12:$AH$37,$A$12:$A$37,H73,$B$12:$B$37,"Ｄ")))</f>
        <v/>
      </c>
      <c r="K77" s="125"/>
      <c r="L77" s="123" t="str">
        <f>IF(SUM(SUMIFS($AH$12:$AH$37,$A$12:$A$37,L73,$B$12:$B$37,"Ａ"),SUMIFS($AH$12:$AH$37,$A$12:$A$37,L73,$B$12:$B$37,"Ｃ"))=0,"",SUM(SUMIFS($AH$12:$AH$37,$A$12:$A$37,L73,$B$12:$B$37,"Ａ"),SUMIFS($AH$12:$AH$37,$A$12:$A$37,L73,$B$12:$B$37,"Ｃ")))</f>
        <v/>
      </c>
      <c r="M77" s="124"/>
      <c r="N77" s="124" t="str">
        <f>IF(SUM(SUMIFS($AH$12:$AH$37,$A$12:$A$37,L73,$B$12:$B$37,"Ｂ"),SUMIFS($AH$12:$AH$37,$A$12:$A$37,L73,$B$12:$B$37,"Ｄ"))=0,"",SUM(SUMIFS($AH$12:$AH$37,$A$12:$A$37,L73,$B$12:$B$37,"Ｂ"),SUMIFS($AH$12:$AH$37,$A$12:$A$37,L73,$B$12:$B$37,"Ｄ")))</f>
        <v/>
      </c>
      <c r="O77" s="125"/>
      <c r="P77" s="123" t="str">
        <f>IF(SUM(SUMIFS($AH$12:$AH$37,$A$12:$A$37,P73,$B$12:$B$37,"Ａ"),SUMIFS($AH$12:$AH$37,$A$12:$A$37,P73,$B$12:$B$37,"Ｃ"))=0,"",SUM(SUMIFS($AH$12:$AH$37,$A$12:$A$37,P73,$B$12:$B$37,"Ａ"),SUMIFS($AH$12:$AH$37,$A$12:$A$37,P73,$B$12:$B$37,"Ｃ")))</f>
        <v/>
      </c>
      <c r="Q77" s="124"/>
      <c r="R77" s="124" t="str">
        <f>IF(SUM(SUMIFS($AH$12:$AH$37,$A$12:$A$37,P73,$B$12:$B$37,"Ｂ"),SUMIFS($AH$12:$AH$37,$A$12:$A$37,P73,$B$12:$B$37,"Ｄ"))=0,"",SUM(SUMIFS($AH$12:$AH$37,$A$12:$A$37,P73,$B$12:$B$37,"Ｂ"),SUMIFS($AH$12:$AH$37,$A$12:$A$37,P73,$B$12:$B$37,"Ｄ")))</f>
        <v/>
      </c>
      <c r="S77" s="125"/>
      <c r="T77" s="123" t="str">
        <f>IF(SUM(SUMIFS($AH$12:$AH$37,$A$12:$A$37,T73,$B$12:$B$37,"Ａ"),SUMIFS($AH$12:$AH$37,$A$12:$A$37,T73,$B$12:$B$37,"Ｃ"))=0,"",SUM(SUMIFS($AH$12:$AH$37,$A$12:$A$37,T73,$B$12:$B$37,"Ａ"),SUMIFS($AH$12:$AH$37,$A$12:$A$37,T73,$B$12:$B$37,"Ｃ")))</f>
        <v/>
      </c>
      <c r="U77" s="124"/>
      <c r="V77" s="124" t="str">
        <f>IF(SUM(SUMIFS($AH$12:$AH$37,$A$12:$A$37,T73,$B$12:$B$37,"Ｂ"),SUMIFS($AH$12:$AH$37,$A$12:$A$37,T73,$B$12:$B$37,"Ｄ"))=0,"",SUM(SUMIFS($AH$12:$AH$37,$A$12:$A$37,T73,$B$12:$B$37,"Ｂ"),SUMIFS($AH$12:$AH$37,$A$12:$A$37,T73,$B$12:$B$37,"Ｄ")))</f>
        <v/>
      </c>
      <c r="W77" s="125"/>
      <c r="X77" s="123" t="str">
        <f>IF(SUM(SUMIFS($AH$12:$AH$37,$A$12:$A$37,X73,$B$12:$B$37,"Ａ"),SUMIFS($AH$12:$AH$37,$A$12:$A$37,X73,$B$12:$B$37,"Ｃ"))=0,"",SUM(SUMIFS($AH$12:$AH$37,$A$12:$A$37,X73,$B$12:$B$37,"Ａ"),SUMIFS($AH$12:$AH$37,$A$12:$A$37,X73,$B$12:$B$37,"Ｃ")))</f>
        <v/>
      </c>
      <c r="Y77" s="124"/>
      <c r="Z77" s="124" t="str">
        <f>IF(SUM(SUMIFS($AH$12:$AH$37,$A$12:$A$37,X73,$B$12:$B$37,"Ｂ"),SUMIFS($AH$12:$AH$37,$A$12:$A$37,X73,$B$12:$B$37,"Ｄ"))=0,"",SUM(SUMIFS($AH$12:$AH$37,$A$12:$A$37,X73,$B$12:$B$37,"Ｂ"),SUMIFS($AH$12:$AH$37,$A$12:$A$37,X73,$B$12:$B$37,"Ｄ")))</f>
        <v/>
      </c>
      <c r="AA77" s="125"/>
      <c r="AB77" s="123" t="str">
        <f>IF(SUM(SUMIFS($AH$12:$AH$37,$A$12:$A$37,AB73,$B$12:$B$37,"Ａ"),SUMIFS($AH$12:$AH$37,$A$12:$A$37,AB73,$B$12:$B$37,"Ｃ"))=0,"",SUM(SUMIFS($AH$12:$AH$37,$A$12:$A$37,AB73,$B$12:$B$37,"Ａ"),SUMIFS($AH$12:$AH$37,$A$12:$A$37,AB73,$B$12:$B$37,"Ｃ")))</f>
        <v/>
      </c>
      <c r="AC77" s="124"/>
      <c r="AD77" s="124" t="str">
        <f>IF(SUM(SUMIFS($AH$12:$AH$37,$A$12:$A$37,AB73,$B$12:$B$37,"Ｂ"),SUMIFS($AH$12:$AH$37,$A$12:$A$37,AB73,$B$12:$B$37,"Ｄ"))=0,"",SUM(SUMIFS($AH$12:$AH$37,$A$12:$A$37,AB73,$B$12:$B$37,"Ｂ"),SUMIFS($AH$12:$AH$37,$A$12:$A$37,AB73,$B$12:$B$37,"Ｄ")))</f>
        <v/>
      </c>
      <c r="AE77" s="125"/>
    </row>
    <row r="78" spans="1:39" ht="15" customHeight="1" x14ac:dyDescent="0.55000000000000004">
      <c r="A78" s="65" t="s">
        <v>155</v>
      </c>
      <c r="B78" s="115"/>
      <c r="C78" s="69"/>
      <c r="D78" s="120" t="str">
        <f>IF(COUNT(H78,L78,P78,T78,X78,AB78)=0,"",SUM(H78,L78,P78,T78,X78,AB78))</f>
        <v/>
      </c>
      <c r="E78" s="121"/>
      <c r="F78" s="121"/>
      <c r="G78" s="122"/>
      <c r="H78" s="120" t="str">
        <f>IF(SUM(H77,J77)=0,"",SUM(H77,J77))</f>
        <v/>
      </c>
      <c r="I78" s="121"/>
      <c r="J78" s="121"/>
      <c r="K78" s="122"/>
      <c r="L78" s="120" t="str">
        <f>IF(SUM(L77,N77)=0,"",SUM(L77,N77))</f>
        <v/>
      </c>
      <c r="M78" s="121"/>
      <c r="N78" s="121"/>
      <c r="O78" s="122"/>
      <c r="P78" s="120" t="str">
        <f>IF(SUM(P77,R77)=0,"",SUM(P77,R77))</f>
        <v/>
      </c>
      <c r="Q78" s="121"/>
      <c r="R78" s="121"/>
      <c r="S78" s="122"/>
      <c r="T78" s="120" t="str">
        <f>IF(SUM(T77,V77)=0,"",SUM(T77,V77))</f>
        <v/>
      </c>
      <c r="U78" s="121"/>
      <c r="V78" s="121"/>
      <c r="W78" s="122"/>
      <c r="X78" s="120" t="str">
        <f>IF(SUM(X77,Z77)=0,"",SUM(X77,Z77))</f>
        <v/>
      </c>
      <c r="Y78" s="121"/>
      <c r="Z78" s="121"/>
      <c r="AA78" s="122"/>
      <c r="AB78" s="120" t="str">
        <f>IF(SUM(AB77,AD77)=0,"",SUM(AB77,AD77))</f>
        <v/>
      </c>
      <c r="AC78" s="121"/>
      <c r="AD78" s="121"/>
      <c r="AE78" s="122"/>
    </row>
  </sheetData>
  <mergeCells count="349">
    <mergeCell ref="T78:W78"/>
    <mergeCell ref="X78:AA78"/>
    <mergeCell ref="AB78:AE78"/>
    <mergeCell ref="A78:C78"/>
    <mergeCell ref="D78:G78"/>
    <mergeCell ref="H78:K78"/>
    <mergeCell ref="L78:O78"/>
    <mergeCell ref="P78:S78"/>
    <mergeCell ref="AD76:AE76"/>
    <mergeCell ref="A77:C77"/>
    <mergeCell ref="D77:E77"/>
    <mergeCell ref="F77:G77"/>
    <mergeCell ref="H77:I77"/>
    <mergeCell ref="J77:K77"/>
    <mergeCell ref="L77:M77"/>
    <mergeCell ref="N77:O77"/>
    <mergeCell ref="P77:Q77"/>
    <mergeCell ref="R77:S77"/>
    <mergeCell ref="T77:U77"/>
    <mergeCell ref="V77:W77"/>
    <mergeCell ref="X77:Y77"/>
    <mergeCell ref="Z77:AA77"/>
    <mergeCell ref="AB77:AC77"/>
    <mergeCell ref="AD77:AE77"/>
    <mergeCell ref="Z75:AA75"/>
    <mergeCell ref="AB75:AC75"/>
    <mergeCell ref="AD75:AE75"/>
    <mergeCell ref="D76:E76"/>
    <mergeCell ref="F76:G76"/>
    <mergeCell ref="H76:I76"/>
    <mergeCell ref="J76:K76"/>
    <mergeCell ref="L76:M76"/>
    <mergeCell ref="N76:O76"/>
    <mergeCell ref="P76:Q76"/>
    <mergeCell ref="R76:S76"/>
    <mergeCell ref="T76:U76"/>
    <mergeCell ref="V76:W76"/>
    <mergeCell ref="X76:Y76"/>
    <mergeCell ref="Z76:AA76"/>
    <mergeCell ref="AB76:AC76"/>
    <mergeCell ref="T75:U75"/>
    <mergeCell ref="V75:W75"/>
    <mergeCell ref="X75:Y75"/>
    <mergeCell ref="N74:O74"/>
    <mergeCell ref="P74:Q74"/>
    <mergeCell ref="R74:S74"/>
    <mergeCell ref="T74:U74"/>
    <mergeCell ref="V74:W74"/>
    <mergeCell ref="D74:E74"/>
    <mergeCell ref="F74:G74"/>
    <mergeCell ref="H74:I74"/>
    <mergeCell ref="A75:B76"/>
    <mergeCell ref="D75:E75"/>
    <mergeCell ref="F75:G75"/>
    <mergeCell ref="H75:I75"/>
    <mergeCell ref="J75:K75"/>
    <mergeCell ref="L75:M75"/>
    <mergeCell ref="N75:O75"/>
    <mergeCell ref="P75:Q75"/>
    <mergeCell ref="R75:S75"/>
    <mergeCell ref="J74:K74"/>
    <mergeCell ref="L74:M74"/>
    <mergeCell ref="A71:C71"/>
    <mergeCell ref="D71:G71"/>
    <mergeCell ref="H71:K71"/>
    <mergeCell ref="L71:O71"/>
    <mergeCell ref="P71:S71"/>
    <mergeCell ref="T71:W71"/>
    <mergeCell ref="X71:AA71"/>
    <mergeCell ref="AB71:AE71"/>
    <mergeCell ref="D73:G73"/>
    <mergeCell ref="H73:K73"/>
    <mergeCell ref="L73:O73"/>
    <mergeCell ref="P73:S73"/>
    <mergeCell ref="T73:W73"/>
    <mergeCell ref="X73:AA73"/>
    <mergeCell ref="AB73:AE73"/>
    <mergeCell ref="T70:U70"/>
    <mergeCell ref="V70:W70"/>
    <mergeCell ref="X70:Y70"/>
    <mergeCell ref="Z70:AA70"/>
    <mergeCell ref="AB70:AC70"/>
    <mergeCell ref="AD70:AE70"/>
    <mergeCell ref="X74:Y74"/>
    <mergeCell ref="Z74:AA74"/>
    <mergeCell ref="AB74:AC74"/>
    <mergeCell ref="AD74:AE74"/>
    <mergeCell ref="A70:C70"/>
    <mergeCell ref="D70:E70"/>
    <mergeCell ref="F70:G70"/>
    <mergeCell ref="H70:I70"/>
    <mergeCell ref="J70:K70"/>
    <mergeCell ref="L70:M70"/>
    <mergeCell ref="N70:O70"/>
    <mergeCell ref="P70:Q70"/>
    <mergeCell ref="R70:S70"/>
    <mergeCell ref="Z68:AA68"/>
    <mergeCell ref="AB68:AC68"/>
    <mergeCell ref="AD68:AE68"/>
    <mergeCell ref="D69:E69"/>
    <mergeCell ref="F69:G69"/>
    <mergeCell ref="H69:I69"/>
    <mergeCell ref="J69:K69"/>
    <mergeCell ref="L69:M69"/>
    <mergeCell ref="N69:O69"/>
    <mergeCell ref="P69:Q69"/>
    <mergeCell ref="R69:S69"/>
    <mergeCell ref="T69:U69"/>
    <mergeCell ref="V69:W69"/>
    <mergeCell ref="X69:Y69"/>
    <mergeCell ref="Z69:AA69"/>
    <mergeCell ref="AB69:AC69"/>
    <mergeCell ref="T68:U68"/>
    <mergeCell ref="V68:W68"/>
    <mergeCell ref="X68:Y68"/>
    <mergeCell ref="AD69:AE69"/>
    <mergeCell ref="N67:O67"/>
    <mergeCell ref="P67:Q67"/>
    <mergeCell ref="R67:S67"/>
    <mergeCell ref="T67:U67"/>
    <mergeCell ref="V67:W67"/>
    <mergeCell ref="D67:E67"/>
    <mergeCell ref="F67:G67"/>
    <mergeCell ref="H67:I67"/>
    <mergeCell ref="A68:B69"/>
    <mergeCell ref="D68:E68"/>
    <mergeCell ref="F68:G68"/>
    <mergeCell ref="H68:I68"/>
    <mergeCell ref="J68:K68"/>
    <mergeCell ref="L68:M68"/>
    <mergeCell ref="N68:O68"/>
    <mergeCell ref="P68:Q68"/>
    <mergeCell ref="R68:S68"/>
    <mergeCell ref="J67:K67"/>
    <mergeCell ref="L67:M67"/>
    <mergeCell ref="D66:G66"/>
    <mergeCell ref="H66:K66"/>
    <mergeCell ref="L66:O66"/>
    <mergeCell ref="P66:S66"/>
    <mergeCell ref="T66:W66"/>
    <mergeCell ref="X66:AA66"/>
    <mergeCell ref="AB66:AE66"/>
    <mergeCell ref="D64:G64"/>
    <mergeCell ref="H64:K64"/>
    <mergeCell ref="L64:O64"/>
    <mergeCell ref="P64:S64"/>
    <mergeCell ref="T64:W64"/>
    <mergeCell ref="X67:Y67"/>
    <mergeCell ref="Z67:AA67"/>
    <mergeCell ref="AB67:AC67"/>
    <mergeCell ref="AD67:AE67"/>
    <mergeCell ref="V63:W63"/>
    <mergeCell ref="X63:Y63"/>
    <mergeCell ref="Z63:AA63"/>
    <mergeCell ref="AB63:AC63"/>
    <mergeCell ref="AD63:AE63"/>
    <mergeCell ref="X64:AA64"/>
    <mergeCell ref="AB64:AE64"/>
    <mergeCell ref="L63:M63"/>
    <mergeCell ref="N63:O63"/>
    <mergeCell ref="P63:Q63"/>
    <mergeCell ref="R63:S63"/>
    <mergeCell ref="T63:U63"/>
    <mergeCell ref="A63:C63"/>
    <mergeCell ref="D63:E63"/>
    <mergeCell ref="F63:G63"/>
    <mergeCell ref="H63:I63"/>
    <mergeCell ref="J63:K63"/>
    <mergeCell ref="V62:W62"/>
    <mergeCell ref="X62:Y62"/>
    <mergeCell ref="Z62:AA62"/>
    <mergeCell ref="AB62:AC62"/>
    <mergeCell ref="AD62:AE62"/>
    <mergeCell ref="R61:S61"/>
    <mergeCell ref="T61:U61"/>
    <mergeCell ref="V61:W61"/>
    <mergeCell ref="X61:Y61"/>
    <mergeCell ref="Z61:AA61"/>
    <mergeCell ref="D62:E62"/>
    <mergeCell ref="F62:G62"/>
    <mergeCell ref="H62:I62"/>
    <mergeCell ref="J62:K62"/>
    <mergeCell ref="L62:M62"/>
    <mergeCell ref="N62:O62"/>
    <mergeCell ref="P62:Q62"/>
    <mergeCell ref="R62:S62"/>
    <mergeCell ref="T62:U62"/>
    <mergeCell ref="N61:O61"/>
    <mergeCell ref="P61:Q61"/>
    <mergeCell ref="AB59:AE59"/>
    <mergeCell ref="D60:E60"/>
    <mergeCell ref="F60:G60"/>
    <mergeCell ref="H60:I60"/>
    <mergeCell ref="J60:K60"/>
    <mergeCell ref="L60:M60"/>
    <mergeCell ref="N60:O60"/>
    <mergeCell ref="P60:Q60"/>
    <mergeCell ref="R60:S60"/>
    <mergeCell ref="T60:U60"/>
    <mergeCell ref="V60:W60"/>
    <mergeCell ref="X60:Y60"/>
    <mergeCell ref="Z60:AA60"/>
    <mergeCell ref="AB60:AC60"/>
    <mergeCell ref="AD60:AE60"/>
    <mergeCell ref="H59:K59"/>
    <mergeCell ref="L59:O59"/>
    <mergeCell ref="AB61:AC61"/>
    <mergeCell ref="AD61:AE61"/>
    <mergeCell ref="H61:I61"/>
    <mergeCell ref="J61:K61"/>
    <mergeCell ref="L61:M61"/>
    <mergeCell ref="AB54:AC54"/>
    <mergeCell ref="P59:S59"/>
    <mergeCell ref="T59:W59"/>
    <mergeCell ref="X59:AA59"/>
    <mergeCell ref="X56:Y56"/>
    <mergeCell ref="Z56:AA56"/>
    <mergeCell ref="AB56:AC56"/>
    <mergeCell ref="AD56:AE56"/>
    <mergeCell ref="T57:W57"/>
    <mergeCell ref="X57:AA57"/>
    <mergeCell ref="AB57:AE57"/>
    <mergeCell ref="L56:M56"/>
    <mergeCell ref="N56:O56"/>
    <mergeCell ref="P56:Q56"/>
    <mergeCell ref="R56:S56"/>
    <mergeCell ref="T55:U55"/>
    <mergeCell ref="T56:U56"/>
    <mergeCell ref="V55:W55"/>
    <mergeCell ref="V56:W56"/>
    <mergeCell ref="N54:O54"/>
    <mergeCell ref="P54:Q54"/>
    <mergeCell ref="R54:S54"/>
    <mergeCell ref="T54:U54"/>
    <mergeCell ref="V54:W54"/>
    <mergeCell ref="D55:E55"/>
    <mergeCell ref="F55:G55"/>
    <mergeCell ref="H54:I54"/>
    <mergeCell ref="J54:K54"/>
    <mergeCell ref="H55:I55"/>
    <mergeCell ref="J55:K55"/>
    <mergeCell ref="L54:M54"/>
    <mergeCell ref="AB52:AE52"/>
    <mergeCell ref="T53:U53"/>
    <mergeCell ref="V53:W53"/>
    <mergeCell ref="X53:Y53"/>
    <mergeCell ref="Z53:AA53"/>
    <mergeCell ref="AB53:AC53"/>
    <mergeCell ref="AD53:AE53"/>
    <mergeCell ref="R55:S55"/>
    <mergeCell ref="T52:W52"/>
    <mergeCell ref="X52:AA52"/>
    <mergeCell ref="AD54:AE54"/>
    <mergeCell ref="X55:Y55"/>
    <mergeCell ref="Z55:AA55"/>
    <mergeCell ref="AB55:AC55"/>
    <mergeCell ref="AD55:AE55"/>
    <mergeCell ref="X54:Y54"/>
    <mergeCell ref="Z54:AA54"/>
    <mergeCell ref="H52:K52"/>
    <mergeCell ref="D52:G52"/>
    <mergeCell ref="D53:E53"/>
    <mergeCell ref="F53:G53"/>
    <mergeCell ref="L52:O52"/>
    <mergeCell ref="P52:S52"/>
    <mergeCell ref="L53:M53"/>
    <mergeCell ref="N53:O53"/>
    <mergeCell ref="R53:S53"/>
    <mergeCell ref="A64:C64"/>
    <mergeCell ref="P53:Q53"/>
    <mergeCell ref="H53:I53"/>
    <mergeCell ref="J53:K53"/>
    <mergeCell ref="D57:G57"/>
    <mergeCell ref="H57:K57"/>
    <mergeCell ref="D56:E56"/>
    <mergeCell ref="F56:G56"/>
    <mergeCell ref="H56:I56"/>
    <mergeCell ref="J56:K56"/>
    <mergeCell ref="L55:M55"/>
    <mergeCell ref="N55:O55"/>
    <mergeCell ref="P55:Q55"/>
    <mergeCell ref="L57:O57"/>
    <mergeCell ref="P57:S57"/>
    <mergeCell ref="A54:B55"/>
    <mergeCell ref="A56:C56"/>
    <mergeCell ref="A57:C57"/>
    <mergeCell ref="D59:G59"/>
    <mergeCell ref="A61:B62"/>
    <mergeCell ref="D61:E61"/>
    <mergeCell ref="F61:G61"/>
    <mergeCell ref="D54:E54"/>
    <mergeCell ref="F54:G54"/>
    <mergeCell ref="B47:AK47"/>
    <mergeCell ref="B48:AK48"/>
    <mergeCell ref="B49:AK49"/>
    <mergeCell ref="B50:AK50"/>
    <mergeCell ref="B46:D46"/>
    <mergeCell ref="E46:AK46"/>
    <mergeCell ref="AH1:AK5"/>
    <mergeCell ref="AK9:AK11"/>
    <mergeCell ref="AF9:AF11"/>
    <mergeCell ref="AG9:AG11"/>
    <mergeCell ref="AH9:AH11"/>
    <mergeCell ref="AI9:AI11"/>
    <mergeCell ref="AJ9:AJ11"/>
    <mergeCell ref="AF7:AI7"/>
    <mergeCell ref="Z7:AE7"/>
    <mergeCell ref="P7:S7"/>
    <mergeCell ref="T7:Y7"/>
    <mergeCell ref="B45:AK45"/>
    <mergeCell ref="Y36:AA36"/>
    <mergeCell ref="AB36:AE36"/>
    <mergeCell ref="AF36:AG36"/>
    <mergeCell ref="Y9:AE9"/>
    <mergeCell ref="Y17:AA17"/>
    <mergeCell ref="AB17:AE17"/>
    <mergeCell ref="AF17:AG17"/>
    <mergeCell ref="Y22:AA22"/>
    <mergeCell ref="AB22:AE22"/>
    <mergeCell ref="AF22:AG22"/>
    <mergeCell ref="Y27:AA27"/>
    <mergeCell ref="AB27:AE27"/>
    <mergeCell ref="A9:A11"/>
    <mergeCell ref="C9:C11"/>
    <mergeCell ref="B9:B11"/>
    <mergeCell ref="AF27:AG27"/>
    <mergeCell ref="R1:U1"/>
    <mergeCell ref="R3:U3"/>
    <mergeCell ref="A3:G3"/>
    <mergeCell ref="A7:C7"/>
    <mergeCell ref="D7:F7"/>
    <mergeCell ref="G7:L7"/>
    <mergeCell ref="M7:O7"/>
    <mergeCell ref="K9:Q9"/>
    <mergeCell ref="D9:J9"/>
    <mergeCell ref="R9:X9"/>
    <mergeCell ref="V1:AD1"/>
    <mergeCell ref="V3:AD3"/>
    <mergeCell ref="R5:AE5"/>
    <mergeCell ref="Y32:AA32"/>
    <mergeCell ref="AB32:AE32"/>
    <mergeCell ref="AF32:AG32"/>
    <mergeCell ref="A41:A44"/>
    <mergeCell ref="B39:AK39"/>
    <mergeCell ref="B40:AK40"/>
    <mergeCell ref="B41:AK41"/>
    <mergeCell ref="B42:AK42"/>
    <mergeCell ref="B43:AK43"/>
    <mergeCell ref="B44:AK44"/>
  </mergeCells>
  <phoneticPr fontId="1" type="Hiragana" alignment="distributed"/>
  <pageMargins left="0.19685039370078741" right="0.19685039370078741" top="0.59055118110236227" bottom="0.39370078740157483" header="0.19685039370078741" footer="0.19685039370078741"/>
  <pageSetup paperSize="9" scale="65" orientation="landscape" r:id="rId1"/>
  <extLst>
    <ext xmlns:x14="http://schemas.microsoft.com/office/spreadsheetml/2009/9/main" uri="{CCE6A557-97BC-4b89-ADB6-D9C93CAAB3DF}">
      <x14:dataValidations xmlns:xm="http://schemas.microsoft.com/office/excel/2006/main" count="3">
        <x14:dataValidation type="list" errorStyle="warning" allowBlank="1" showInputMessage="1" showErrorMessage="1" xr:uid="{C339A53A-760C-48ED-A1B0-0624555CEEA5}">
          <x14:formula1>
            <xm:f>リスト!$E$3:$E$24</xm:f>
          </x14:formula1>
          <xm:sqref>A13 A15:A16 A18:A21 A33:A35 A23:A26 A28:A31 H73:AE73</xm:sqref>
        </x14:dataValidation>
        <x14:dataValidation type="list" errorStyle="warning" allowBlank="1" showInputMessage="1" showErrorMessage="1" xr:uid="{48567EFA-6A63-48E8-AA7D-6DB096168584}">
          <x14:formula1>
            <xm:f>リスト!$H$3:$H$7</xm:f>
          </x14:formula1>
          <xm:sqref>B13 B15:B16 B18:B21 B33:B35 B23:B26 B28:B31</xm:sqref>
        </x14:dataValidation>
        <x14:dataValidation type="list" errorStyle="warning" allowBlank="1" showInputMessage="1" showErrorMessage="1" xr:uid="{0BF06B3E-FFAD-4C5B-8B8D-634330E718D8}">
          <x14:formula1>
            <xm:f>リスト!$K$3:$K$43</xm:f>
          </x14:formula1>
          <xm:sqref>D13:AE13 D15:AE16 D18:AE21 D23:AE26 D28:AE31 D33:AE35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5F356-C48B-48A1-8764-10309B5D1305}">
  <sheetPr>
    <tabColor rgb="FFCCCCCC"/>
  </sheetPr>
  <dimension ref="B2:U47"/>
  <sheetViews>
    <sheetView view="pageBreakPreview" zoomScaleNormal="100" zoomScaleSheetLayoutView="100" workbookViewId="0"/>
  </sheetViews>
  <sheetFormatPr defaultColWidth="2.5" defaultRowHeight="15" customHeight="1" x14ac:dyDescent="0.55000000000000004"/>
  <cols>
    <col min="1" max="1" width="2.5" style="1"/>
    <col min="2" max="2" width="20.08203125" style="1" customWidth="1"/>
    <col min="3" max="4" width="2.5" style="1"/>
    <col min="5" max="5" width="21" style="1" customWidth="1"/>
    <col min="6" max="7" width="2.5" style="1"/>
    <col min="8" max="8" width="5" style="1" customWidth="1"/>
    <col min="9" max="10" width="2.5" style="1"/>
    <col min="11" max="20" width="10" style="1" customWidth="1"/>
    <col min="21" max="21" width="60" style="1" customWidth="1"/>
    <col min="22" max="16384" width="2.5" style="1"/>
  </cols>
  <sheetData>
    <row r="2" spans="2:21" ht="30" customHeight="1" x14ac:dyDescent="0.55000000000000004">
      <c r="B2" s="29" t="s">
        <v>63</v>
      </c>
      <c r="E2" s="29" t="s">
        <v>16</v>
      </c>
      <c r="H2" s="28" t="s">
        <v>17</v>
      </c>
      <c r="K2" s="28" t="s">
        <v>61</v>
      </c>
      <c r="L2" s="28" t="s">
        <v>66</v>
      </c>
      <c r="M2" s="28" t="s">
        <v>67</v>
      </c>
      <c r="N2" s="28" t="s">
        <v>68</v>
      </c>
      <c r="O2" s="28" t="s">
        <v>69</v>
      </c>
      <c r="P2" s="28" t="s">
        <v>70</v>
      </c>
      <c r="Q2" s="28" t="s">
        <v>71</v>
      </c>
      <c r="R2" s="28" t="s">
        <v>73</v>
      </c>
      <c r="S2" s="28" t="s">
        <v>72</v>
      </c>
      <c r="T2" s="28" t="s">
        <v>62</v>
      </c>
      <c r="U2" s="28" t="s">
        <v>96</v>
      </c>
    </row>
    <row r="3" spans="2:21" ht="15" customHeight="1" x14ac:dyDescent="0.55000000000000004">
      <c r="B3" s="20"/>
      <c r="E3" s="20"/>
      <c r="H3" s="20"/>
      <c r="K3" s="20"/>
      <c r="L3" s="20"/>
      <c r="M3" s="20"/>
      <c r="N3" s="20"/>
      <c r="O3" s="20"/>
      <c r="P3" s="20"/>
      <c r="Q3" s="20"/>
      <c r="R3" s="20"/>
      <c r="S3" s="20"/>
      <c r="T3" s="20"/>
      <c r="U3" s="20"/>
    </row>
    <row r="4" spans="2:21" ht="15" customHeight="1" x14ac:dyDescent="0.55000000000000004">
      <c r="B4" s="54"/>
      <c r="E4" s="20" t="s">
        <v>24</v>
      </c>
      <c r="H4" s="19" t="s">
        <v>20</v>
      </c>
      <c r="K4" s="19" t="s">
        <v>41</v>
      </c>
      <c r="L4" s="55"/>
      <c r="M4" s="55"/>
      <c r="N4" s="55"/>
      <c r="O4" s="55"/>
      <c r="P4" s="55"/>
      <c r="Q4" s="55"/>
      <c r="R4" s="26">
        <f>SUM(IF(M4&lt;L4,M4-L4+1,M4-L4),IF(O4&lt;N4,O4-N4+1,O4-N4),IF(Q4&lt;P4,Q4-P4+1,Q4-P4))</f>
        <v>0</v>
      </c>
      <c r="S4" s="55"/>
      <c r="T4" s="27">
        <f>(R4-S4)*24</f>
        <v>0</v>
      </c>
      <c r="U4" s="20" t="str" cm="1">
        <f t="array" ref="U4">_xlfn.IFS(COUNT(L4:Q4)=0,"",COUNT(N4:Q4)=0,CONCATENATE(K4,DBCS(TEXT(L4,"h:mm")),"～",DBCS(TEXT(M4,"h:mm")),"(",T4,"h)　"),COUNT(P4:Q4)=0,CONCATENATE(K4,DBCS(TEXT(L4,"h:mm")),"～",DBCS(TEXT(M4,"h:mm")),"、",DBCS(TEXT(N4,"h:mm")),"～",DBCS(TEXT(O4,"h:mm")),"(",T4,"h)　"),TRUE,CONCATENATE(K4,DBCS(TEXT(L4,"h:mm")),"～",DBCS(TEXT(M4,"h:mm")),"、",DBCS(TEXT(N4,"h:mm")),"～",DBCS(TEXT(O4,"h:mm")),"、",DBCS(TEXT(P4,"h:mm")),"～",DBCS(TEXT(Q4,"h:mm")),"(",T4,"h)　"))</f>
        <v/>
      </c>
    </row>
    <row r="5" spans="2:21" ht="15" customHeight="1" x14ac:dyDescent="0.55000000000000004">
      <c r="B5" s="30" t="s">
        <v>64</v>
      </c>
      <c r="E5" s="20" t="s">
        <v>18</v>
      </c>
      <c r="H5" s="19" t="s">
        <v>21</v>
      </c>
      <c r="K5" s="19" t="s">
        <v>42</v>
      </c>
      <c r="L5" s="55"/>
      <c r="M5" s="55"/>
      <c r="N5" s="55"/>
      <c r="O5" s="55"/>
      <c r="P5" s="55"/>
      <c r="Q5" s="55"/>
      <c r="R5" s="26">
        <f t="shared" ref="R5:R23" si="0">SUM(IF(M5&lt;L5,M5-L5+1,M5-L5),IF(O5&lt;N5,O5-N5+1,O5-N5),IF(Q5&lt;P5,Q5-P5+1,Q5-P5))</f>
        <v>0</v>
      </c>
      <c r="S5" s="55"/>
      <c r="T5" s="27">
        <f t="shared" ref="T5:T23" si="1">(R5-S5)*24</f>
        <v>0</v>
      </c>
      <c r="U5" s="20" t="str" cm="1">
        <f t="array" ref="U5">_xlfn.IFS(COUNT(L5:Q5)=0,"",COUNT(N5:Q5)=0,CONCATENATE(K5,DBCS(TEXT(L5,"h:mm")),"～",DBCS(TEXT(M5,"h:mm")),"(",T5,"h)　"),COUNT(P5:Q5)=0,CONCATENATE(K5,DBCS(TEXT(L5,"h:mm")),"～",DBCS(TEXT(M5,"h:mm")),"、",DBCS(TEXT(N5,"h:mm")),"～",DBCS(TEXT(O5,"h:mm")),"(",T5,"h)　"),TRUE,CONCATENATE(K5,DBCS(TEXT(L5,"h:mm")),"～",DBCS(TEXT(M5,"h:mm")),"、",DBCS(TEXT(N5,"h:mm")),"～",DBCS(TEXT(O5,"h:mm")),"、",DBCS(TEXT(P5,"h:mm")),"～",DBCS(TEXT(Q5,"h:mm")),"(",T5,"h)　"))</f>
        <v/>
      </c>
    </row>
    <row r="6" spans="2:21" ht="15" customHeight="1" x14ac:dyDescent="0.55000000000000004">
      <c r="B6" s="30" t="s">
        <v>65</v>
      </c>
      <c r="E6" s="20" t="s">
        <v>25</v>
      </c>
      <c r="H6" s="19" t="s">
        <v>22</v>
      </c>
      <c r="K6" s="19" t="s">
        <v>43</v>
      </c>
      <c r="L6" s="55"/>
      <c r="M6" s="55"/>
      <c r="N6" s="55"/>
      <c r="O6" s="55"/>
      <c r="P6" s="55"/>
      <c r="Q6" s="55"/>
      <c r="R6" s="26">
        <f t="shared" si="0"/>
        <v>0</v>
      </c>
      <c r="S6" s="55"/>
      <c r="T6" s="27">
        <f t="shared" si="1"/>
        <v>0</v>
      </c>
      <c r="U6" s="20" t="str" cm="1">
        <f t="array" ref="U6">_xlfn.IFS(COUNT(L6:Q6)=0,"",COUNT(N6:Q6)=0,CONCATENATE(K6,DBCS(TEXT(L6,"h:mm")),"～",DBCS(TEXT(M6,"h:mm")),"(",T6,"h)　"),COUNT(P6:Q6)=0,CONCATENATE(K6,DBCS(TEXT(L6,"h:mm")),"～",DBCS(TEXT(M6,"h:mm")),"、",DBCS(TEXT(N6,"h:mm")),"～",DBCS(TEXT(O6,"h:mm")),"(",T6,"h)　"),TRUE,CONCATENATE(K6,DBCS(TEXT(L6,"h:mm")),"～",DBCS(TEXT(M6,"h:mm")),"、",DBCS(TEXT(N6,"h:mm")),"～",DBCS(TEXT(O6,"h:mm")),"、",DBCS(TEXT(P6,"h:mm")),"～",DBCS(TEXT(Q6,"h:mm")),"(",T6,"h)　"))</f>
        <v/>
      </c>
    </row>
    <row r="7" spans="2:21" ht="15" customHeight="1" x14ac:dyDescent="0.55000000000000004">
      <c r="E7" s="20" t="s">
        <v>26</v>
      </c>
      <c r="H7" s="19" t="s">
        <v>23</v>
      </c>
      <c r="K7" s="19" t="s">
        <v>60</v>
      </c>
      <c r="L7" s="55"/>
      <c r="M7" s="55"/>
      <c r="N7" s="55"/>
      <c r="O7" s="55"/>
      <c r="P7" s="55"/>
      <c r="Q7" s="55"/>
      <c r="R7" s="26">
        <f t="shared" si="0"/>
        <v>0</v>
      </c>
      <c r="S7" s="55"/>
      <c r="T7" s="27">
        <f t="shared" si="1"/>
        <v>0</v>
      </c>
      <c r="U7" s="20" t="str" cm="1">
        <f t="array" ref="U7">_xlfn.IFS(COUNT(L7:Q7)=0,"",COUNT(N7:Q7)=0,CONCATENATE(K7,DBCS(TEXT(L7,"h:mm")),"～",DBCS(TEXT(M7,"h:mm")),"(",T7,"h)　"),COUNT(P7:Q7)=0,CONCATENATE(K7,DBCS(TEXT(L7,"h:mm")),"～",DBCS(TEXT(M7,"h:mm")),"、",DBCS(TEXT(N7,"h:mm")),"～",DBCS(TEXT(O7,"h:mm")),"(",T7,"h)　"),TRUE,CONCATENATE(K7,DBCS(TEXT(L7,"h:mm")),"～",DBCS(TEXT(M7,"h:mm")),"、",DBCS(TEXT(N7,"h:mm")),"～",DBCS(TEXT(O7,"h:mm")),"、",DBCS(TEXT(P7,"h:mm")),"～",DBCS(TEXT(Q7,"h:mm")),"(",T7,"h)　"))</f>
        <v/>
      </c>
    </row>
    <row r="8" spans="2:21" ht="15" customHeight="1" x14ac:dyDescent="0.55000000000000004">
      <c r="E8" s="20" t="s">
        <v>27</v>
      </c>
      <c r="K8" s="19" t="s">
        <v>44</v>
      </c>
      <c r="L8" s="55"/>
      <c r="M8" s="55"/>
      <c r="N8" s="55"/>
      <c r="O8" s="55"/>
      <c r="P8" s="55"/>
      <c r="Q8" s="55"/>
      <c r="R8" s="26">
        <f t="shared" si="0"/>
        <v>0</v>
      </c>
      <c r="S8" s="55"/>
      <c r="T8" s="27">
        <f t="shared" si="1"/>
        <v>0</v>
      </c>
      <c r="U8" s="20" t="str" cm="1">
        <f t="array" ref="U8">_xlfn.IFS(COUNT(L8:Q8)=0,"",COUNT(N8:Q8)=0,CONCATENATE(K8,DBCS(TEXT(L8,"h:mm")),"～",DBCS(TEXT(M8,"h:mm")),"(",T8,"h)　"),COUNT(P8:Q8)=0,CONCATENATE(K8,DBCS(TEXT(L8,"h:mm")),"～",DBCS(TEXT(M8,"h:mm")),"、",DBCS(TEXT(N8,"h:mm")),"～",DBCS(TEXT(O8,"h:mm")),"(",T8,"h)　"),TRUE,CONCATENATE(K8,DBCS(TEXT(L8,"h:mm")),"～",DBCS(TEXT(M8,"h:mm")),"、",DBCS(TEXT(N8,"h:mm")),"～",DBCS(TEXT(O8,"h:mm")),"、",DBCS(TEXT(P8,"h:mm")),"～",DBCS(TEXT(Q8,"h:mm")),"(",T8,"h)　"))</f>
        <v/>
      </c>
    </row>
    <row r="9" spans="2:21" ht="15" customHeight="1" x14ac:dyDescent="0.55000000000000004">
      <c r="E9" s="20" t="s">
        <v>28</v>
      </c>
      <c r="K9" s="19" t="s">
        <v>45</v>
      </c>
      <c r="L9" s="55"/>
      <c r="M9" s="55"/>
      <c r="N9" s="55"/>
      <c r="O9" s="55"/>
      <c r="P9" s="55"/>
      <c r="Q9" s="55"/>
      <c r="R9" s="26">
        <f t="shared" si="0"/>
        <v>0</v>
      </c>
      <c r="S9" s="55"/>
      <c r="T9" s="27">
        <f t="shared" si="1"/>
        <v>0</v>
      </c>
      <c r="U9" s="20" t="str" cm="1">
        <f t="array" ref="U9">_xlfn.IFS(COUNT(L9:Q9)=0,"",COUNT(N9:Q9)=0,CONCATENATE(K9,DBCS(TEXT(L9,"h:mm")),"～",DBCS(TEXT(M9,"h:mm")),"(",T9,"h)　"),COUNT(P9:Q9)=0,CONCATENATE(K9,DBCS(TEXT(L9,"h:mm")),"～",DBCS(TEXT(M9,"h:mm")),"、",DBCS(TEXT(N9,"h:mm")),"～",DBCS(TEXT(O9,"h:mm")),"(",T9,"h)　"),TRUE,CONCATENATE(K9,DBCS(TEXT(L9,"h:mm")),"～",DBCS(TEXT(M9,"h:mm")),"、",DBCS(TEXT(N9,"h:mm")),"～",DBCS(TEXT(O9,"h:mm")),"、",DBCS(TEXT(P9,"h:mm")),"～",DBCS(TEXT(Q9,"h:mm")),"(",T9,"h)　"))</f>
        <v/>
      </c>
    </row>
    <row r="10" spans="2:21" ht="15" customHeight="1" x14ac:dyDescent="0.55000000000000004">
      <c r="E10" s="20" t="s">
        <v>29</v>
      </c>
      <c r="K10" s="19" t="s">
        <v>46</v>
      </c>
      <c r="L10" s="55"/>
      <c r="M10" s="55"/>
      <c r="N10" s="55"/>
      <c r="O10" s="55"/>
      <c r="P10" s="55"/>
      <c r="Q10" s="55"/>
      <c r="R10" s="26">
        <f t="shared" si="0"/>
        <v>0</v>
      </c>
      <c r="S10" s="55"/>
      <c r="T10" s="27">
        <f t="shared" si="1"/>
        <v>0</v>
      </c>
      <c r="U10" s="20" t="str" cm="1">
        <f t="array" ref="U10">_xlfn.IFS(COUNT(L10:Q10)=0,"",COUNT(N10:Q10)=0,CONCATENATE(K10,DBCS(TEXT(L10,"h:mm")),"～",DBCS(TEXT(M10,"h:mm")),"(",T10,"h)　"),COUNT(P10:Q10)=0,CONCATENATE(K10,DBCS(TEXT(L10,"h:mm")),"～",DBCS(TEXT(M10,"h:mm")),"、",DBCS(TEXT(N10,"h:mm")),"～",DBCS(TEXT(O10,"h:mm")),"(",T10,"h)　"),TRUE,CONCATENATE(K10,DBCS(TEXT(L10,"h:mm")),"～",DBCS(TEXT(M10,"h:mm")),"、",DBCS(TEXT(N10,"h:mm")),"～",DBCS(TEXT(O10,"h:mm")),"、",DBCS(TEXT(P10,"h:mm")),"～",DBCS(TEXT(Q10,"h:mm")),"(",T10,"h)　"))</f>
        <v/>
      </c>
    </row>
    <row r="11" spans="2:21" ht="15" customHeight="1" x14ac:dyDescent="0.55000000000000004">
      <c r="E11" s="20" t="s">
        <v>30</v>
      </c>
      <c r="K11" s="19" t="s">
        <v>47</v>
      </c>
      <c r="L11" s="55"/>
      <c r="M11" s="55"/>
      <c r="N11" s="55"/>
      <c r="O11" s="55"/>
      <c r="P11" s="55"/>
      <c r="Q11" s="55"/>
      <c r="R11" s="26">
        <f t="shared" si="0"/>
        <v>0</v>
      </c>
      <c r="S11" s="55"/>
      <c r="T11" s="27">
        <f t="shared" si="1"/>
        <v>0</v>
      </c>
      <c r="U11" s="20" t="str" cm="1">
        <f t="array" ref="U11">_xlfn.IFS(COUNT(L11:Q11)=0,"",COUNT(N11:Q11)=0,CONCATENATE(K11,DBCS(TEXT(L11,"h:mm")),"～",DBCS(TEXT(M11,"h:mm")),"(",T11,"h)　"),COUNT(P11:Q11)=0,CONCATENATE(K11,DBCS(TEXT(L11,"h:mm")),"～",DBCS(TEXT(M11,"h:mm")),"、",DBCS(TEXT(N11,"h:mm")),"～",DBCS(TEXT(O11,"h:mm")),"(",T11,"h)　"),TRUE,CONCATENATE(K11,DBCS(TEXT(L11,"h:mm")),"～",DBCS(TEXT(M11,"h:mm")),"、",DBCS(TEXT(N11,"h:mm")),"～",DBCS(TEXT(O11,"h:mm")),"、",DBCS(TEXT(P11,"h:mm")),"～",DBCS(TEXT(Q11,"h:mm")),"(",T11,"h)　"))</f>
        <v/>
      </c>
    </row>
    <row r="12" spans="2:21" ht="15" customHeight="1" x14ac:dyDescent="0.55000000000000004">
      <c r="E12" s="20" t="s">
        <v>31</v>
      </c>
      <c r="K12" s="19" t="s">
        <v>48</v>
      </c>
      <c r="L12" s="55"/>
      <c r="M12" s="55"/>
      <c r="N12" s="55"/>
      <c r="O12" s="55"/>
      <c r="P12" s="55"/>
      <c r="Q12" s="55"/>
      <c r="R12" s="26">
        <f t="shared" si="0"/>
        <v>0</v>
      </c>
      <c r="S12" s="55"/>
      <c r="T12" s="27">
        <f t="shared" si="1"/>
        <v>0</v>
      </c>
      <c r="U12" s="20" t="str" cm="1">
        <f t="array" ref="U12">_xlfn.IFS(COUNT(L12:Q12)=0,"",COUNT(N12:Q12)=0,CONCATENATE(K12,DBCS(TEXT(L12,"h:mm")),"～",DBCS(TEXT(M12,"h:mm")),"(",T12,"h)　"),COUNT(P12:Q12)=0,CONCATENATE(K12,DBCS(TEXT(L12,"h:mm")),"～",DBCS(TEXT(M12,"h:mm")),"、",DBCS(TEXT(N12,"h:mm")),"～",DBCS(TEXT(O12,"h:mm")),"(",T12,"h)　"),TRUE,CONCATENATE(K12,DBCS(TEXT(L12,"h:mm")),"～",DBCS(TEXT(M12,"h:mm")),"、",DBCS(TEXT(N12,"h:mm")),"～",DBCS(TEXT(O12,"h:mm")),"、",DBCS(TEXT(P12,"h:mm")),"～",DBCS(TEXT(Q12,"h:mm")),"(",T12,"h)　"))</f>
        <v/>
      </c>
    </row>
    <row r="13" spans="2:21" ht="15" customHeight="1" x14ac:dyDescent="0.55000000000000004">
      <c r="E13" s="20" t="s">
        <v>32</v>
      </c>
      <c r="K13" s="19" t="s">
        <v>49</v>
      </c>
      <c r="L13" s="55"/>
      <c r="M13" s="55"/>
      <c r="N13" s="55"/>
      <c r="O13" s="55"/>
      <c r="P13" s="55"/>
      <c r="Q13" s="55"/>
      <c r="R13" s="26">
        <f t="shared" si="0"/>
        <v>0</v>
      </c>
      <c r="S13" s="55"/>
      <c r="T13" s="27">
        <f t="shared" si="1"/>
        <v>0</v>
      </c>
      <c r="U13" s="20" t="str" cm="1">
        <f t="array" ref="U13">_xlfn.IFS(COUNT(L13:Q13)=0,"",COUNT(N13:Q13)=0,CONCATENATE(K13,DBCS(TEXT(L13,"h:mm")),"～",DBCS(TEXT(M13,"h:mm")),"(",T13,"h)　"),COUNT(P13:Q13)=0,CONCATENATE(K13,DBCS(TEXT(L13,"h:mm")),"～",DBCS(TEXT(M13,"h:mm")),"、",DBCS(TEXT(N13,"h:mm")),"～",DBCS(TEXT(O13,"h:mm")),"(",T13,"h)　"),TRUE,CONCATENATE(K13,DBCS(TEXT(L13,"h:mm")),"～",DBCS(TEXT(M13,"h:mm")),"、",DBCS(TEXT(N13,"h:mm")),"～",DBCS(TEXT(O13,"h:mm")),"、",DBCS(TEXT(P13,"h:mm")),"～",DBCS(TEXT(Q13,"h:mm")),"(",T13,"h)　"))</f>
        <v/>
      </c>
    </row>
    <row r="14" spans="2:21" ht="15" customHeight="1" x14ac:dyDescent="0.55000000000000004">
      <c r="E14" s="20" t="s">
        <v>33</v>
      </c>
      <c r="K14" s="19" t="s">
        <v>50</v>
      </c>
      <c r="L14" s="55"/>
      <c r="M14" s="55"/>
      <c r="N14" s="55"/>
      <c r="O14" s="55"/>
      <c r="P14" s="55"/>
      <c r="Q14" s="55"/>
      <c r="R14" s="26">
        <f t="shared" si="0"/>
        <v>0</v>
      </c>
      <c r="S14" s="55"/>
      <c r="T14" s="27">
        <f t="shared" si="1"/>
        <v>0</v>
      </c>
      <c r="U14" s="20" t="str" cm="1">
        <f t="array" ref="U14">_xlfn.IFS(COUNT(L14:Q14)=0,"",COUNT(N14:Q14)=0,CONCATENATE(K14,DBCS(TEXT(L14,"h:mm")),"～",DBCS(TEXT(M14,"h:mm")),"(",T14,"h)　"),COUNT(P14:Q14)=0,CONCATENATE(K14,DBCS(TEXT(L14,"h:mm")),"～",DBCS(TEXT(M14,"h:mm")),"、",DBCS(TEXT(N14,"h:mm")),"～",DBCS(TEXT(O14,"h:mm")),"(",T14,"h)　"),TRUE,CONCATENATE(K14,DBCS(TEXT(L14,"h:mm")),"～",DBCS(TEXT(M14,"h:mm")),"、",DBCS(TEXT(N14,"h:mm")),"～",DBCS(TEXT(O14,"h:mm")),"、",DBCS(TEXT(P14,"h:mm")),"～",DBCS(TEXT(Q14,"h:mm")),"(",T14,"h)　"))</f>
        <v/>
      </c>
    </row>
    <row r="15" spans="2:21" ht="15" customHeight="1" x14ac:dyDescent="0.55000000000000004">
      <c r="E15" s="20" t="s">
        <v>34</v>
      </c>
      <c r="K15" s="19" t="s">
        <v>51</v>
      </c>
      <c r="L15" s="55"/>
      <c r="M15" s="55"/>
      <c r="N15" s="55"/>
      <c r="O15" s="55"/>
      <c r="P15" s="55"/>
      <c r="Q15" s="55"/>
      <c r="R15" s="26">
        <f t="shared" si="0"/>
        <v>0</v>
      </c>
      <c r="S15" s="55"/>
      <c r="T15" s="27">
        <f t="shared" si="1"/>
        <v>0</v>
      </c>
      <c r="U15" s="20" t="str" cm="1">
        <f t="array" ref="U15">_xlfn.IFS(COUNT(L15:Q15)=0,"",COUNT(N15:Q15)=0,CONCATENATE(K15,DBCS(TEXT(L15,"h:mm")),"～",DBCS(TEXT(M15,"h:mm")),"(",T15,"h)　"),COUNT(P15:Q15)=0,CONCATENATE(K15,DBCS(TEXT(L15,"h:mm")),"～",DBCS(TEXT(M15,"h:mm")),"、",DBCS(TEXT(N15,"h:mm")),"～",DBCS(TEXT(O15,"h:mm")),"(",T15,"h)　"),TRUE,CONCATENATE(K15,DBCS(TEXT(L15,"h:mm")),"～",DBCS(TEXT(M15,"h:mm")),"、",DBCS(TEXT(N15,"h:mm")),"～",DBCS(TEXT(O15,"h:mm")),"、",DBCS(TEXT(P15,"h:mm")),"～",DBCS(TEXT(Q15,"h:mm")),"(",T15,"h)　"))</f>
        <v/>
      </c>
    </row>
    <row r="16" spans="2:21" ht="15" customHeight="1" x14ac:dyDescent="0.55000000000000004">
      <c r="E16" s="20" t="s">
        <v>95</v>
      </c>
      <c r="K16" s="19" t="s">
        <v>52</v>
      </c>
      <c r="L16" s="55"/>
      <c r="M16" s="55"/>
      <c r="N16" s="55"/>
      <c r="O16" s="55"/>
      <c r="P16" s="55"/>
      <c r="Q16" s="55"/>
      <c r="R16" s="26">
        <f t="shared" si="0"/>
        <v>0</v>
      </c>
      <c r="S16" s="55"/>
      <c r="T16" s="27">
        <f t="shared" si="1"/>
        <v>0</v>
      </c>
      <c r="U16" s="20" t="str" cm="1">
        <f t="array" ref="U16">_xlfn.IFS(COUNT(L16:Q16)=0,"",COUNT(N16:Q16)=0,CONCATENATE(K16,DBCS(TEXT(L16,"h:mm")),"～",DBCS(TEXT(M16,"h:mm")),"(",T16,"h)　"),COUNT(P16:Q16)=0,CONCATENATE(K16,DBCS(TEXT(L16,"h:mm")),"～",DBCS(TEXT(M16,"h:mm")),"、",DBCS(TEXT(N16,"h:mm")),"～",DBCS(TEXT(O16,"h:mm")),"(",T16,"h)　"),TRUE,CONCATENATE(K16,DBCS(TEXT(L16,"h:mm")),"～",DBCS(TEXT(M16,"h:mm")),"、",DBCS(TEXT(N16,"h:mm")),"～",DBCS(TEXT(O16,"h:mm")),"、",DBCS(TEXT(P16,"h:mm")),"～",DBCS(TEXT(Q16,"h:mm")),"(",T16,"h)　"))</f>
        <v/>
      </c>
    </row>
    <row r="17" spans="5:21" ht="15" customHeight="1" x14ac:dyDescent="0.55000000000000004">
      <c r="E17" s="20" t="s">
        <v>19</v>
      </c>
      <c r="K17" s="19" t="s">
        <v>53</v>
      </c>
      <c r="L17" s="55"/>
      <c r="M17" s="55"/>
      <c r="N17" s="55"/>
      <c r="O17" s="55"/>
      <c r="P17" s="55"/>
      <c r="Q17" s="55"/>
      <c r="R17" s="26">
        <f t="shared" si="0"/>
        <v>0</v>
      </c>
      <c r="S17" s="55"/>
      <c r="T17" s="27">
        <f t="shared" si="1"/>
        <v>0</v>
      </c>
      <c r="U17" s="20" t="str" cm="1">
        <f t="array" ref="U17">_xlfn.IFS(COUNT(L17:Q17)=0,"",COUNT(N17:Q17)=0,CONCATENATE(K17,DBCS(TEXT(L17,"h:mm")),"～",DBCS(TEXT(M17,"h:mm")),"(",T17,"h)　"),COUNT(P17:Q17)=0,CONCATENATE(K17,DBCS(TEXT(L17,"h:mm")),"～",DBCS(TEXT(M17,"h:mm")),"、",DBCS(TEXT(N17,"h:mm")),"～",DBCS(TEXT(O17,"h:mm")),"(",T17,"h)　"),TRUE,CONCATENATE(K17,DBCS(TEXT(L17,"h:mm")),"～",DBCS(TEXT(M17,"h:mm")),"、",DBCS(TEXT(N17,"h:mm")),"～",DBCS(TEXT(O17,"h:mm")),"、",DBCS(TEXT(P17,"h:mm")),"～",DBCS(TEXT(Q17,"h:mm")),"(",T17,"h)　"))</f>
        <v/>
      </c>
    </row>
    <row r="18" spans="5:21" ht="15" customHeight="1" x14ac:dyDescent="0.55000000000000004">
      <c r="E18" s="20" t="s">
        <v>35</v>
      </c>
      <c r="K18" s="19" t="s">
        <v>54</v>
      </c>
      <c r="L18" s="55"/>
      <c r="M18" s="55"/>
      <c r="N18" s="55"/>
      <c r="O18" s="55"/>
      <c r="P18" s="55"/>
      <c r="Q18" s="55"/>
      <c r="R18" s="26">
        <f t="shared" si="0"/>
        <v>0</v>
      </c>
      <c r="S18" s="55"/>
      <c r="T18" s="27">
        <f t="shared" si="1"/>
        <v>0</v>
      </c>
      <c r="U18" s="20" t="str" cm="1">
        <f t="array" ref="U18">_xlfn.IFS(COUNT(L18:Q18)=0,"",COUNT(N18:Q18)=0,CONCATENATE(K18,DBCS(TEXT(L18,"h:mm")),"～",DBCS(TEXT(M18,"h:mm")),"(",T18,"h)　"),COUNT(P18:Q18)=0,CONCATENATE(K18,DBCS(TEXT(L18,"h:mm")),"～",DBCS(TEXT(M18,"h:mm")),"、",DBCS(TEXT(N18,"h:mm")),"～",DBCS(TEXT(O18,"h:mm")),"(",T18,"h)　"),TRUE,CONCATENATE(K18,DBCS(TEXT(L18,"h:mm")),"～",DBCS(TEXT(M18,"h:mm")),"、",DBCS(TEXT(N18,"h:mm")),"～",DBCS(TEXT(O18,"h:mm")),"、",DBCS(TEXT(P18,"h:mm")),"～",DBCS(TEXT(Q18,"h:mm")),"(",T18,"h)　"))</f>
        <v/>
      </c>
    </row>
    <row r="19" spans="5:21" ht="15" customHeight="1" x14ac:dyDescent="0.55000000000000004">
      <c r="E19" s="20" t="s">
        <v>38</v>
      </c>
      <c r="K19" s="19" t="s">
        <v>55</v>
      </c>
      <c r="L19" s="55"/>
      <c r="M19" s="55"/>
      <c r="N19" s="55"/>
      <c r="O19" s="55"/>
      <c r="P19" s="55"/>
      <c r="Q19" s="55"/>
      <c r="R19" s="26">
        <f t="shared" si="0"/>
        <v>0</v>
      </c>
      <c r="S19" s="55"/>
      <c r="T19" s="27">
        <f t="shared" si="1"/>
        <v>0</v>
      </c>
      <c r="U19" s="20" t="str" cm="1">
        <f t="array" ref="U19">_xlfn.IFS(COUNT(L19:Q19)=0,"",COUNT(N19:Q19)=0,CONCATENATE(K19,DBCS(TEXT(L19,"h:mm")),"～",DBCS(TEXT(M19,"h:mm")),"(",T19,"h)　"),COUNT(P19:Q19)=0,CONCATENATE(K19,DBCS(TEXT(L19,"h:mm")),"～",DBCS(TEXT(M19,"h:mm")),"、",DBCS(TEXT(N19,"h:mm")),"～",DBCS(TEXT(O19,"h:mm")),"(",T19,"h)　"),TRUE,CONCATENATE(K19,DBCS(TEXT(L19,"h:mm")),"～",DBCS(TEXT(M19,"h:mm")),"、",DBCS(TEXT(N19,"h:mm")),"～",DBCS(TEXT(O19,"h:mm")),"、",DBCS(TEXT(P19,"h:mm")),"～",DBCS(TEXT(Q19,"h:mm")),"(",T19,"h)　"))</f>
        <v/>
      </c>
    </row>
    <row r="20" spans="5:21" ht="15" customHeight="1" x14ac:dyDescent="0.55000000000000004">
      <c r="E20" s="20" t="s">
        <v>36</v>
      </c>
      <c r="K20" s="19" t="s">
        <v>56</v>
      </c>
      <c r="L20" s="55"/>
      <c r="M20" s="55"/>
      <c r="N20" s="55"/>
      <c r="O20" s="55"/>
      <c r="P20" s="55"/>
      <c r="Q20" s="55"/>
      <c r="R20" s="26">
        <f t="shared" si="0"/>
        <v>0</v>
      </c>
      <c r="S20" s="55"/>
      <c r="T20" s="27">
        <f t="shared" si="1"/>
        <v>0</v>
      </c>
      <c r="U20" s="20" t="str" cm="1">
        <f t="array" ref="U20">_xlfn.IFS(COUNT(L20:Q20)=0,"",COUNT(N20:Q20)=0,CONCATENATE(K20,DBCS(TEXT(L20,"h:mm")),"～",DBCS(TEXT(M20,"h:mm")),"(",T20,"h)　"),COUNT(P20:Q20)=0,CONCATENATE(K20,DBCS(TEXT(L20,"h:mm")),"～",DBCS(TEXT(M20,"h:mm")),"、",DBCS(TEXT(N20,"h:mm")),"～",DBCS(TEXT(O20,"h:mm")),"(",T20,"h)　"),TRUE,CONCATENATE(K20,DBCS(TEXT(L20,"h:mm")),"～",DBCS(TEXT(M20,"h:mm")),"、",DBCS(TEXT(N20,"h:mm")),"～",DBCS(TEXT(O20,"h:mm")),"、",DBCS(TEXT(P20,"h:mm")),"～",DBCS(TEXT(Q20,"h:mm")),"(",T20,"h)　"))</f>
        <v/>
      </c>
    </row>
    <row r="21" spans="5:21" ht="15" customHeight="1" x14ac:dyDescent="0.55000000000000004">
      <c r="E21" s="20" t="s">
        <v>37</v>
      </c>
      <c r="K21" s="19" t="s">
        <v>57</v>
      </c>
      <c r="L21" s="55"/>
      <c r="M21" s="55"/>
      <c r="N21" s="55"/>
      <c r="O21" s="55"/>
      <c r="P21" s="55"/>
      <c r="Q21" s="55"/>
      <c r="R21" s="26">
        <f t="shared" si="0"/>
        <v>0</v>
      </c>
      <c r="S21" s="55"/>
      <c r="T21" s="27">
        <f t="shared" si="1"/>
        <v>0</v>
      </c>
      <c r="U21" s="20" t="str" cm="1">
        <f t="array" ref="U21">_xlfn.IFS(COUNT(L21:Q21)=0,"",COUNT(N21:Q21)=0,CONCATENATE(K21,DBCS(TEXT(L21,"h:mm")),"～",DBCS(TEXT(M21,"h:mm")),"(",T21,"h)　"),COUNT(P21:Q21)=0,CONCATENATE(K21,DBCS(TEXT(L21,"h:mm")),"～",DBCS(TEXT(M21,"h:mm")),"、",DBCS(TEXT(N21,"h:mm")),"～",DBCS(TEXT(O21,"h:mm")),"(",T21,"h)　"),TRUE,CONCATENATE(K21,DBCS(TEXT(L21,"h:mm")),"～",DBCS(TEXT(M21,"h:mm")),"、",DBCS(TEXT(N21,"h:mm")),"～",DBCS(TEXT(O21,"h:mm")),"、",DBCS(TEXT(P21,"h:mm")),"～",DBCS(TEXT(Q21,"h:mm")),"(",T21,"h)　"))</f>
        <v/>
      </c>
    </row>
    <row r="22" spans="5:21" ht="15" customHeight="1" x14ac:dyDescent="0.55000000000000004">
      <c r="E22" s="20" t="s">
        <v>39</v>
      </c>
      <c r="K22" s="19" t="s">
        <v>58</v>
      </c>
      <c r="L22" s="55"/>
      <c r="M22" s="55"/>
      <c r="N22" s="55"/>
      <c r="O22" s="55"/>
      <c r="P22" s="55"/>
      <c r="Q22" s="55"/>
      <c r="R22" s="26">
        <f t="shared" si="0"/>
        <v>0</v>
      </c>
      <c r="S22" s="55"/>
      <c r="T22" s="27">
        <f t="shared" si="1"/>
        <v>0</v>
      </c>
      <c r="U22" s="20" t="str" cm="1">
        <f t="array" ref="U22">_xlfn.IFS(COUNT(L22:Q22)=0,"",COUNT(N22:Q22)=0,CONCATENATE(K22,DBCS(TEXT(L22,"h:mm")),"～",DBCS(TEXT(M22,"h:mm")),"(",T22,"h)　"),COUNT(P22:Q22)=0,CONCATENATE(K22,DBCS(TEXT(L22,"h:mm")),"～",DBCS(TEXT(M22,"h:mm")),"、",DBCS(TEXT(N22,"h:mm")),"～",DBCS(TEXT(O22,"h:mm")),"(",T22,"h)　"),TRUE,CONCATENATE(K22,DBCS(TEXT(L22,"h:mm")),"～",DBCS(TEXT(M22,"h:mm")),"、",DBCS(TEXT(N22,"h:mm")),"～",DBCS(TEXT(O22,"h:mm")),"、",DBCS(TEXT(P22,"h:mm")),"～",DBCS(TEXT(Q22,"h:mm")),"(",T22,"h)　"))</f>
        <v/>
      </c>
    </row>
    <row r="23" spans="5:21" ht="15" customHeight="1" x14ac:dyDescent="0.55000000000000004">
      <c r="E23" s="20" t="s">
        <v>40</v>
      </c>
      <c r="K23" s="19" t="s">
        <v>59</v>
      </c>
      <c r="L23" s="55"/>
      <c r="M23" s="55"/>
      <c r="N23" s="55"/>
      <c r="O23" s="55"/>
      <c r="P23" s="55"/>
      <c r="Q23" s="55"/>
      <c r="R23" s="26">
        <f t="shared" si="0"/>
        <v>0</v>
      </c>
      <c r="S23" s="55"/>
      <c r="T23" s="27">
        <f t="shared" si="1"/>
        <v>0</v>
      </c>
      <c r="U23" s="20" t="str" cm="1">
        <f t="array" ref="U23">_xlfn.IFS(COUNT(L23:Q23)=0,"",COUNT(N23:Q23)=0,CONCATENATE(K23,DBCS(TEXT(L23,"h:mm")),"～",DBCS(TEXT(M23,"h:mm")),"(",T23,"h)　"),COUNT(P23:Q23)=0,CONCATENATE(K23,DBCS(TEXT(L23,"h:mm")),"～",DBCS(TEXT(M23,"h:mm")),"、",DBCS(TEXT(N23,"h:mm")),"～",DBCS(TEXT(O23,"h:mm")),"(",T23,"h)　"),TRUE,CONCATENATE(K23,DBCS(TEXT(L23,"h:mm")),"～",DBCS(TEXT(M23,"h:mm")),"、",DBCS(TEXT(N23,"h:mm")),"～",DBCS(TEXT(O23,"h:mm")),"、",DBCS(TEXT(P23,"h:mm")),"～",DBCS(TEXT(Q23,"h:mm")),"(",T23,"h)　"))</f>
        <v/>
      </c>
    </row>
    <row r="24" spans="5:21" ht="15" customHeight="1" x14ac:dyDescent="0.55000000000000004">
      <c r="E24" s="20" t="s">
        <v>81</v>
      </c>
      <c r="K24" s="19" t="s">
        <v>121</v>
      </c>
      <c r="L24" s="55"/>
      <c r="M24" s="55"/>
      <c r="N24" s="55"/>
      <c r="O24" s="55"/>
      <c r="P24" s="55"/>
      <c r="Q24" s="55"/>
      <c r="R24" s="26">
        <f t="shared" ref="R24:R25" si="2">SUM(IF(M24&lt;L24,M24-L24+1,M24-L24),IF(O24&lt;N24,O24-N24+1,O24-N24),IF(Q24&lt;P24,Q24-P24+1,Q24-P24))</f>
        <v>0</v>
      </c>
      <c r="S24" s="55"/>
      <c r="T24" s="27">
        <f t="shared" ref="T24:T25" si="3">(R24-S24)*24</f>
        <v>0</v>
      </c>
      <c r="U24" s="20" t="str" cm="1">
        <f t="array" ref="U24">_xlfn.IFS(COUNT(L24:Q24)=0,"",COUNT(N24:Q24)=0,CONCATENATE(K24,DBCS(TEXT(L24,"h:mm")),"～",DBCS(TEXT(M24,"h:mm")),"(",T24,"h)　"),COUNT(P24:Q24)=0,CONCATENATE(K24,DBCS(TEXT(L24,"h:mm")),"～",DBCS(TEXT(M24,"h:mm")),"、",DBCS(TEXT(N24,"h:mm")),"～",DBCS(TEXT(O24,"h:mm")),"(",T24,"h)　"),TRUE,CONCATENATE(K24,DBCS(TEXT(L24,"h:mm")),"～",DBCS(TEXT(M24,"h:mm")),"、",DBCS(TEXT(N24,"h:mm")),"～",DBCS(TEXT(O24,"h:mm")),"、",DBCS(TEXT(P24,"h:mm")),"～",DBCS(TEXT(Q24,"h:mm")),"(",T24,"h)　"))</f>
        <v/>
      </c>
    </row>
    <row r="25" spans="5:21" ht="15" customHeight="1" x14ac:dyDescent="0.55000000000000004">
      <c r="K25" s="19" t="s">
        <v>122</v>
      </c>
      <c r="L25" s="55"/>
      <c r="M25" s="55"/>
      <c r="N25" s="55"/>
      <c r="O25" s="55"/>
      <c r="P25" s="55"/>
      <c r="Q25" s="55"/>
      <c r="R25" s="26">
        <f t="shared" si="2"/>
        <v>0</v>
      </c>
      <c r="S25" s="55"/>
      <c r="T25" s="27">
        <f t="shared" si="3"/>
        <v>0</v>
      </c>
      <c r="U25" s="20" t="str" cm="1">
        <f t="array" ref="U25">_xlfn.IFS(COUNT(L25:Q25)=0,"",COUNT(N25:Q25)=0,CONCATENATE(K25,DBCS(TEXT(L25,"h:mm")),"～",DBCS(TEXT(M25,"h:mm")),"(",T25,"h)　"),COUNT(P25:Q25)=0,CONCATENATE(K25,DBCS(TEXT(L25,"h:mm")),"～",DBCS(TEXT(M25,"h:mm")),"、",DBCS(TEXT(N25,"h:mm")),"～",DBCS(TEXT(O25,"h:mm")),"(",T25,"h)　"),TRUE,CONCATENATE(K25,DBCS(TEXT(L25,"h:mm")),"～",DBCS(TEXT(M25,"h:mm")),"、",DBCS(TEXT(N25,"h:mm")),"～",DBCS(TEXT(O25,"h:mm")),"、",DBCS(TEXT(P25,"h:mm")),"～",DBCS(TEXT(Q25,"h:mm")),"(",T25,"h)　"))</f>
        <v/>
      </c>
    </row>
    <row r="26" spans="5:21" ht="15" customHeight="1" x14ac:dyDescent="0.55000000000000004">
      <c r="K26" s="19" t="s">
        <v>123</v>
      </c>
      <c r="L26" s="55"/>
      <c r="M26" s="55"/>
      <c r="N26" s="55"/>
      <c r="O26" s="55"/>
      <c r="P26" s="55"/>
      <c r="Q26" s="55"/>
      <c r="R26" s="26">
        <f t="shared" ref="R26:R35" si="4">SUM(IF(M26&lt;L26,M26-L26+1,M26-L26),IF(O26&lt;N26,O26-N26+1,O26-N26),IF(Q26&lt;P26,Q26-P26+1,Q26-P26))</f>
        <v>0</v>
      </c>
      <c r="S26" s="55"/>
      <c r="T26" s="27">
        <f t="shared" ref="T26:T35" si="5">(R26-S26)*24</f>
        <v>0</v>
      </c>
      <c r="U26" s="20" t="str" cm="1">
        <f t="array" ref="U26">_xlfn.IFS(COUNT(L26:Q26)=0,"",COUNT(N26:Q26)=0,CONCATENATE(K26,DBCS(TEXT(L26,"h:mm")),"～",DBCS(TEXT(M26,"h:mm")),"(",T26,"h)　"),COUNT(P26:Q26)=0,CONCATENATE(K26,DBCS(TEXT(L26,"h:mm")),"～",DBCS(TEXT(M26,"h:mm")),"、",DBCS(TEXT(N26,"h:mm")),"～",DBCS(TEXT(O26,"h:mm")),"(",T26,"h)　"),TRUE,CONCATENATE(K26,DBCS(TEXT(L26,"h:mm")),"～",DBCS(TEXT(M26,"h:mm")),"、",DBCS(TEXT(N26,"h:mm")),"～",DBCS(TEXT(O26,"h:mm")),"、",DBCS(TEXT(P26,"h:mm")),"～",DBCS(TEXT(Q26,"h:mm")),"(",T26,"h)　"))</f>
        <v/>
      </c>
    </row>
    <row r="27" spans="5:21" ht="15" customHeight="1" x14ac:dyDescent="0.55000000000000004">
      <c r="K27" s="19" t="s">
        <v>124</v>
      </c>
      <c r="L27" s="55"/>
      <c r="M27" s="55"/>
      <c r="N27" s="55"/>
      <c r="O27" s="55"/>
      <c r="P27" s="55"/>
      <c r="Q27" s="55"/>
      <c r="R27" s="26">
        <f t="shared" si="4"/>
        <v>0</v>
      </c>
      <c r="S27" s="55"/>
      <c r="T27" s="27">
        <f t="shared" si="5"/>
        <v>0</v>
      </c>
      <c r="U27" s="20" t="str" cm="1">
        <f t="array" ref="U27">_xlfn.IFS(COUNT(L27:Q27)=0,"",COUNT(N27:Q27)=0,CONCATENATE(K27,DBCS(TEXT(L27,"h:mm")),"～",DBCS(TEXT(M27,"h:mm")),"(",T27,"h)　"),COUNT(P27:Q27)=0,CONCATENATE(K27,DBCS(TEXT(L27,"h:mm")),"～",DBCS(TEXT(M27,"h:mm")),"、",DBCS(TEXT(N27,"h:mm")),"～",DBCS(TEXT(O27,"h:mm")),"(",T27,"h)　"),TRUE,CONCATENATE(K27,DBCS(TEXT(L27,"h:mm")),"～",DBCS(TEXT(M27,"h:mm")),"、",DBCS(TEXT(N27,"h:mm")),"～",DBCS(TEXT(O27,"h:mm")),"、",DBCS(TEXT(P27,"h:mm")),"～",DBCS(TEXT(Q27,"h:mm")),"(",T27,"h)　"))</f>
        <v/>
      </c>
    </row>
    <row r="28" spans="5:21" ht="15" customHeight="1" x14ac:dyDescent="0.55000000000000004">
      <c r="K28" s="19" t="s">
        <v>125</v>
      </c>
      <c r="L28" s="55"/>
      <c r="M28" s="55"/>
      <c r="N28" s="55"/>
      <c r="O28" s="55"/>
      <c r="P28" s="55"/>
      <c r="Q28" s="55"/>
      <c r="R28" s="26">
        <f t="shared" si="4"/>
        <v>0</v>
      </c>
      <c r="S28" s="55"/>
      <c r="T28" s="27">
        <f t="shared" si="5"/>
        <v>0</v>
      </c>
      <c r="U28" s="20" t="str" cm="1">
        <f t="array" ref="U28">_xlfn.IFS(COUNT(L28:Q28)=0,"",COUNT(N28:Q28)=0,CONCATENATE(K28,DBCS(TEXT(L28,"h:mm")),"～",DBCS(TEXT(M28,"h:mm")),"(",T28,"h)　"),COUNT(P28:Q28)=0,CONCATENATE(K28,DBCS(TEXT(L28,"h:mm")),"～",DBCS(TEXT(M28,"h:mm")),"、",DBCS(TEXT(N28,"h:mm")),"～",DBCS(TEXT(O28,"h:mm")),"(",T28,"h)　"),TRUE,CONCATENATE(K28,DBCS(TEXT(L28,"h:mm")),"～",DBCS(TEXT(M28,"h:mm")),"、",DBCS(TEXT(N28,"h:mm")),"～",DBCS(TEXT(O28,"h:mm")),"、",DBCS(TEXT(P28,"h:mm")),"～",DBCS(TEXT(Q28,"h:mm")),"(",T28,"h)　"))</f>
        <v/>
      </c>
    </row>
    <row r="29" spans="5:21" ht="15" customHeight="1" x14ac:dyDescent="0.55000000000000004">
      <c r="K29" s="19" t="s">
        <v>126</v>
      </c>
      <c r="L29" s="55"/>
      <c r="M29" s="55"/>
      <c r="N29" s="55"/>
      <c r="O29" s="55"/>
      <c r="P29" s="55"/>
      <c r="Q29" s="55"/>
      <c r="R29" s="26">
        <f t="shared" si="4"/>
        <v>0</v>
      </c>
      <c r="S29" s="55"/>
      <c r="T29" s="27">
        <f t="shared" si="5"/>
        <v>0</v>
      </c>
      <c r="U29" s="20" t="str" cm="1">
        <f t="array" ref="U29">_xlfn.IFS(COUNT(L29:Q29)=0,"",COUNT(N29:Q29)=0,CONCATENATE(K29,DBCS(TEXT(L29,"h:mm")),"～",DBCS(TEXT(M29,"h:mm")),"(",T29,"h)　"),COUNT(P29:Q29)=0,CONCATENATE(K29,DBCS(TEXT(L29,"h:mm")),"～",DBCS(TEXT(M29,"h:mm")),"、",DBCS(TEXT(N29,"h:mm")),"～",DBCS(TEXT(O29,"h:mm")),"(",T29,"h)　"),TRUE,CONCATENATE(K29,DBCS(TEXT(L29,"h:mm")),"～",DBCS(TEXT(M29,"h:mm")),"、",DBCS(TEXT(N29,"h:mm")),"～",DBCS(TEXT(O29,"h:mm")),"、",DBCS(TEXT(P29,"h:mm")),"～",DBCS(TEXT(Q29,"h:mm")),"(",T29,"h)　"))</f>
        <v/>
      </c>
    </row>
    <row r="30" spans="5:21" ht="15" customHeight="1" x14ac:dyDescent="0.55000000000000004">
      <c r="K30" s="19" t="s">
        <v>127</v>
      </c>
      <c r="L30" s="55"/>
      <c r="M30" s="55"/>
      <c r="N30" s="55"/>
      <c r="O30" s="55"/>
      <c r="P30" s="55"/>
      <c r="Q30" s="55"/>
      <c r="R30" s="26">
        <f t="shared" si="4"/>
        <v>0</v>
      </c>
      <c r="S30" s="55"/>
      <c r="T30" s="27">
        <f t="shared" si="5"/>
        <v>0</v>
      </c>
      <c r="U30" s="20" t="str" cm="1">
        <f t="array" ref="U30">_xlfn.IFS(COUNT(L30:Q30)=0,"",COUNT(N30:Q30)=0,CONCATENATE(K30,DBCS(TEXT(L30,"h:mm")),"～",DBCS(TEXT(M30,"h:mm")),"(",T30,"h)　"),COUNT(P30:Q30)=0,CONCATENATE(K30,DBCS(TEXT(L30,"h:mm")),"～",DBCS(TEXT(M30,"h:mm")),"、",DBCS(TEXT(N30,"h:mm")),"～",DBCS(TEXT(O30,"h:mm")),"(",T30,"h)　"),TRUE,CONCATENATE(K30,DBCS(TEXT(L30,"h:mm")),"～",DBCS(TEXT(M30,"h:mm")),"、",DBCS(TEXT(N30,"h:mm")),"～",DBCS(TEXT(O30,"h:mm")),"、",DBCS(TEXT(P30,"h:mm")),"～",DBCS(TEXT(Q30,"h:mm")),"(",T30,"h)　"))</f>
        <v/>
      </c>
    </row>
    <row r="31" spans="5:21" ht="15" customHeight="1" x14ac:dyDescent="0.55000000000000004">
      <c r="K31" s="19" t="s">
        <v>128</v>
      </c>
      <c r="L31" s="55"/>
      <c r="M31" s="55"/>
      <c r="N31" s="55"/>
      <c r="O31" s="55"/>
      <c r="P31" s="55"/>
      <c r="Q31" s="55"/>
      <c r="R31" s="26">
        <f t="shared" si="4"/>
        <v>0</v>
      </c>
      <c r="S31" s="55"/>
      <c r="T31" s="27">
        <f t="shared" si="5"/>
        <v>0</v>
      </c>
      <c r="U31" s="20" t="str" cm="1">
        <f t="array" ref="U31">_xlfn.IFS(COUNT(L31:Q31)=0,"",COUNT(N31:Q31)=0,CONCATENATE(K31,DBCS(TEXT(L31,"h:mm")),"～",DBCS(TEXT(M31,"h:mm")),"(",T31,"h)　"),COUNT(P31:Q31)=0,CONCATENATE(K31,DBCS(TEXT(L31,"h:mm")),"～",DBCS(TEXT(M31,"h:mm")),"、",DBCS(TEXT(N31,"h:mm")),"～",DBCS(TEXT(O31,"h:mm")),"(",T31,"h)　"),TRUE,CONCATENATE(K31,DBCS(TEXT(L31,"h:mm")),"～",DBCS(TEXT(M31,"h:mm")),"、",DBCS(TEXT(N31,"h:mm")),"～",DBCS(TEXT(O31,"h:mm")),"、",DBCS(TEXT(P31,"h:mm")),"～",DBCS(TEXT(Q31,"h:mm")),"(",T31,"h)　"))</f>
        <v/>
      </c>
    </row>
    <row r="32" spans="5:21" ht="15" customHeight="1" x14ac:dyDescent="0.55000000000000004">
      <c r="K32" s="19" t="s">
        <v>129</v>
      </c>
      <c r="L32" s="55"/>
      <c r="M32" s="55"/>
      <c r="N32" s="55"/>
      <c r="O32" s="55"/>
      <c r="P32" s="55"/>
      <c r="Q32" s="55"/>
      <c r="R32" s="26">
        <f t="shared" si="4"/>
        <v>0</v>
      </c>
      <c r="S32" s="55"/>
      <c r="T32" s="27">
        <f t="shared" si="5"/>
        <v>0</v>
      </c>
      <c r="U32" s="20" t="str" cm="1">
        <f t="array" ref="U32">_xlfn.IFS(COUNT(L32:Q32)=0,"",COUNT(N32:Q32)=0,CONCATENATE(K32,DBCS(TEXT(L32,"h:mm")),"～",DBCS(TEXT(M32,"h:mm")),"(",T32,"h)　"),COUNT(P32:Q32)=0,CONCATENATE(K32,DBCS(TEXT(L32,"h:mm")),"～",DBCS(TEXT(M32,"h:mm")),"、",DBCS(TEXT(N32,"h:mm")),"～",DBCS(TEXT(O32,"h:mm")),"(",T32,"h)　"),TRUE,CONCATENATE(K32,DBCS(TEXT(L32,"h:mm")),"～",DBCS(TEXT(M32,"h:mm")),"、",DBCS(TEXT(N32,"h:mm")),"～",DBCS(TEXT(O32,"h:mm")),"、",DBCS(TEXT(P32,"h:mm")),"～",DBCS(TEXT(Q32,"h:mm")),"(",T32,"h)　"))</f>
        <v/>
      </c>
    </row>
    <row r="33" spans="11:21" ht="15" customHeight="1" x14ac:dyDescent="0.55000000000000004">
      <c r="K33" s="19" t="s">
        <v>130</v>
      </c>
      <c r="L33" s="55"/>
      <c r="M33" s="55"/>
      <c r="N33" s="55"/>
      <c r="O33" s="55"/>
      <c r="P33" s="55"/>
      <c r="Q33" s="55"/>
      <c r="R33" s="26">
        <f t="shared" si="4"/>
        <v>0</v>
      </c>
      <c r="S33" s="55"/>
      <c r="T33" s="27">
        <f t="shared" si="5"/>
        <v>0</v>
      </c>
      <c r="U33" s="20" t="str" cm="1">
        <f t="array" ref="U33">_xlfn.IFS(COUNT(L33:Q33)=0,"",COUNT(N33:Q33)=0,CONCATENATE(K33,DBCS(TEXT(L33,"h:mm")),"～",DBCS(TEXT(M33,"h:mm")),"(",T33,"h)　"),COUNT(P33:Q33)=0,CONCATENATE(K33,DBCS(TEXT(L33,"h:mm")),"～",DBCS(TEXT(M33,"h:mm")),"、",DBCS(TEXT(N33,"h:mm")),"～",DBCS(TEXT(O33,"h:mm")),"(",T33,"h)　"),TRUE,CONCATENATE(K33,DBCS(TEXT(L33,"h:mm")),"～",DBCS(TEXT(M33,"h:mm")),"、",DBCS(TEXT(N33,"h:mm")),"～",DBCS(TEXT(O33,"h:mm")),"、",DBCS(TEXT(P33,"h:mm")),"～",DBCS(TEXT(Q33,"h:mm")),"(",T33,"h)　"))</f>
        <v/>
      </c>
    </row>
    <row r="34" spans="11:21" ht="15" customHeight="1" x14ac:dyDescent="0.55000000000000004">
      <c r="K34" s="19" t="s">
        <v>131</v>
      </c>
      <c r="L34" s="55"/>
      <c r="M34" s="55"/>
      <c r="N34" s="55"/>
      <c r="O34" s="55"/>
      <c r="P34" s="55"/>
      <c r="Q34" s="55"/>
      <c r="R34" s="26">
        <f t="shared" si="4"/>
        <v>0</v>
      </c>
      <c r="S34" s="55"/>
      <c r="T34" s="27">
        <f t="shared" si="5"/>
        <v>0</v>
      </c>
      <c r="U34" s="20" t="str" cm="1">
        <f t="array" ref="U34">_xlfn.IFS(COUNT(L34:Q34)=0,"",COUNT(N34:Q34)=0,CONCATENATE(K34,DBCS(TEXT(L34,"h:mm")),"～",DBCS(TEXT(M34,"h:mm")),"(",T34,"h)　"),COUNT(P34:Q34)=0,CONCATENATE(K34,DBCS(TEXT(L34,"h:mm")),"～",DBCS(TEXT(M34,"h:mm")),"、",DBCS(TEXT(N34,"h:mm")),"～",DBCS(TEXT(O34,"h:mm")),"(",T34,"h)　"),TRUE,CONCATENATE(K34,DBCS(TEXT(L34,"h:mm")),"～",DBCS(TEXT(M34,"h:mm")),"、",DBCS(TEXT(N34,"h:mm")),"～",DBCS(TEXT(O34,"h:mm")),"、",DBCS(TEXT(P34,"h:mm")),"～",DBCS(TEXT(Q34,"h:mm")),"(",T34,"h)　"))</f>
        <v/>
      </c>
    </row>
    <row r="35" spans="11:21" ht="15" customHeight="1" x14ac:dyDescent="0.55000000000000004">
      <c r="K35" s="19" t="s">
        <v>132</v>
      </c>
      <c r="L35" s="55"/>
      <c r="M35" s="55"/>
      <c r="N35" s="55"/>
      <c r="O35" s="55"/>
      <c r="P35" s="55"/>
      <c r="Q35" s="55"/>
      <c r="R35" s="26">
        <f t="shared" si="4"/>
        <v>0</v>
      </c>
      <c r="S35" s="55"/>
      <c r="T35" s="27">
        <f t="shared" si="5"/>
        <v>0</v>
      </c>
      <c r="U35" s="20" t="str" cm="1">
        <f t="array" ref="U35">_xlfn.IFS(COUNT(L35:Q35)=0,"",COUNT(N35:Q35)=0,CONCATENATE(K35,DBCS(TEXT(L35,"h:mm")),"～",DBCS(TEXT(M35,"h:mm")),"(",T35,"h)　"),COUNT(P35:Q35)=0,CONCATENATE(K35,DBCS(TEXT(L35,"h:mm")),"～",DBCS(TEXT(M35,"h:mm")),"、",DBCS(TEXT(N35,"h:mm")),"～",DBCS(TEXT(O35,"h:mm")),"(",T35,"h)　"),TRUE,CONCATENATE(K35,DBCS(TEXT(L35,"h:mm")),"～",DBCS(TEXT(M35,"h:mm")),"、",DBCS(TEXT(N35,"h:mm")),"～",DBCS(TEXT(O35,"h:mm")),"、",DBCS(TEXT(P35,"h:mm")),"～",DBCS(TEXT(Q35,"h:mm")),"(",T35,"h)　"))</f>
        <v/>
      </c>
    </row>
    <row r="36" spans="11:21" ht="15" customHeight="1" x14ac:dyDescent="0.55000000000000004">
      <c r="K36" s="19" t="s">
        <v>133</v>
      </c>
      <c r="L36" s="55"/>
      <c r="M36" s="55"/>
      <c r="N36" s="55"/>
      <c r="O36" s="55"/>
      <c r="P36" s="55"/>
      <c r="Q36" s="55"/>
      <c r="R36" s="26">
        <f t="shared" ref="R36:R43" si="6">SUM(IF(M36&lt;L36,M36-L36+1,M36-L36),IF(O36&lt;N36,O36-N36+1,O36-N36),IF(Q36&lt;P36,Q36-P36+1,Q36-P36))</f>
        <v>0</v>
      </c>
      <c r="S36" s="55"/>
      <c r="T36" s="27">
        <f t="shared" ref="T36:T43" si="7">(R36-S36)*24</f>
        <v>0</v>
      </c>
      <c r="U36" s="20" t="str" cm="1">
        <f t="array" ref="U36">_xlfn.IFS(COUNT(L36:Q36)=0,"",COUNT(N36:Q36)=0,CONCATENATE(K36,DBCS(TEXT(L36,"h:mm")),"～",DBCS(TEXT(M36,"h:mm")),"(",T36,"h)　"),COUNT(P36:Q36)=0,CONCATENATE(K36,DBCS(TEXT(L36,"h:mm")),"～",DBCS(TEXT(M36,"h:mm")),"、",DBCS(TEXT(N36,"h:mm")),"～",DBCS(TEXT(O36,"h:mm")),"(",T36,"h)　"),TRUE,CONCATENATE(K36,DBCS(TEXT(L36,"h:mm")),"～",DBCS(TEXT(M36,"h:mm")),"、",DBCS(TEXT(N36,"h:mm")),"～",DBCS(TEXT(O36,"h:mm")),"、",DBCS(TEXT(P36,"h:mm")),"～",DBCS(TEXT(Q36,"h:mm")),"(",T36,"h)　"))</f>
        <v/>
      </c>
    </row>
    <row r="37" spans="11:21" ht="15" customHeight="1" x14ac:dyDescent="0.55000000000000004">
      <c r="K37" s="19" t="s">
        <v>134</v>
      </c>
      <c r="L37" s="55"/>
      <c r="M37" s="55"/>
      <c r="N37" s="55"/>
      <c r="O37" s="55"/>
      <c r="P37" s="55"/>
      <c r="Q37" s="55"/>
      <c r="R37" s="26">
        <f t="shared" si="6"/>
        <v>0</v>
      </c>
      <c r="S37" s="55"/>
      <c r="T37" s="27">
        <f t="shared" si="7"/>
        <v>0</v>
      </c>
      <c r="U37" s="20" t="str" cm="1">
        <f t="array" ref="U37">_xlfn.IFS(COUNT(L37:Q37)=0,"",COUNT(N37:Q37)=0,CONCATENATE(K37,DBCS(TEXT(L37,"h:mm")),"～",DBCS(TEXT(M37,"h:mm")),"(",T37,"h)　"),COUNT(P37:Q37)=0,CONCATENATE(K37,DBCS(TEXT(L37,"h:mm")),"～",DBCS(TEXT(M37,"h:mm")),"、",DBCS(TEXT(N37,"h:mm")),"～",DBCS(TEXT(O37,"h:mm")),"(",T37,"h)　"),TRUE,CONCATENATE(K37,DBCS(TEXT(L37,"h:mm")),"～",DBCS(TEXT(M37,"h:mm")),"、",DBCS(TEXT(N37,"h:mm")),"～",DBCS(TEXT(O37,"h:mm")),"、",DBCS(TEXT(P37,"h:mm")),"～",DBCS(TEXT(Q37,"h:mm")),"(",T37,"h)　"))</f>
        <v/>
      </c>
    </row>
    <row r="38" spans="11:21" ht="15" customHeight="1" x14ac:dyDescent="0.55000000000000004">
      <c r="K38" s="19" t="s">
        <v>135</v>
      </c>
      <c r="L38" s="55"/>
      <c r="M38" s="55"/>
      <c r="N38" s="55"/>
      <c r="O38" s="55"/>
      <c r="P38" s="55"/>
      <c r="Q38" s="55"/>
      <c r="R38" s="26">
        <f t="shared" si="6"/>
        <v>0</v>
      </c>
      <c r="S38" s="55"/>
      <c r="T38" s="27">
        <f t="shared" si="7"/>
        <v>0</v>
      </c>
      <c r="U38" s="20" t="str" cm="1">
        <f t="array" ref="U38">_xlfn.IFS(COUNT(L38:Q38)=0,"",COUNT(N38:Q38)=0,CONCATENATE(K38,DBCS(TEXT(L38,"h:mm")),"～",DBCS(TEXT(M38,"h:mm")),"(",T38,"h)　"),COUNT(P38:Q38)=0,CONCATENATE(K38,DBCS(TEXT(L38,"h:mm")),"～",DBCS(TEXT(M38,"h:mm")),"、",DBCS(TEXT(N38,"h:mm")),"～",DBCS(TEXT(O38,"h:mm")),"(",T38,"h)　"),TRUE,CONCATENATE(K38,DBCS(TEXT(L38,"h:mm")),"～",DBCS(TEXT(M38,"h:mm")),"、",DBCS(TEXT(N38,"h:mm")),"～",DBCS(TEXT(O38,"h:mm")),"、",DBCS(TEXT(P38,"h:mm")),"～",DBCS(TEXT(Q38,"h:mm")),"(",T38,"h)　"))</f>
        <v/>
      </c>
    </row>
    <row r="39" spans="11:21" ht="15" customHeight="1" x14ac:dyDescent="0.55000000000000004">
      <c r="K39" s="19" t="s">
        <v>136</v>
      </c>
      <c r="L39" s="55"/>
      <c r="M39" s="55"/>
      <c r="N39" s="55"/>
      <c r="O39" s="55"/>
      <c r="P39" s="55"/>
      <c r="Q39" s="55"/>
      <c r="R39" s="26">
        <f t="shared" si="6"/>
        <v>0</v>
      </c>
      <c r="S39" s="55"/>
      <c r="T39" s="27">
        <f t="shared" si="7"/>
        <v>0</v>
      </c>
      <c r="U39" s="20" t="str" cm="1">
        <f t="array" ref="U39">_xlfn.IFS(COUNT(L39:Q39)=0,"",COUNT(N39:Q39)=0,CONCATENATE(K39,DBCS(TEXT(L39,"h:mm")),"～",DBCS(TEXT(M39,"h:mm")),"(",T39,"h)　"),COUNT(P39:Q39)=0,CONCATENATE(K39,DBCS(TEXT(L39,"h:mm")),"～",DBCS(TEXT(M39,"h:mm")),"、",DBCS(TEXT(N39,"h:mm")),"～",DBCS(TEXT(O39,"h:mm")),"(",T39,"h)　"),TRUE,CONCATENATE(K39,DBCS(TEXT(L39,"h:mm")),"～",DBCS(TEXT(M39,"h:mm")),"、",DBCS(TEXT(N39,"h:mm")),"～",DBCS(TEXT(O39,"h:mm")),"、",DBCS(TEXT(P39,"h:mm")),"～",DBCS(TEXT(Q39,"h:mm")),"(",T39,"h)　"))</f>
        <v/>
      </c>
    </row>
    <row r="40" spans="11:21" ht="15" customHeight="1" x14ac:dyDescent="0.55000000000000004">
      <c r="K40" s="19" t="s">
        <v>137</v>
      </c>
      <c r="L40" s="55"/>
      <c r="M40" s="55"/>
      <c r="N40" s="55"/>
      <c r="O40" s="55"/>
      <c r="P40" s="55"/>
      <c r="Q40" s="55"/>
      <c r="R40" s="26">
        <f t="shared" si="6"/>
        <v>0</v>
      </c>
      <c r="S40" s="55"/>
      <c r="T40" s="27">
        <f t="shared" si="7"/>
        <v>0</v>
      </c>
      <c r="U40" s="20" t="str" cm="1">
        <f t="array" ref="U40">_xlfn.IFS(COUNT(L40:Q40)=0,"",COUNT(N40:Q40)=0,CONCATENATE(K40,DBCS(TEXT(L40,"h:mm")),"～",DBCS(TEXT(M40,"h:mm")),"(",T40,"h)　"),COUNT(P40:Q40)=0,CONCATENATE(K40,DBCS(TEXT(L40,"h:mm")),"～",DBCS(TEXT(M40,"h:mm")),"、",DBCS(TEXT(N40,"h:mm")),"～",DBCS(TEXT(O40,"h:mm")),"(",T40,"h)　"),TRUE,CONCATENATE(K40,DBCS(TEXT(L40,"h:mm")),"～",DBCS(TEXT(M40,"h:mm")),"、",DBCS(TEXT(N40,"h:mm")),"～",DBCS(TEXT(O40,"h:mm")),"、",DBCS(TEXT(P40,"h:mm")),"～",DBCS(TEXT(Q40,"h:mm")),"(",T40,"h)　"))</f>
        <v/>
      </c>
    </row>
    <row r="41" spans="11:21" ht="15" customHeight="1" x14ac:dyDescent="0.55000000000000004">
      <c r="K41" s="19" t="s">
        <v>138</v>
      </c>
      <c r="L41" s="55"/>
      <c r="M41" s="55"/>
      <c r="N41" s="55"/>
      <c r="O41" s="55"/>
      <c r="P41" s="55"/>
      <c r="Q41" s="55"/>
      <c r="R41" s="26">
        <f t="shared" si="6"/>
        <v>0</v>
      </c>
      <c r="S41" s="55"/>
      <c r="T41" s="27">
        <f t="shared" si="7"/>
        <v>0</v>
      </c>
      <c r="U41" s="20" t="str" cm="1">
        <f t="array" ref="U41">_xlfn.IFS(COUNT(L41:Q41)=0,"",COUNT(N41:Q41)=0,CONCATENATE(K41,DBCS(TEXT(L41,"h:mm")),"～",DBCS(TEXT(M41,"h:mm")),"(",T41,"h)　"),COUNT(P41:Q41)=0,CONCATENATE(K41,DBCS(TEXT(L41,"h:mm")),"～",DBCS(TEXT(M41,"h:mm")),"、",DBCS(TEXT(N41,"h:mm")),"～",DBCS(TEXT(O41,"h:mm")),"(",T41,"h)　"),TRUE,CONCATENATE(K41,DBCS(TEXT(L41,"h:mm")),"～",DBCS(TEXT(M41,"h:mm")),"、",DBCS(TEXT(N41,"h:mm")),"～",DBCS(TEXT(O41,"h:mm")),"、",DBCS(TEXT(P41,"h:mm")),"～",DBCS(TEXT(Q41,"h:mm")),"(",T41,"h)　"))</f>
        <v/>
      </c>
    </row>
    <row r="42" spans="11:21" ht="15" customHeight="1" x14ac:dyDescent="0.55000000000000004">
      <c r="K42" s="19" t="s">
        <v>139</v>
      </c>
      <c r="L42" s="55"/>
      <c r="M42" s="55"/>
      <c r="N42" s="55"/>
      <c r="O42" s="55"/>
      <c r="P42" s="55"/>
      <c r="Q42" s="55"/>
      <c r="R42" s="26">
        <f t="shared" si="6"/>
        <v>0</v>
      </c>
      <c r="S42" s="55"/>
      <c r="T42" s="27">
        <f t="shared" si="7"/>
        <v>0</v>
      </c>
      <c r="U42" s="20" t="str" cm="1">
        <f t="array" ref="U42">_xlfn.IFS(COUNT(L42:Q42)=0,"",COUNT(N42:Q42)=0,CONCATENATE(K42,DBCS(TEXT(L42,"h:mm")),"～",DBCS(TEXT(M42,"h:mm")),"(",T42,"h)　"),COUNT(P42:Q42)=0,CONCATENATE(K42,DBCS(TEXT(L42,"h:mm")),"～",DBCS(TEXT(M42,"h:mm")),"、",DBCS(TEXT(N42,"h:mm")),"～",DBCS(TEXT(O42,"h:mm")),"(",T42,"h)　"),TRUE,CONCATENATE(K42,DBCS(TEXT(L42,"h:mm")),"～",DBCS(TEXT(M42,"h:mm")),"、",DBCS(TEXT(N42,"h:mm")),"～",DBCS(TEXT(O42,"h:mm")),"、",DBCS(TEXT(P42,"h:mm")),"～",DBCS(TEXT(Q42,"h:mm")),"(",T42,"h)　"))</f>
        <v/>
      </c>
    </row>
    <row r="43" spans="11:21" ht="15" customHeight="1" x14ac:dyDescent="0.55000000000000004">
      <c r="K43" s="19" t="s">
        <v>140</v>
      </c>
      <c r="L43" s="55"/>
      <c r="M43" s="55"/>
      <c r="N43" s="55"/>
      <c r="O43" s="55"/>
      <c r="P43" s="55"/>
      <c r="Q43" s="55"/>
      <c r="R43" s="26">
        <f t="shared" si="6"/>
        <v>0</v>
      </c>
      <c r="S43" s="55"/>
      <c r="T43" s="27">
        <f t="shared" si="7"/>
        <v>0</v>
      </c>
      <c r="U43" s="20" t="str" cm="1">
        <f t="array" ref="U43">_xlfn.IFS(COUNT(L43:Q43)=0,"",COUNT(N43:Q43)=0,CONCATENATE(K43,DBCS(TEXT(L43,"h:mm")),"～",DBCS(TEXT(M43,"h:mm")),"(",T43,"h)　"),COUNT(P43:Q43)=0,CONCATENATE(K43,DBCS(TEXT(L43,"h:mm")),"～",DBCS(TEXT(M43,"h:mm")),"、",DBCS(TEXT(N43,"h:mm")),"～",DBCS(TEXT(O43,"h:mm")),"(",T43,"h)　"),TRUE,CONCATENATE(K43,DBCS(TEXT(L43,"h:mm")),"～",DBCS(TEXT(M43,"h:mm")),"、",DBCS(TEXT(N43,"h:mm")),"～",DBCS(TEXT(O43,"h:mm")),"、",DBCS(TEXT(P43,"h:mm")),"～",DBCS(TEXT(Q43,"h:mm")),"(",T43,"h)　"))</f>
        <v/>
      </c>
    </row>
    <row r="45" spans="11:21" ht="15" customHeight="1" x14ac:dyDescent="0.55000000000000004">
      <c r="K45" s="1" t="s">
        <v>164</v>
      </c>
    </row>
    <row r="46" spans="11:21" ht="15" customHeight="1" x14ac:dyDescent="0.55000000000000004">
      <c r="K46" s="1" t="s">
        <v>74</v>
      </c>
    </row>
    <row r="47" spans="11:21" ht="15" customHeight="1" x14ac:dyDescent="0.55000000000000004">
      <c r="K47" s="1" t="s">
        <v>161</v>
      </c>
    </row>
  </sheetData>
  <phoneticPr fontId="6"/>
  <pageMargins left="0.98425196850393704" right="0.98425196850393704" top="0.98425196850393704" bottom="0.98425196850393704" header="0.39370078740157483" footer="0.39370078740157483"/>
  <pageSetup paperSize="9"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461DA-43CB-4FA1-8DFD-426A1D7C6A7E}">
  <sheetPr>
    <tabColor rgb="FFFFCCFF"/>
  </sheetPr>
  <dimension ref="A1:AM73"/>
  <sheetViews>
    <sheetView view="pageBreakPreview" zoomScale="90" zoomScaleNormal="100" zoomScaleSheetLayoutView="90" workbookViewId="0">
      <selection activeCell="AJ26" sqref="AJ26"/>
    </sheetView>
  </sheetViews>
  <sheetFormatPr defaultColWidth="2.5" defaultRowHeight="15" customHeight="1" x14ac:dyDescent="0.55000000000000004"/>
  <cols>
    <col min="1" max="1" width="14" style="1" customWidth="1"/>
    <col min="2" max="2" width="5.5" style="1" customWidth="1"/>
    <col min="3" max="3" width="14" style="1" customWidth="1"/>
    <col min="4" max="31" width="4" style="1" customWidth="1"/>
    <col min="32" max="34" width="7" style="1" customWidth="1"/>
    <col min="35" max="37" width="10" style="1" customWidth="1"/>
    <col min="38" max="16384" width="2.5" style="1"/>
  </cols>
  <sheetData>
    <row r="1" spans="1:39" ht="24" customHeight="1" x14ac:dyDescent="0.55000000000000004">
      <c r="A1" s="2" t="s">
        <v>0</v>
      </c>
      <c r="R1" s="73" t="s">
        <v>6</v>
      </c>
      <c r="S1" s="74"/>
      <c r="T1" s="74"/>
      <c r="U1" s="74"/>
      <c r="V1" s="138" t="s">
        <v>115</v>
      </c>
      <c r="W1" s="138"/>
      <c r="X1" s="138"/>
      <c r="Y1" s="138"/>
      <c r="Z1" s="138"/>
      <c r="AA1" s="138"/>
      <c r="AB1" s="138"/>
      <c r="AC1" s="138"/>
      <c r="AD1" s="138"/>
      <c r="AE1" s="3" t="s">
        <v>8</v>
      </c>
      <c r="AH1" s="102" t="s">
        <v>165</v>
      </c>
      <c r="AI1" s="103"/>
      <c r="AJ1" s="103"/>
      <c r="AK1" s="103"/>
      <c r="AM1" s="49" t="s">
        <v>75</v>
      </c>
    </row>
    <row r="2" spans="1:39" ht="3" customHeight="1" x14ac:dyDescent="0.55000000000000004">
      <c r="AH2" s="103"/>
      <c r="AI2" s="103"/>
      <c r="AJ2" s="103"/>
      <c r="AK2" s="103"/>
    </row>
    <row r="3" spans="1:39" ht="24" customHeight="1" x14ac:dyDescent="0.55000000000000004">
      <c r="A3" s="75" t="s">
        <v>1</v>
      </c>
      <c r="B3" s="75"/>
      <c r="C3" s="75"/>
      <c r="D3" s="75"/>
      <c r="E3" s="75"/>
      <c r="F3" s="75"/>
      <c r="G3" s="75"/>
      <c r="H3" s="1" t="str">
        <f>IF(リスト【例】!B4="","（　　　　年　　月分）",CONCATENATE(DBCS(TEXT(リスト【例】!B4,"（ggg")),IF(TEXT(リスト【例】!B4,"e")="1","元年",DBCS(TEXT(リスト【例】!B4,"e年"))),DBCS(TEXT(リスト【例】!B4,"m月分）"))))</f>
        <v>（令和５年１２月分）</v>
      </c>
      <c r="R3" s="73" t="s">
        <v>7</v>
      </c>
      <c r="S3" s="74"/>
      <c r="T3" s="74"/>
      <c r="U3" s="74"/>
      <c r="V3" s="138" t="s">
        <v>162</v>
      </c>
      <c r="W3" s="138"/>
      <c r="X3" s="138"/>
      <c r="Y3" s="138"/>
      <c r="Z3" s="138"/>
      <c r="AA3" s="138"/>
      <c r="AB3" s="138"/>
      <c r="AC3" s="138"/>
      <c r="AD3" s="138"/>
      <c r="AE3" s="3" t="s">
        <v>8</v>
      </c>
      <c r="AH3" s="103"/>
      <c r="AI3" s="103"/>
      <c r="AJ3" s="103"/>
      <c r="AK3" s="103"/>
      <c r="AM3" s="49" t="s">
        <v>76</v>
      </c>
    </row>
    <row r="4" spans="1:39" ht="3" customHeight="1" x14ac:dyDescent="0.55000000000000004">
      <c r="AH4" s="103"/>
      <c r="AI4" s="103"/>
      <c r="AJ4" s="103"/>
      <c r="AK4" s="103"/>
    </row>
    <row r="5" spans="1:39" ht="24" customHeight="1" x14ac:dyDescent="0.55000000000000004">
      <c r="R5" s="73" t="s">
        <v>78</v>
      </c>
      <c r="S5" s="74"/>
      <c r="T5" s="74"/>
      <c r="U5" s="74"/>
      <c r="V5" s="74"/>
      <c r="W5" s="74"/>
      <c r="X5" s="74"/>
      <c r="Y5" s="74"/>
      <c r="Z5" s="74"/>
      <c r="AA5" s="74"/>
      <c r="AB5" s="74"/>
      <c r="AC5" s="74"/>
      <c r="AD5" s="74"/>
      <c r="AE5" s="76"/>
      <c r="AF5" s="59">
        <v>40</v>
      </c>
      <c r="AH5" s="103"/>
      <c r="AI5" s="103"/>
      <c r="AJ5" s="103"/>
      <c r="AK5" s="103"/>
      <c r="AM5" s="49" t="s">
        <v>163</v>
      </c>
    </row>
    <row r="6" spans="1:39" ht="3" customHeight="1" x14ac:dyDescent="0.55000000000000004"/>
    <row r="7" spans="1:39" ht="24" customHeight="1" x14ac:dyDescent="0.55000000000000004">
      <c r="A7" s="73" t="s">
        <v>2</v>
      </c>
      <c r="B7" s="74"/>
      <c r="C7" s="76"/>
      <c r="D7" s="139">
        <v>8</v>
      </c>
      <c r="E7" s="140"/>
      <c r="F7" s="141"/>
      <c r="G7" s="73" t="s">
        <v>3</v>
      </c>
      <c r="H7" s="74"/>
      <c r="I7" s="74"/>
      <c r="J7" s="74"/>
      <c r="K7" s="74"/>
      <c r="L7" s="76"/>
      <c r="M7" s="142">
        <v>7.2</v>
      </c>
      <c r="N7" s="143"/>
      <c r="O7" s="144"/>
      <c r="P7" s="73" t="s">
        <v>4</v>
      </c>
      <c r="Q7" s="74"/>
      <c r="R7" s="74"/>
      <c r="S7" s="76"/>
      <c r="T7" s="113" t="s">
        <v>166</v>
      </c>
      <c r="U7" s="86"/>
      <c r="V7" s="86"/>
      <c r="W7" s="86"/>
      <c r="X7" s="86"/>
      <c r="Y7" s="114"/>
      <c r="Z7" s="73" t="s">
        <v>5</v>
      </c>
      <c r="AA7" s="74"/>
      <c r="AB7" s="74"/>
      <c r="AC7" s="74"/>
      <c r="AD7" s="74"/>
      <c r="AE7" s="76"/>
      <c r="AF7" s="113" t="s">
        <v>167</v>
      </c>
      <c r="AG7" s="86"/>
      <c r="AH7" s="86"/>
      <c r="AI7" s="114"/>
      <c r="AM7" s="49" t="s">
        <v>168</v>
      </c>
    </row>
    <row r="8" spans="1:39" ht="3" customHeight="1" thickBot="1" x14ac:dyDescent="0.6"/>
    <row r="9" spans="1:39" ht="48" customHeight="1" x14ac:dyDescent="0.55000000000000004">
      <c r="A9" s="87" t="s">
        <v>9</v>
      </c>
      <c r="B9" s="93" t="s">
        <v>10</v>
      </c>
      <c r="C9" s="90" t="s">
        <v>87</v>
      </c>
      <c r="D9" s="83" t="s">
        <v>12</v>
      </c>
      <c r="E9" s="84"/>
      <c r="F9" s="84"/>
      <c r="G9" s="84"/>
      <c r="H9" s="84"/>
      <c r="I9" s="84"/>
      <c r="J9" s="85"/>
      <c r="K9" s="83" t="s">
        <v>11</v>
      </c>
      <c r="L9" s="84"/>
      <c r="M9" s="84"/>
      <c r="N9" s="84"/>
      <c r="O9" s="84"/>
      <c r="P9" s="84"/>
      <c r="Q9" s="85"/>
      <c r="R9" s="83" t="s">
        <v>14</v>
      </c>
      <c r="S9" s="84"/>
      <c r="T9" s="84"/>
      <c r="U9" s="84"/>
      <c r="V9" s="84"/>
      <c r="W9" s="84"/>
      <c r="X9" s="85"/>
      <c r="Y9" s="83" t="s">
        <v>13</v>
      </c>
      <c r="Z9" s="84"/>
      <c r="AA9" s="84"/>
      <c r="AB9" s="84"/>
      <c r="AC9" s="84"/>
      <c r="AD9" s="84"/>
      <c r="AE9" s="85"/>
      <c r="AF9" s="107" t="s">
        <v>97</v>
      </c>
      <c r="AG9" s="110" t="s">
        <v>15</v>
      </c>
      <c r="AH9" s="110" t="s">
        <v>98</v>
      </c>
      <c r="AI9" s="110" t="s">
        <v>99</v>
      </c>
      <c r="AJ9" s="110" t="s">
        <v>102</v>
      </c>
      <c r="AK9" s="104" t="s">
        <v>103</v>
      </c>
    </row>
    <row r="10" spans="1:39" ht="24" customHeight="1" x14ac:dyDescent="0.55000000000000004">
      <c r="A10" s="88"/>
      <c r="B10" s="94"/>
      <c r="C10" s="91"/>
      <c r="D10" s="5">
        <v>1</v>
      </c>
      <c r="E10" s="4">
        <v>2</v>
      </c>
      <c r="F10" s="4">
        <v>3</v>
      </c>
      <c r="G10" s="4">
        <v>4</v>
      </c>
      <c r="H10" s="4">
        <v>5</v>
      </c>
      <c r="I10" s="4">
        <v>6</v>
      </c>
      <c r="J10" s="6">
        <v>7</v>
      </c>
      <c r="K10" s="5">
        <v>8</v>
      </c>
      <c r="L10" s="4">
        <v>9</v>
      </c>
      <c r="M10" s="4">
        <v>10</v>
      </c>
      <c r="N10" s="4">
        <v>11</v>
      </c>
      <c r="O10" s="4">
        <v>12</v>
      </c>
      <c r="P10" s="4">
        <v>13</v>
      </c>
      <c r="Q10" s="6">
        <v>14</v>
      </c>
      <c r="R10" s="5">
        <v>15</v>
      </c>
      <c r="S10" s="4">
        <v>16</v>
      </c>
      <c r="T10" s="4">
        <v>17</v>
      </c>
      <c r="U10" s="4">
        <v>18</v>
      </c>
      <c r="V10" s="4">
        <v>19</v>
      </c>
      <c r="W10" s="4">
        <v>20</v>
      </c>
      <c r="X10" s="6">
        <v>21</v>
      </c>
      <c r="Y10" s="5">
        <v>22</v>
      </c>
      <c r="Z10" s="4">
        <v>23</v>
      </c>
      <c r="AA10" s="4">
        <v>24</v>
      </c>
      <c r="AB10" s="4">
        <v>25</v>
      </c>
      <c r="AC10" s="4">
        <v>26</v>
      </c>
      <c r="AD10" s="4">
        <v>27</v>
      </c>
      <c r="AE10" s="6">
        <v>28</v>
      </c>
      <c r="AF10" s="108"/>
      <c r="AG10" s="111"/>
      <c r="AH10" s="111"/>
      <c r="AI10" s="111"/>
      <c r="AJ10" s="111"/>
      <c r="AK10" s="105"/>
    </row>
    <row r="11" spans="1:39" ht="24" customHeight="1" thickBot="1" x14ac:dyDescent="0.6">
      <c r="A11" s="89"/>
      <c r="B11" s="95"/>
      <c r="C11" s="92"/>
      <c r="D11" s="7" t="str">
        <f>IFERROR(IF(リスト【例】!$B$4="","",TEXT(リスト【例】!$B$4+D10-1,"aaa")),"？")</f>
        <v>金</v>
      </c>
      <c r="E11" s="8" t="str">
        <f>IFERROR(IF(リスト【例】!$B$4="","",TEXT(リスト【例】!$B$4+E10-1,"aaa")),"？")</f>
        <v>土</v>
      </c>
      <c r="F11" s="8" t="str">
        <f>IFERROR(IF(リスト【例】!$B$4="","",TEXT(リスト【例】!$B$4+F10-1,"aaa")),"？")</f>
        <v>日</v>
      </c>
      <c r="G11" s="8" t="str">
        <f>IFERROR(IF(リスト【例】!$B$4="","",TEXT(リスト【例】!$B$4+G10-1,"aaa")),"？")</f>
        <v>月</v>
      </c>
      <c r="H11" s="8" t="str">
        <f>IFERROR(IF(リスト【例】!$B$4="","",TEXT(リスト【例】!$B$4+H10-1,"aaa")),"？")</f>
        <v>火</v>
      </c>
      <c r="I11" s="8" t="str">
        <f>IFERROR(IF(リスト【例】!$B$4="","",TEXT(リスト【例】!$B$4+I10-1,"aaa")),"？")</f>
        <v>水</v>
      </c>
      <c r="J11" s="9" t="str">
        <f>IFERROR(IF(リスト【例】!$B$4="","",TEXT(リスト【例】!$B$4+J10-1,"aaa")),"？")</f>
        <v>木</v>
      </c>
      <c r="K11" s="7" t="str">
        <f>IFERROR(IF(リスト【例】!$B$4="","",TEXT(リスト【例】!$B$4+K10-1,"aaa")),"？")</f>
        <v>金</v>
      </c>
      <c r="L11" s="8" t="str">
        <f>IFERROR(IF(リスト【例】!$B$4="","",TEXT(リスト【例】!$B$4+L10-1,"aaa")),"？")</f>
        <v>土</v>
      </c>
      <c r="M11" s="8" t="str">
        <f>IFERROR(IF(リスト【例】!$B$4="","",TEXT(リスト【例】!$B$4+M10-1,"aaa")),"？")</f>
        <v>日</v>
      </c>
      <c r="N11" s="8" t="str">
        <f>IFERROR(IF(リスト【例】!$B$4="","",TEXT(リスト【例】!$B$4+N10-1,"aaa")),"？")</f>
        <v>月</v>
      </c>
      <c r="O11" s="8" t="str">
        <f>IFERROR(IF(リスト【例】!$B$4="","",TEXT(リスト【例】!$B$4+O10-1,"aaa")),"？")</f>
        <v>火</v>
      </c>
      <c r="P11" s="8" t="str">
        <f>IFERROR(IF(リスト【例】!$B$4="","",TEXT(リスト【例】!$B$4+P10-1,"aaa")),"？")</f>
        <v>水</v>
      </c>
      <c r="Q11" s="9" t="str">
        <f>IFERROR(IF(リスト【例】!$B$4="","",TEXT(リスト【例】!$B$4+Q10-1,"aaa")),"？")</f>
        <v>木</v>
      </c>
      <c r="R11" s="7" t="str">
        <f>IFERROR(IF(リスト【例】!$B$4="","",TEXT(リスト【例】!$B$4+R10-1,"aaa")),"？")</f>
        <v>金</v>
      </c>
      <c r="S11" s="8" t="str">
        <f>IFERROR(IF(リスト【例】!$B$4="","",TEXT(リスト【例】!$B$4+S10-1,"aaa")),"？")</f>
        <v>土</v>
      </c>
      <c r="T11" s="8" t="str">
        <f>IFERROR(IF(リスト【例】!$B$4="","",TEXT(リスト【例】!$B$4+T10-1,"aaa")),"？")</f>
        <v>日</v>
      </c>
      <c r="U11" s="8" t="str">
        <f>IFERROR(IF(リスト【例】!$B$4="","",TEXT(リスト【例】!$B$4+U10-1,"aaa")),"？")</f>
        <v>月</v>
      </c>
      <c r="V11" s="8" t="str">
        <f>IFERROR(IF(リスト【例】!$B$4="","",TEXT(リスト【例】!$B$4+V10-1,"aaa")),"？")</f>
        <v>火</v>
      </c>
      <c r="W11" s="8" t="str">
        <f>IFERROR(IF(リスト【例】!$B$4="","",TEXT(リスト【例】!$B$4+W10-1,"aaa")),"？")</f>
        <v>水</v>
      </c>
      <c r="X11" s="9" t="str">
        <f>IFERROR(IF(リスト【例】!$B$4="","",TEXT(リスト【例】!$B$4+X10-1,"aaa")),"？")</f>
        <v>木</v>
      </c>
      <c r="Y11" s="7" t="str">
        <f>IFERROR(IF(リスト【例】!$B$4="","",TEXT(リスト【例】!$B$4+Y10-1,"aaa")),"？")</f>
        <v>金</v>
      </c>
      <c r="Z11" s="8" t="str">
        <f>IFERROR(IF(リスト【例】!$B$4="","",TEXT(リスト【例】!$B$4+Z10-1,"aaa")),"？")</f>
        <v>土</v>
      </c>
      <c r="AA11" s="8" t="str">
        <f>IFERROR(IF(リスト【例】!$B$4="","",TEXT(リスト【例】!$B$4+AA10-1,"aaa")),"？")</f>
        <v>日</v>
      </c>
      <c r="AB11" s="8" t="str">
        <f>IFERROR(IF(リスト【例】!$B$4="","",TEXT(リスト【例】!$B$4+AB10-1,"aaa")),"？")</f>
        <v>月</v>
      </c>
      <c r="AC11" s="8" t="str">
        <f>IFERROR(IF(リスト【例】!$B$4="","",TEXT(リスト【例】!$B$4+AC10-1,"aaa")),"？")</f>
        <v>火</v>
      </c>
      <c r="AD11" s="8" t="str">
        <f>IFERROR(IF(リスト【例】!$B$4="","",TEXT(リスト【例】!$B$4+AD10-1,"aaa")),"？")</f>
        <v>水</v>
      </c>
      <c r="AE11" s="9" t="str">
        <f>IFERROR(IF(リスト【例】!$B$4="","",TEXT(リスト【例】!$B$4+AE10-1,"aaa")),"？")</f>
        <v>木</v>
      </c>
      <c r="AF11" s="109"/>
      <c r="AG11" s="112"/>
      <c r="AH11" s="112"/>
      <c r="AI11" s="112"/>
      <c r="AJ11" s="112"/>
      <c r="AK11" s="106"/>
    </row>
    <row r="12" spans="1:39" ht="3" customHeight="1" x14ac:dyDescent="0.55000000000000004">
      <c r="A12" s="31"/>
      <c r="B12" s="32"/>
      <c r="C12" s="33"/>
      <c r="D12" s="31"/>
      <c r="E12" s="32"/>
      <c r="F12" s="32"/>
      <c r="G12" s="32"/>
      <c r="H12" s="32"/>
      <c r="I12" s="32"/>
      <c r="J12" s="33"/>
      <c r="K12" s="31"/>
      <c r="L12" s="32"/>
      <c r="M12" s="32"/>
      <c r="N12" s="32"/>
      <c r="O12" s="32"/>
      <c r="P12" s="32"/>
      <c r="Q12" s="33"/>
      <c r="R12" s="31"/>
      <c r="S12" s="32"/>
      <c r="T12" s="32"/>
      <c r="U12" s="32"/>
      <c r="V12" s="32"/>
      <c r="W12" s="32"/>
      <c r="X12" s="33"/>
      <c r="Y12" s="31"/>
      <c r="Z12" s="32"/>
      <c r="AA12" s="32"/>
      <c r="AB12" s="32"/>
      <c r="AC12" s="32"/>
      <c r="AD12" s="32"/>
      <c r="AE12" s="33"/>
      <c r="AF12" s="36"/>
      <c r="AG12" s="34"/>
      <c r="AH12" s="34"/>
      <c r="AI12" s="32"/>
      <c r="AJ12" s="32"/>
      <c r="AK12" s="35"/>
    </row>
    <row r="13" spans="1:39" ht="24" customHeight="1" x14ac:dyDescent="0.55000000000000004">
      <c r="A13" s="57" t="s">
        <v>24</v>
      </c>
      <c r="B13" s="60" t="s">
        <v>92</v>
      </c>
      <c r="C13" s="61" t="s">
        <v>141</v>
      </c>
      <c r="D13" s="57" t="s">
        <v>55</v>
      </c>
      <c r="E13" s="60"/>
      <c r="F13" s="60"/>
      <c r="G13" s="60" t="s">
        <v>55</v>
      </c>
      <c r="H13" s="60" t="s">
        <v>55</v>
      </c>
      <c r="I13" s="60" t="s">
        <v>55</v>
      </c>
      <c r="J13" s="62" t="s">
        <v>55</v>
      </c>
      <c r="K13" s="57" t="s">
        <v>55</v>
      </c>
      <c r="L13" s="60"/>
      <c r="M13" s="60"/>
      <c r="N13" s="60" t="s">
        <v>55</v>
      </c>
      <c r="O13" s="60" t="s">
        <v>55</v>
      </c>
      <c r="P13" s="60" t="s">
        <v>55</v>
      </c>
      <c r="Q13" s="62" t="s">
        <v>55</v>
      </c>
      <c r="R13" s="57" t="s">
        <v>55</v>
      </c>
      <c r="S13" s="60"/>
      <c r="T13" s="60"/>
      <c r="U13" s="60" t="s">
        <v>55</v>
      </c>
      <c r="V13" s="60" t="s">
        <v>55</v>
      </c>
      <c r="W13" s="60" t="s">
        <v>55</v>
      </c>
      <c r="X13" s="62" t="s">
        <v>55</v>
      </c>
      <c r="Y13" s="57" t="s">
        <v>55</v>
      </c>
      <c r="Z13" s="60"/>
      <c r="AA13" s="60"/>
      <c r="AB13" s="60" t="s">
        <v>55</v>
      </c>
      <c r="AC13" s="60" t="s">
        <v>55</v>
      </c>
      <c r="AD13" s="60" t="s">
        <v>55</v>
      </c>
      <c r="AE13" s="62" t="s">
        <v>55</v>
      </c>
      <c r="AF13" s="47">
        <f>IF(COUNTA(D13:AE13)=0,"",SUM(COUNTIF(D13:AE13,リスト【例】!$K$4)*リスト【例】!$T$4,COUNTIF(D13:AE13,リスト【例】!$K$5)*リスト【例】!$T$5,COUNTIF(D13:AE13,リスト【例】!$K$6)*リスト【例】!$T$6,COUNTIF(D13:AE13,リスト【例】!$K$7)*リスト【例】!$T$7,COUNTIF(D13:AE13,リスト【例】!$K$8)*リスト【例】!$T$8,COUNTIF(D13:AE13,リスト【例】!$K$9)*リスト【例】!$T$9,COUNTIF(D13:AE13,リスト【例】!$K$10)*リスト【例】!$T$10,COUNTIF(D13:AE13,リスト【例】!$K$11)*リスト【例】!$T$11,COUNTIF(D13:AE13,リスト【例】!$K$12)*リスト【例】!$T$12,COUNTIF(D13:AE13,リスト【例】!$K$13)*リスト【例】!$T$13,COUNTIF(D13:AE13,リスト【例】!$K$14)*リスト【例】!$T$14,COUNTIF(D13:AE13,リスト【例】!$K$15)*リスト【例】!$T$15,COUNTIF(D13:AE13,リスト【例】!$K$16)*リスト【例】!$T$16,COUNTIF(D13:AE13,リスト【例】!$K$17)*リスト【例】!$T$17,COUNTIF(D13:AE13,リスト【例】!$K$18)*リスト【例】!$T$18,COUNTIF(D13:AE13,リスト【例】!$K$19)*リスト【例】!$T$19,COUNTIF(D13:AE13,リスト【例】!$K$20)*リスト【例】!$T$20,COUNTIF(D13:AE13,リスト【例】!$K$21)*リスト【例】!$T$21,COUNTIF(D13:AE13,リスト【例】!$K$22)*リスト【例】!$T$22,COUNTIF(D13:AE13,リスト【例】!$K$23)*リスト【例】!$T$23,COUNTIF(D13:AE13,リスト【例】!$K$24)*リスト【例】!$T$24,COUNTIF(D13:AE13,リスト【例】!$K$25)*リスト【例】!$T$25,COUNTIF(D13:AE13,リスト【例】!$K$26)*リスト【例】!$T$26,COUNTIF(D13:AE13,リスト【例】!$K$27)*リスト【例】!$T$27,COUNTIF(D13:AE13,リスト【例】!$K$28)*リスト【例】!$T$28,COUNTIF(D13:AE13,リスト【例】!$K$29)*リスト【例】!$T$29,COUNTIF(D13:AE13,リスト【例】!$K$30)*リスト【例】!$T$30,COUNTIF(D13:AE13,リスト【例】!$K$31)*リスト【例】!$T$31,COUNTIF(D13:AE13,リスト【例】!$K$32)*リスト【例】!$T$32,COUNTIF(D13:AE13,リスト【例】!$K$33)*リスト【例】!$T$33,COUNTIF(D13:AE13,リスト【例】!$K$34)*リスト【例】!$T$34,COUNTIF(D13:AE13,リスト【例】!$K$35)*リスト【例】!$T$35,COUNTIF(D13:AE13,リスト【例】!$K$36)*リスト【例】!$T$36,COUNTIF(D13:AE13,リスト【例】!$K$37)*リスト【例】!$T$37,COUNTIF(D13:AE13,リスト【例】!$K$38)*リスト【例】!$T$38,COUNTIF(D13:AE13,リスト【例】!$K$39)*リスト【例】!$T$39,COUNTIF(D13:AE13,リスト【例】!$K$40)*リスト【例】!$T$40,COUNTIF(D13:AE13,リスト【例】!$K$41)*リスト【例】!$T$41,COUNTIF(D13:AE13,リスト【例】!$K$42)*リスト【例】!$T$42,COUNTIF(D13:AE13,リスト【例】!$K$43)*リスト【例】!$T$43))</f>
        <v>40.000000000000043</v>
      </c>
      <c r="AG13" s="48">
        <f>IF(AF13="","",AF13/4)</f>
        <v>10.000000000000011</v>
      </c>
      <c r="AH13" s="48" cm="1">
        <f t="array" ref="AH13">_xlfn.IFS(AF$5="","",AG13="","",ROUNDDOWN(AG13/AF$5,2)&gt;1,1,AG13/AF$5&gt;0,ROUNDDOWN(AG13/AF$5,2),TRUE,"")</f>
        <v>0.25</v>
      </c>
      <c r="AI13" s="63"/>
      <c r="AJ13" s="63"/>
      <c r="AK13" s="64"/>
    </row>
    <row r="14" spans="1:39" ht="24" customHeight="1" x14ac:dyDescent="0.55000000000000004">
      <c r="A14" s="21"/>
      <c r="B14" s="22"/>
      <c r="C14" s="23"/>
      <c r="D14" s="21"/>
      <c r="E14" s="22"/>
      <c r="F14" s="22"/>
      <c r="G14" s="22"/>
      <c r="H14" s="22"/>
      <c r="I14" s="22"/>
      <c r="J14" s="23"/>
      <c r="K14" s="21"/>
      <c r="L14" s="22"/>
      <c r="M14" s="22"/>
      <c r="N14" s="22"/>
      <c r="O14" s="22"/>
      <c r="P14" s="22"/>
      <c r="Q14" s="23"/>
      <c r="R14" s="21"/>
      <c r="S14" s="22"/>
      <c r="T14" s="22"/>
      <c r="U14" s="22"/>
      <c r="V14" s="22"/>
      <c r="W14" s="22"/>
      <c r="X14" s="23"/>
      <c r="Y14" s="21"/>
      <c r="Z14" s="22"/>
      <c r="AA14" s="22"/>
      <c r="AB14" s="22"/>
      <c r="AC14" s="22"/>
      <c r="AD14" s="22"/>
      <c r="AE14" s="23"/>
      <c r="AF14" s="38"/>
      <c r="AG14" s="24"/>
      <c r="AH14" s="24"/>
      <c r="AI14" s="22"/>
      <c r="AJ14" s="22"/>
      <c r="AK14" s="25"/>
    </row>
    <row r="15" spans="1:39" ht="24" customHeight="1" x14ac:dyDescent="0.55000000000000004">
      <c r="A15" s="57" t="s">
        <v>18</v>
      </c>
      <c r="B15" s="60" t="s">
        <v>93</v>
      </c>
      <c r="C15" s="61" t="s">
        <v>142</v>
      </c>
      <c r="D15" s="57" t="s">
        <v>51</v>
      </c>
      <c r="E15" s="60" t="s">
        <v>44</v>
      </c>
      <c r="F15" s="60"/>
      <c r="G15" s="60" t="s">
        <v>44</v>
      </c>
      <c r="H15" s="60" t="s">
        <v>44</v>
      </c>
      <c r="I15" s="60"/>
      <c r="J15" s="62" t="s">
        <v>44</v>
      </c>
      <c r="K15" s="57" t="s">
        <v>51</v>
      </c>
      <c r="L15" s="60" t="s">
        <v>44</v>
      </c>
      <c r="M15" s="60"/>
      <c r="N15" s="60" t="s">
        <v>44</v>
      </c>
      <c r="O15" s="60" t="s">
        <v>44</v>
      </c>
      <c r="P15" s="60"/>
      <c r="Q15" s="62" t="s">
        <v>44</v>
      </c>
      <c r="R15" s="57" t="s">
        <v>51</v>
      </c>
      <c r="S15" s="60" t="s">
        <v>44</v>
      </c>
      <c r="T15" s="60"/>
      <c r="U15" s="60" t="s">
        <v>44</v>
      </c>
      <c r="V15" s="60" t="s">
        <v>44</v>
      </c>
      <c r="W15" s="60"/>
      <c r="X15" s="62" t="s">
        <v>44</v>
      </c>
      <c r="Y15" s="57" t="s">
        <v>51</v>
      </c>
      <c r="Z15" s="60" t="s">
        <v>44</v>
      </c>
      <c r="AA15" s="60"/>
      <c r="AB15" s="60" t="s">
        <v>44</v>
      </c>
      <c r="AC15" s="60" t="s">
        <v>44</v>
      </c>
      <c r="AD15" s="60"/>
      <c r="AE15" s="62" t="s">
        <v>44</v>
      </c>
      <c r="AF15" s="47">
        <f>IF(COUNTA(D15:AE15)=0,"",SUM(COUNTIF(D15:AE15,リスト【例】!$K$4)*リスト【例】!$T$4,COUNTIF(D15:AE15,リスト【例】!$K$5)*リスト【例】!$T$5,COUNTIF(D15:AE15,リスト【例】!$K$6)*リスト【例】!$T$6,COUNTIF(D15:AE15,リスト【例】!$K$7)*リスト【例】!$T$7,COUNTIF(D15:AE15,リスト【例】!$K$8)*リスト【例】!$T$8,COUNTIF(D15:AE15,リスト【例】!$K$9)*リスト【例】!$T$9,COUNTIF(D15:AE15,リスト【例】!$K$10)*リスト【例】!$T$10,COUNTIF(D15:AE15,リスト【例】!$K$11)*リスト【例】!$T$11,COUNTIF(D15:AE15,リスト【例】!$K$12)*リスト【例】!$T$12,COUNTIF(D15:AE15,リスト【例】!$K$13)*リスト【例】!$T$13,COUNTIF(D15:AE15,リスト【例】!$K$14)*リスト【例】!$T$14,COUNTIF(D15:AE15,リスト【例】!$K$15)*リスト【例】!$T$15,COUNTIF(D15:AE15,リスト【例】!$K$16)*リスト【例】!$T$16,COUNTIF(D15:AE15,リスト【例】!$K$17)*リスト【例】!$T$17,COUNTIF(D15:AE15,リスト【例】!$K$18)*リスト【例】!$T$18,COUNTIF(D15:AE15,リスト【例】!$K$19)*リスト【例】!$T$19,COUNTIF(D15:AE15,リスト【例】!$K$20)*リスト【例】!$T$20,COUNTIF(D15:AE15,リスト【例】!$K$21)*リスト【例】!$T$21,COUNTIF(D15:AE15,リスト【例】!$K$22)*リスト【例】!$T$22,COUNTIF(D15:AE15,リスト【例】!$K$23)*リスト【例】!$T$23,COUNTIF(D15:AE15,リスト【例】!$K$24)*リスト【例】!$T$24,COUNTIF(D15:AE15,リスト【例】!$K$25)*リスト【例】!$T$25,COUNTIF(D15:AE15,リスト【例】!$K$26)*リスト【例】!$T$26,COUNTIF(D15:AE15,リスト【例】!$K$27)*リスト【例】!$T$27,COUNTIF(D15:AE15,リスト【例】!$K$28)*リスト【例】!$T$28,COUNTIF(D15:AE15,リスト【例】!$K$29)*リスト【例】!$T$29,COUNTIF(D15:AE15,リスト【例】!$K$30)*リスト【例】!$T$30,COUNTIF(D15:AE15,リスト【例】!$K$31)*リスト【例】!$T$31,COUNTIF(D15:AE15,リスト【例】!$K$32)*リスト【例】!$T$32,COUNTIF(D15:AE15,リスト【例】!$K$33)*リスト【例】!$T$33,COUNTIF(D15:AE15,リスト【例】!$K$34)*リスト【例】!$T$34,COUNTIF(D15:AE15,リスト【例】!$K$35)*リスト【例】!$T$35,COUNTIF(D15:AE15,リスト【例】!$K$36)*リスト【例】!$T$36,COUNTIF(D15:AE15,リスト【例】!$K$37)*リスト【例】!$T$37,COUNTIF(D15:AE15,リスト【例】!$K$38)*リスト【例】!$T$38,COUNTIF(D15:AE15,リスト【例】!$K$39)*リスト【例】!$T$39,COUNTIF(D15:AE15,リスト【例】!$K$40)*リスト【例】!$T$40,COUNTIF(D15:AE15,リスト【例】!$K$41)*リスト【例】!$T$41,COUNTIF(D15:AE15,リスト【例】!$K$42)*リスト【例】!$T$42,COUNTIF(D15:AE15,リスト【例】!$K$43)*リスト【例】!$T$43))</f>
        <v>125</v>
      </c>
      <c r="AG15" s="48">
        <f>IF(AF15="","",AF15/4)</f>
        <v>31.25</v>
      </c>
      <c r="AH15" s="48" cm="1">
        <f t="array" ref="AH15">_xlfn.IFS(AF$5="","",AG15="","",ROUNDDOWN(AG15/AF$5,2)&gt;1,1,AG15/AF$5&gt;0,ROUNDDOWN(AG15/AF$5,2),TRUE,"")</f>
        <v>0.78</v>
      </c>
      <c r="AI15" s="63" t="s">
        <v>116</v>
      </c>
      <c r="AJ15" s="63"/>
      <c r="AK15" s="64"/>
    </row>
    <row r="16" spans="1:39" ht="24" customHeight="1" x14ac:dyDescent="0.55000000000000004">
      <c r="A16" s="21"/>
      <c r="B16" s="22"/>
      <c r="C16" s="23"/>
      <c r="D16" s="21"/>
      <c r="E16" s="22"/>
      <c r="F16" s="22"/>
      <c r="G16" s="22"/>
      <c r="H16" s="22"/>
      <c r="I16" s="22"/>
      <c r="J16" s="23"/>
      <c r="K16" s="21"/>
      <c r="L16" s="22"/>
      <c r="M16" s="22"/>
      <c r="N16" s="22"/>
      <c r="O16" s="22"/>
      <c r="P16" s="22"/>
      <c r="Q16" s="23"/>
      <c r="R16" s="21"/>
      <c r="S16" s="22"/>
      <c r="T16" s="22"/>
      <c r="U16" s="22"/>
      <c r="V16" s="22"/>
      <c r="W16" s="22"/>
      <c r="X16" s="23"/>
      <c r="Y16" s="21"/>
      <c r="Z16" s="22"/>
      <c r="AA16" s="22"/>
      <c r="AB16" s="22"/>
      <c r="AC16" s="22"/>
      <c r="AD16" s="22"/>
      <c r="AE16" s="23"/>
      <c r="AF16" s="38"/>
      <c r="AG16" s="24"/>
      <c r="AH16" s="24"/>
      <c r="AI16" s="22"/>
      <c r="AJ16" s="22"/>
      <c r="AK16" s="25"/>
    </row>
    <row r="17" spans="1:37" ht="24" customHeight="1" x14ac:dyDescent="0.55000000000000004">
      <c r="A17" s="57" t="s">
        <v>34</v>
      </c>
      <c r="B17" s="60" t="s">
        <v>112</v>
      </c>
      <c r="C17" s="61" t="s">
        <v>143</v>
      </c>
      <c r="D17" s="57" t="s">
        <v>48</v>
      </c>
      <c r="E17" s="60" t="s">
        <v>48</v>
      </c>
      <c r="F17" s="60" t="s">
        <v>48</v>
      </c>
      <c r="G17" s="60" t="s">
        <v>48</v>
      </c>
      <c r="H17" s="60"/>
      <c r="I17" s="60" t="s">
        <v>56</v>
      </c>
      <c r="J17" s="62"/>
      <c r="K17" s="57" t="s">
        <v>48</v>
      </c>
      <c r="L17" s="60" t="s">
        <v>48</v>
      </c>
      <c r="M17" s="60" t="s">
        <v>48</v>
      </c>
      <c r="N17" s="60" t="s">
        <v>48</v>
      </c>
      <c r="O17" s="60"/>
      <c r="P17" s="60" t="s">
        <v>56</v>
      </c>
      <c r="Q17" s="62"/>
      <c r="R17" s="57" t="s">
        <v>48</v>
      </c>
      <c r="S17" s="60" t="s">
        <v>48</v>
      </c>
      <c r="T17" s="60" t="s">
        <v>48</v>
      </c>
      <c r="U17" s="60" t="s">
        <v>48</v>
      </c>
      <c r="V17" s="60"/>
      <c r="W17" s="60" t="s">
        <v>56</v>
      </c>
      <c r="X17" s="62"/>
      <c r="Y17" s="57" t="s">
        <v>48</v>
      </c>
      <c r="Z17" s="60" t="s">
        <v>48</v>
      </c>
      <c r="AA17" s="60" t="s">
        <v>48</v>
      </c>
      <c r="AB17" s="60" t="s">
        <v>48</v>
      </c>
      <c r="AC17" s="60"/>
      <c r="AD17" s="60" t="s">
        <v>56</v>
      </c>
      <c r="AE17" s="62"/>
      <c r="AF17" s="47">
        <f>IF(COUNTA(D17:AE17)=0,"",SUM(COUNTIF(D17:AE17,リスト【例】!$K$4)*リスト【例】!$T$4,COUNTIF(D17:AE17,リスト【例】!$K$5)*リスト【例】!$T$5,COUNTIF(D17:AE17,リスト【例】!$K$6)*リスト【例】!$T$6,COUNTIF(D17:AE17,リスト【例】!$K$7)*リスト【例】!$T$7,COUNTIF(D17:AE17,リスト【例】!$K$8)*リスト【例】!$T$8,COUNTIF(D17:AE17,リスト【例】!$K$9)*リスト【例】!$T$9,COUNTIF(D17:AE17,リスト【例】!$K$10)*リスト【例】!$T$10,COUNTIF(D17:AE17,リスト【例】!$K$11)*リスト【例】!$T$11,COUNTIF(D17:AE17,リスト【例】!$K$12)*リスト【例】!$T$12,COUNTIF(D17:AE17,リスト【例】!$K$13)*リスト【例】!$T$13,COUNTIF(D17:AE17,リスト【例】!$K$14)*リスト【例】!$T$14,COUNTIF(D17:AE17,リスト【例】!$K$15)*リスト【例】!$T$15,COUNTIF(D17:AE17,リスト【例】!$K$16)*リスト【例】!$T$16,COUNTIF(D17:AE17,リスト【例】!$K$17)*リスト【例】!$T$17,COUNTIF(D17:AE17,リスト【例】!$K$18)*リスト【例】!$T$18,COUNTIF(D17:AE17,リスト【例】!$K$19)*リスト【例】!$T$19,COUNTIF(D17:AE17,リスト【例】!$K$20)*リスト【例】!$T$20,COUNTIF(D17:AE17,リスト【例】!$K$21)*リスト【例】!$T$21,COUNTIF(D17:AE17,リスト【例】!$K$22)*リスト【例】!$T$22,COUNTIF(D17:AE17,リスト【例】!$K$23)*リスト【例】!$T$23,COUNTIF(D17:AE17,リスト【例】!$K$24)*リスト【例】!$T$24,COUNTIF(D17:AE17,リスト【例】!$K$25)*リスト【例】!$T$25,COUNTIF(D17:AE17,リスト【例】!$K$26)*リスト【例】!$T$26,COUNTIF(D17:AE17,リスト【例】!$K$27)*リスト【例】!$T$27,COUNTIF(D17:AE17,リスト【例】!$K$28)*リスト【例】!$T$28,COUNTIF(D17:AE17,リスト【例】!$K$29)*リスト【例】!$T$29,COUNTIF(D17:AE17,リスト【例】!$K$30)*リスト【例】!$T$30,COUNTIF(D17:AE17,リスト【例】!$K$31)*リスト【例】!$T$31,COUNTIF(D17:AE17,リスト【例】!$K$32)*リスト【例】!$T$32,COUNTIF(D17:AE17,リスト【例】!$K$33)*リスト【例】!$T$33,COUNTIF(D17:AE17,リスト【例】!$K$34)*リスト【例】!$T$34,COUNTIF(D17:AE17,リスト【例】!$K$35)*リスト【例】!$T$35,COUNTIF(D17:AE17,リスト【例】!$K$36)*リスト【例】!$T$36,COUNTIF(D17:AE17,リスト【例】!$K$37)*リスト【例】!$T$37,COUNTIF(D17:AE17,リスト【例】!$K$38)*リスト【例】!$T$38,COUNTIF(D17:AE17,リスト【例】!$K$39)*リスト【例】!$T$39,COUNTIF(D17:AE17,リスト【例】!$K$40)*リスト【例】!$T$40,COUNTIF(D17:AE17,リスト【例】!$K$41)*リスト【例】!$T$41,COUNTIF(D17:AE17,リスト【例】!$K$42)*リスト【例】!$T$42,COUNTIF(D17:AE17,リスト【例】!$K$43)*リスト【例】!$T$43))</f>
        <v>160</v>
      </c>
      <c r="AG17" s="48">
        <f t="shared" ref="AG17:AG20" si="0">IF(AF17="","",AF17/4)</f>
        <v>40</v>
      </c>
      <c r="AH17" s="48" cm="1">
        <f t="array" ref="AH17">_xlfn.IFS(AF$5="","",AG17="","",ROUNDDOWN(AG17/AF$5,2)&gt;1,1,AG17/AF$5&gt;0,ROUNDDOWN(AG17/AF$5,2),TRUE,"")</f>
        <v>1</v>
      </c>
      <c r="AI17" s="63"/>
      <c r="AJ17" s="63"/>
      <c r="AK17" s="64"/>
    </row>
    <row r="18" spans="1:37" ht="24" customHeight="1" x14ac:dyDescent="0.55000000000000004">
      <c r="A18" s="57" t="s">
        <v>34</v>
      </c>
      <c r="B18" s="60" t="s">
        <v>93</v>
      </c>
      <c r="C18" s="61" t="s">
        <v>144</v>
      </c>
      <c r="D18" s="57"/>
      <c r="E18" s="60" t="s">
        <v>45</v>
      </c>
      <c r="F18" s="60"/>
      <c r="G18" s="60" t="s">
        <v>45</v>
      </c>
      <c r="H18" s="60" t="s">
        <v>45</v>
      </c>
      <c r="I18" s="60" t="s">
        <v>45</v>
      </c>
      <c r="J18" s="62" t="s">
        <v>45</v>
      </c>
      <c r="K18" s="57"/>
      <c r="L18" s="60" t="s">
        <v>45</v>
      </c>
      <c r="M18" s="60"/>
      <c r="N18" s="60" t="s">
        <v>45</v>
      </c>
      <c r="O18" s="60" t="s">
        <v>45</v>
      </c>
      <c r="P18" s="60" t="s">
        <v>45</v>
      </c>
      <c r="Q18" s="62" t="s">
        <v>45</v>
      </c>
      <c r="R18" s="57"/>
      <c r="S18" s="60" t="s">
        <v>45</v>
      </c>
      <c r="T18" s="60"/>
      <c r="U18" s="60" t="s">
        <v>45</v>
      </c>
      <c r="V18" s="60" t="s">
        <v>45</v>
      </c>
      <c r="W18" s="60" t="s">
        <v>45</v>
      </c>
      <c r="X18" s="62" t="s">
        <v>45</v>
      </c>
      <c r="Y18" s="57"/>
      <c r="Z18" s="60" t="s">
        <v>45</v>
      </c>
      <c r="AA18" s="60"/>
      <c r="AB18" s="60" t="s">
        <v>45</v>
      </c>
      <c r="AC18" s="60" t="s">
        <v>45</v>
      </c>
      <c r="AD18" s="60" t="s">
        <v>45</v>
      </c>
      <c r="AE18" s="62" t="s">
        <v>45</v>
      </c>
      <c r="AF18" s="47">
        <f>IF(COUNTA(D18:AE18)=0,"",SUM(COUNTIF(D18:AE18,リスト【例】!$K$4)*リスト【例】!$T$4,COUNTIF(D18:AE18,リスト【例】!$K$5)*リスト【例】!$T$5,COUNTIF(D18:AE18,リスト【例】!$K$6)*リスト【例】!$T$6,COUNTIF(D18:AE18,リスト【例】!$K$7)*リスト【例】!$T$7,COUNTIF(D18:AE18,リスト【例】!$K$8)*リスト【例】!$T$8,COUNTIF(D18:AE18,リスト【例】!$K$9)*リスト【例】!$T$9,COUNTIF(D18:AE18,リスト【例】!$K$10)*リスト【例】!$T$10,COUNTIF(D18:AE18,リスト【例】!$K$11)*リスト【例】!$T$11,COUNTIF(D18:AE18,リスト【例】!$K$12)*リスト【例】!$T$12,COUNTIF(D18:AE18,リスト【例】!$K$13)*リスト【例】!$T$13,COUNTIF(D18:AE18,リスト【例】!$K$14)*リスト【例】!$T$14,COUNTIF(D18:AE18,リスト【例】!$K$15)*リスト【例】!$T$15,COUNTIF(D18:AE18,リスト【例】!$K$16)*リスト【例】!$T$16,COUNTIF(D18:AE18,リスト【例】!$K$17)*リスト【例】!$T$17,COUNTIF(D18:AE18,リスト【例】!$K$18)*リスト【例】!$T$18,COUNTIF(D18:AE18,リスト【例】!$K$19)*リスト【例】!$T$19,COUNTIF(D18:AE18,リスト【例】!$K$20)*リスト【例】!$T$20,COUNTIF(D18:AE18,リスト【例】!$K$21)*リスト【例】!$T$21,COUNTIF(D18:AE18,リスト【例】!$K$22)*リスト【例】!$T$22,COUNTIF(D18:AE18,リスト【例】!$K$23)*リスト【例】!$T$23,COUNTIF(D18:AE18,リスト【例】!$K$24)*リスト【例】!$T$24,COUNTIF(D18:AE18,リスト【例】!$K$25)*リスト【例】!$T$25,COUNTIF(D18:AE18,リスト【例】!$K$26)*リスト【例】!$T$26,COUNTIF(D18:AE18,リスト【例】!$K$27)*リスト【例】!$T$27,COUNTIF(D18:AE18,リスト【例】!$K$28)*リスト【例】!$T$28,COUNTIF(D18:AE18,リスト【例】!$K$29)*リスト【例】!$T$29,COUNTIF(D18:AE18,リスト【例】!$K$30)*リスト【例】!$T$30,COUNTIF(D18:AE18,リスト【例】!$K$31)*リスト【例】!$T$31,COUNTIF(D18:AE18,リスト【例】!$K$32)*リスト【例】!$T$32,COUNTIF(D18:AE18,リスト【例】!$K$33)*リスト【例】!$T$33,COUNTIF(D18:AE18,リスト【例】!$K$34)*リスト【例】!$T$34,COUNTIF(D18:AE18,リスト【例】!$K$35)*リスト【例】!$T$35,COUNTIF(D18:AE18,リスト【例】!$K$36)*リスト【例】!$T$36,COUNTIF(D18:AE18,リスト【例】!$K$37)*リスト【例】!$T$37,COUNTIF(D18:AE18,リスト【例】!$K$38)*リスト【例】!$T$38,COUNTIF(D18:AE18,リスト【例】!$K$39)*リスト【例】!$T$39,COUNTIF(D18:AE18,リスト【例】!$K$40)*リスト【例】!$T$40,COUNTIF(D18:AE18,リスト【例】!$K$41)*リスト【例】!$T$41,COUNTIF(D18:AE18,リスト【例】!$K$42)*リスト【例】!$T$42,COUNTIF(D18:AE18,リスト【例】!$K$43)*リスト【例】!$T$43))</f>
        <v>150</v>
      </c>
      <c r="AG18" s="48">
        <f t="shared" si="0"/>
        <v>37.5</v>
      </c>
      <c r="AH18" s="48" cm="1">
        <f t="array" ref="AH18">_xlfn.IFS(AF$5="","",AG18="","",ROUNDDOWN(AG18/AF$5,2)&gt;1,1,AG18/AF$5&gt;0,ROUNDDOWN(AG18/AF$5,2),TRUE,"")</f>
        <v>0.93</v>
      </c>
      <c r="AI18" s="63" t="s">
        <v>117</v>
      </c>
      <c r="AJ18" s="63" t="s">
        <v>118</v>
      </c>
      <c r="AK18" s="64">
        <v>10</v>
      </c>
    </row>
    <row r="19" spans="1:37" ht="24" customHeight="1" x14ac:dyDescent="0.55000000000000004">
      <c r="A19" s="57" t="s">
        <v>34</v>
      </c>
      <c r="B19" s="60" t="s">
        <v>94</v>
      </c>
      <c r="C19" s="61" t="s">
        <v>145</v>
      </c>
      <c r="D19" s="57"/>
      <c r="E19" s="60"/>
      <c r="F19" s="60" t="s">
        <v>46</v>
      </c>
      <c r="G19" s="60"/>
      <c r="H19" s="60" t="s">
        <v>46</v>
      </c>
      <c r="I19" s="60" t="s">
        <v>46</v>
      </c>
      <c r="J19" s="62"/>
      <c r="K19" s="57"/>
      <c r="L19" s="60"/>
      <c r="M19" s="60" t="s">
        <v>46</v>
      </c>
      <c r="N19" s="60"/>
      <c r="O19" s="60" t="s">
        <v>46</v>
      </c>
      <c r="P19" s="60" t="s">
        <v>46</v>
      </c>
      <c r="Q19" s="62"/>
      <c r="R19" s="57"/>
      <c r="S19" s="60"/>
      <c r="T19" s="60" t="s">
        <v>46</v>
      </c>
      <c r="U19" s="60"/>
      <c r="V19" s="60" t="s">
        <v>46</v>
      </c>
      <c r="W19" s="60" t="s">
        <v>46</v>
      </c>
      <c r="X19" s="62"/>
      <c r="Y19" s="57"/>
      <c r="Z19" s="60"/>
      <c r="AA19" s="60" t="s">
        <v>46</v>
      </c>
      <c r="AB19" s="60"/>
      <c r="AC19" s="60" t="s">
        <v>46</v>
      </c>
      <c r="AD19" s="60" t="s">
        <v>46</v>
      </c>
      <c r="AE19" s="62"/>
      <c r="AF19" s="47">
        <f>IF(COUNTA(D19:AE19)=0,"",SUM(COUNTIF(D19:AE19,リスト【例】!$K$4)*リスト【例】!$T$4,COUNTIF(D19:AE19,リスト【例】!$K$5)*リスト【例】!$T$5,COUNTIF(D19:AE19,リスト【例】!$K$6)*リスト【例】!$T$6,COUNTIF(D19:AE19,リスト【例】!$K$7)*リスト【例】!$T$7,COUNTIF(D19:AE19,リスト【例】!$K$8)*リスト【例】!$T$8,COUNTIF(D19:AE19,リスト【例】!$K$9)*リスト【例】!$T$9,COUNTIF(D19:AE19,リスト【例】!$K$10)*リスト【例】!$T$10,COUNTIF(D19:AE19,リスト【例】!$K$11)*リスト【例】!$T$11,COUNTIF(D19:AE19,リスト【例】!$K$12)*リスト【例】!$T$12,COUNTIF(D19:AE19,リスト【例】!$K$13)*リスト【例】!$T$13,COUNTIF(D19:AE19,リスト【例】!$K$14)*リスト【例】!$T$14,COUNTIF(D19:AE19,リスト【例】!$K$15)*リスト【例】!$T$15,COUNTIF(D19:AE19,リスト【例】!$K$16)*リスト【例】!$T$16,COUNTIF(D19:AE19,リスト【例】!$K$17)*リスト【例】!$T$17,COUNTIF(D19:AE19,リスト【例】!$K$18)*リスト【例】!$T$18,COUNTIF(D19:AE19,リスト【例】!$K$19)*リスト【例】!$T$19,COUNTIF(D19:AE19,リスト【例】!$K$20)*リスト【例】!$T$20,COUNTIF(D19:AE19,リスト【例】!$K$21)*リスト【例】!$T$21,COUNTIF(D19:AE19,リスト【例】!$K$22)*リスト【例】!$T$22,COUNTIF(D19:AE19,リスト【例】!$K$23)*リスト【例】!$T$23,COUNTIF(D19:AE19,リスト【例】!$K$24)*リスト【例】!$T$24,COUNTIF(D19:AE19,リスト【例】!$K$25)*リスト【例】!$T$25,COUNTIF(D19:AE19,リスト【例】!$K$26)*リスト【例】!$T$26,COUNTIF(D19:AE19,リスト【例】!$K$27)*リスト【例】!$T$27,COUNTIF(D19:AE19,リスト【例】!$K$28)*リスト【例】!$T$28,COUNTIF(D19:AE19,リスト【例】!$K$29)*リスト【例】!$T$29,COUNTIF(D19:AE19,リスト【例】!$K$30)*リスト【例】!$T$30,COUNTIF(D19:AE19,リスト【例】!$K$31)*リスト【例】!$T$31,COUNTIF(D19:AE19,リスト【例】!$K$32)*リスト【例】!$T$32,COUNTIF(D19:AE19,リスト【例】!$K$33)*リスト【例】!$T$33,COUNTIF(D19:AE19,リスト【例】!$K$34)*リスト【例】!$T$34,COUNTIF(D19:AE19,リスト【例】!$K$35)*リスト【例】!$T$35,COUNTIF(D19:AE19,リスト【例】!$K$36)*リスト【例】!$T$36,COUNTIF(D19:AE19,リスト【例】!$K$37)*リスト【例】!$T$37,COUNTIF(D19:AE19,リスト【例】!$K$38)*リスト【例】!$T$38,COUNTIF(D19:AE19,リスト【例】!$K$39)*リスト【例】!$T$39,COUNTIF(D19:AE19,リスト【例】!$K$40)*リスト【例】!$T$40,COUNTIF(D19:AE19,リスト【例】!$K$41)*リスト【例】!$T$41,COUNTIF(D19:AE19,リスト【例】!$K$42)*リスト【例】!$T$42,COUNTIF(D19:AE19,リスト【例】!$K$43)*リスト【例】!$T$43))</f>
        <v>92.999999999999986</v>
      </c>
      <c r="AG19" s="48">
        <f t="shared" si="0"/>
        <v>23.249999999999996</v>
      </c>
      <c r="AH19" s="48" cm="1">
        <f t="array" ref="AH19">_xlfn.IFS(AF$5="","",AG19="","",ROUNDDOWN(AG19/AF$5,2)&gt;1,1,AG19/AF$5&gt;0,ROUNDDOWN(AG19/AF$5,2),TRUE,"")</f>
        <v>0.57999999999999996</v>
      </c>
      <c r="AI19" s="63"/>
      <c r="AJ19" s="63"/>
      <c r="AK19" s="64"/>
    </row>
    <row r="20" spans="1:37" ht="24" customHeight="1" x14ac:dyDescent="0.55000000000000004">
      <c r="A20" s="57" t="s">
        <v>34</v>
      </c>
      <c r="B20" s="60" t="s">
        <v>94</v>
      </c>
      <c r="C20" s="61" t="s">
        <v>146</v>
      </c>
      <c r="D20" s="57" t="s">
        <v>50</v>
      </c>
      <c r="E20" s="60"/>
      <c r="F20" s="60" t="s">
        <v>50</v>
      </c>
      <c r="G20" s="60"/>
      <c r="H20" s="60" t="s">
        <v>50</v>
      </c>
      <c r="I20" s="60"/>
      <c r="J20" s="62" t="s">
        <v>50</v>
      </c>
      <c r="K20" s="57" t="s">
        <v>50</v>
      </c>
      <c r="L20" s="60"/>
      <c r="M20" s="60" t="s">
        <v>50</v>
      </c>
      <c r="N20" s="60"/>
      <c r="O20" s="60" t="s">
        <v>50</v>
      </c>
      <c r="P20" s="60"/>
      <c r="Q20" s="62" t="s">
        <v>50</v>
      </c>
      <c r="R20" s="57" t="s">
        <v>50</v>
      </c>
      <c r="S20" s="60"/>
      <c r="T20" s="60" t="s">
        <v>50</v>
      </c>
      <c r="U20" s="60"/>
      <c r="V20" s="60" t="s">
        <v>50</v>
      </c>
      <c r="W20" s="60"/>
      <c r="X20" s="62" t="s">
        <v>50</v>
      </c>
      <c r="Y20" s="57" t="s">
        <v>50</v>
      </c>
      <c r="Z20" s="60"/>
      <c r="AA20" s="60" t="s">
        <v>50</v>
      </c>
      <c r="AB20" s="60"/>
      <c r="AC20" s="60" t="s">
        <v>50</v>
      </c>
      <c r="AD20" s="60"/>
      <c r="AE20" s="62" t="s">
        <v>50</v>
      </c>
      <c r="AF20" s="47">
        <f>IF(COUNTA(D20:AE20)=0,"",SUM(COUNTIF(D20:AE20,リスト【例】!$K$4)*リスト【例】!$T$4,COUNTIF(D20:AE20,リスト【例】!$K$5)*リスト【例】!$T$5,COUNTIF(D20:AE20,リスト【例】!$K$6)*リスト【例】!$T$6,COUNTIF(D20:AE20,リスト【例】!$K$7)*リスト【例】!$T$7,COUNTIF(D20:AE20,リスト【例】!$K$8)*リスト【例】!$T$8,COUNTIF(D20:AE20,リスト【例】!$K$9)*リスト【例】!$T$9,COUNTIF(D20:AE20,リスト【例】!$K$10)*リスト【例】!$T$10,COUNTIF(D20:AE20,リスト【例】!$K$11)*リスト【例】!$T$11,COUNTIF(D20:AE20,リスト【例】!$K$12)*リスト【例】!$T$12,COUNTIF(D20:AE20,リスト【例】!$K$13)*リスト【例】!$T$13,COUNTIF(D20:AE20,リスト【例】!$K$14)*リスト【例】!$T$14,COUNTIF(D20:AE20,リスト【例】!$K$15)*リスト【例】!$T$15,COUNTIF(D20:AE20,リスト【例】!$K$16)*リスト【例】!$T$16,COUNTIF(D20:AE20,リスト【例】!$K$17)*リスト【例】!$T$17,COUNTIF(D20:AE20,リスト【例】!$K$18)*リスト【例】!$T$18,COUNTIF(D20:AE20,リスト【例】!$K$19)*リスト【例】!$T$19,COUNTIF(D20:AE20,リスト【例】!$K$20)*リスト【例】!$T$20,COUNTIF(D20:AE20,リスト【例】!$K$21)*リスト【例】!$T$21,COUNTIF(D20:AE20,リスト【例】!$K$22)*リスト【例】!$T$22,COUNTIF(D20:AE20,リスト【例】!$K$23)*リスト【例】!$T$23,COUNTIF(D20:AE20,リスト【例】!$K$24)*リスト【例】!$T$24,COUNTIF(D20:AE20,リスト【例】!$K$25)*リスト【例】!$T$25,COUNTIF(D20:AE20,リスト【例】!$K$26)*リスト【例】!$T$26,COUNTIF(D20:AE20,リスト【例】!$K$27)*リスト【例】!$T$27,COUNTIF(D20:AE20,リスト【例】!$K$28)*リスト【例】!$T$28,COUNTIF(D20:AE20,リスト【例】!$K$29)*リスト【例】!$T$29,COUNTIF(D20:AE20,リスト【例】!$K$30)*リスト【例】!$T$30,COUNTIF(D20:AE20,リスト【例】!$K$31)*リスト【例】!$T$31,COUNTIF(D20:AE20,リスト【例】!$K$32)*リスト【例】!$T$32,COUNTIF(D20:AE20,リスト【例】!$K$33)*リスト【例】!$T$33,COUNTIF(D20:AE20,リスト【例】!$K$34)*リスト【例】!$T$34,COUNTIF(D20:AE20,リスト【例】!$K$35)*リスト【例】!$T$35,COUNTIF(D20:AE20,リスト【例】!$K$36)*リスト【例】!$T$36,COUNTIF(D20:AE20,リスト【例】!$K$37)*リスト【例】!$T$37,COUNTIF(D20:AE20,リスト【例】!$K$38)*リスト【例】!$T$38,COUNTIF(D20:AE20,リスト【例】!$K$39)*リスト【例】!$T$39,COUNTIF(D20:AE20,リスト【例】!$K$40)*リスト【例】!$T$40,COUNTIF(D20:AE20,リスト【例】!$K$41)*リスト【例】!$T$41,COUNTIF(D20:AE20,リスト【例】!$K$42)*リスト【例】!$T$42,COUNTIF(D20:AE20,リスト【例】!$K$43)*リスト【例】!$T$43))</f>
        <v>64.000000000000028</v>
      </c>
      <c r="AG20" s="48">
        <f t="shared" si="0"/>
        <v>16.000000000000007</v>
      </c>
      <c r="AH20" s="48" cm="1">
        <f t="array" ref="AH20">_xlfn.IFS(AF$5="","",AG20="","",ROUNDDOWN(AG20/AF$5,2)&gt;1,1,AG20/AF$5&gt;0,ROUNDDOWN(AG20/AF$5,2),TRUE,"")</f>
        <v>0.4</v>
      </c>
      <c r="AI20" s="63"/>
      <c r="AJ20" s="63"/>
      <c r="AK20" s="64"/>
    </row>
    <row r="21" spans="1:37" ht="24" customHeight="1" x14ac:dyDescent="0.55000000000000004">
      <c r="A21" s="21"/>
      <c r="B21" s="22"/>
      <c r="C21" s="23"/>
      <c r="D21" s="21"/>
      <c r="E21" s="22"/>
      <c r="F21" s="22"/>
      <c r="G21" s="22"/>
      <c r="H21" s="22"/>
      <c r="I21" s="22"/>
      <c r="J21" s="23"/>
      <c r="K21" s="21"/>
      <c r="L21" s="22"/>
      <c r="M21" s="22"/>
      <c r="N21" s="22"/>
      <c r="O21" s="22"/>
      <c r="P21" s="22"/>
      <c r="Q21" s="23"/>
      <c r="R21" s="21"/>
      <c r="S21" s="22"/>
      <c r="T21" s="22"/>
      <c r="U21" s="22"/>
      <c r="V21" s="22"/>
      <c r="W21" s="22"/>
      <c r="X21" s="23"/>
      <c r="Y21" s="65" t="s">
        <v>119</v>
      </c>
      <c r="Z21" s="66"/>
      <c r="AA21" s="67"/>
      <c r="AB21" s="145" t="str" cm="1">
        <f t="array" ref="AB21">_xlfn.IFS(COUNTA(A17:A20)=0,"",COUNTIF(A17:A20,A17)=COUNTA(A17:A20),A17,TRUE,"その他")</f>
        <v>世話人</v>
      </c>
      <c r="AC21" s="146"/>
      <c r="AD21" s="146"/>
      <c r="AE21" s="147"/>
      <c r="AF21" s="68" t="s">
        <v>108</v>
      </c>
      <c r="AG21" s="69"/>
      <c r="AH21" s="48">
        <f>IF(COUNT(AH17:AH20)=0,"",ROUNDDOWN(SUM(AH17:AH20),2))</f>
        <v>2.91</v>
      </c>
      <c r="AI21" s="22"/>
      <c r="AJ21" s="22"/>
      <c r="AK21" s="25"/>
    </row>
    <row r="22" spans="1:37" ht="24" customHeight="1" x14ac:dyDescent="0.55000000000000004">
      <c r="A22" s="57" t="s">
        <v>29</v>
      </c>
      <c r="B22" s="60" t="s">
        <v>92</v>
      </c>
      <c r="C22" s="61" t="s">
        <v>141</v>
      </c>
      <c r="D22" s="57" t="s">
        <v>47</v>
      </c>
      <c r="E22" s="60"/>
      <c r="F22" s="60"/>
      <c r="G22" s="60" t="s">
        <v>47</v>
      </c>
      <c r="H22" s="60" t="s">
        <v>47</v>
      </c>
      <c r="I22" s="60" t="s">
        <v>47</v>
      </c>
      <c r="J22" s="62" t="s">
        <v>47</v>
      </c>
      <c r="K22" s="57" t="s">
        <v>47</v>
      </c>
      <c r="L22" s="60"/>
      <c r="M22" s="60"/>
      <c r="N22" s="60" t="s">
        <v>47</v>
      </c>
      <c r="O22" s="60" t="s">
        <v>47</v>
      </c>
      <c r="P22" s="60" t="s">
        <v>47</v>
      </c>
      <c r="Q22" s="62" t="s">
        <v>47</v>
      </c>
      <c r="R22" s="57" t="s">
        <v>47</v>
      </c>
      <c r="S22" s="60"/>
      <c r="T22" s="60"/>
      <c r="U22" s="60" t="s">
        <v>47</v>
      </c>
      <c r="V22" s="60" t="s">
        <v>47</v>
      </c>
      <c r="W22" s="60" t="s">
        <v>47</v>
      </c>
      <c r="X22" s="62" t="s">
        <v>47</v>
      </c>
      <c r="Y22" s="57" t="s">
        <v>47</v>
      </c>
      <c r="Z22" s="60"/>
      <c r="AA22" s="60"/>
      <c r="AB22" s="60" t="s">
        <v>47</v>
      </c>
      <c r="AC22" s="60" t="s">
        <v>47</v>
      </c>
      <c r="AD22" s="60" t="s">
        <v>47</v>
      </c>
      <c r="AE22" s="62" t="s">
        <v>47</v>
      </c>
      <c r="AF22" s="47">
        <f>IF(COUNTA(D22:AE22)=0,"",SUM(COUNTIF(D22:AE22,リスト【例】!$K$4)*リスト【例】!$T$4,COUNTIF(D22:AE22,リスト【例】!$K$5)*リスト【例】!$T$5,COUNTIF(D22:AE22,リスト【例】!$K$6)*リスト【例】!$T$6,COUNTIF(D22:AE22,リスト【例】!$K$7)*リスト【例】!$T$7,COUNTIF(D22:AE22,リスト【例】!$K$8)*リスト【例】!$T$8,COUNTIF(D22:AE22,リスト【例】!$K$9)*リスト【例】!$T$9,COUNTIF(D22:AE22,リスト【例】!$K$10)*リスト【例】!$T$10,COUNTIF(D22:AE22,リスト【例】!$K$11)*リスト【例】!$T$11,COUNTIF(D22:AE22,リスト【例】!$K$12)*リスト【例】!$T$12,COUNTIF(D22:AE22,リスト【例】!$K$13)*リスト【例】!$T$13,COUNTIF(D22:AE22,リスト【例】!$K$14)*リスト【例】!$T$14,COUNTIF(D22:AE22,リスト【例】!$K$15)*リスト【例】!$T$15,COUNTIF(D22:AE22,リスト【例】!$K$16)*リスト【例】!$T$16,COUNTIF(D22:AE22,リスト【例】!$K$17)*リスト【例】!$T$17,COUNTIF(D22:AE22,リスト【例】!$K$18)*リスト【例】!$T$18,COUNTIF(D22:AE22,リスト【例】!$K$19)*リスト【例】!$T$19,COUNTIF(D22:AE22,リスト【例】!$K$20)*リスト【例】!$T$20,COUNTIF(D22:AE22,リスト【例】!$K$21)*リスト【例】!$T$21,COUNTIF(D22:AE22,リスト【例】!$K$22)*リスト【例】!$T$22,COUNTIF(D22:AE22,リスト【例】!$K$23)*リスト【例】!$T$23,COUNTIF(D22:AE22,リスト【例】!$K$24)*リスト【例】!$T$24,COUNTIF(D22:AE22,リスト【例】!$K$25)*リスト【例】!$T$25,COUNTIF(D22:AE22,リスト【例】!$K$26)*リスト【例】!$T$26,COUNTIF(D22:AE22,リスト【例】!$K$27)*リスト【例】!$T$27,COUNTIF(D22:AE22,リスト【例】!$K$28)*リスト【例】!$T$28,COUNTIF(D22:AE22,リスト【例】!$K$29)*リスト【例】!$T$29,COUNTIF(D22:AE22,リスト【例】!$K$30)*リスト【例】!$T$30,COUNTIF(D22:AE22,リスト【例】!$K$31)*リスト【例】!$T$31,COUNTIF(D22:AE22,リスト【例】!$K$32)*リスト【例】!$T$32,COUNTIF(D22:AE22,リスト【例】!$K$33)*リスト【例】!$T$33,COUNTIF(D22:AE22,リスト【例】!$K$34)*リスト【例】!$T$34,COUNTIF(D22:AE22,リスト【例】!$K$35)*リスト【例】!$T$35,COUNTIF(D22:AE22,リスト【例】!$K$36)*リスト【例】!$T$36,COUNTIF(D22:AE22,リスト【例】!$K$37)*リスト【例】!$T$37,COUNTIF(D22:AE22,リスト【例】!$K$38)*リスト【例】!$T$38,COUNTIF(D22:AE22,リスト【例】!$K$39)*リスト【例】!$T$39,COUNTIF(D22:AE22,リスト【例】!$K$40)*リスト【例】!$T$40,COUNTIF(D22:AE22,リスト【例】!$K$41)*リスト【例】!$T$41,COUNTIF(D22:AE22,リスト【例】!$K$42)*リスト【例】!$T$42,COUNTIF(D22:AE22,リスト【例】!$K$43)*リスト【例】!$T$43))</f>
        <v>119.99999999999999</v>
      </c>
      <c r="AG22" s="48">
        <f t="shared" ref="AG22:AG23" si="1">IF(AF22="","",AF22/4)</f>
        <v>29.999999999999996</v>
      </c>
      <c r="AH22" s="48" cm="1">
        <f t="array" ref="AH22">_xlfn.IFS(AF$5="","",AG22="","",ROUNDDOWN(AG22/AF$5,2)&gt;1,1,AG22/AF$5&gt;0,ROUNDDOWN(AG22/AF$5,2),TRUE,"")</f>
        <v>0.75</v>
      </c>
      <c r="AI22" s="63"/>
      <c r="AJ22" s="63"/>
      <c r="AK22" s="64"/>
    </row>
    <row r="23" spans="1:37" ht="24" customHeight="1" x14ac:dyDescent="0.55000000000000004">
      <c r="A23" s="57" t="s">
        <v>91</v>
      </c>
      <c r="B23" s="60" t="s">
        <v>94</v>
      </c>
      <c r="C23" s="61" t="s">
        <v>147</v>
      </c>
      <c r="D23" s="57"/>
      <c r="E23" s="60" t="s">
        <v>44</v>
      </c>
      <c r="F23" s="60" t="s">
        <v>44</v>
      </c>
      <c r="G23" s="60" t="s">
        <v>44</v>
      </c>
      <c r="H23" s="60"/>
      <c r="I23" s="60" t="s">
        <v>44</v>
      </c>
      <c r="J23" s="62" t="s">
        <v>44</v>
      </c>
      <c r="K23" s="57"/>
      <c r="L23" s="60" t="s">
        <v>44</v>
      </c>
      <c r="M23" s="60" t="s">
        <v>44</v>
      </c>
      <c r="N23" s="60" t="s">
        <v>44</v>
      </c>
      <c r="O23" s="60"/>
      <c r="P23" s="60" t="s">
        <v>44</v>
      </c>
      <c r="Q23" s="62" t="s">
        <v>44</v>
      </c>
      <c r="R23" s="57"/>
      <c r="S23" s="60" t="s">
        <v>44</v>
      </c>
      <c r="T23" s="60" t="s">
        <v>44</v>
      </c>
      <c r="U23" s="60" t="s">
        <v>44</v>
      </c>
      <c r="V23" s="60"/>
      <c r="W23" s="60" t="s">
        <v>44</v>
      </c>
      <c r="X23" s="62" t="s">
        <v>44</v>
      </c>
      <c r="Y23" s="57"/>
      <c r="Z23" s="60" t="s">
        <v>44</v>
      </c>
      <c r="AA23" s="60" t="s">
        <v>44</v>
      </c>
      <c r="AB23" s="60" t="s">
        <v>44</v>
      </c>
      <c r="AC23" s="60"/>
      <c r="AD23" s="60" t="s">
        <v>44</v>
      </c>
      <c r="AE23" s="62" t="s">
        <v>44</v>
      </c>
      <c r="AF23" s="47">
        <f>IF(COUNTA(D23:AE23)=0,"",SUM(COUNTIF(D23:AE23,リスト【例】!$K$4)*リスト【例】!$T$4,COUNTIF(D23:AE23,リスト【例】!$K$5)*リスト【例】!$T$5,COUNTIF(D23:AE23,リスト【例】!$K$6)*リスト【例】!$T$6,COUNTIF(D23:AE23,リスト【例】!$K$7)*リスト【例】!$T$7,COUNTIF(D23:AE23,リスト【例】!$K$8)*リスト【例】!$T$8,COUNTIF(D23:AE23,リスト【例】!$K$9)*リスト【例】!$T$9,COUNTIF(D23:AE23,リスト【例】!$K$10)*リスト【例】!$T$10,COUNTIF(D23:AE23,リスト【例】!$K$11)*リスト【例】!$T$11,COUNTIF(D23:AE23,リスト【例】!$K$12)*リスト【例】!$T$12,COUNTIF(D23:AE23,リスト【例】!$K$13)*リスト【例】!$T$13,COUNTIF(D23:AE23,リスト【例】!$K$14)*リスト【例】!$T$14,COUNTIF(D23:AE23,リスト【例】!$K$15)*リスト【例】!$T$15,COUNTIF(D23:AE23,リスト【例】!$K$16)*リスト【例】!$T$16,COUNTIF(D23:AE23,リスト【例】!$K$17)*リスト【例】!$T$17,COUNTIF(D23:AE23,リスト【例】!$K$18)*リスト【例】!$T$18,COUNTIF(D23:AE23,リスト【例】!$K$19)*リスト【例】!$T$19,COUNTIF(D23:AE23,リスト【例】!$K$20)*リスト【例】!$T$20,COUNTIF(D23:AE23,リスト【例】!$K$21)*リスト【例】!$T$21,COUNTIF(D23:AE23,リスト【例】!$K$22)*リスト【例】!$T$22,COUNTIF(D23:AE23,リスト【例】!$K$23)*リスト【例】!$T$23,COUNTIF(D23:AE23,リスト【例】!$K$24)*リスト【例】!$T$24,COUNTIF(D23:AE23,リスト【例】!$K$25)*リスト【例】!$T$25,COUNTIF(D23:AE23,リスト【例】!$K$26)*リスト【例】!$T$26,COUNTIF(D23:AE23,リスト【例】!$K$27)*リスト【例】!$T$27,COUNTIF(D23:AE23,リスト【例】!$K$28)*リスト【例】!$T$28,COUNTIF(D23:AE23,リスト【例】!$K$29)*リスト【例】!$T$29,COUNTIF(D23:AE23,リスト【例】!$K$30)*リスト【例】!$T$30,COUNTIF(D23:AE23,リスト【例】!$K$31)*リスト【例】!$T$31,COUNTIF(D23:AE23,リスト【例】!$K$32)*リスト【例】!$T$32,COUNTIF(D23:AE23,リスト【例】!$K$33)*リスト【例】!$T$33,COUNTIF(D23:AE23,リスト【例】!$K$34)*リスト【例】!$T$34,COUNTIF(D23:AE23,リスト【例】!$K$35)*リスト【例】!$T$35,COUNTIF(D23:AE23,リスト【例】!$K$36)*リスト【例】!$T$36,COUNTIF(D23:AE23,リスト【例】!$K$37)*リスト【例】!$T$37,COUNTIF(D23:AE23,リスト【例】!$K$38)*リスト【例】!$T$38,COUNTIF(D23:AE23,リスト【例】!$K$39)*リスト【例】!$T$39,COUNTIF(D23:AE23,リスト【例】!$K$40)*リスト【例】!$T$40,COUNTIF(D23:AE23,リスト【例】!$K$41)*リスト【例】!$T$41,COUNTIF(D23:AE23,リスト【例】!$K$42)*リスト【例】!$T$42,COUNTIF(D23:AE23,リスト【例】!$K$43)*リスト【例】!$T$43))</f>
        <v>125</v>
      </c>
      <c r="AG23" s="48">
        <f t="shared" si="1"/>
        <v>31.25</v>
      </c>
      <c r="AH23" s="48" cm="1">
        <f t="array" ref="AH23">_xlfn.IFS(AF$5="","",AG23="","",ROUNDDOWN(AG23/AF$5,2)&gt;1,1,AG23/AF$5&gt;0,ROUNDDOWN(AG23/AF$5,2),TRUE,"")</f>
        <v>0.78</v>
      </c>
      <c r="AI23" s="63"/>
      <c r="AJ23" s="63"/>
      <c r="AK23" s="64"/>
    </row>
    <row r="24" spans="1:37" ht="24" customHeight="1" x14ac:dyDescent="0.55000000000000004">
      <c r="A24" s="21"/>
      <c r="B24" s="22"/>
      <c r="C24" s="23"/>
      <c r="D24" s="21"/>
      <c r="E24" s="22"/>
      <c r="F24" s="22"/>
      <c r="G24" s="22"/>
      <c r="H24" s="22"/>
      <c r="I24" s="22"/>
      <c r="J24" s="23"/>
      <c r="K24" s="21"/>
      <c r="L24" s="22"/>
      <c r="M24" s="22"/>
      <c r="N24" s="22"/>
      <c r="O24" s="22"/>
      <c r="P24" s="22"/>
      <c r="Q24" s="23"/>
      <c r="R24" s="21"/>
      <c r="S24" s="22"/>
      <c r="T24" s="22"/>
      <c r="U24" s="22"/>
      <c r="V24" s="22"/>
      <c r="W24" s="22"/>
      <c r="X24" s="23"/>
      <c r="Y24" s="65" t="s">
        <v>119</v>
      </c>
      <c r="Z24" s="66"/>
      <c r="AA24" s="67"/>
      <c r="AB24" s="145" t="str" cm="1">
        <f t="array" ref="AB24">_xlfn.IFS(COUNTA(A22:A23)=0,"",COUNTIF(A22:A23,A22)=COUNTA(A22:A23),A22,TRUE,"その他")</f>
        <v>生活支援員</v>
      </c>
      <c r="AC24" s="146"/>
      <c r="AD24" s="146"/>
      <c r="AE24" s="147"/>
      <c r="AF24" s="68" t="s">
        <v>108</v>
      </c>
      <c r="AG24" s="69"/>
      <c r="AH24" s="48">
        <f>IF(COUNT(AH22:AH23)=0,"",ROUNDDOWN(SUM(AH22:AH23),2))</f>
        <v>1.53</v>
      </c>
      <c r="AI24" s="22"/>
      <c r="AJ24" s="22"/>
      <c r="AK24" s="25"/>
    </row>
    <row r="25" spans="1:37" ht="24" customHeight="1" x14ac:dyDescent="0.55000000000000004">
      <c r="A25" s="57" t="s">
        <v>35</v>
      </c>
      <c r="B25" s="60" t="s">
        <v>93</v>
      </c>
      <c r="C25" s="61" t="s">
        <v>148</v>
      </c>
      <c r="D25" s="57" t="s">
        <v>54</v>
      </c>
      <c r="E25" s="60" t="s">
        <v>54</v>
      </c>
      <c r="F25" s="60"/>
      <c r="G25" s="60" t="s">
        <v>54</v>
      </c>
      <c r="H25" s="60" t="s">
        <v>54</v>
      </c>
      <c r="I25" s="60"/>
      <c r="J25" s="62"/>
      <c r="K25" s="57" t="s">
        <v>54</v>
      </c>
      <c r="L25" s="60" t="s">
        <v>54</v>
      </c>
      <c r="M25" s="60"/>
      <c r="N25" s="60" t="s">
        <v>54</v>
      </c>
      <c r="O25" s="60" t="s">
        <v>54</v>
      </c>
      <c r="P25" s="60"/>
      <c r="Q25" s="62"/>
      <c r="R25" s="57" t="s">
        <v>54</v>
      </c>
      <c r="S25" s="60" t="s">
        <v>54</v>
      </c>
      <c r="T25" s="60"/>
      <c r="U25" s="60" t="s">
        <v>54</v>
      </c>
      <c r="V25" s="60" t="s">
        <v>54</v>
      </c>
      <c r="W25" s="60"/>
      <c r="X25" s="62"/>
      <c r="Y25" s="57" t="s">
        <v>54</v>
      </c>
      <c r="Z25" s="60" t="s">
        <v>54</v>
      </c>
      <c r="AA25" s="60"/>
      <c r="AB25" s="60" t="s">
        <v>54</v>
      </c>
      <c r="AC25" s="60" t="s">
        <v>54</v>
      </c>
      <c r="AD25" s="60"/>
      <c r="AE25" s="62"/>
      <c r="AF25" s="47">
        <f>IF(COUNTA(D25:AE25)=0,"",SUM(COUNTIF(D25:AE25,リスト【例】!$K$4)*リスト【例】!$T$4,COUNTIF(D25:AE25,リスト【例】!$K$5)*リスト【例】!$T$5,COUNTIF(D25:AE25,リスト【例】!$K$6)*リスト【例】!$T$6,COUNTIF(D25:AE25,リスト【例】!$K$7)*リスト【例】!$T$7,COUNTIF(D25:AE25,リスト【例】!$K$8)*リスト【例】!$T$8,COUNTIF(D25:AE25,リスト【例】!$K$9)*リスト【例】!$T$9,COUNTIF(D25:AE25,リスト【例】!$K$10)*リスト【例】!$T$10,COUNTIF(D25:AE25,リスト【例】!$K$11)*リスト【例】!$T$11,COUNTIF(D25:AE25,リスト【例】!$K$12)*リスト【例】!$T$12,COUNTIF(D25:AE25,リスト【例】!$K$13)*リスト【例】!$T$13,COUNTIF(D25:AE25,リスト【例】!$K$14)*リスト【例】!$T$14,COUNTIF(D25:AE25,リスト【例】!$K$15)*リスト【例】!$T$15,COUNTIF(D25:AE25,リスト【例】!$K$16)*リスト【例】!$T$16,COUNTIF(D25:AE25,リスト【例】!$K$17)*リスト【例】!$T$17,COUNTIF(D25:AE25,リスト【例】!$K$18)*リスト【例】!$T$18,COUNTIF(D25:AE25,リスト【例】!$K$19)*リスト【例】!$T$19,COUNTIF(D25:AE25,リスト【例】!$K$20)*リスト【例】!$T$20,COUNTIF(D25:AE25,リスト【例】!$K$21)*リスト【例】!$T$21,COUNTIF(D25:AE25,リスト【例】!$K$22)*リスト【例】!$T$22,COUNTIF(D25:AE25,リスト【例】!$K$23)*リスト【例】!$T$23,COUNTIF(D25:AE25,リスト【例】!$K$24)*リスト【例】!$T$24,COUNTIF(D25:AE25,リスト【例】!$K$25)*リスト【例】!$T$25,COUNTIF(D25:AE25,リスト【例】!$K$26)*リスト【例】!$T$26,COUNTIF(D25:AE25,リスト【例】!$K$27)*リスト【例】!$T$27,COUNTIF(D25:AE25,リスト【例】!$K$28)*リスト【例】!$T$28,COUNTIF(D25:AE25,リスト【例】!$K$29)*リスト【例】!$T$29,COUNTIF(D25:AE25,リスト【例】!$K$30)*リスト【例】!$T$30,COUNTIF(D25:AE25,リスト【例】!$K$31)*リスト【例】!$T$31,COUNTIF(D25:AE25,リスト【例】!$K$32)*リスト【例】!$T$32,COUNTIF(D25:AE25,リスト【例】!$K$33)*リスト【例】!$T$33,COUNTIF(D25:AE25,リスト【例】!$K$34)*リスト【例】!$T$34,COUNTIF(D25:AE25,リスト【例】!$K$35)*リスト【例】!$T$35,COUNTIF(D25:AE25,リスト【例】!$K$36)*リスト【例】!$T$36,COUNTIF(D25:AE25,リスト【例】!$K$37)*リスト【例】!$T$37,COUNTIF(D25:AE25,リスト【例】!$K$38)*リスト【例】!$T$38,COUNTIF(D25:AE25,リスト【例】!$K$39)*リスト【例】!$T$39,COUNTIF(D25:AE25,リスト【例】!$K$40)*リスト【例】!$T$40,COUNTIF(D25:AE25,リスト【例】!$K$41)*リスト【例】!$T$41,COUNTIF(D25:AE25,リスト【例】!$K$42)*リスト【例】!$T$42,COUNTIF(D25:AE25,リスト【例】!$K$43)*リスト【例】!$T$43))</f>
        <v>80.000000000000028</v>
      </c>
      <c r="AG25" s="48">
        <f t="shared" ref="AG25:AG30" si="2">IF(AF25="","",AF25/4)</f>
        <v>20.000000000000007</v>
      </c>
      <c r="AH25" s="48" cm="1">
        <f t="array" ref="AH25">_xlfn.IFS(AF$5="","",AG25="","",ROUNDDOWN(AG25/AF$5,2)&gt;1,1,AG25/AF$5&gt;0,ROUNDDOWN(AG25/AF$5,2),TRUE,"")</f>
        <v>0.5</v>
      </c>
      <c r="AI25" s="63"/>
      <c r="AJ25" s="63"/>
      <c r="AK25" s="64"/>
    </row>
    <row r="26" spans="1:37" ht="24" customHeight="1" x14ac:dyDescent="0.55000000000000004">
      <c r="A26" s="57" t="s">
        <v>35</v>
      </c>
      <c r="B26" s="60" t="s">
        <v>93</v>
      </c>
      <c r="C26" s="61" t="s">
        <v>149</v>
      </c>
      <c r="D26" s="57"/>
      <c r="E26" s="60"/>
      <c r="F26" s="60" t="s">
        <v>54</v>
      </c>
      <c r="G26" s="60"/>
      <c r="H26" s="60"/>
      <c r="I26" s="60" t="s">
        <v>54</v>
      </c>
      <c r="J26" s="62" t="s">
        <v>54</v>
      </c>
      <c r="K26" s="57"/>
      <c r="L26" s="60"/>
      <c r="M26" s="60" t="s">
        <v>54</v>
      </c>
      <c r="N26" s="60"/>
      <c r="O26" s="60"/>
      <c r="P26" s="60" t="s">
        <v>54</v>
      </c>
      <c r="Q26" s="62" t="s">
        <v>54</v>
      </c>
      <c r="R26" s="57"/>
      <c r="S26" s="60"/>
      <c r="T26" s="60" t="s">
        <v>54</v>
      </c>
      <c r="U26" s="60"/>
      <c r="V26" s="60"/>
      <c r="W26" s="60" t="s">
        <v>54</v>
      </c>
      <c r="X26" s="62" t="s">
        <v>54</v>
      </c>
      <c r="Y26" s="57"/>
      <c r="Z26" s="60"/>
      <c r="AA26" s="60" t="s">
        <v>54</v>
      </c>
      <c r="AB26" s="60"/>
      <c r="AC26" s="60"/>
      <c r="AD26" s="60" t="s">
        <v>54</v>
      </c>
      <c r="AE26" s="62" t="s">
        <v>54</v>
      </c>
      <c r="AF26" s="47">
        <f>IF(COUNTA(D26:AE26)=0,"",SUM(COUNTIF(D26:AE26,リスト【例】!$K$4)*リスト【例】!$T$4,COUNTIF(D26:AE26,リスト【例】!$K$5)*リスト【例】!$T$5,COUNTIF(D26:AE26,リスト【例】!$K$6)*リスト【例】!$T$6,COUNTIF(D26:AE26,リスト【例】!$K$7)*リスト【例】!$T$7,COUNTIF(D26:AE26,リスト【例】!$K$8)*リスト【例】!$T$8,COUNTIF(D26:AE26,リスト【例】!$K$9)*リスト【例】!$T$9,COUNTIF(D26:AE26,リスト【例】!$K$10)*リスト【例】!$T$10,COUNTIF(D26:AE26,リスト【例】!$K$11)*リスト【例】!$T$11,COUNTIF(D26:AE26,リスト【例】!$K$12)*リスト【例】!$T$12,COUNTIF(D26:AE26,リスト【例】!$K$13)*リスト【例】!$T$13,COUNTIF(D26:AE26,リスト【例】!$K$14)*リスト【例】!$T$14,COUNTIF(D26:AE26,リスト【例】!$K$15)*リスト【例】!$T$15,COUNTIF(D26:AE26,リスト【例】!$K$16)*リスト【例】!$T$16,COUNTIF(D26:AE26,リスト【例】!$K$17)*リスト【例】!$T$17,COUNTIF(D26:AE26,リスト【例】!$K$18)*リスト【例】!$T$18,COUNTIF(D26:AE26,リスト【例】!$K$19)*リスト【例】!$T$19,COUNTIF(D26:AE26,リスト【例】!$K$20)*リスト【例】!$T$20,COUNTIF(D26:AE26,リスト【例】!$K$21)*リスト【例】!$T$21,COUNTIF(D26:AE26,リスト【例】!$K$22)*リスト【例】!$T$22,COUNTIF(D26:AE26,リスト【例】!$K$23)*リスト【例】!$T$23,COUNTIF(D26:AE26,リスト【例】!$K$24)*リスト【例】!$T$24,COUNTIF(D26:AE26,リスト【例】!$K$25)*リスト【例】!$T$25,COUNTIF(D26:AE26,リスト【例】!$K$26)*リスト【例】!$T$26,COUNTIF(D26:AE26,リスト【例】!$K$27)*リスト【例】!$T$27,COUNTIF(D26:AE26,リスト【例】!$K$28)*リスト【例】!$T$28,COUNTIF(D26:AE26,リスト【例】!$K$29)*リスト【例】!$T$29,COUNTIF(D26:AE26,リスト【例】!$K$30)*リスト【例】!$T$30,COUNTIF(D26:AE26,リスト【例】!$K$31)*リスト【例】!$T$31,COUNTIF(D26:AE26,リスト【例】!$K$32)*リスト【例】!$T$32,COUNTIF(D26:AE26,リスト【例】!$K$33)*リスト【例】!$T$33,COUNTIF(D26:AE26,リスト【例】!$K$34)*リスト【例】!$T$34,COUNTIF(D26:AE26,リスト【例】!$K$35)*リスト【例】!$T$35,COUNTIF(D26:AE26,リスト【例】!$K$36)*リスト【例】!$T$36,COUNTIF(D26:AE26,リスト【例】!$K$37)*リスト【例】!$T$37,COUNTIF(D26:AE26,リスト【例】!$K$38)*リスト【例】!$T$38,COUNTIF(D26:AE26,リスト【例】!$K$39)*リスト【例】!$T$39,COUNTIF(D26:AE26,リスト【例】!$K$40)*リスト【例】!$T$40,COUNTIF(D26:AE26,リスト【例】!$K$41)*リスト【例】!$T$41,COUNTIF(D26:AE26,リスト【例】!$K$42)*リスト【例】!$T$42,COUNTIF(D26:AE26,リスト【例】!$K$43)*リスト【例】!$T$43))</f>
        <v>60.000000000000021</v>
      </c>
      <c r="AG26" s="48">
        <f t="shared" ref="AG26:AG28" si="3">IF(AF26="","",AF26/4)</f>
        <v>15.000000000000005</v>
      </c>
      <c r="AH26" s="48" cm="1">
        <f t="array" ref="AH26">_xlfn.IFS(AF$5="","",AG26="","",ROUNDDOWN(AG26/AF$5,2)&gt;1,1,AG26/AF$5&gt;0,ROUNDDOWN(AG26/AF$5,2),TRUE,"")</f>
        <v>0.37</v>
      </c>
      <c r="AI26" s="63"/>
      <c r="AJ26" s="63"/>
      <c r="AK26" s="64"/>
    </row>
    <row r="27" spans="1:37" ht="24" customHeight="1" x14ac:dyDescent="0.55000000000000004">
      <c r="A27" s="57" t="s">
        <v>35</v>
      </c>
      <c r="B27" s="60" t="s">
        <v>93</v>
      </c>
      <c r="C27" s="61" t="s">
        <v>150</v>
      </c>
      <c r="D27" s="57"/>
      <c r="E27" s="60"/>
      <c r="F27" s="60" t="s">
        <v>54</v>
      </c>
      <c r="G27" s="60"/>
      <c r="H27" s="60"/>
      <c r="I27" s="60"/>
      <c r="J27" s="62" t="s">
        <v>54</v>
      </c>
      <c r="K27" s="57"/>
      <c r="L27" s="60"/>
      <c r="M27" s="60" t="s">
        <v>54</v>
      </c>
      <c r="N27" s="60"/>
      <c r="O27" s="60"/>
      <c r="P27" s="60"/>
      <c r="Q27" s="62" t="s">
        <v>54</v>
      </c>
      <c r="R27" s="57"/>
      <c r="S27" s="60"/>
      <c r="T27" s="60" t="s">
        <v>54</v>
      </c>
      <c r="U27" s="60"/>
      <c r="V27" s="60"/>
      <c r="W27" s="60"/>
      <c r="X27" s="62" t="s">
        <v>54</v>
      </c>
      <c r="Y27" s="57"/>
      <c r="Z27" s="60"/>
      <c r="AA27" s="60" t="s">
        <v>54</v>
      </c>
      <c r="AB27" s="60"/>
      <c r="AC27" s="60"/>
      <c r="AD27" s="60"/>
      <c r="AE27" s="62" t="s">
        <v>54</v>
      </c>
      <c r="AF27" s="47">
        <f>IF(COUNTA(D27:AE27)=0,"",SUM(COUNTIF(D27:AE27,リスト【例】!$K$4)*リスト【例】!$T$4,COUNTIF(D27:AE27,リスト【例】!$K$5)*リスト【例】!$T$5,COUNTIF(D27:AE27,リスト【例】!$K$6)*リスト【例】!$T$6,COUNTIF(D27:AE27,リスト【例】!$K$7)*リスト【例】!$T$7,COUNTIF(D27:AE27,リスト【例】!$K$8)*リスト【例】!$T$8,COUNTIF(D27:AE27,リスト【例】!$K$9)*リスト【例】!$T$9,COUNTIF(D27:AE27,リスト【例】!$K$10)*リスト【例】!$T$10,COUNTIF(D27:AE27,リスト【例】!$K$11)*リスト【例】!$T$11,COUNTIF(D27:AE27,リスト【例】!$K$12)*リスト【例】!$T$12,COUNTIF(D27:AE27,リスト【例】!$K$13)*リスト【例】!$T$13,COUNTIF(D27:AE27,リスト【例】!$K$14)*リスト【例】!$T$14,COUNTIF(D27:AE27,リスト【例】!$K$15)*リスト【例】!$T$15,COUNTIF(D27:AE27,リスト【例】!$K$16)*リスト【例】!$T$16,COUNTIF(D27:AE27,リスト【例】!$K$17)*リスト【例】!$T$17,COUNTIF(D27:AE27,リスト【例】!$K$18)*リスト【例】!$T$18,COUNTIF(D27:AE27,リスト【例】!$K$19)*リスト【例】!$T$19,COUNTIF(D27:AE27,リスト【例】!$K$20)*リスト【例】!$T$20,COUNTIF(D27:AE27,リスト【例】!$K$21)*リスト【例】!$T$21,COUNTIF(D27:AE27,リスト【例】!$K$22)*リスト【例】!$T$22,COUNTIF(D27:AE27,リスト【例】!$K$23)*リスト【例】!$T$23,COUNTIF(D27:AE27,リスト【例】!$K$24)*リスト【例】!$T$24,COUNTIF(D27:AE27,リスト【例】!$K$25)*リスト【例】!$T$25,COUNTIF(D27:AE27,リスト【例】!$K$26)*リスト【例】!$T$26,COUNTIF(D27:AE27,リスト【例】!$K$27)*リスト【例】!$T$27,COUNTIF(D27:AE27,リスト【例】!$K$28)*リスト【例】!$T$28,COUNTIF(D27:AE27,リスト【例】!$K$29)*リスト【例】!$T$29,COUNTIF(D27:AE27,リスト【例】!$K$30)*リスト【例】!$T$30,COUNTIF(D27:AE27,リスト【例】!$K$31)*リスト【例】!$T$31,COUNTIF(D27:AE27,リスト【例】!$K$32)*リスト【例】!$T$32,COUNTIF(D27:AE27,リスト【例】!$K$33)*リスト【例】!$T$33,COUNTIF(D27:AE27,リスト【例】!$K$34)*リスト【例】!$T$34,COUNTIF(D27:AE27,リスト【例】!$K$35)*リスト【例】!$T$35,COUNTIF(D27:AE27,リスト【例】!$K$36)*リスト【例】!$T$36,COUNTIF(D27:AE27,リスト【例】!$K$37)*リスト【例】!$T$37,COUNTIF(D27:AE27,リスト【例】!$K$38)*リスト【例】!$T$38,COUNTIF(D27:AE27,リスト【例】!$K$39)*リスト【例】!$T$39,COUNTIF(D27:AE27,リスト【例】!$K$40)*リスト【例】!$T$40,COUNTIF(D27:AE27,リスト【例】!$K$41)*リスト【例】!$T$41,COUNTIF(D27:AE27,リスト【例】!$K$42)*リスト【例】!$T$42,COUNTIF(D27:AE27,リスト【例】!$K$43)*リスト【例】!$T$43))</f>
        <v>40.000000000000014</v>
      </c>
      <c r="AG27" s="48">
        <f t="shared" si="3"/>
        <v>10.000000000000004</v>
      </c>
      <c r="AH27" s="48" cm="1">
        <f t="array" ref="AH27">_xlfn.IFS(AF$5="","",AG27="","",ROUNDDOWN(AG27/AF$5,2)&gt;1,1,AG27/AF$5&gt;0,ROUNDDOWN(AG27/AF$5,2),TRUE,"")</f>
        <v>0.25</v>
      </c>
      <c r="AI27" s="63"/>
      <c r="AJ27" s="63"/>
      <c r="AK27" s="64"/>
    </row>
    <row r="28" spans="1:37" ht="24" customHeight="1" x14ac:dyDescent="0.55000000000000004">
      <c r="A28" s="57" t="s">
        <v>35</v>
      </c>
      <c r="B28" s="60" t="s">
        <v>94</v>
      </c>
      <c r="C28" s="61" t="s">
        <v>145</v>
      </c>
      <c r="D28" s="57" t="s">
        <v>54</v>
      </c>
      <c r="E28" s="60"/>
      <c r="F28" s="60"/>
      <c r="G28" s="60" t="s">
        <v>54</v>
      </c>
      <c r="H28" s="60"/>
      <c r="I28" s="60"/>
      <c r="J28" s="62"/>
      <c r="K28" s="57" t="s">
        <v>54</v>
      </c>
      <c r="L28" s="60"/>
      <c r="M28" s="60"/>
      <c r="N28" s="60" t="s">
        <v>54</v>
      </c>
      <c r="O28" s="60"/>
      <c r="P28" s="60"/>
      <c r="Q28" s="62"/>
      <c r="R28" s="57" t="s">
        <v>54</v>
      </c>
      <c r="S28" s="60"/>
      <c r="T28" s="60"/>
      <c r="U28" s="60" t="s">
        <v>54</v>
      </c>
      <c r="V28" s="60"/>
      <c r="W28" s="60"/>
      <c r="X28" s="62"/>
      <c r="Y28" s="57" t="s">
        <v>54</v>
      </c>
      <c r="Z28" s="60"/>
      <c r="AA28" s="60"/>
      <c r="AB28" s="60" t="s">
        <v>54</v>
      </c>
      <c r="AC28" s="60"/>
      <c r="AD28" s="60"/>
      <c r="AE28" s="62"/>
      <c r="AF28" s="47">
        <f>IF(COUNTA(D28:AE28)=0,"",SUM(COUNTIF(D28:AE28,リスト【例】!$K$4)*リスト【例】!$T$4,COUNTIF(D28:AE28,リスト【例】!$K$5)*リスト【例】!$T$5,COUNTIF(D28:AE28,リスト【例】!$K$6)*リスト【例】!$T$6,COUNTIF(D28:AE28,リスト【例】!$K$7)*リスト【例】!$T$7,COUNTIF(D28:AE28,リスト【例】!$K$8)*リスト【例】!$T$8,COUNTIF(D28:AE28,リスト【例】!$K$9)*リスト【例】!$T$9,COUNTIF(D28:AE28,リスト【例】!$K$10)*リスト【例】!$T$10,COUNTIF(D28:AE28,リスト【例】!$K$11)*リスト【例】!$T$11,COUNTIF(D28:AE28,リスト【例】!$K$12)*リスト【例】!$T$12,COUNTIF(D28:AE28,リスト【例】!$K$13)*リスト【例】!$T$13,COUNTIF(D28:AE28,リスト【例】!$K$14)*リスト【例】!$T$14,COUNTIF(D28:AE28,リスト【例】!$K$15)*リスト【例】!$T$15,COUNTIF(D28:AE28,リスト【例】!$K$16)*リスト【例】!$T$16,COUNTIF(D28:AE28,リスト【例】!$K$17)*リスト【例】!$T$17,COUNTIF(D28:AE28,リスト【例】!$K$18)*リスト【例】!$T$18,COUNTIF(D28:AE28,リスト【例】!$K$19)*リスト【例】!$T$19,COUNTIF(D28:AE28,リスト【例】!$K$20)*リスト【例】!$T$20,COUNTIF(D28:AE28,リスト【例】!$K$21)*リスト【例】!$T$21,COUNTIF(D28:AE28,リスト【例】!$K$22)*リスト【例】!$T$22,COUNTIF(D28:AE28,リスト【例】!$K$23)*リスト【例】!$T$23,COUNTIF(D28:AE28,リスト【例】!$K$24)*リスト【例】!$T$24,COUNTIF(D28:AE28,リスト【例】!$K$25)*リスト【例】!$T$25,COUNTIF(D28:AE28,リスト【例】!$K$26)*リスト【例】!$T$26,COUNTIF(D28:AE28,リスト【例】!$K$27)*リスト【例】!$T$27,COUNTIF(D28:AE28,リスト【例】!$K$28)*リスト【例】!$T$28,COUNTIF(D28:AE28,リスト【例】!$K$29)*リスト【例】!$T$29,COUNTIF(D28:AE28,リスト【例】!$K$30)*リスト【例】!$T$30,COUNTIF(D28:AE28,リスト【例】!$K$31)*リスト【例】!$T$31,COUNTIF(D28:AE28,リスト【例】!$K$32)*リスト【例】!$T$32,COUNTIF(D28:AE28,リスト【例】!$K$33)*リスト【例】!$T$33,COUNTIF(D28:AE28,リスト【例】!$K$34)*リスト【例】!$T$34,COUNTIF(D28:AE28,リスト【例】!$K$35)*リスト【例】!$T$35,COUNTIF(D28:AE28,リスト【例】!$K$36)*リスト【例】!$T$36,COUNTIF(D28:AE28,リスト【例】!$K$37)*リスト【例】!$T$37,COUNTIF(D28:AE28,リスト【例】!$K$38)*リスト【例】!$T$38,COUNTIF(D28:AE28,リスト【例】!$K$39)*リスト【例】!$T$39,COUNTIF(D28:AE28,リスト【例】!$K$40)*リスト【例】!$T$40,COUNTIF(D28:AE28,リスト【例】!$K$41)*リスト【例】!$T$41,COUNTIF(D28:AE28,リスト【例】!$K$42)*リスト【例】!$T$42,COUNTIF(D28:AE28,リスト【例】!$K$43)*リスト【例】!$T$43))</f>
        <v>40.000000000000014</v>
      </c>
      <c r="AG28" s="48">
        <f t="shared" si="3"/>
        <v>10.000000000000004</v>
      </c>
      <c r="AH28" s="48" cm="1">
        <f t="array" ref="AH28">_xlfn.IFS(AF$5="","",AG28="","",ROUNDDOWN(AG28/AF$5,2)&gt;1,1,AG28/AF$5&gt;0,ROUNDDOWN(AG28/AF$5,2),TRUE,"")</f>
        <v>0.25</v>
      </c>
      <c r="AI28" s="63"/>
      <c r="AJ28" s="63"/>
      <c r="AK28" s="64"/>
    </row>
    <row r="29" spans="1:37" ht="24" customHeight="1" x14ac:dyDescent="0.55000000000000004">
      <c r="A29" s="57" t="s">
        <v>35</v>
      </c>
      <c r="B29" s="60" t="s">
        <v>94</v>
      </c>
      <c r="C29" s="61" t="s">
        <v>146</v>
      </c>
      <c r="D29" s="57"/>
      <c r="E29" s="60" t="s">
        <v>54</v>
      </c>
      <c r="F29" s="60"/>
      <c r="G29" s="60"/>
      <c r="H29" s="60"/>
      <c r="I29" s="60" t="s">
        <v>54</v>
      </c>
      <c r="J29" s="62"/>
      <c r="K29" s="57"/>
      <c r="L29" s="60" t="s">
        <v>54</v>
      </c>
      <c r="M29" s="60"/>
      <c r="N29" s="60"/>
      <c r="O29" s="60"/>
      <c r="P29" s="60" t="s">
        <v>54</v>
      </c>
      <c r="Q29" s="62"/>
      <c r="R29" s="57"/>
      <c r="S29" s="60" t="s">
        <v>54</v>
      </c>
      <c r="T29" s="60"/>
      <c r="U29" s="60"/>
      <c r="V29" s="60"/>
      <c r="W29" s="60" t="s">
        <v>54</v>
      </c>
      <c r="X29" s="62"/>
      <c r="Y29" s="57"/>
      <c r="Z29" s="60" t="s">
        <v>54</v>
      </c>
      <c r="AA29" s="60"/>
      <c r="AB29" s="60"/>
      <c r="AC29" s="60"/>
      <c r="AD29" s="60" t="s">
        <v>54</v>
      </c>
      <c r="AE29" s="62"/>
      <c r="AF29" s="47">
        <f>IF(COUNTA(D29:AE29)=0,"",SUM(COUNTIF(D29:AE29,リスト【例】!$K$4)*リスト【例】!$T$4,COUNTIF(D29:AE29,リスト【例】!$K$5)*リスト【例】!$T$5,COUNTIF(D29:AE29,リスト【例】!$K$6)*リスト【例】!$T$6,COUNTIF(D29:AE29,リスト【例】!$K$7)*リスト【例】!$T$7,COUNTIF(D29:AE29,リスト【例】!$K$8)*リスト【例】!$T$8,COUNTIF(D29:AE29,リスト【例】!$K$9)*リスト【例】!$T$9,COUNTIF(D29:AE29,リスト【例】!$K$10)*リスト【例】!$T$10,COUNTIF(D29:AE29,リスト【例】!$K$11)*リスト【例】!$T$11,COUNTIF(D29:AE29,リスト【例】!$K$12)*リスト【例】!$T$12,COUNTIF(D29:AE29,リスト【例】!$K$13)*リスト【例】!$T$13,COUNTIF(D29:AE29,リスト【例】!$K$14)*リスト【例】!$T$14,COUNTIF(D29:AE29,リスト【例】!$K$15)*リスト【例】!$T$15,COUNTIF(D29:AE29,リスト【例】!$K$16)*リスト【例】!$T$16,COUNTIF(D29:AE29,リスト【例】!$K$17)*リスト【例】!$T$17,COUNTIF(D29:AE29,リスト【例】!$K$18)*リスト【例】!$T$18,COUNTIF(D29:AE29,リスト【例】!$K$19)*リスト【例】!$T$19,COUNTIF(D29:AE29,リスト【例】!$K$20)*リスト【例】!$T$20,COUNTIF(D29:AE29,リスト【例】!$K$21)*リスト【例】!$T$21,COUNTIF(D29:AE29,リスト【例】!$K$22)*リスト【例】!$T$22,COUNTIF(D29:AE29,リスト【例】!$K$23)*リスト【例】!$T$23,COUNTIF(D29:AE29,リスト【例】!$K$24)*リスト【例】!$T$24,COUNTIF(D29:AE29,リスト【例】!$K$25)*リスト【例】!$T$25,COUNTIF(D29:AE29,リスト【例】!$K$26)*リスト【例】!$T$26,COUNTIF(D29:AE29,リスト【例】!$K$27)*リスト【例】!$T$27,COUNTIF(D29:AE29,リスト【例】!$K$28)*リスト【例】!$T$28,COUNTIF(D29:AE29,リスト【例】!$K$29)*リスト【例】!$T$29,COUNTIF(D29:AE29,リスト【例】!$K$30)*リスト【例】!$T$30,COUNTIF(D29:AE29,リスト【例】!$K$31)*リスト【例】!$T$31,COUNTIF(D29:AE29,リスト【例】!$K$32)*リスト【例】!$T$32,COUNTIF(D29:AE29,リスト【例】!$K$33)*リスト【例】!$T$33,COUNTIF(D29:AE29,リスト【例】!$K$34)*リスト【例】!$T$34,COUNTIF(D29:AE29,リスト【例】!$K$35)*リスト【例】!$T$35,COUNTIF(D29:AE29,リスト【例】!$K$36)*リスト【例】!$T$36,COUNTIF(D29:AE29,リスト【例】!$K$37)*リスト【例】!$T$37,COUNTIF(D29:AE29,リスト【例】!$K$38)*リスト【例】!$T$38,COUNTIF(D29:AE29,リスト【例】!$K$39)*リスト【例】!$T$39,COUNTIF(D29:AE29,リスト【例】!$K$40)*リスト【例】!$T$40,COUNTIF(D29:AE29,リスト【例】!$K$41)*リスト【例】!$T$41,COUNTIF(D29:AE29,リスト【例】!$K$42)*リスト【例】!$T$42,COUNTIF(D29:AE29,リスト【例】!$K$43)*リスト【例】!$T$43))</f>
        <v>40.000000000000014</v>
      </c>
      <c r="AG29" s="48">
        <f t="shared" si="2"/>
        <v>10.000000000000004</v>
      </c>
      <c r="AH29" s="48" cm="1">
        <f t="array" ref="AH29">_xlfn.IFS(AF$5="","",AG29="","",ROUNDDOWN(AG29/AF$5,2)&gt;1,1,AG29/AF$5&gt;0,ROUNDDOWN(AG29/AF$5,2),TRUE,"")</f>
        <v>0.25</v>
      </c>
      <c r="AI29" s="63"/>
      <c r="AJ29" s="63"/>
      <c r="AK29" s="64"/>
    </row>
    <row r="30" spans="1:37" ht="24" customHeight="1" x14ac:dyDescent="0.55000000000000004">
      <c r="A30" s="57" t="s">
        <v>35</v>
      </c>
      <c r="B30" s="60" t="s">
        <v>94</v>
      </c>
      <c r="C30" s="61" t="s">
        <v>147</v>
      </c>
      <c r="D30" s="57"/>
      <c r="E30" s="60"/>
      <c r="F30" s="60"/>
      <c r="G30" s="60"/>
      <c r="H30" s="60" t="s">
        <v>54</v>
      </c>
      <c r="I30" s="60"/>
      <c r="J30" s="62"/>
      <c r="K30" s="57"/>
      <c r="L30" s="60"/>
      <c r="M30" s="60"/>
      <c r="N30" s="60"/>
      <c r="O30" s="60" t="s">
        <v>54</v>
      </c>
      <c r="P30" s="60"/>
      <c r="Q30" s="62"/>
      <c r="R30" s="57"/>
      <c r="S30" s="60"/>
      <c r="T30" s="60"/>
      <c r="U30" s="60"/>
      <c r="V30" s="60" t="s">
        <v>54</v>
      </c>
      <c r="W30" s="60"/>
      <c r="X30" s="62"/>
      <c r="Y30" s="57"/>
      <c r="Z30" s="60"/>
      <c r="AA30" s="60"/>
      <c r="AB30" s="60"/>
      <c r="AC30" s="60" t="s">
        <v>54</v>
      </c>
      <c r="AD30" s="60"/>
      <c r="AE30" s="62"/>
      <c r="AF30" s="47">
        <f>IF(COUNTA(D30:AE30)=0,"",SUM(COUNTIF(D30:AE30,リスト【例】!$K$4)*リスト【例】!$T$4,COUNTIF(D30:AE30,リスト【例】!$K$5)*リスト【例】!$T$5,COUNTIF(D30:AE30,リスト【例】!$K$6)*リスト【例】!$T$6,COUNTIF(D30:AE30,リスト【例】!$K$7)*リスト【例】!$T$7,COUNTIF(D30:AE30,リスト【例】!$K$8)*リスト【例】!$T$8,COUNTIF(D30:AE30,リスト【例】!$K$9)*リスト【例】!$T$9,COUNTIF(D30:AE30,リスト【例】!$K$10)*リスト【例】!$T$10,COUNTIF(D30:AE30,リスト【例】!$K$11)*リスト【例】!$T$11,COUNTIF(D30:AE30,リスト【例】!$K$12)*リスト【例】!$T$12,COUNTIF(D30:AE30,リスト【例】!$K$13)*リスト【例】!$T$13,COUNTIF(D30:AE30,リスト【例】!$K$14)*リスト【例】!$T$14,COUNTIF(D30:AE30,リスト【例】!$K$15)*リスト【例】!$T$15,COUNTIF(D30:AE30,リスト【例】!$K$16)*リスト【例】!$T$16,COUNTIF(D30:AE30,リスト【例】!$K$17)*リスト【例】!$T$17,COUNTIF(D30:AE30,リスト【例】!$K$18)*リスト【例】!$T$18,COUNTIF(D30:AE30,リスト【例】!$K$19)*リスト【例】!$T$19,COUNTIF(D30:AE30,リスト【例】!$K$20)*リスト【例】!$T$20,COUNTIF(D30:AE30,リスト【例】!$K$21)*リスト【例】!$T$21,COUNTIF(D30:AE30,リスト【例】!$K$22)*リスト【例】!$T$22,COUNTIF(D30:AE30,リスト【例】!$K$23)*リスト【例】!$T$23,COUNTIF(D30:AE30,リスト【例】!$K$24)*リスト【例】!$T$24,COUNTIF(D30:AE30,リスト【例】!$K$25)*リスト【例】!$T$25,COUNTIF(D30:AE30,リスト【例】!$K$26)*リスト【例】!$T$26,COUNTIF(D30:AE30,リスト【例】!$K$27)*リスト【例】!$T$27,COUNTIF(D30:AE30,リスト【例】!$K$28)*リスト【例】!$T$28,COUNTIF(D30:AE30,リスト【例】!$K$29)*リスト【例】!$T$29,COUNTIF(D30:AE30,リスト【例】!$K$30)*リスト【例】!$T$30,COUNTIF(D30:AE30,リスト【例】!$K$31)*リスト【例】!$T$31,COUNTIF(D30:AE30,リスト【例】!$K$32)*リスト【例】!$T$32,COUNTIF(D30:AE30,リスト【例】!$K$33)*リスト【例】!$T$33,COUNTIF(D30:AE30,リスト【例】!$K$34)*リスト【例】!$T$34,COUNTIF(D30:AE30,リスト【例】!$K$35)*リスト【例】!$T$35,COUNTIF(D30:AE30,リスト【例】!$K$36)*リスト【例】!$T$36,COUNTIF(D30:AE30,リスト【例】!$K$37)*リスト【例】!$T$37,COUNTIF(D30:AE30,リスト【例】!$K$38)*リスト【例】!$T$38,COUNTIF(D30:AE30,リスト【例】!$K$39)*リスト【例】!$T$39,COUNTIF(D30:AE30,リスト【例】!$K$40)*リスト【例】!$T$40,COUNTIF(D30:AE30,リスト【例】!$K$41)*リスト【例】!$T$41,COUNTIF(D30:AE30,リスト【例】!$K$42)*リスト【例】!$T$42,COUNTIF(D30:AE30,リスト【例】!$K$43)*リスト【例】!$T$43))</f>
        <v>20.000000000000007</v>
      </c>
      <c r="AG30" s="48">
        <f t="shared" si="2"/>
        <v>5.0000000000000018</v>
      </c>
      <c r="AH30" s="48" cm="1">
        <f t="array" ref="AH30">_xlfn.IFS(AF$5="","",AG30="","",ROUNDDOWN(AG30/AF$5,2)&gt;1,1,AG30/AF$5&gt;0,ROUNDDOWN(AG30/AF$5,2),TRUE,"")</f>
        <v>0.12</v>
      </c>
      <c r="AI30" s="63"/>
      <c r="AJ30" s="63"/>
      <c r="AK30" s="64"/>
    </row>
    <row r="31" spans="1:37" ht="24" customHeight="1" x14ac:dyDescent="0.55000000000000004">
      <c r="A31" s="21"/>
      <c r="B31" s="22"/>
      <c r="C31" s="23"/>
      <c r="D31" s="21"/>
      <c r="E31" s="22"/>
      <c r="F31" s="22"/>
      <c r="G31" s="22"/>
      <c r="H31" s="22"/>
      <c r="I31" s="22"/>
      <c r="J31" s="23"/>
      <c r="K31" s="21"/>
      <c r="L31" s="22"/>
      <c r="M31" s="22"/>
      <c r="N31" s="22"/>
      <c r="O31" s="22"/>
      <c r="P31" s="22"/>
      <c r="Q31" s="23"/>
      <c r="R31" s="21"/>
      <c r="S31" s="22"/>
      <c r="T31" s="22"/>
      <c r="U31" s="22"/>
      <c r="V31" s="22"/>
      <c r="W31" s="22"/>
      <c r="X31" s="23"/>
      <c r="Y31" s="65" t="s">
        <v>119</v>
      </c>
      <c r="Z31" s="66"/>
      <c r="AA31" s="67"/>
      <c r="AB31" s="145" t="str" cm="1">
        <f t="array" ref="AB31">_xlfn.IFS(COUNTA(A25:A30)=0,"",COUNTIF(A25:A30,A25)=COUNTA(A25:A30),A25,TRUE,"その他")</f>
        <v>夜間支援従事者</v>
      </c>
      <c r="AC31" s="146"/>
      <c r="AD31" s="146"/>
      <c r="AE31" s="147"/>
      <c r="AF31" s="68" t="s">
        <v>108</v>
      </c>
      <c r="AG31" s="69"/>
      <c r="AH31" s="48">
        <f>IF(COUNT(AH25:AH30)=0,"",ROUNDDOWN(SUM(AH25:AH30),2))</f>
        <v>1.74</v>
      </c>
      <c r="AI31" s="22"/>
      <c r="AJ31" s="22"/>
      <c r="AK31" s="25"/>
    </row>
    <row r="32" spans="1:37" ht="3" customHeight="1" thickBot="1" x14ac:dyDescent="0.6">
      <c r="A32" s="13"/>
      <c r="B32" s="14"/>
      <c r="C32" s="15"/>
      <c r="D32" s="13"/>
      <c r="E32" s="14"/>
      <c r="F32" s="14"/>
      <c r="G32" s="14"/>
      <c r="H32" s="14"/>
      <c r="I32" s="14"/>
      <c r="J32" s="15"/>
      <c r="K32" s="13"/>
      <c r="L32" s="14"/>
      <c r="M32" s="14"/>
      <c r="N32" s="14"/>
      <c r="O32" s="14"/>
      <c r="P32" s="14"/>
      <c r="Q32" s="15"/>
      <c r="R32" s="13"/>
      <c r="S32" s="14"/>
      <c r="T32" s="14"/>
      <c r="U32" s="14"/>
      <c r="V32" s="14"/>
      <c r="W32" s="14"/>
      <c r="X32" s="15"/>
      <c r="Y32" s="13"/>
      <c r="Z32" s="14"/>
      <c r="AA32" s="14"/>
      <c r="AB32" s="14"/>
      <c r="AC32" s="14"/>
      <c r="AD32" s="14"/>
      <c r="AE32" s="15"/>
      <c r="AF32" s="16"/>
      <c r="AG32" s="17"/>
      <c r="AH32" s="17"/>
      <c r="AI32" s="14"/>
      <c r="AJ32" s="14"/>
      <c r="AK32" s="18"/>
    </row>
    <row r="33" spans="1:37" ht="15" customHeight="1" x14ac:dyDescent="0.55000000000000004">
      <c r="A33" s="1" t="s">
        <v>109</v>
      </c>
    </row>
    <row r="34" spans="1:37" ht="15" customHeight="1" x14ac:dyDescent="0.55000000000000004">
      <c r="A34" s="37" t="s">
        <v>77</v>
      </c>
      <c r="B34" s="71" t="s">
        <v>79</v>
      </c>
      <c r="C34" s="71"/>
      <c r="D34" s="71"/>
      <c r="E34" s="71"/>
      <c r="F34" s="71"/>
      <c r="G34" s="71"/>
      <c r="H34" s="71"/>
      <c r="I34" s="71"/>
      <c r="J34" s="71"/>
      <c r="K34" s="71"/>
      <c r="L34" s="71"/>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row>
    <row r="35" spans="1:37" ht="15" customHeight="1" x14ac:dyDescent="0.55000000000000004">
      <c r="A35" s="37" t="s">
        <v>80</v>
      </c>
      <c r="B35" s="71" t="s">
        <v>120</v>
      </c>
      <c r="C35" s="71"/>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row>
    <row r="36" spans="1:37" ht="15" customHeight="1" x14ac:dyDescent="0.55000000000000004">
      <c r="A36" s="70" t="s">
        <v>83</v>
      </c>
      <c r="B36" s="71" t="s">
        <v>82</v>
      </c>
      <c r="C36" s="71"/>
      <c r="D36" s="71"/>
      <c r="E36" s="71"/>
      <c r="F36" s="71"/>
      <c r="G36" s="71"/>
      <c r="H36" s="71"/>
      <c r="I36" s="71"/>
      <c r="J36" s="71"/>
      <c r="K36" s="71"/>
      <c r="L36" s="71"/>
      <c r="M36" s="71"/>
      <c r="N36" s="71"/>
      <c r="O36" s="71"/>
      <c r="P36" s="71"/>
      <c r="Q36" s="71"/>
      <c r="R36" s="71"/>
      <c r="S36" s="71"/>
      <c r="T36" s="71"/>
      <c r="U36" s="71"/>
      <c r="V36" s="71"/>
      <c r="W36" s="71"/>
      <c r="X36" s="71"/>
      <c r="Y36" s="71"/>
      <c r="Z36" s="71"/>
      <c r="AA36" s="71"/>
      <c r="AB36" s="71"/>
      <c r="AC36" s="71"/>
      <c r="AD36" s="71"/>
      <c r="AE36" s="71"/>
      <c r="AF36" s="71"/>
      <c r="AG36" s="71"/>
      <c r="AH36" s="71"/>
      <c r="AI36" s="71"/>
      <c r="AJ36" s="71"/>
      <c r="AK36" s="71"/>
    </row>
    <row r="37" spans="1:37" ht="15" customHeight="1" x14ac:dyDescent="0.55000000000000004">
      <c r="A37" s="70"/>
      <c r="B37" s="71" t="s">
        <v>85</v>
      </c>
      <c r="C37" s="71"/>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row>
    <row r="38" spans="1:37" ht="15" customHeight="1" x14ac:dyDescent="0.55000000000000004">
      <c r="A38" s="70"/>
      <c r="B38" s="71" t="s">
        <v>84</v>
      </c>
      <c r="C38" s="71"/>
      <c r="D38" s="71"/>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row>
    <row r="39" spans="1:37" ht="15" customHeight="1" x14ac:dyDescent="0.55000000000000004">
      <c r="A39" s="70"/>
      <c r="B39" s="72" t="s">
        <v>88</v>
      </c>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row>
    <row r="40" spans="1:37" ht="15" customHeight="1" thickBot="1" x14ac:dyDescent="0.6">
      <c r="A40" s="37" t="s">
        <v>86</v>
      </c>
      <c r="B40" s="71" t="s">
        <v>89</v>
      </c>
      <c r="C40" s="71"/>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row>
    <row r="41" spans="1:37" ht="60" customHeight="1" thickBot="1" x14ac:dyDescent="0.6">
      <c r="B41" s="96" t="s">
        <v>90</v>
      </c>
      <c r="C41" s="97"/>
      <c r="D41" s="98"/>
      <c r="E41" s="99" t="str">
        <f>CONCATENATE(リスト【例】!U4,リスト【例】!U5,リスト【例】!U6,リスト【例】!U7,リスト【例】!U8,リスト【例】!U9,リスト【例】!U10,リスト【例】!U11,リスト【例】!U12,リスト【例】!U13,リスト【例】!U14,リスト【例】!U15,リスト【例】!U16,リスト【例】!U17,リスト【例】!U18,リスト【例】!U19,リスト【例】!U20,リスト【例】!U21,リスト【例】!U22,リスト【例】!U23)</f>
        <v>①５：００～９：００(4h)　②５：００～１２：００(6.25h)　③７：００～１２：００(5h)　④７：００～１５：００(7h)　⑤８：００～１５：００(6.25h)　⑥８：３０～１７：００(7.5h)　⑦８：３０～１７：１５(7.75h)　⑧９：００～１６：００(6h)　⑨９：００～１８：００(8h)　⑩１３：００～１５：００(2h)　⑪１３：００～１７：００(4h)　⑫１５：００～２２：００(6.25h)　⑬１７：００～２２：００(5h)　⑭１９：００～２２：００(3h)　⑮２２：００～５：００(5h)　⑯８：００～９：００、１６：００～１７：００(2h)　⑰５：００～９：００、１７：００～２２：００(8h)　⑱５：００～９：００、１３：００～１５：００、１９：００～２２：００(8h)　</v>
      </c>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1"/>
    </row>
    <row r="42" spans="1:37" ht="15" customHeight="1" x14ac:dyDescent="0.55000000000000004">
      <c r="A42" s="37" t="s">
        <v>100</v>
      </c>
      <c r="B42" s="71" t="s">
        <v>101</v>
      </c>
      <c r="C42" s="71"/>
      <c r="D42" s="71"/>
      <c r="E42" s="71"/>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row>
    <row r="43" spans="1:37" ht="15" customHeight="1" x14ac:dyDescent="0.55000000000000004">
      <c r="A43" s="37" t="s">
        <v>104</v>
      </c>
      <c r="B43" s="71" t="s">
        <v>105</v>
      </c>
      <c r="C43" s="71"/>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row>
    <row r="44" spans="1:37" ht="15" customHeight="1" x14ac:dyDescent="0.55000000000000004">
      <c r="A44" s="37" t="s">
        <v>106</v>
      </c>
      <c r="B44" s="71" t="s">
        <v>107</v>
      </c>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row>
    <row r="45" spans="1:37" ht="15" customHeight="1" x14ac:dyDescent="0.55000000000000004">
      <c r="A45" s="37" t="s">
        <v>110</v>
      </c>
      <c r="B45" s="71" t="s">
        <v>111</v>
      </c>
      <c r="C45" s="71"/>
      <c r="D45" s="71"/>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row>
    <row r="47" spans="1:37" ht="15" customHeight="1" x14ac:dyDescent="0.55000000000000004">
      <c r="A47" s="39"/>
      <c r="B47" s="40"/>
      <c r="C47" s="41"/>
      <c r="D47" s="129" t="str">
        <f>IF(リスト【例】!$E$4="","",リスト【例】!$E$4)</f>
        <v>管理者</v>
      </c>
      <c r="E47" s="131"/>
      <c r="F47" s="131"/>
      <c r="G47" s="130"/>
      <c r="H47" s="129" t="str">
        <f>IF(リスト【例】!$E$5="","",リスト【例】!$E$5)</f>
        <v>サービス管理責任者</v>
      </c>
      <c r="I47" s="131"/>
      <c r="J47" s="131"/>
      <c r="K47" s="130"/>
      <c r="L47" s="129" t="str">
        <f>IF(リスト【例】!$E$6="","",リスト【例】!$E$6)</f>
        <v>医師</v>
      </c>
      <c r="M47" s="131"/>
      <c r="N47" s="131"/>
      <c r="O47" s="130"/>
      <c r="P47" s="129" t="str">
        <f>IF(リスト【例】!$E$7="","",リスト【例】!$E$7)</f>
        <v>看護職員</v>
      </c>
      <c r="Q47" s="131"/>
      <c r="R47" s="131"/>
      <c r="S47" s="130"/>
      <c r="T47" s="129" t="str">
        <f>IF(リスト【例】!$E$8="","",リスト【例】!$E$8)</f>
        <v>理学療法士</v>
      </c>
      <c r="U47" s="131"/>
      <c r="V47" s="131"/>
      <c r="W47" s="130"/>
      <c r="X47" s="129" t="str">
        <f>IF(リスト【例】!$E$9="","",リスト【例】!$E$9)</f>
        <v>作業療法士</v>
      </c>
      <c r="Y47" s="131"/>
      <c r="Z47" s="131"/>
      <c r="AA47" s="130"/>
      <c r="AB47" s="129" t="str">
        <f>IF(リスト【例】!$E$10="","",リスト【例】!$E$10)</f>
        <v>生活支援員</v>
      </c>
      <c r="AC47" s="131"/>
      <c r="AD47" s="131"/>
      <c r="AE47" s="130"/>
    </row>
    <row r="48" spans="1:37" ht="15" customHeight="1" x14ac:dyDescent="0.55000000000000004">
      <c r="A48" s="42"/>
      <c r="B48" s="43"/>
      <c r="C48" s="44"/>
      <c r="D48" s="116" t="s">
        <v>156</v>
      </c>
      <c r="E48" s="117"/>
      <c r="F48" s="118" t="s">
        <v>157</v>
      </c>
      <c r="G48" s="119"/>
      <c r="H48" s="116" t="s">
        <v>156</v>
      </c>
      <c r="I48" s="117"/>
      <c r="J48" s="118" t="s">
        <v>157</v>
      </c>
      <c r="K48" s="119"/>
      <c r="L48" s="116" t="s">
        <v>156</v>
      </c>
      <c r="M48" s="117"/>
      <c r="N48" s="118" t="s">
        <v>157</v>
      </c>
      <c r="O48" s="119"/>
      <c r="P48" s="116" t="s">
        <v>156</v>
      </c>
      <c r="Q48" s="117"/>
      <c r="R48" s="118" t="s">
        <v>157</v>
      </c>
      <c r="S48" s="119"/>
      <c r="T48" s="116" t="s">
        <v>156</v>
      </c>
      <c r="U48" s="117"/>
      <c r="V48" s="118" t="s">
        <v>157</v>
      </c>
      <c r="W48" s="119"/>
      <c r="X48" s="116" t="s">
        <v>156</v>
      </c>
      <c r="Y48" s="117"/>
      <c r="Z48" s="118" t="s">
        <v>157</v>
      </c>
      <c r="AA48" s="119"/>
      <c r="AB48" s="116" t="s">
        <v>156</v>
      </c>
      <c r="AC48" s="117"/>
      <c r="AD48" s="118" t="s">
        <v>157</v>
      </c>
      <c r="AE48" s="119"/>
    </row>
    <row r="49" spans="1:31" ht="15" customHeight="1" x14ac:dyDescent="0.55000000000000004">
      <c r="A49" s="129" t="s">
        <v>151</v>
      </c>
      <c r="B49" s="130"/>
      <c r="C49" s="45" t="s">
        <v>152</v>
      </c>
      <c r="D49" s="132" t="str">
        <f>IF(COUNTIFS($A$12:$A$32,D47,$B$12:$B$32,"Ａ")=0,"",COUNTIFS($A$12:$A$32,D47,$B$12:$B$32,"Ａ"))</f>
        <v/>
      </c>
      <c r="E49" s="133"/>
      <c r="F49" s="133">
        <f>IF(COUNTIFS($A$12:$A$32,D47,$B$12:$B$32,"Ｂ")=0,"",COUNTIFS($A$12:$A$32,D47,$B$12:$B$32,"Ｂ"))</f>
        <v>1</v>
      </c>
      <c r="G49" s="134"/>
      <c r="H49" s="132" t="str">
        <f>IF(COUNTIFS($A$12:$A$32,H47,$B$12:$B$32,"Ａ")=0,"",COUNTIFS($A$12:$A$32,H47,$B$12:$B$32,"Ａ"))</f>
        <v/>
      </c>
      <c r="I49" s="133"/>
      <c r="J49" s="133" t="str">
        <f>IF(COUNTIFS($A$12:$A$32,H47,$B$12:$B$32,"Ｂ")=0,"",COUNTIFS($A$12:$A$32,H47,$B$12:$B$32,"Ｂ"))</f>
        <v/>
      </c>
      <c r="K49" s="134"/>
      <c r="L49" s="132" t="str">
        <f>IF(COUNTIFS($A$12:$A$32,L47,$B$12:$B$32,"Ａ")=0,"",COUNTIFS($A$12:$A$32,L47,$B$12:$B$32,"Ａ"))</f>
        <v/>
      </c>
      <c r="M49" s="133"/>
      <c r="N49" s="133" t="str">
        <f>IF(COUNTIFS($A$12:$A$32,L47,$B$12:$B$32,"Ｂ")=0,"",COUNTIFS($A$12:$A$32,L47,$B$12:$B$32,"Ｂ"))</f>
        <v/>
      </c>
      <c r="O49" s="134"/>
      <c r="P49" s="132" t="str">
        <f>IF(COUNTIFS($A$12:$A$32,P47,$B$12:$B$32,"Ａ")=0,"",COUNTIFS($A$12:$A$32,P47,$B$12:$B$32,"Ａ"))</f>
        <v/>
      </c>
      <c r="Q49" s="133"/>
      <c r="R49" s="133" t="str">
        <f>IF(COUNTIFS($A$12:$A$32,P47,$B$12:$B$32,"Ｂ")=0,"",COUNTIFS($A$12:$A$32,P47,$B$12:$B$32,"Ｂ"))</f>
        <v/>
      </c>
      <c r="S49" s="134"/>
      <c r="T49" s="132" t="str">
        <f>IF(COUNTIFS($A$12:$A$32,T47,$B$12:$B$32,"Ａ")=0,"",COUNTIFS($A$12:$A$32,T47,$B$12:$B$32,"Ａ"))</f>
        <v/>
      </c>
      <c r="U49" s="133"/>
      <c r="V49" s="133" t="str">
        <f>IF(COUNTIFS($A$12:$A$32,T47,$B$12:$B$32,"Ｂ")=0,"",COUNTIFS($A$12:$A$32,T47,$B$12:$B$32,"Ｂ"))</f>
        <v/>
      </c>
      <c r="W49" s="134"/>
      <c r="X49" s="132" t="str">
        <f>IF(COUNTIFS($A$12:$A$32,X47,$B$12:$B$32,"Ａ")=0,"",COUNTIFS($A$12:$A$32,X47,$B$12:$B$32,"Ａ"))</f>
        <v/>
      </c>
      <c r="Y49" s="133"/>
      <c r="Z49" s="133" t="str">
        <f>IF(COUNTIFS($A$12:$A$32,X47,$B$12:$B$32,"Ｂ")=0,"",COUNTIFS($A$12:$A$32,X47,$B$12:$B$32,"Ｂ"))</f>
        <v/>
      </c>
      <c r="AA49" s="134"/>
      <c r="AB49" s="132" t="str">
        <f>IF(COUNTIFS($A$12:$A$32,AB47,$B$12:$B$32,"Ａ")=0,"",COUNTIFS($A$12:$A$32,AB47,$B$12:$B$32,"Ａ"))</f>
        <v/>
      </c>
      <c r="AC49" s="133"/>
      <c r="AD49" s="133">
        <f>IF(COUNTIFS($A$12:$A$32,AB47,$B$12:$B$32,"Ｂ")=0,"",COUNTIFS($A$12:$A$32,AB47,$B$12:$B$32,"Ｂ"))</f>
        <v>1</v>
      </c>
      <c r="AE49" s="134"/>
    </row>
    <row r="50" spans="1:31" ht="15" customHeight="1" x14ac:dyDescent="0.55000000000000004">
      <c r="A50" s="116"/>
      <c r="B50" s="119"/>
      <c r="C50" s="46" t="s">
        <v>153</v>
      </c>
      <c r="D50" s="126" t="str">
        <f>IF(COUNTIFS($A$12:$A$32,D47,$B$12:$B$32,"Ｃ")=0,"",COUNTIFS($A$12:$A$32,D47,$B$12:$B$32,"Ｃ"))</f>
        <v/>
      </c>
      <c r="E50" s="127"/>
      <c r="F50" s="127" t="str">
        <f>IF(COUNTIFS($A$12:$A$32,D47,$B$12:$B$32,"Ｄ")=0,"",COUNTIFS($A$12:$A$32,D47,$B$12:$B$32,"Ｄ"))</f>
        <v/>
      </c>
      <c r="G50" s="128"/>
      <c r="H50" s="126">
        <f>IF(COUNTIFS($A$12:$A$32,H47,$B$12:$B$32,"Ｃ")=0,"",COUNTIFS($A$12:$A$32,H47,$B$12:$B$32,"Ｃ"))</f>
        <v>1</v>
      </c>
      <c r="I50" s="127"/>
      <c r="J50" s="127" t="str">
        <f>IF(COUNTIFS($A$12:$A$32,H47,$B$12:$B$32,"Ｄ")=0,"",COUNTIFS($A$12:$A$32,H47,$B$12:$B$32,"Ｄ"))</f>
        <v/>
      </c>
      <c r="K50" s="128"/>
      <c r="L50" s="126" t="str">
        <f>IF(COUNTIFS($A$12:$A$32,L47,$B$12:$B$32,"Ｃ")=0,"",COUNTIFS($A$12:$A$32,L47,$B$12:$B$32,"Ｃ"))</f>
        <v/>
      </c>
      <c r="M50" s="127"/>
      <c r="N50" s="127" t="str">
        <f>IF(COUNTIFS($A$12:$A$32,L47,$B$12:$B$32,"Ｄ")=0,"",COUNTIFS($A$12:$A$32,L47,$B$12:$B$32,"Ｄ"))</f>
        <v/>
      </c>
      <c r="O50" s="128"/>
      <c r="P50" s="126" t="str">
        <f>IF(COUNTIFS($A$12:$A$32,P47,$B$12:$B$32,"Ｃ")=0,"",COUNTIFS($A$12:$A$32,P47,$B$12:$B$32,"Ｃ"))</f>
        <v/>
      </c>
      <c r="Q50" s="127"/>
      <c r="R50" s="127" t="str">
        <f>IF(COUNTIFS($A$12:$A$32,P47,$B$12:$B$32,"Ｄ")=0,"",COUNTIFS($A$12:$A$32,P47,$B$12:$B$32,"Ｄ"))</f>
        <v/>
      </c>
      <c r="S50" s="128"/>
      <c r="T50" s="126" t="str">
        <f>IF(COUNTIFS($A$12:$A$32,T47,$B$12:$B$32,"Ｃ")=0,"",COUNTIFS($A$12:$A$32,T47,$B$12:$B$32,"Ｃ"))</f>
        <v/>
      </c>
      <c r="U50" s="127"/>
      <c r="V50" s="127" t="str">
        <f>IF(COUNTIFS($A$12:$A$32,T47,$B$12:$B$32,"Ｄ")=0,"",COUNTIFS($A$12:$A$32,T47,$B$12:$B$32,"Ｄ"))</f>
        <v/>
      </c>
      <c r="W50" s="128"/>
      <c r="X50" s="126" t="str">
        <f>IF(COUNTIFS($A$12:$A$32,X47,$B$12:$B$32,"Ｃ")=0,"",COUNTIFS($A$12:$A$32,X47,$B$12:$B$32,"Ｃ"))</f>
        <v/>
      </c>
      <c r="Y50" s="127"/>
      <c r="Z50" s="127" t="str">
        <f>IF(COUNTIFS($A$12:$A$32,X47,$B$12:$B$32,"Ｄ")=0,"",COUNTIFS($A$12:$A$32,X47,$B$12:$B$32,"Ｄ"))</f>
        <v/>
      </c>
      <c r="AA50" s="128"/>
      <c r="AB50" s="126" t="str">
        <f>IF(COUNTIFS($A$12:$A$32,AB47,$B$12:$B$32,"Ｃ")=0,"",COUNTIFS($A$12:$A$32,AB47,$B$12:$B$32,"Ｃ"))</f>
        <v/>
      </c>
      <c r="AC50" s="127"/>
      <c r="AD50" s="127">
        <f>IF(COUNTIFS($A$12:$A$32,AB47,$B$12:$B$32,"Ｄ")=0,"",COUNTIFS($A$12:$A$32,AB47,$B$12:$B$32,"Ｄ"))</f>
        <v>1</v>
      </c>
      <c r="AE50" s="128"/>
    </row>
    <row r="51" spans="1:31" ht="15" customHeight="1" x14ac:dyDescent="0.55000000000000004">
      <c r="A51" s="65" t="s">
        <v>154</v>
      </c>
      <c r="B51" s="115"/>
      <c r="C51" s="69"/>
      <c r="D51" s="123" t="str">
        <f>IF(SUM(SUMIFS($AH$12:$AH$32,$A$12:$A$32,D47,$B$12:$B$32,"Ａ"),SUMIFS($AH$12:$AH$32,$A$12:$A$32,D47,$B$12:$B$32,"Ｃ"))=0,"",SUM(SUMIFS($AH$12:$AH$32,$A$12:$A$32,D47,$B$12:$B$32,"Ａ"),SUMIFS($AH$12:$AH$32,$A$12:$A$32,D47,$B$12:$B$32,"Ｃ")))</f>
        <v/>
      </c>
      <c r="E51" s="124"/>
      <c r="F51" s="124">
        <f>IF(SUM(SUMIFS($AH$12:$AH$32,$A$12:$A$32,D47,$B$12:$B$32,"Ｂ"),SUMIFS($AH$12:$AH$32,$A$12:$A$32,D47,$B$12:$B$32,"Ｄ"))=0,"",SUM(SUMIFS($AH$12:$AH$32,$A$12:$A$32,D47,$B$12:$B$32,"Ｂ"),SUMIFS($AH$12:$AH$32,$A$12:$A$32,D47,$B$12:$B$32,"Ｄ")))</f>
        <v>0.25</v>
      </c>
      <c r="G51" s="125"/>
      <c r="H51" s="123">
        <f>IF(SUM(SUMIFS($AH$12:$AH$32,$A$12:$A$32,H47,$B$12:$B$32,"Ａ"),SUMIFS($AH$12:$AH$32,$A$12:$A$32,H47,$B$12:$B$32,"Ｃ"))=0,"",SUM(SUMIFS($AH$12:$AH$32,$A$12:$A$32,H47,$B$12:$B$32,"Ａ"),SUMIFS($AH$12:$AH$32,$A$12:$A$32,H47,$B$12:$B$32,"Ｃ")))</f>
        <v>0.78</v>
      </c>
      <c r="I51" s="124"/>
      <c r="J51" s="124" t="str">
        <f>IF(SUM(SUMIFS($AH$12:$AH$32,$A$12:$A$32,H47,$B$12:$B$32,"Ｂ"),SUMIFS($AH$12:$AH$32,$A$12:$A$32,H47,$B$12:$B$32,"Ｄ"))=0,"",SUM(SUMIFS($AH$12:$AH$32,$A$12:$A$32,H47,$B$12:$B$32,"Ｂ"),SUMIFS($AH$12:$AH$32,$A$12:$A$32,H47,$B$12:$B$32,"Ｄ")))</f>
        <v/>
      </c>
      <c r="K51" s="125"/>
      <c r="L51" s="123" t="str">
        <f>IF(SUM(SUMIFS($AH$12:$AH$32,$A$12:$A$32,L47,$B$12:$B$32,"Ａ"),SUMIFS($AH$12:$AH$32,$A$12:$A$32,L47,$B$12:$B$32,"Ｃ"))=0,"",SUM(SUMIFS($AH$12:$AH$32,$A$12:$A$32,L47,$B$12:$B$32,"Ａ"),SUMIFS($AH$12:$AH$32,$A$12:$A$32,L47,$B$12:$B$32,"Ｃ")))</f>
        <v/>
      </c>
      <c r="M51" s="124"/>
      <c r="N51" s="124" t="str">
        <f>IF(SUM(SUMIFS($AH$12:$AH$32,$A$12:$A$32,L47,$B$12:$B$32,"Ｂ"),SUMIFS($AH$12:$AH$32,$A$12:$A$32,L47,$B$12:$B$32,"Ｄ"))=0,"",SUM(SUMIFS($AH$12:$AH$32,$A$12:$A$32,L47,$B$12:$B$32,"Ｂ"),SUMIFS($AH$12:$AH$32,$A$12:$A$32,L47,$B$12:$B$32,"Ｄ")))</f>
        <v/>
      </c>
      <c r="O51" s="125"/>
      <c r="P51" s="123" t="str">
        <f>IF(SUM(SUMIFS($AH$12:$AH$32,$A$12:$A$32,P47,$B$12:$B$32,"Ａ"),SUMIFS($AH$12:$AH$32,$A$12:$A$32,P47,$B$12:$B$32,"Ｃ"))=0,"",SUM(SUMIFS($AH$12:$AH$32,$A$12:$A$32,P47,$B$12:$B$32,"Ａ"),SUMIFS($AH$12:$AH$32,$A$12:$A$32,P47,$B$12:$B$32,"Ｃ")))</f>
        <v/>
      </c>
      <c r="Q51" s="124"/>
      <c r="R51" s="124" t="str">
        <f>IF(SUM(SUMIFS($AH$12:$AH$32,$A$12:$A$32,P47,$B$12:$B$32,"Ｂ"),SUMIFS($AH$12:$AH$32,$A$12:$A$32,P47,$B$12:$B$32,"Ｄ"))=0,"",SUM(SUMIFS($AH$12:$AH$32,$A$12:$A$32,P47,$B$12:$B$32,"Ｂ"),SUMIFS($AH$12:$AH$32,$A$12:$A$32,P47,$B$12:$B$32,"Ｄ")))</f>
        <v/>
      </c>
      <c r="S51" s="125"/>
      <c r="T51" s="123" t="str">
        <f>IF(SUM(SUMIFS($AH$12:$AH$32,$A$12:$A$32,T47,$B$12:$B$32,"Ａ"),SUMIFS($AH$12:$AH$32,$A$12:$A$32,T47,$B$12:$B$32,"Ｃ"))=0,"",SUM(SUMIFS($AH$12:$AH$32,$A$12:$A$32,T47,$B$12:$B$32,"Ａ"),SUMIFS($AH$12:$AH$32,$A$12:$A$32,T47,$B$12:$B$32,"Ｃ")))</f>
        <v/>
      </c>
      <c r="U51" s="124"/>
      <c r="V51" s="124" t="str">
        <f>IF(SUM(SUMIFS($AH$12:$AH$32,$A$12:$A$32,T47,$B$12:$B$32,"Ｂ"),SUMIFS($AH$12:$AH$32,$A$12:$A$32,T47,$B$12:$B$32,"Ｄ"))=0,"",SUM(SUMIFS($AH$12:$AH$32,$A$12:$A$32,T47,$B$12:$B$32,"Ｂ"),SUMIFS($AH$12:$AH$32,$A$12:$A$32,T47,$B$12:$B$32,"Ｄ")))</f>
        <v/>
      </c>
      <c r="W51" s="125"/>
      <c r="X51" s="123" t="str">
        <f>IF(SUM(SUMIFS($AH$12:$AH$32,$A$12:$A$32,X47,$B$12:$B$32,"Ａ"),SUMIFS($AH$12:$AH$32,$A$12:$A$32,X47,$B$12:$B$32,"Ｃ"))=0,"",SUM(SUMIFS($AH$12:$AH$32,$A$12:$A$32,X47,$B$12:$B$32,"Ａ"),SUMIFS($AH$12:$AH$32,$A$12:$A$32,X47,$B$12:$B$32,"Ｃ")))</f>
        <v/>
      </c>
      <c r="Y51" s="124"/>
      <c r="Z51" s="124" t="str">
        <f>IF(SUM(SUMIFS($AH$12:$AH$32,$A$12:$A$32,X47,$B$12:$B$32,"Ｂ"),SUMIFS($AH$12:$AH$32,$A$12:$A$32,X47,$B$12:$B$32,"Ｄ"))=0,"",SUM(SUMIFS($AH$12:$AH$32,$A$12:$A$32,X47,$B$12:$B$32,"Ｂ"),SUMIFS($AH$12:$AH$32,$A$12:$A$32,X47,$B$12:$B$32,"Ｄ")))</f>
        <v/>
      </c>
      <c r="AA51" s="125"/>
      <c r="AB51" s="123" t="str">
        <f>IF(SUM(SUMIFS($AH$12:$AH$32,$A$12:$A$32,AB47,$B$12:$B$32,"Ａ"),SUMIFS($AH$12:$AH$32,$A$12:$A$32,AB47,$B$12:$B$32,"Ｃ"))=0,"",SUM(SUMIFS($AH$12:$AH$32,$A$12:$A$32,AB47,$B$12:$B$32,"Ａ"),SUMIFS($AH$12:$AH$32,$A$12:$A$32,AB47,$B$12:$B$32,"Ｃ")))</f>
        <v/>
      </c>
      <c r="AC51" s="124"/>
      <c r="AD51" s="124">
        <f>IF(SUM(SUMIFS($AH$12:$AH$32,$A$12:$A$32,AB47,$B$12:$B$32,"Ｂ"),SUMIFS($AH$12:$AH$32,$A$12:$A$32,AB47,$B$12:$B$32,"Ｄ"))=0,"",SUM(SUMIFS($AH$12:$AH$32,$A$12:$A$32,AB47,$B$12:$B$32,"Ｂ"),SUMIFS($AH$12:$AH$32,$A$12:$A$32,AB47,$B$12:$B$32,"Ｄ")))</f>
        <v>1.53</v>
      </c>
      <c r="AE51" s="125"/>
    </row>
    <row r="52" spans="1:31" ht="15" customHeight="1" x14ac:dyDescent="0.55000000000000004">
      <c r="A52" s="65" t="s">
        <v>155</v>
      </c>
      <c r="B52" s="115"/>
      <c r="C52" s="69"/>
      <c r="D52" s="120">
        <f>IF(SUM(D51,F51)=0,"",SUM(D51,F51))</f>
        <v>0.25</v>
      </c>
      <c r="E52" s="121"/>
      <c r="F52" s="121"/>
      <c r="G52" s="122"/>
      <c r="H52" s="120">
        <f>IF(SUM(H51,J51)=0,"",SUM(H51,J51))</f>
        <v>0.78</v>
      </c>
      <c r="I52" s="121"/>
      <c r="J52" s="121"/>
      <c r="K52" s="122"/>
      <c r="L52" s="120" t="str">
        <f>IF(SUM(L51,N51)=0,"",SUM(L51,N51))</f>
        <v/>
      </c>
      <c r="M52" s="121"/>
      <c r="N52" s="121"/>
      <c r="O52" s="122"/>
      <c r="P52" s="120" t="str">
        <f>IF(SUM(P51,R51)=0,"",SUM(P51,R51))</f>
        <v/>
      </c>
      <c r="Q52" s="121"/>
      <c r="R52" s="121"/>
      <c r="S52" s="122"/>
      <c r="T52" s="120" t="str">
        <f>IF(SUM(T51,V51)=0,"",SUM(T51,V51))</f>
        <v/>
      </c>
      <c r="U52" s="121"/>
      <c r="V52" s="121"/>
      <c r="W52" s="122"/>
      <c r="X52" s="120" t="str">
        <f>IF(SUM(X51,Z51)=0,"",SUM(X51,Z51))</f>
        <v/>
      </c>
      <c r="Y52" s="121"/>
      <c r="Z52" s="121"/>
      <c r="AA52" s="122"/>
      <c r="AB52" s="120">
        <f>IF(SUM(AB51,AD51)=0,"",SUM(AB51,AD51))</f>
        <v>1.53</v>
      </c>
      <c r="AC52" s="121"/>
      <c r="AD52" s="121"/>
      <c r="AE52" s="122"/>
    </row>
    <row r="54" spans="1:31" ht="15" customHeight="1" x14ac:dyDescent="0.55000000000000004">
      <c r="A54" s="39"/>
      <c r="B54" s="40"/>
      <c r="C54" s="41"/>
      <c r="D54" s="129" t="str">
        <f>IF(リスト【例】!$E$11="","",リスト【例】!$E$11)</f>
        <v>地域移行支援員</v>
      </c>
      <c r="E54" s="131"/>
      <c r="F54" s="131"/>
      <c r="G54" s="130"/>
      <c r="H54" s="129" t="str">
        <f>IF(リスト【例】!$E$12="","",リスト【例】!$E$12)</f>
        <v>職業指導員</v>
      </c>
      <c r="I54" s="131"/>
      <c r="J54" s="131"/>
      <c r="K54" s="130"/>
      <c r="L54" s="129" t="str">
        <f>IF(リスト【例】!$E$13="","",リスト【例】!$E$13)</f>
        <v>就労支援員</v>
      </c>
      <c r="M54" s="131"/>
      <c r="N54" s="131"/>
      <c r="O54" s="130"/>
      <c r="P54" s="129" t="str">
        <f>IF(リスト【例】!$E$14="","",リスト【例】!$E$14)</f>
        <v>就労定着支援員</v>
      </c>
      <c r="Q54" s="131"/>
      <c r="R54" s="131"/>
      <c r="S54" s="130"/>
      <c r="T54" s="129" t="str">
        <f>IF(リスト【例】!$E$15="","",リスト【例】!$E$15)</f>
        <v>世話人</v>
      </c>
      <c r="U54" s="131"/>
      <c r="V54" s="131"/>
      <c r="W54" s="130"/>
      <c r="X54" s="129" t="str">
        <f>IF(リスト【例】!$E$16="","",リスト【例】!$E$16)</f>
        <v>賃金向上達成指導員</v>
      </c>
      <c r="Y54" s="131"/>
      <c r="Z54" s="131"/>
      <c r="AA54" s="130"/>
      <c r="AB54" s="129" t="str">
        <f>IF(リスト【例】!$E$17="","",リスト【例】!$E$17)</f>
        <v>目標工賃達成指導員</v>
      </c>
      <c r="AC54" s="131"/>
      <c r="AD54" s="131"/>
      <c r="AE54" s="130"/>
    </row>
    <row r="55" spans="1:31" ht="15" customHeight="1" x14ac:dyDescent="0.55000000000000004">
      <c r="A55" s="42"/>
      <c r="B55" s="43"/>
      <c r="C55" s="44"/>
      <c r="D55" s="116" t="s">
        <v>156</v>
      </c>
      <c r="E55" s="117"/>
      <c r="F55" s="118" t="s">
        <v>157</v>
      </c>
      <c r="G55" s="119"/>
      <c r="H55" s="116" t="s">
        <v>156</v>
      </c>
      <c r="I55" s="117"/>
      <c r="J55" s="118" t="s">
        <v>157</v>
      </c>
      <c r="K55" s="119"/>
      <c r="L55" s="116" t="s">
        <v>156</v>
      </c>
      <c r="M55" s="117"/>
      <c r="N55" s="118" t="s">
        <v>157</v>
      </c>
      <c r="O55" s="119"/>
      <c r="P55" s="116" t="s">
        <v>156</v>
      </c>
      <c r="Q55" s="117"/>
      <c r="R55" s="118" t="s">
        <v>157</v>
      </c>
      <c r="S55" s="119"/>
      <c r="T55" s="116" t="s">
        <v>156</v>
      </c>
      <c r="U55" s="117"/>
      <c r="V55" s="118" t="s">
        <v>157</v>
      </c>
      <c r="W55" s="119"/>
      <c r="X55" s="116" t="s">
        <v>156</v>
      </c>
      <c r="Y55" s="117"/>
      <c r="Z55" s="118" t="s">
        <v>157</v>
      </c>
      <c r="AA55" s="119"/>
      <c r="AB55" s="116" t="s">
        <v>156</v>
      </c>
      <c r="AC55" s="117"/>
      <c r="AD55" s="118" t="s">
        <v>157</v>
      </c>
      <c r="AE55" s="119"/>
    </row>
    <row r="56" spans="1:31" ht="15" customHeight="1" x14ac:dyDescent="0.55000000000000004">
      <c r="A56" s="129" t="s">
        <v>151</v>
      </c>
      <c r="B56" s="130"/>
      <c r="C56" s="45" t="s">
        <v>152</v>
      </c>
      <c r="D56" s="132" t="str">
        <f>IF(COUNTIFS($A$12:$A$32,D54,$B$12:$B$32,"Ａ")=0,"",COUNTIFS($A$12:$A$32,D54,$B$12:$B$32,"Ａ"))</f>
        <v/>
      </c>
      <c r="E56" s="133"/>
      <c r="F56" s="133" t="str">
        <f>IF(COUNTIFS($A$12:$A$32,D54,$B$12:$B$32,"Ｂ")=0,"",COUNTIFS($A$12:$A$32,D54,$B$12:$B$32,"Ｂ"))</f>
        <v/>
      </c>
      <c r="G56" s="134"/>
      <c r="H56" s="132" t="str">
        <f>IF(COUNTIFS($A$12:$A$32,H54,$B$12:$B$32,"Ａ")=0,"",COUNTIFS($A$12:$A$32,H54,$B$12:$B$32,"Ａ"))</f>
        <v/>
      </c>
      <c r="I56" s="133"/>
      <c r="J56" s="133" t="str">
        <f>IF(COUNTIFS($A$12:$A$32,H54,$B$12:$B$32,"Ｂ")=0,"",COUNTIFS($A$12:$A$32,H54,$B$12:$B$32,"Ｂ"))</f>
        <v/>
      </c>
      <c r="K56" s="134"/>
      <c r="L56" s="132" t="str">
        <f>IF(COUNTIFS($A$12:$A$32,L54,$B$12:$B$32,"Ａ")=0,"",COUNTIFS($A$12:$A$32,L54,$B$12:$B$32,"Ａ"))</f>
        <v/>
      </c>
      <c r="M56" s="133"/>
      <c r="N56" s="133" t="str">
        <f>IF(COUNTIFS($A$12:$A$32,L54,$B$12:$B$32,"Ｂ")=0,"",COUNTIFS($A$12:$A$32,L54,$B$12:$B$32,"Ｂ"))</f>
        <v/>
      </c>
      <c r="O56" s="134"/>
      <c r="P56" s="132" t="str">
        <f>IF(COUNTIFS($A$12:$A$32,P54,$B$12:$B$32,"Ａ")=0,"",COUNTIFS($A$12:$A$32,P54,$B$12:$B$32,"Ａ"))</f>
        <v/>
      </c>
      <c r="Q56" s="133"/>
      <c r="R56" s="133" t="str">
        <f>IF(COUNTIFS($A$12:$A$32,P54,$B$12:$B$32,"Ｂ")=0,"",COUNTIFS($A$12:$A$32,P54,$B$12:$B$32,"Ｂ"))</f>
        <v/>
      </c>
      <c r="S56" s="134"/>
      <c r="T56" s="132">
        <f>IF(COUNTIFS($A$12:$A$32,T54,$B$12:$B$32,"Ａ")=0,"",COUNTIFS($A$12:$A$32,T54,$B$12:$B$32,"Ａ"))</f>
        <v>1</v>
      </c>
      <c r="U56" s="133"/>
      <c r="V56" s="133" t="str">
        <f>IF(COUNTIFS($A$12:$A$32,T54,$B$12:$B$32,"Ｂ")=0,"",COUNTIFS($A$12:$A$32,T54,$B$12:$B$32,"Ｂ"))</f>
        <v/>
      </c>
      <c r="W56" s="134"/>
      <c r="X56" s="132" t="str">
        <f>IF(COUNTIFS($A$12:$A$32,X54,$B$12:$B$32,"Ａ")=0,"",COUNTIFS($A$12:$A$32,X54,$B$12:$B$32,"Ａ"))</f>
        <v/>
      </c>
      <c r="Y56" s="133"/>
      <c r="Z56" s="133" t="str">
        <f>IF(COUNTIFS($A$12:$A$32,X54,$B$12:$B$32,"Ｂ")=0,"",COUNTIFS($A$12:$A$32,X54,$B$12:$B$32,"Ｂ"))</f>
        <v/>
      </c>
      <c r="AA56" s="134"/>
      <c r="AB56" s="132" t="str">
        <f>IF(COUNTIFS($A$12:$A$32,AB54,$B$12:$B$32,"Ａ")=0,"",COUNTIFS($A$12:$A$32,AB54,$B$12:$B$32,"Ａ"))</f>
        <v/>
      </c>
      <c r="AC56" s="133"/>
      <c r="AD56" s="133" t="str">
        <f>IF(COUNTIFS($A$12:$A$32,AB54,$B$12:$B$32,"Ｂ")=0,"",COUNTIFS($A$12:$A$32,AB54,$B$12:$B$32,"Ｂ"))</f>
        <v/>
      </c>
      <c r="AE56" s="134"/>
    </row>
    <row r="57" spans="1:31" ht="15" customHeight="1" x14ac:dyDescent="0.55000000000000004">
      <c r="A57" s="116"/>
      <c r="B57" s="119"/>
      <c r="C57" s="46" t="s">
        <v>153</v>
      </c>
      <c r="D57" s="126" t="str">
        <f>IF(COUNTIFS($A$12:$A$32,D54,$B$12:$B$32,"Ｃ")=0,"",COUNTIFS($A$12:$A$32,D54,$B$12:$B$32,"Ｃ"))</f>
        <v/>
      </c>
      <c r="E57" s="127"/>
      <c r="F57" s="127" t="str">
        <f>IF(COUNTIFS($A$12:$A$32,D54,$B$12:$B$32,"Ｄ")=0,"",COUNTIFS($A$12:$A$32,D54,$B$12:$B$32,"Ｄ"))</f>
        <v/>
      </c>
      <c r="G57" s="128"/>
      <c r="H57" s="126" t="str">
        <f>IF(COUNTIFS($A$12:$A$32,H54,$B$12:$B$32,"Ｃ")=0,"",COUNTIFS($A$12:$A$32,H54,$B$12:$B$32,"Ｃ"))</f>
        <v/>
      </c>
      <c r="I57" s="127"/>
      <c r="J57" s="127" t="str">
        <f>IF(COUNTIFS($A$12:$A$32,H54,$B$12:$B$32,"Ｄ")=0,"",COUNTIFS($A$12:$A$32,H54,$B$12:$B$32,"Ｄ"))</f>
        <v/>
      </c>
      <c r="K57" s="128"/>
      <c r="L57" s="126" t="str">
        <f>IF(COUNTIFS($A$12:$A$32,L54,$B$12:$B$32,"Ｃ")=0,"",COUNTIFS($A$12:$A$32,L54,$B$12:$B$32,"Ｃ"))</f>
        <v/>
      </c>
      <c r="M57" s="127"/>
      <c r="N57" s="127" t="str">
        <f>IF(COUNTIFS($A$12:$A$32,L54,$B$12:$B$32,"Ｄ")=0,"",COUNTIFS($A$12:$A$32,L54,$B$12:$B$32,"Ｄ"))</f>
        <v/>
      </c>
      <c r="O57" s="128"/>
      <c r="P57" s="126" t="str">
        <f>IF(COUNTIFS($A$12:$A$32,P54,$B$12:$B$32,"Ｃ")=0,"",COUNTIFS($A$12:$A$32,P54,$B$12:$B$32,"Ｃ"))</f>
        <v/>
      </c>
      <c r="Q57" s="127"/>
      <c r="R57" s="127" t="str">
        <f>IF(COUNTIFS($A$12:$A$32,P54,$B$12:$B$32,"Ｄ")=0,"",COUNTIFS($A$12:$A$32,P54,$B$12:$B$32,"Ｄ"))</f>
        <v/>
      </c>
      <c r="S57" s="128"/>
      <c r="T57" s="126">
        <f>IF(COUNTIFS($A$12:$A$32,T54,$B$12:$B$32,"Ｃ")=0,"",COUNTIFS($A$12:$A$32,T54,$B$12:$B$32,"Ｃ"))</f>
        <v>1</v>
      </c>
      <c r="U57" s="127"/>
      <c r="V57" s="127">
        <f>IF(COUNTIFS($A$12:$A$32,T54,$B$12:$B$32,"Ｄ")=0,"",COUNTIFS($A$12:$A$32,T54,$B$12:$B$32,"Ｄ"))</f>
        <v>2</v>
      </c>
      <c r="W57" s="128"/>
      <c r="X57" s="126" t="str">
        <f>IF(COUNTIFS($A$12:$A$32,X54,$B$12:$B$32,"Ｃ")=0,"",COUNTIFS($A$12:$A$32,X54,$B$12:$B$32,"Ｃ"))</f>
        <v/>
      </c>
      <c r="Y57" s="127"/>
      <c r="Z57" s="127" t="str">
        <f>IF(COUNTIFS($A$12:$A$32,X54,$B$12:$B$32,"Ｄ")=0,"",COUNTIFS($A$12:$A$32,X54,$B$12:$B$32,"Ｄ"))</f>
        <v/>
      </c>
      <c r="AA57" s="128"/>
      <c r="AB57" s="126" t="str">
        <f>IF(COUNTIFS($A$12:$A$32,AB54,$B$12:$B$32,"Ｃ")=0,"",COUNTIFS($A$12:$A$32,AB54,$B$12:$B$32,"Ｃ"))</f>
        <v/>
      </c>
      <c r="AC57" s="127"/>
      <c r="AD57" s="127" t="str">
        <f>IF(COUNTIFS($A$12:$A$32,AB54,$B$12:$B$32,"Ｄ")=0,"",COUNTIFS($A$12:$A$32,AB54,$B$12:$B$32,"Ｄ"))</f>
        <v/>
      </c>
      <c r="AE57" s="128"/>
    </row>
    <row r="58" spans="1:31" ht="15" customHeight="1" x14ac:dyDescent="0.55000000000000004">
      <c r="A58" s="65" t="s">
        <v>154</v>
      </c>
      <c r="B58" s="115"/>
      <c r="C58" s="69"/>
      <c r="D58" s="123" t="str">
        <f>IF(SUM(SUMIFS($AH$12:$AH$32,$A$12:$A$32,D54,$B$12:$B$32,"Ａ"),SUMIFS($AH$12:$AH$32,$A$12:$A$32,D54,$B$12:$B$32,"Ｃ"))=0,"",SUM(SUMIFS($AH$12:$AH$32,$A$12:$A$32,D54,$B$12:$B$32,"Ａ"),SUMIFS($AH$12:$AH$32,$A$12:$A$32,D54,$B$12:$B$32,"Ｃ")))</f>
        <v/>
      </c>
      <c r="E58" s="124"/>
      <c r="F58" s="124" t="str">
        <f>IF(SUM(SUMIFS($AH$12:$AH$32,$A$12:$A$32,D54,$B$12:$B$32,"Ｂ"),SUMIFS($AH$12:$AH$32,$A$12:$A$32,D54,$B$12:$B$32,"Ｄ"))=0,"",SUM(SUMIFS($AH$12:$AH$32,$A$12:$A$32,D54,$B$12:$B$32,"Ｂ"),SUMIFS($AH$12:$AH$32,$A$12:$A$32,D54,$B$12:$B$32,"Ｄ")))</f>
        <v/>
      </c>
      <c r="G58" s="125"/>
      <c r="H58" s="123" t="str">
        <f>IF(SUM(SUMIFS($AH$12:$AH$32,$A$12:$A$32,H54,$B$12:$B$32,"Ａ"),SUMIFS($AH$12:$AH$32,$A$12:$A$32,H54,$B$12:$B$32,"Ｃ"))=0,"",SUM(SUMIFS($AH$12:$AH$32,$A$12:$A$32,H54,$B$12:$B$32,"Ａ"),SUMIFS($AH$12:$AH$32,$A$12:$A$32,H54,$B$12:$B$32,"Ｃ")))</f>
        <v/>
      </c>
      <c r="I58" s="124"/>
      <c r="J58" s="124" t="str">
        <f>IF(SUM(SUMIFS($AH$12:$AH$32,$A$12:$A$32,H54,$B$12:$B$32,"Ｂ"),SUMIFS($AH$12:$AH$32,$A$12:$A$32,H54,$B$12:$B$32,"Ｄ"))=0,"",SUM(SUMIFS($AH$12:$AH$32,$A$12:$A$32,H54,$B$12:$B$32,"Ｂ"),SUMIFS($AH$12:$AH$32,$A$12:$A$32,H54,$B$12:$B$32,"Ｄ")))</f>
        <v/>
      </c>
      <c r="K58" s="125"/>
      <c r="L58" s="123" t="str">
        <f>IF(SUM(SUMIFS($AH$12:$AH$32,$A$12:$A$32,L54,$B$12:$B$32,"Ａ"),SUMIFS($AH$12:$AH$32,$A$12:$A$32,L54,$B$12:$B$32,"Ｃ"))=0,"",SUM(SUMIFS($AH$12:$AH$32,$A$12:$A$32,L54,$B$12:$B$32,"Ａ"),SUMIFS($AH$12:$AH$32,$A$12:$A$32,L54,$B$12:$B$32,"Ｃ")))</f>
        <v/>
      </c>
      <c r="M58" s="124"/>
      <c r="N58" s="124" t="str">
        <f>IF(SUM(SUMIFS($AH$12:$AH$32,$A$12:$A$32,L54,$B$12:$B$32,"Ｂ"),SUMIFS($AH$12:$AH$32,$A$12:$A$32,L54,$B$12:$B$32,"Ｄ"))=0,"",SUM(SUMIFS($AH$12:$AH$32,$A$12:$A$32,L54,$B$12:$B$32,"Ｂ"),SUMIFS($AH$12:$AH$32,$A$12:$A$32,L54,$B$12:$B$32,"Ｄ")))</f>
        <v/>
      </c>
      <c r="O58" s="125"/>
      <c r="P58" s="123" t="str">
        <f>IF(SUM(SUMIFS($AH$12:$AH$32,$A$12:$A$32,P54,$B$12:$B$32,"Ａ"),SUMIFS($AH$12:$AH$32,$A$12:$A$32,P54,$B$12:$B$32,"Ｃ"))=0,"",SUM(SUMIFS($AH$12:$AH$32,$A$12:$A$32,P54,$B$12:$B$32,"Ａ"),SUMIFS($AH$12:$AH$32,$A$12:$A$32,P54,$B$12:$B$32,"Ｃ")))</f>
        <v/>
      </c>
      <c r="Q58" s="124"/>
      <c r="R58" s="124" t="str">
        <f>IF(SUM(SUMIFS($AH$12:$AH$32,$A$12:$A$32,P54,$B$12:$B$32,"Ｂ"),SUMIFS($AH$12:$AH$32,$A$12:$A$32,P54,$B$12:$B$32,"Ｄ"))=0,"",SUM(SUMIFS($AH$12:$AH$32,$A$12:$A$32,P54,$B$12:$B$32,"Ｂ"),SUMIFS($AH$12:$AH$32,$A$12:$A$32,P54,$B$12:$B$32,"Ｄ")))</f>
        <v/>
      </c>
      <c r="S58" s="125"/>
      <c r="T58" s="123">
        <f>IF(SUM(SUMIFS($AH$12:$AH$32,$A$12:$A$32,T54,$B$12:$B$32,"Ａ"),SUMIFS($AH$12:$AH$32,$A$12:$A$32,T54,$B$12:$B$32,"Ｃ"))=0,"",SUM(SUMIFS($AH$12:$AH$32,$A$12:$A$32,T54,$B$12:$B$32,"Ａ"),SUMIFS($AH$12:$AH$32,$A$12:$A$32,T54,$B$12:$B$32,"Ｃ")))</f>
        <v>1.9300000000000002</v>
      </c>
      <c r="U58" s="124"/>
      <c r="V58" s="124">
        <f>IF(SUM(SUMIFS($AH$12:$AH$32,$A$12:$A$32,T54,$B$12:$B$32,"Ｂ"),SUMIFS($AH$12:$AH$32,$A$12:$A$32,T54,$B$12:$B$32,"Ｄ"))=0,"",SUM(SUMIFS($AH$12:$AH$32,$A$12:$A$32,T54,$B$12:$B$32,"Ｂ"),SUMIFS($AH$12:$AH$32,$A$12:$A$32,T54,$B$12:$B$32,"Ｄ")))</f>
        <v>0.98</v>
      </c>
      <c r="W58" s="125"/>
      <c r="X58" s="123" t="str">
        <f>IF(SUM(SUMIFS($AH$12:$AH$32,$A$12:$A$32,X54,$B$12:$B$32,"Ａ"),SUMIFS($AH$12:$AH$32,$A$12:$A$32,X54,$B$12:$B$32,"Ｃ"))=0,"",SUM(SUMIFS($AH$12:$AH$32,$A$12:$A$32,X54,$B$12:$B$32,"Ａ"),SUMIFS($AH$12:$AH$32,$A$12:$A$32,X54,$B$12:$B$32,"Ｃ")))</f>
        <v/>
      </c>
      <c r="Y58" s="124"/>
      <c r="Z58" s="124" t="str">
        <f>IF(SUM(SUMIFS($AH$12:$AH$32,$A$12:$A$32,X54,$B$12:$B$32,"Ｂ"),SUMIFS($AH$12:$AH$32,$A$12:$A$32,X54,$B$12:$B$32,"Ｄ"))=0,"",SUM(SUMIFS($AH$12:$AH$32,$A$12:$A$32,X54,$B$12:$B$32,"Ｂ"),SUMIFS($AH$12:$AH$32,$A$12:$A$32,X54,$B$12:$B$32,"Ｄ")))</f>
        <v/>
      </c>
      <c r="AA58" s="125"/>
      <c r="AB58" s="123" t="str">
        <f>IF(SUM(SUMIFS($AH$12:$AH$32,$A$12:$A$32,AB54,$B$12:$B$32,"Ａ"),SUMIFS($AH$12:$AH$32,$A$12:$A$32,AB54,$B$12:$B$32,"Ｃ"))=0,"",SUM(SUMIFS($AH$12:$AH$32,$A$12:$A$32,AB54,$B$12:$B$32,"Ａ"),SUMIFS($AH$12:$AH$32,$A$12:$A$32,AB54,$B$12:$B$32,"Ｃ")))</f>
        <v/>
      </c>
      <c r="AC58" s="124"/>
      <c r="AD58" s="124" t="str">
        <f>IF(SUM(SUMIFS($AH$12:$AH$32,$A$12:$A$32,AB54,$B$12:$B$32,"Ｂ"),SUMIFS($AH$12:$AH$32,$A$12:$A$32,AB54,$B$12:$B$32,"Ｄ"))=0,"",SUM(SUMIFS($AH$12:$AH$32,$A$12:$A$32,AB54,$B$12:$B$32,"Ｂ"),SUMIFS($AH$12:$AH$32,$A$12:$A$32,AB54,$B$12:$B$32,"Ｄ")))</f>
        <v/>
      </c>
      <c r="AE58" s="125"/>
    </row>
    <row r="59" spans="1:31" ht="15" customHeight="1" x14ac:dyDescent="0.55000000000000004">
      <c r="A59" s="65" t="s">
        <v>155</v>
      </c>
      <c r="B59" s="115"/>
      <c r="C59" s="69"/>
      <c r="D59" s="120" t="str">
        <f>IF(SUM(D58,F58)=0,"",SUM(D58,F58))</f>
        <v/>
      </c>
      <c r="E59" s="121"/>
      <c r="F59" s="121"/>
      <c r="G59" s="122"/>
      <c r="H59" s="120" t="str">
        <f>IF(SUM(H58,J58)=0,"",SUM(H58,J58))</f>
        <v/>
      </c>
      <c r="I59" s="121"/>
      <c r="J59" s="121"/>
      <c r="K59" s="122"/>
      <c r="L59" s="120" t="str">
        <f>IF(SUM(L58,N58)=0,"",SUM(L58,N58))</f>
        <v/>
      </c>
      <c r="M59" s="121"/>
      <c r="N59" s="121"/>
      <c r="O59" s="122"/>
      <c r="P59" s="120" t="str">
        <f>IF(SUM(P58,R58)=0,"",SUM(P58,R58))</f>
        <v/>
      </c>
      <c r="Q59" s="121"/>
      <c r="R59" s="121"/>
      <c r="S59" s="122"/>
      <c r="T59" s="120">
        <f>IF(SUM(T58,V58)=0,"",SUM(T58,V58))</f>
        <v>2.91</v>
      </c>
      <c r="U59" s="121"/>
      <c r="V59" s="121"/>
      <c r="W59" s="122"/>
      <c r="X59" s="120" t="str">
        <f>IF(SUM(X58,Z58)=0,"",SUM(X58,Z58))</f>
        <v/>
      </c>
      <c r="Y59" s="121"/>
      <c r="Z59" s="121"/>
      <c r="AA59" s="122"/>
      <c r="AB59" s="120" t="str">
        <f>IF(SUM(AB58,AD58)=0,"",SUM(AB58,AD58))</f>
        <v/>
      </c>
      <c r="AC59" s="121"/>
      <c r="AD59" s="121"/>
      <c r="AE59" s="122"/>
    </row>
    <row r="61" spans="1:31" ht="15" customHeight="1" x14ac:dyDescent="0.55000000000000004">
      <c r="A61" s="39"/>
      <c r="B61" s="40"/>
      <c r="C61" s="41"/>
      <c r="D61" s="129" t="str">
        <f>IF(リスト【例】!$E$18="","",リスト【例】!$E$18)</f>
        <v>夜間支援従事者</v>
      </c>
      <c r="E61" s="131"/>
      <c r="F61" s="131"/>
      <c r="G61" s="130"/>
      <c r="H61" s="129" t="str">
        <f>IF(リスト【例】!$E$19="","",リスト【例】!$E$19)</f>
        <v>管理栄養士</v>
      </c>
      <c r="I61" s="131"/>
      <c r="J61" s="131"/>
      <c r="K61" s="130"/>
      <c r="L61" s="129" t="str">
        <f>IF(リスト【例】!$E$20="","",リスト【例】!$E$20)</f>
        <v>栄養士</v>
      </c>
      <c r="M61" s="131"/>
      <c r="N61" s="131"/>
      <c r="O61" s="130"/>
      <c r="P61" s="129" t="str">
        <f>IF(リスト【例】!$E$21="","",リスト【例】!$E$21)</f>
        <v>調理員</v>
      </c>
      <c r="Q61" s="131"/>
      <c r="R61" s="131"/>
      <c r="S61" s="130"/>
      <c r="T61" s="129" t="str">
        <f>IF(リスト【例】!$E$22="","",リスト【例】!$E$22)</f>
        <v>言語聴覚士</v>
      </c>
      <c r="U61" s="131"/>
      <c r="V61" s="131"/>
      <c r="W61" s="130"/>
      <c r="X61" s="129" t="str">
        <f>IF(リスト【例】!$E$23="","",リスト【例】!$E$23)</f>
        <v>機能訓練指導員</v>
      </c>
      <c r="Y61" s="131"/>
      <c r="Z61" s="131"/>
      <c r="AA61" s="130"/>
      <c r="AB61" s="129" t="str">
        <f>IF(リスト【例】!$E$24="","",リスト【例】!$E$24)</f>
        <v>その他</v>
      </c>
      <c r="AC61" s="131"/>
      <c r="AD61" s="131"/>
      <c r="AE61" s="130"/>
    </row>
    <row r="62" spans="1:31" ht="15" customHeight="1" x14ac:dyDescent="0.55000000000000004">
      <c r="A62" s="42"/>
      <c r="B62" s="43"/>
      <c r="C62" s="44"/>
      <c r="D62" s="116" t="s">
        <v>156</v>
      </c>
      <c r="E62" s="117"/>
      <c r="F62" s="118" t="s">
        <v>157</v>
      </c>
      <c r="G62" s="119"/>
      <c r="H62" s="116" t="s">
        <v>156</v>
      </c>
      <c r="I62" s="117"/>
      <c r="J62" s="118" t="s">
        <v>157</v>
      </c>
      <c r="K62" s="119"/>
      <c r="L62" s="116" t="s">
        <v>156</v>
      </c>
      <c r="M62" s="117"/>
      <c r="N62" s="118" t="s">
        <v>157</v>
      </c>
      <c r="O62" s="119"/>
      <c r="P62" s="116" t="s">
        <v>156</v>
      </c>
      <c r="Q62" s="117"/>
      <c r="R62" s="118" t="s">
        <v>157</v>
      </c>
      <c r="S62" s="119"/>
      <c r="T62" s="116" t="s">
        <v>156</v>
      </c>
      <c r="U62" s="117"/>
      <c r="V62" s="118" t="s">
        <v>157</v>
      </c>
      <c r="W62" s="119"/>
      <c r="X62" s="116" t="s">
        <v>156</v>
      </c>
      <c r="Y62" s="117"/>
      <c r="Z62" s="118" t="s">
        <v>157</v>
      </c>
      <c r="AA62" s="119"/>
      <c r="AB62" s="116" t="s">
        <v>156</v>
      </c>
      <c r="AC62" s="117"/>
      <c r="AD62" s="118" t="s">
        <v>157</v>
      </c>
      <c r="AE62" s="119"/>
    </row>
    <row r="63" spans="1:31" ht="15" customHeight="1" x14ac:dyDescent="0.55000000000000004">
      <c r="A63" s="129" t="s">
        <v>151</v>
      </c>
      <c r="B63" s="130"/>
      <c r="C63" s="45" t="s">
        <v>152</v>
      </c>
      <c r="D63" s="132" t="str">
        <f>IF(COUNTIFS($A$12:$A$32,D61,$B$12:$B$32,"Ａ")=0,"",COUNTIFS($A$12:$A$32,D61,$B$12:$B$32,"Ａ"))</f>
        <v/>
      </c>
      <c r="E63" s="133"/>
      <c r="F63" s="133" t="str">
        <f>IF(COUNTIFS($A$12:$A$32,D61,$B$12:$B$32,"Ｂ")=0,"",COUNTIFS($A$12:$A$32,D61,$B$12:$B$32,"Ｂ"))</f>
        <v/>
      </c>
      <c r="G63" s="134"/>
      <c r="H63" s="132" t="str">
        <f>IF(COUNTIFS($A$12:$A$32,H61,$B$12:$B$32,"Ａ")=0,"",COUNTIFS($A$12:$A$32,H61,$B$12:$B$32,"Ａ"))</f>
        <v/>
      </c>
      <c r="I63" s="133"/>
      <c r="J63" s="133" t="str">
        <f>IF(COUNTIFS($A$12:$A$32,H61,$B$12:$B$32,"Ｂ")=0,"",COUNTIFS($A$12:$A$32,H61,$B$12:$B$32,"Ｂ"))</f>
        <v/>
      </c>
      <c r="K63" s="134"/>
      <c r="L63" s="132" t="str">
        <f>IF(COUNTIFS($A$12:$A$32,L61,$B$12:$B$32,"Ａ")=0,"",COUNTIFS($A$12:$A$32,L61,$B$12:$B$32,"Ａ"))</f>
        <v/>
      </c>
      <c r="M63" s="133"/>
      <c r="N63" s="133" t="str">
        <f>IF(COUNTIFS($A$12:$A$32,L61,$B$12:$B$32,"Ｂ")=0,"",COUNTIFS($A$12:$A$32,L61,$B$12:$B$32,"Ｂ"))</f>
        <v/>
      </c>
      <c r="O63" s="134"/>
      <c r="P63" s="132" t="str">
        <f>IF(COUNTIFS($A$12:$A$32,P61,$B$12:$B$32,"Ａ")=0,"",COUNTIFS($A$12:$A$32,P61,$B$12:$B$32,"Ａ"))</f>
        <v/>
      </c>
      <c r="Q63" s="133"/>
      <c r="R63" s="133" t="str">
        <f>IF(COUNTIFS($A$12:$A$32,P61,$B$12:$B$32,"Ｂ")=0,"",COUNTIFS($A$12:$A$32,P61,$B$12:$B$32,"Ｂ"))</f>
        <v/>
      </c>
      <c r="S63" s="134"/>
      <c r="T63" s="132" t="str">
        <f>IF(COUNTIFS($A$12:$A$32,T61,$B$12:$B$32,"Ａ")=0,"",COUNTIFS($A$12:$A$32,T61,$B$12:$B$32,"Ａ"))</f>
        <v/>
      </c>
      <c r="U63" s="133"/>
      <c r="V63" s="133" t="str">
        <f>IF(COUNTIFS($A$12:$A$32,T61,$B$12:$B$32,"Ｂ")=0,"",COUNTIFS($A$12:$A$32,T61,$B$12:$B$32,"Ｂ"))</f>
        <v/>
      </c>
      <c r="W63" s="134"/>
      <c r="X63" s="132" t="str">
        <f>IF(COUNTIFS($A$12:$A$32,X61,$B$12:$B$32,"Ａ")=0,"",COUNTIFS($A$12:$A$32,X61,$B$12:$B$32,"Ａ"))</f>
        <v/>
      </c>
      <c r="Y63" s="133"/>
      <c r="Z63" s="133" t="str">
        <f>IF(COUNTIFS($A$12:$A$32,X61,$B$12:$B$32,"Ｂ")=0,"",COUNTIFS($A$12:$A$32,X61,$B$12:$B$32,"Ｂ"))</f>
        <v/>
      </c>
      <c r="AA63" s="134"/>
      <c r="AB63" s="132" t="str">
        <f>IF(COUNTIFS($A$12:$A$32,AB61,$B$12:$B$32,"Ａ")=0,"",COUNTIFS($A$12:$A$32,AB61,$B$12:$B$32,"Ａ"))</f>
        <v/>
      </c>
      <c r="AC63" s="133"/>
      <c r="AD63" s="133" t="str">
        <f>IF(COUNTIFS($A$12:$A$32,AB61,$B$12:$B$32,"Ｂ")=0,"",COUNTIFS($A$12:$A$32,AB61,$B$12:$B$32,"Ｂ"))</f>
        <v/>
      </c>
      <c r="AE63" s="134"/>
    </row>
    <row r="64" spans="1:31" ht="15" customHeight="1" x14ac:dyDescent="0.55000000000000004">
      <c r="A64" s="116"/>
      <c r="B64" s="119"/>
      <c r="C64" s="46" t="s">
        <v>153</v>
      </c>
      <c r="D64" s="126">
        <f>IF(COUNTIFS($A$12:$A$32,D61,$B$12:$B$32,"Ｃ")=0,"",COUNTIFS($A$12:$A$32,D61,$B$12:$B$32,"Ｃ"))</f>
        <v>3</v>
      </c>
      <c r="E64" s="127"/>
      <c r="F64" s="127">
        <f>IF(COUNTIFS($A$12:$A$32,D61,$B$12:$B$32,"Ｄ")=0,"",COUNTIFS($A$12:$A$32,D61,$B$12:$B$32,"Ｄ"))</f>
        <v>3</v>
      </c>
      <c r="G64" s="128"/>
      <c r="H64" s="126" t="str">
        <f>IF(COUNTIFS($A$12:$A$32,H61,$B$12:$B$32,"Ｃ")=0,"",COUNTIFS($A$12:$A$32,H61,$B$12:$B$32,"Ｃ"))</f>
        <v/>
      </c>
      <c r="I64" s="127"/>
      <c r="J64" s="127" t="str">
        <f>IF(COUNTIFS($A$12:$A$32,H61,$B$12:$B$32,"Ｄ")=0,"",COUNTIFS($A$12:$A$32,H61,$B$12:$B$32,"Ｄ"))</f>
        <v/>
      </c>
      <c r="K64" s="128"/>
      <c r="L64" s="126" t="str">
        <f>IF(COUNTIFS($A$12:$A$32,L61,$B$12:$B$32,"Ｃ")=0,"",COUNTIFS($A$12:$A$32,L61,$B$12:$B$32,"Ｃ"))</f>
        <v/>
      </c>
      <c r="M64" s="127"/>
      <c r="N64" s="127" t="str">
        <f>IF(COUNTIFS($A$12:$A$32,L61,$B$12:$B$32,"Ｄ")=0,"",COUNTIFS($A$12:$A$32,L61,$B$12:$B$32,"Ｄ"))</f>
        <v/>
      </c>
      <c r="O64" s="128"/>
      <c r="P64" s="126" t="str">
        <f>IF(COUNTIFS($A$12:$A$32,P61,$B$12:$B$32,"Ｃ")=0,"",COUNTIFS($A$12:$A$32,P61,$B$12:$B$32,"Ｃ"))</f>
        <v/>
      </c>
      <c r="Q64" s="127"/>
      <c r="R64" s="127" t="str">
        <f>IF(COUNTIFS($A$12:$A$32,P61,$B$12:$B$32,"Ｄ")=0,"",COUNTIFS($A$12:$A$32,P61,$B$12:$B$32,"Ｄ"))</f>
        <v/>
      </c>
      <c r="S64" s="128"/>
      <c r="T64" s="126" t="str">
        <f>IF(COUNTIFS($A$12:$A$32,T61,$B$12:$B$32,"Ｃ")=0,"",COUNTIFS($A$12:$A$32,T61,$B$12:$B$32,"Ｃ"))</f>
        <v/>
      </c>
      <c r="U64" s="127"/>
      <c r="V64" s="127" t="str">
        <f>IF(COUNTIFS($A$12:$A$32,T61,$B$12:$B$32,"Ｄ")=0,"",COUNTIFS($A$12:$A$32,T61,$B$12:$B$32,"Ｄ"))</f>
        <v/>
      </c>
      <c r="W64" s="128"/>
      <c r="X64" s="126" t="str">
        <f>IF(COUNTIFS($A$12:$A$32,X61,$B$12:$B$32,"Ｃ")=0,"",COUNTIFS($A$12:$A$32,X61,$B$12:$B$32,"Ｃ"))</f>
        <v/>
      </c>
      <c r="Y64" s="127"/>
      <c r="Z64" s="127" t="str">
        <f>IF(COUNTIFS($A$12:$A$32,X61,$B$12:$B$32,"Ｄ")=0,"",COUNTIFS($A$12:$A$32,X61,$B$12:$B$32,"Ｄ"))</f>
        <v/>
      </c>
      <c r="AA64" s="128"/>
      <c r="AB64" s="126" t="str">
        <f>IF(COUNTIFS($A$12:$A$32,AB61,$B$12:$B$32,"Ｃ")=0,"",COUNTIFS($A$12:$A$32,AB61,$B$12:$B$32,"Ｃ"))</f>
        <v/>
      </c>
      <c r="AC64" s="127"/>
      <c r="AD64" s="127" t="str">
        <f>IF(COUNTIFS($A$12:$A$32,AB61,$B$12:$B$32,"Ｄ")=0,"",COUNTIFS($A$12:$A$32,AB61,$B$12:$B$32,"Ｄ"))</f>
        <v/>
      </c>
      <c r="AE64" s="128"/>
    </row>
    <row r="65" spans="1:39" ht="15" customHeight="1" x14ac:dyDescent="0.55000000000000004">
      <c r="A65" s="65" t="s">
        <v>154</v>
      </c>
      <c r="B65" s="115"/>
      <c r="C65" s="69"/>
      <c r="D65" s="123">
        <f>IF(SUM(SUMIFS($AH$12:$AH$32,$A$12:$A$32,D61,$B$12:$B$32,"Ａ"),SUMIFS($AH$12:$AH$32,$A$12:$A$32,D61,$B$12:$B$32,"Ｃ"))=0,"",SUM(SUMIFS($AH$12:$AH$32,$A$12:$A$32,D61,$B$12:$B$32,"Ａ"),SUMIFS($AH$12:$AH$32,$A$12:$A$32,D61,$B$12:$B$32,"Ｃ")))</f>
        <v>1.1200000000000001</v>
      </c>
      <c r="E65" s="124"/>
      <c r="F65" s="124">
        <f>IF(SUM(SUMIFS($AH$12:$AH$32,$A$12:$A$32,D61,$B$12:$B$32,"Ｂ"),SUMIFS($AH$12:$AH$32,$A$12:$A$32,D61,$B$12:$B$32,"Ｄ"))=0,"",SUM(SUMIFS($AH$12:$AH$32,$A$12:$A$32,D61,$B$12:$B$32,"Ｂ"),SUMIFS($AH$12:$AH$32,$A$12:$A$32,D61,$B$12:$B$32,"Ｄ")))</f>
        <v>0.62</v>
      </c>
      <c r="G65" s="125"/>
      <c r="H65" s="123" t="str">
        <f>IF(SUM(SUMIFS($AH$12:$AH$32,$A$12:$A$32,H61,$B$12:$B$32,"Ａ"),SUMIFS($AH$12:$AH$32,$A$12:$A$32,H61,$B$12:$B$32,"Ｃ"))=0,"",SUM(SUMIFS($AH$12:$AH$32,$A$12:$A$32,H61,$B$12:$B$32,"Ａ"),SUMIFS($AH$12:$AH$32,$A$12:$A$32,H61,$B$12:$B$32,"Ｃ")))</f>
        <v/>
      </c>
      <c r="I65" s="124"/>
      <c r="J65" s="124" t="str">
        <f>IF(SUM(SUMIFS($AH$12:$AH$32,$A$12:$A$32,H61,$B$12:$B$32,"Ｂ"),SUMIFS($AH$12:$AH$32,$A$12:$A$32,H61,$B$12:$B$32,"Ｄ"))=0,"",SUM(SUMIFS($AH$12:$AH$32,$A$12:$A$32,H61,$B$12:$B$32,"Ｂ"),SUMIFS($AH$12:$AH$32,$A$12:$A$32,H61,$B$12:$B$32,"Ｄ")))</f>
        <v/>
      </c>
      <c r="K65" s="125"/>
      <c r="L65" s="123" t="str">
        <f>IF(SUM(SUMIFS($AH$12:$AH$32,$A$12:$A$32,L61,$B$12:$B$32,"Ａ"),SUMIFS($AH$12:$AH$32,$A$12:$A$32,L61,$B$12:$B$32,"Ｃ"))=0,"",SUM(SUMIFS($AH$12:$AH$32,$A$12:$A$32,L61,$B$12:$B$32,"Ａ"),SUMIFS($AH$12:$AH$32,$A$12:$A$32,L61,$B$12:$B$32,"Ｃ")))</f>
        <v/>
      </c>
      <c r="M65" s="124"/>
      <c r="N65" s="124" t="str">
        <f>IF(SUM(SUMIFS($AH$12:$AH$32,$A$12:$A$32,L61,$B$12:$B$32,"Ｂ"),SUMIFS($AH$12:$AH$32,$A$12:$A$32,L61,$B$12:$B$32,"Ｄ"))=0,"",SUM(SUMIFS($AH$12:$AH$32,$A$12:$A$32,L61,$B$12:$B$32,"Ｂ"),SUMIFS($AH$12:$AH$32,$A$12:$A$32,L61,$B$12:$B$32,"Ｄ")))</f>
        <v/>
      </c>
      <c r="O65" s="125"/>
      <c r="P65" s="123" t="str">
        <f>IF(SUM(SUMIFS($AH$12:$AH$32,$A$12:$A$32,P61,$B$12:$B$32,"Ａ"),SUMIFS($AH$12:$AH$32,$A$12:$A$32,P61,$B$12:$B$32,"Ｃ"))=0,"",SUM(SUMIFS($AH$12:$AH$32,$A$12:$A$32,P61,$B$12:$B$32,"Ａ"),SUMIFS($AH$12:$AH$32,$A$12:$A$32,P61,$B$12:$B$32,"Ｃ")))</f>
        <v/>
      </c>
      <c r="Q65" s="124"/>
      <c r="R65" s="124" t="str">
        <f>IF(SUM(SUMIFS($AH$12:$AH$32,$A$12:$A$32,P61,$B$12:$B$32,"Ｂ"),SUMIFS($AH$12:$AH$32,$A$12:$A$32,P61,$B$12:$B$32,"Ｄ"))=0,"",SUM(SUMIFS($AH$12:$AH$32,$A$12:$A$32,P61,$B$12:$B$32,"Ｂ"),SUMIFS($AH$12:$AH$32,$A$12:$A$32,P61,$B$12:$B$32,"Ｄ")))</f>
        <v/>
      </c>
      <c r="S65" s="125"/>
      <c r="T65" s="123" t="str">
        <f>IF(SUM(SUMIFS($AH$12:$AH$32,$A$12:$A$32,T61,$B$12:$B$32,"Ａ"),SUMIFS($AH$12:$AH$32,$A$12:$A$32,T61,$B$12:$B$32,"Ｃ"))=0,"",SUM(SUMIFS($AH$12:$AH$32,$A$12:$A$32,T61,$B$12:$B$32,"Ａ"),SUMIFS($AH$12:$AH$32,$A$12:$A$32,T61,$B$12:$B$32,"Ｃ")))</f>
        <v/>
      </c>
      <c r="U65" s="124"/>
      <c r="V65" s="124" t="str">
        <f>IF(SUM(SUMIFS($AH$12:$AH$32,$A$12:$A$32,T61,$B$12:$B$32,"Ｂ"),SUMIFS($AH$12:$AH$32,$A$12:$A$32,T61,$B$12:$B$32,"Ｄ"))=0,"",SUM(SUMIFS($AH$12:$AH$32,$A$12:$A$32,T61,$B$12:$B$32,"Ｂ"),SUMIFS($AH$12:$AH$32,$A$12:$A$32,T61,$B$12:$B$32,"Ｄ")))</f>
        <v/>
      </c>
      <c r="W65" s="125"/>
      <c r="X65" s="123" t="str">
        <f>IF(SUM(SUMIFS($AH$12:$AH$32,$A$12:$A$32,X61,$B$12:$B$32,"Ａ"),SUMIFS($AH$12:$AH$32,$A$12:$A$32,X61,$B$12:$B$32,"Ｃ"))=0,"",SUM(SUMIFS($AH$12:$AH$32,$A$12:$A$32,X61,$B$12:$B$32,"Ａ"),SUMIFS($AH$12:$AH$32,$A$12:$A$32,X61,$B$12:$B$32,"Ｃ")))</f>
        <v/>
      </c>
      <c r="Y65" s="124"/>
      <c r="Z65" s="124" t="str">
        <f>IF(SUM(SUMIFS($AH$12:$AH$32,$A$12:$A$32,X61,$B$12:$B$32,"Ｂ"),SUMIFS($AH$12:$AH$32,$A$12:$A$32,X61,$B$12:$B$32,"Ｄ"))=0,"",SUM(SUMIFS($AH$12:$AH$32,$A$12:$A$32,X61,$B$12:$B$32,"Ｂ"),SUMIFS($AH$12:$AH$32,$A$12:$A$32,X61,$B$12:$B$32,"Ｄ")))</f>
        <v/>
      </c>
      <c r="AA65" s="125"/>
      <c r="AB65" s="123" t="str">
        <f>IF(SUM(SUMIFS($AH$12:$AH$32,$A$12:$A$32,AB61,$B$12:$B$32,"Ａ"),SUMIFS($AH$12:$AH$32,$A$12:$A$32,AB61,$B$12:$B$32,"Ｃ"))=0,"",SUM(SUMIFS($AH$12:$AH$32,$A$12:$A$32,AB61,$B$12:$B$32,"Ａ"),SUMIFS($AH$12:$AH$32,$A$12:$A$32,AB61,$B$12:$B$32,"Ｃ")))</f>
        <v/>
      </c>
      <c r="AC65" s="124"/>
      <c r="AD65" s="124" t="str">
        <f>IF(SUM(SUMIFS($AH$12:$AH$32,$A$12:$A$32,AB61,$B$12:$B$32,"Ｂ"),SUMIFS($AH$12:$AH$32,$A$12:$A$32,AB61,$B$12:$B$32,"Ｄ"))=0,"",SUM(SUMIFS($AH$12:$AH$32,$A$12:$A$32,AB61,$B$12:$B$32,"Ｂ"),SUMIFS($AH$12:$AH$32,$A$12:$A$32,AB61,$B$12:$B$32,"Ｄ")))</f>
        <v/>
      </c>
      <c r="AE65" s="125"/>
    </row>
    <row r="66" spans="1:39" ht="15" customHeight="1" x14ac:dyDescent="0.55000000000000004">
      <c r="A66" s="65" t="s">
        <v>155</v>
      </c>
      <c r="B66" s="115"/>
      <c r="C66" s="69"/>
      <c r="D66" s="120">
        <f>IF(SUM(D65,F65)=0,"",SUM(D65,F65))</f>
        <v>1.7400000000000002</v>
      </c>
      <c r="E66" s="121"/>
      <c r="F66" s="121"/>
      <c r="G66" s="122"/>
      <c r="H66" s="120" t="str">
        <f>IF(SUM(H65,J65)=0,"",SUM(H65,J65))</f>
        <v/>
      </c>
      <c r="I66" s="121"/>
      <c r="J66" s="121"/>
      <c r="K66" s="122"/>
      <c r="L66" s="120" t="str">
        <f>IF(SUM(L65,N65)=0,"",SUM(L65,N65))</f>
        <v/>
      </c>
      <c r="M66" s="121"/>
      <c r="N66" s="121"/>
      <c r="O66" s="122"/>
      <c r="P66" s="120" t="str">
        <f>IF(SUM(P65,R65)=0,"",SUM(P65,R65))</f>
        <v/>
      </c>
      <c r="Q66" s="121"/>
      <c r="R66" s="121"/>
      <c r="S66" s="122"/>
      <c r="T66" s="120" t="str">
        <f>IF(SUM(T65,V65)=0,"",SUM(T65,V65))</f>
        <v/>
      </c>
      <c r="U66" s="121"/>
      <c r="V66" s="121"/>
      <c r="W66" s="122"/>
      <c r="X66" s="120" t="str">
        <f>IF(SUM(X65,Z65)=0,"",SUM(X65,Z65))</f>
        <v/>
      </c>
      <c r="Y66" s="121"/>
      <c r="Z66" s="121"/>
      <c r="AA66" s="122"/>
      <c r="AB66" s="120" t="str">
        <f>IF(SUM(AB65,AD65)=0,"",SUM(AB65,AD65))</f>
        <v/>
      </c>
      <c r="AC66" s="121"/>
      <c r="AD66" s="121"/>
      <c r="AE66" s="122"/>
    </row>
    <row r="68" spans="1:39" ht="15" customHeight="1" x14ac:dyDescent="0.55000000000000004">
      <c r="A68" s="39"/>
      <c r="B68" s="40"/>
      <c r="C68" s="41"/>
      <c r="D68" s="129" t="s">
        <v>158</v>
      </c>
      <c r="E68" s="131"/>
      <c r="F68" s="131"/>
      <c r="G68" s="130"/>
      <c r="H68" s="135" t="s">
        <v>159</v>
      </c>
      <c r="I68" s="136"/>
      <c r="J68" s="136"/>
      <c r="K68" s="137"/>
      <c r="L68" s="135" t="s">
        <v>159</v>
      </c>
      <c r="M68" s="136"/>
      <c r="N68" s="136"/>
      <c r="O68" s="137"/>
      <c r="P68" s="135" t="s">
        <v>159</v>
      </c>
      <c r="Q68" s="136"/>
      <c r="R68" s="136"/>
      <c r="S68" s="137"/>
      <c r="T68" s="135" t="s">
        <v>159</v>
      </c>
      <c r="U68" s="136"/>
      <c r="V68" s="136"/>
      <c r="W68" s="137"/>
      <c r="X68" s="135" t="s">
        <v>159</v>
      </c>
      <c r="Y68" s="136"/>
      <c r="Z68" s="136"/>
      <c r="AA68" s="137"/>
      <c r="AB68" s="135" t="s">
        <v>159</v>
      </c>
      <c r="AC68" s="136"/>
      <c r="AD68" s="136"/>
      <c r="AE68" s="137"/>
      <c r="AM68" s="49" t="s">
        <v>160</v>
      </c>
    </row>
    <row r="69" spans="1:39" ht="15" customHeight="1" x14ac:dyDescent="0.55000000000000004">
      <c r="A69" s="42"/>
      <c r="B69" s="43"/>
      <c r="C69" s="44"/>
      <c r="D69" s="116" t="s">
        <v>156</v>
      </c>
      <c r="E69" s="117"/>
      <c r="F69" s="118" t="s">
        <v>157</v>
      </c>
      <c r="G69" s="119"/>
      <c r="H69" s="116" t="s">
        <v>156</v>
      </c>
      <c r="I69" s="117"/>
      <c r="J69" s="118" t="s">
        <v>157</v>
      </c>
      <c r="K69" s="119"/>
      <c r="L69" s="116" t="s">
        <v>156</v>
      </c>
      <c r="M69" s="117"/>
      <c r="N69" s="118" t="s">
        <v>157</v>
      </c>
      <c r="O69" s="119"/>
      <c r="P69" s="116" t="s">
        <v>156</v>
      </c>
      <c r="Q69" s="117"/>
      <c r="R69" s="118" t="s">
        <v>157</v>
      </c>
      <c r="S69" s="119"/>
      <c r="T69" s="116" t="s">
        <v>156</v>
      </c>
      <c r="U69" s="117"/>
      <c r="V69" s="118" t="s">
        <v>157</v>
      </c>
      <c r="W69" s="119"/>
      <c r="X69" s="116" t="s">
        <v>156</v>
      </c>
      <c r="Y69" s="117"/>
      <c r="Z69" s="118" t="s">
        <v>157</v>
      </c>
      <c r="AA69" s="119"/>
      <c r="AB69" s="116" t="s">
        <v>156</v>
      </c>
      <c r="AC69" s="117"/>
      <c r="AD69" s="118" t="s">
        <v>157</v>
      </c>
      <c r="AE69" s="119"/>
    </row>
    <row r="70" spans="1:39" ht="15" customHeight="1" x14ac:dyDescent="0.55000000000000004">
      <c r="A70" s="129" t="s">
        <v>151</v>
      </c>
      <c r="B70" s="130"/>
      <c r="C70" s="45" t="s">
        <v>152</v>
      </c>
      <c r="D70" s="132" t="str">
        <f>IF(COUNT(H70,L70,P70,T70,X70,AB70)=0,"",SUM(H70,L70,P70,T70,X70,AB70))</f>
        <v/>
      </c>
      <c r="E70" s="133"/>
      <c r="F70" s="133" t="str">
        <f>IF(COUNT(J70,N70,R70,V70,Z70,AD70)=0,"",SUM(J70,N70,R70,V70,Z70,AD70))</f>
        <v/>
      </c>
      <c r="G70" s="134"/>
      <c r="H70" s="132" t="str">
        <f>IF(COUNTIFS($A$12:$A$32,H68,$B$12:$B$32,"Ａ")=0,"",COUNTIFS($A$12:$A$32,H68,$B$12:$B$32,"Ａ"))</f>
        <v/>
      </c>
      <c r="I70" s="133"/>
      <c r="J70" s="133" t="str">
        <f>IF(COUNTIFS($A$12:$A$32,H68,$B$12:$B$32,"Ｂ")=0,"",COUNTIFS($A$12:$A$32,H68,$B$12:$B$32,"Ｂ"))</f>
        <v/>
      </c>
      <c r="K70" s="134"/>
      <c r="L70" s="132" t="str">
        <f>IF(COUNTIFS($A$12:$A$32,L68,$B$12:$B$32,"Ａ")=0,"",COUNTIFS($A$12:$A$32,L68,$B$12:$B$32,"Ａ"))</f>
        <v/>
      </c>
      <c r="M70" s="133"/>
      <c r="N70" s="133" t="str">
        <f>IF(COUNTIFS($A$12:$A$32,L68,$B$12:$B$32,"Ｂ")=0,"",COUNTIFS($A$12:$A$32,L68,$B$12:$B$32,"Ｂ"))</f>
        <v/>
      </c>
      <c r="O70" s="134"/>
      <c r="P70" s="132" t="str">
        <f>IF(COUNTIFS($A$12:$A$32,P68,$B$12:$B$32,"Ａ")=0,"",COUNTIFS($A$12:$A$32,P68,$B$12:$B$32,"Ａ"))</f>
        <v/>
      </c>
      <c r="Q70" s="133"/>
      <c r="R70" s="133" t="str">
        <f>IF(COUNTIFS($A$12:$A$32,P68,$B$12:$B$32,"Ｂ")=0,"",COUNTIFS($A$12:$A$32,P68,$B$12:$B$32,"Ｂ"))</f>
        <v/>
      </c>
      <c r="S70" s="134"/>
      <c r="T70" s="132" t="str">
        <f>IF(COUNTIFS($A$12:$A$32,T68,$B$12:$B$32,"Ａ")=0,"",COUNTIFS($A$12:$A$32,T68,$B$12:$B$32,"Ａ"))</f>
        <v/>
      </c>
      <c r="U70" s="133"/>
      <c r="V70" s="133" t="str">
        <f>IF(COUNTIFS($A$12:$A$32,T68,$B$12:$B$32,"Ｂ")=0,"",COUNTIFS($A$12:$A$32,T68,$B$12:$B$32,"Ｂ"))</f>
        <v/>
      </c>
      <c r="W70" s="134"/>
      <c r="X70" s="132" t="str">
        <f>IF(COUNTIFS($A$12:$A$32,X68,$B$12:$B$32,"Ａ")=0,"",COUNTIFS($A$12:$A$32,X68,$B$12:$B$32,"Ａ"))</f>
        <v/>
      </c>
      <c r="Y70" s="133"/>
      <c r="Z70" s="133" t="str">
        <f>IF(COUNTIFS($A$12:$A$32,X68,$B$12:$B$32,"Ｂ")=0,"",COUNTIFS($A$12:$A$32,X68,$B$12:$B$32,"Ｂ"))</f>
        <v/>
      </c>
      <c r="AA70" s="134"/>
      <c r="AB70" s="132" t="str">
        <f>IF(COUNTIFS($A$12:$A$32,AB68,$B$12:$B$32,"Ａ")=0,"",COUNTIFS($A$12:$A$32,AB68,$B$12:$B$32,"Ａ"))</f>
        <v/>
      </c>
      <c r="AC70" s="133"/>
      <c r="AD70" s="133" t="str">
        <f>IF(COUNTIFS($A$12:$A$32,AB68,$B$12:$B$32,"Ｂ")=0,"",COUNTIFS($A$12:$A$32,AB68,$B$12:$B$32,"Ｂ"))</f>
        <v/>
      </c>
      <c r="AE70" s="134"/>
    </row>
    <row r="71" spans="1:39" ht="15" customHeight="1" x14ac:dyDescent="0.55000000000000004">
      <c r="A71" s="116"/>
      <c r="B71" s="119"/>
      <c r="C71" s="46" t="s">
        <v>153</v>
      </c>
      <c r="D71" s="126" t="str">
        <f>IF(COUNT(H71,L71,P71,T71,X71,AB71)=0,"",SUM(H71,L71,P71,T71,X71,AB71))</f>
        <v/>
      </c>
      <c r="E71" s="127"/>
      <c r="F71" s="127" t="str">
        <f>IF(COUNT(J71,N71,R71,V71,Z71,AD71)=0,"",SUM(J71,N71,R71,V71,Z71,AD71))</f>
        <v/>
      </c>
      <c r="G71" s="128"/>
      <c r="H71" s="126" t="str">
        <f>IF(COUNTIFS($A$12:$A$32,H68,$B$12:$B$32,"Ｃ")=0,"",COUNTIFS($A$12:$A$32,H68,$B$12:$B$32,"Ｃ"))</f>
        <v/>
      </c>
      <c r="I71" s="127"/>
      <c r="J71" s="127" t="str">
        <f>IF(COUNTIFS($A$12:$A$32,H68,$B$12:$B$32,"Ｄ")=0,"",COUNTIFS($A$12:$A$32,H68,$B$12:$B$32,"Ｄ"))</f>
        <v/>
      </c>
      <c r="K71" s="128"/>
      <c r="L71" s="126" t="str">
        <f>IF(COUNTIFS($A$12:$A$32,L68,$B$12:$B$32,"Ｃ")=0,"",COUNTIFS($A$12:$A$32,L68,$B$12:$B$32,"Ｃ"))</f>
        <v/>
      </c>
      <c r="M71" s="127"/>
      <c r="N71" s="127" t="str">
        <f>IF(COUNTIFS($A$12:$A$32,L68,$B$12:$B$32,"Ｄ")=0,"",COUNTIFS($A$12:$A$32,L68,$B$12:$B$32,"Ｄ"))</f>
        <v/>
      </c>
      <c r="O71" s="128"/>
      <c r="P71" s="126" t="str">
        <f>IF(COUNTIFS($A$12:$A$32,P68,$B$12:$B$32,"Ｃ")=0,"",COUNTIFS($A$12:$A$32,P68,$B$12:$B$32,"Ｃ"))</f>
        <v/>
      </c>
      <c r="Q71" s="127"/>
      <c r="R71" s="127" t="str">
        <f>IF(COUNTIFS($A$12:$A$32,P68,$B$12:$B$32,"Ｄ")=0,"",COUNTIFS($A$12:$A$32,P68,$B$12:$B$32,"Ｄ"))</f>
        <v/>
      </c>
      <c r="S71" s="128"/>
      <c r="T71" s="126" t="str">
        <f>IF(COUNTIFS($A$12:$A$32,T68,$B$12:$B$32,"Ｃ")=0,"",COUNTIFS($A$12:$A$32,T68,$B$12:$B$32,"Ｃ"))</f>
        <v/>
      </c>
      <c r="U71" s="127"/>
      <c r="V71" s="127" t="str">
        <f>IF(COUNTIFS($A$12:$A$32,T68,$B$12:$B$32,"Ｄ")=0,"",COUNTIFS($A$12:$A$32,T68,$B$12:$B$32,"Ｄ"))</f>
        <v/>
      </c>
      <c r="W71" s="128"/>
      <c r="X71" s="126" t="str">
        <f>IF(COUNTIFS($A$12:$A$32,X68,$B$12:$B$32,"Ｃ")=0,"",COUNTIFS($A$12:$A$32,X68,$B$12:$B$32,"Ｃ"))</f>
        <v/>
      </c>
      <c r="Y71" s="127"/>
      <c r="Z71" s="127" t="str">
        <f>IF(COUNTIFS($A$12:$A$32,X68,$B$12:$B$32,"Ｄ")=0,"",COUNTIFS($A$12:$A$32,X68,$B$12:$B$32,"Ｄ"))</f>
        <v/>
      </c>
      <c r="AA71" s="128"/>
      <c r="AB71" s="126" t="str">
        <f>IF(COUNTIFS($A$12:$A$32,AB68,$B$12:$B$32,"Ｃ")=0,"",COUNTIFS($A$12:$A$32,AB68,$B$12:$B$32,"Ｃ"))</f>
        <v/>
      </c>
      <c r="AC71" s="127"/>
      <c r="AD71" s="127" t="str">
        <f>IF(COUNTIFS($A$12:$A$32,AB68,$B$12:$B$32,"Ｄ")=0,"",COUNTIFS($A$12:$A$32,AB68,$B$12:$B$32,"Ｄ"))</f>
        <v/>
      </c>
      <c r="AE71" s="128"/>
    </row>
    <row r="72" spans="1:39" ht="15" customHeight="1" x14ac:dyDescent="0.55000000000000004">
      <c r="A72" s="65" t="s">
        <v>154</v>
      </c>
      <c r="B72" s="115"/>
      <c r="C72" s="69"/>
      <c r="D72" s="123" t="str">
        <f>IF(COUNT(H72,L72,P72,T72,X72,AB72)=0,"",SUM(H72,L72,P72,T72,X72,AB72))</f>
        <v/>
      </c>
      <c r="E72" s="124"/>
      <c r="F72" s="124" t="str">
        <f>IF(COUNT(J72,N72,R72,V72,Z72,AD72)=0,"",SUM(J72,N72,R72,V72,Z72,AD72))</f>
        <v/>
      </c>
      <c r="G72" s="125"/>
      <c r="H72" s="123" t="str">
        <f>IF(SUM(SUMIFS($AH$12:$AH$32,$A$12:$A$32,H68,$B$12:$B$32,"Ａ"),SUMIFS($AH$12:$AH$32,$A$12:$A$32,H68,$B$12:$B$32,"Ｃ"))=0,"",SUM(SUMIFS($AH$12:$AH$32,$A$12:$A$32,H68,$B$12:$B$32,"Ａ"),SUMIFS($AH$12:$AH$32,$A$12:$A$32,H68,$B$12:$B$32,"Ｃ")))</f>
        <v/>
      </c>
      <c r="I72" s="124"/>
      <c r="J72" s="124" t="str">
        <f>IF(SUM(SUMIFS($AH$12:$AH$32,$A$12:$A$32,H68,$B$12:$B$32,"Ｂ"),SUMIFS($AH$12:$AH$32,$A$12:$A$32,H68,$B$12:$B$32,"Ｄ"))=0,"",SUM(SUMIFS($AH$12:$AH$32,$A$12:$A$32,H68,$B$12:$B$32,"Ｂ"),SUMIFS($AH$12:$AH$32,$A$12:$A$32,H68,$B$12:$B$32,"Ｄ")))</f>
        <v/>
      </c>
      <c r="K72" s="125"/>
      <c r="L72" s="123" t="str">
        <f>IF(SUM(SUMIFS($AH$12:$AH$32,$A$12:$A$32,L68,$B$12:$B$32,"Ａ"),SUMIFS($AH$12:$AH$32,$A$12:$A$32,L68,$B$12:$B$32,"Ｃ"))=0,"",SUM(SUMIFS($AH$12:$AH$32,$A$12:$A$32,L68,$B$12:$B$32,"Ａ"),SUMIFS($AH$12:$AH$32,$A$12:$A$32,L68,$B$12:$B$32,"Ｃ")))</f>
        <v/>
      </c>
      <c r="M72" s="124"/>
      <c r="N72" s="124" t="str">
        <f>IF(SUM(SUMIFS($AH$12:$AH$32,$A$12:$A$32,L68,$B$12:$B$32,"Ｂ"),SUMIFS($AH$12:$AH$32,$A$12:$A$32,L68,$B$12:$B$32,"Ｄ"))=0,"",SUM(SUMIFS($AH$12:$AH$32,$A$12:$A$32,L68,$B$12:$B$32,"Ｂ"),SUMIFS($AH$12:$AH$32,$A$12:$A$32,L68,$B$12:$B$32,"Ｄ")))</f>
        <v/>
      </c>
      <c r="O72" s="125"/>
      <c r="P72" s="123" t="str">
        <f>IF(SUM(SUMIFS($AH$12:$AH$32,$A$12:$A$32,P68,$B$12:$B$32,"Ａ"),SUMIFS($AH$12:$AH$32,$A$12:$A$32,P68,$B$12:$B$32,"Ｃ"))=0,"",SUM(SUMIFS($AH$12:$AH$32,$A$12:$A$32,P68,$B$12:$B$32,"Ａ"),SUMIFS($AH$12:$AH$32,$A$12:$A$32,P68,$B$12:$B$32,"Ｃ")))</f>
        <v/>
      </c>
      <c r="Q72" s="124"/>
      <c r="R72" s="124" t="str">
        <f>IF(SUM(SUMIFS($AH$12:$AH$32,$A$12:$A$32,P68,$B$12:$B$32,"Ｂ"),SUMIFS($AH$12:$AH$32,$A$12:$A$32,P68,$B$12:$B$32,"Ｄ"))=0,"",SUM(SUMIFS($AH$12:$AH$32,$A$12:$A$32,P68,$B$12:$B$32,"Ｂ"),SUMIFS($AH$12:$AH$32,$A$12:$A$32,P68,$B$12:$B$32,"Ｄ")))</f>
        <v/>
      </c>
      <c r="S72" s="125"/>
      <c r="T72" s="123" t="str">
        <f>IF(SUM(SUMIFS($AH$12:$AH$32,$A$12:$A$32,T68,$B$12:$B$32,"Ａ"),SUMIFS($AH$12:$AH$32,$A$12:$A$32,T68,$B$12:$B$32,"Ｃ"))=0,"",SUM(SUMIFS($AH$12:$AH$32,$A$12:$A$32,T68,$B$12:$B$32,"Ａ"),SUMIFS($AH$12:$AH$32,$A$12:$A$32,T68,$B$12:$B$32,"Ｃ")))</f>
        <v/>
      </c>
      <c r="U72" s="124"/>
      <c r="V72" s="124" t="str">
        <f>IF(SUM(SUMIFS($AH$12:$AH$32,$A$12:$A$32,T68,$B$12:$B$32,"Ｂ"),SUMIFS($AH$12:$AH$32,$A$12:$A$32,T68,$B$12:$B$32,"Ｄ"))=0,"",SUM(SUMIFS($AH$12:$AH$32,$A$12:$A$32,T68,$B$12:$B$32,"Ｂ"),SUMIFS($AH$12:$AH$32,$A$12:$A$32,T68,$B$12:$B$32,"Ｄ")))</f>
        <v/>
      </c>
      <c r="W72" s="125"/>
      <c r="X72" s="123" t="str">
        <f>IF(SUM(SUMIFS($AH$12:$AH$32,$A$12:$A$32,X68,$B$12:$B$32,"Ａ"),SUMIFS($AH$12:$AH$32,$A$12:$A$32,X68,$B$12:$B$32,"Ｃ"))=0,"",SUM(SUMIFS($AH$12:$AH$32,$A$12:$A$32,X68,$B$12:$B$32,"Ａ"),SUMIFS($AH$12:$AH$32,$A$12:$A$32,X68,$B$12:$B$32,"Ｃ")))</f>
        <v/>
      </c>
      <c r="Y72" s="124"/>
      <c r="Z72" s="124" t="str">
        <f>IF(SUM(SUMIFS($AH$12:$AH$32,$A$12:$A$32,X68,$B$12:$B$32,"Ｂ"),SUMIFS($AH$12:$AH$32,$A$12:$A$32,X68,$B$12:$B$32,"Ｄ"))=0,"",SUM(SUMIFS($AH$12:$AH$32,$A$12:$A$32,X68,$B$12:$B$32,"Ｂ"),SUMIFS($AH$12:$AH$32,$A$12:$A$32,X68,$B$12:$B$32,"Ｄ")))</f>
        <v/>
      </c>
      <c r="AA72" s="125"/>
      <c r="AB72" s="123" t="str">
        <f>IF(SUM(SUMIFS($AH$12:$AH$32,$A$12:$A$32,AB68,$B$12:$B$32,"Ａ"),SUMIFS($AH$12:$AH$32,$A$12:$A$32,AB68,$B$12:$B$32,"Ｃ"))=0,"",SUM(SUMIFS($AH$12:$AH$32,$A$12:$A$32,AB68,$B$12:$B$32,"Ａ"),SUMIFS($AH$12:$AH$32,$A$12:$A$32,AB68,$B$12:$B$32,"Ｃ")))</f>
        <v/>
      </c>
      <c r="AC72" s="124"/>
      <c r="AD72" s="124" t="str">
        <f>IF(SUM(SUMIFS($AH$12:$AH$32,$A$12:$A$32,AB68,$B$12:$B$32,"Ｂ"),SUMIFS($AH$12:$AH$32,$A$12:$A$32,AB68,$B$12:$B$32,"Ｄ"))=0,"",SUM(SUMIFS($AH$12:$AH$32,$A$12:$A$32,AB68,$B$12:$B$32,"Ｂ"),SUMIFS($AH$12:$AH$32,$A$12:$A$32,AB68,$B$12:$B$32,"Ｄ")))</f>
        <v/>
      </c>
      <c r="AE72" s="125"/>
    </row>
    <row r="73" spans="1:39" ht="15" customHeight="1" x14ac:dyDescent="0.55000000000000004">
      <c r="A73" s="65" t="s">
        <v>155</v>
      </c>
      <c r="B73" s="115"/>
      <c r="C73" s="69"/>
      <c r="D73" s="120" t="str">
        <f>IF(COUNT(H73,L73,P73,T73,X73,AB73)=0,"",SUM(H73,L73,P73,T73,X73,AB73))</f>
        <v/>
      </c>
      <c r="E73" s="121"/>
      <c r="F73" s="121"/>
      <c r="G73" s="122"/>
      <c r="H73" s="120" t="str">
        <f>IF(SUM(H72,J72)=0,"",SUM(H72,J72))</f>
        <v/>
      </c>
      <c r="I73" s="121"/>
      <c r="J73" s="121"/>
      <c r="K73" s="122"/>
      <c r="L73" s="120" t="str">
        <f>IF(SUM(L72,N72)=0,"",SUM(L72,N72))</f>
        <v/>
      </c>
      <c r="M73" s="121"/>
      <c r="N73" s="121"/>
      <c r="O73" s="122"/>
      <c r="P73" s="120" t="str">
        <f>IF(SUM(P72,R72)=0,"",SUM(P72,R72))</f>
        <v/>
      </c>
      <c r="Q73" s="121"/>
      <c r="R73" s="121"/>
      <c r="S73" s="122"/>
      <c r="T73" s="120" t="str">
        <f>IF(SUM(T72,V72)=0,"",SUM(T72,V72))</f>
        <v/>
      </c>
      <c r="U73" s="121"/>
      <c r="V73" s="121"/>
      <c r="W73" s="122"/>
      <c r="X73" s="120" t="str">
        <f>IF(SUM(X72,Z72)=0,"",SUM(X72,Z72))</f>
        <v/>
      </c>
      <c r="Y73" s="121"/>
      <c r="Z73" s="121"/>
      <c r="AA73" s="122"/>
      <c r="AB73" s="120" t="str">
        <f>IF(SUM(AB72,AD72)=0,"",SUM(AB72,AD72))</f>
        <v/>
      </c>
      <c r="AC73" s="121"/>
      <c r="AD73" s="121"/>
      <c r="AE73" s="122"/>
    </row>
  </sheetData>
  <mergeCells count="343">
    <mergeCell ref="A72:C72"/>
    <mergeCell ref="D72:E72"/>
    <mergeCell ref="F72:G72"/>
    <mergeCell ref="H72:I72"/>
    <mergeCell ref="J72:K72"/>
    <mergeCell ref="X73:AA73"/>
    <mergeCell ref="AB73:AE73"/>
    <mergeCell ref="X72:Y72"/>
    <mergeCell ref="Z72:AA72"/>
    <mergeCell ref="AB72:AC72"/>
    <mergeCell ref="AD72:AE72"/>
    <mergeCell ref="A73:C73"/>
    <mergeCell ref="D73:G73"/>
    <mergeCell ref="H73:K73"/>
    <mergeCell ref="L73:O73"/>
    <mergeCell ref="P73:S73"/>
    <mergeCell ref="T73:W73"/>
    <mergeCell ref="L72:M72"/>
    <mergeCell ref="N72:O72"/>
    <mergeCell ref="P72:Q72"/>
    <mergeCell ref="R72:S72"/>
    <mergeCell ref="T72:U72"/>
    <mergeCell ref="V72:W72"/>
    <mergeCell ref="V70:W70"/>
    <mergeCell ref="X70:Y70"/>
    <mergeCell ref="Z70:AA70"/>
    <mergeCell ref="AB70:AC70"/>
    <mergeCell ref="V71:W71"/>
    <mergeCell ref="X71:Y71"/>
    <mergeCell ref="Z71:AA71"/>
    <mergeCell ref="AB71:AC71"/>
    <mergeCell ref="AD71:AE71"/>
    <mergeCell ref="F71:G71"/>
    <mergeCell ref="H71:I71"/>
    <mergeCell ref="J71:K71"/>
    <mergeCell ref="L71:M71"/>
    <mergeCell ref="N71:O71"/>
    <mergeCell ref="P71:Q71"/>
    <mergeCell ref="R71:S71"/>
    <mergeCell ref="T71:U71"/>
    <mergeCell ref="R70:S70"/>
    <mergeCell ref="T70:U70"/>
    <mergeCell ref="AB69:AC69"/>
    <mergeCell ref="AD69:AE69"/>
    <mergeCell ref="A70:B71"/>
    <mergeCell ref="D70:E70"/>
    <mergeCell ref="F70:G70"/>
    <mergeCell ref="H70:I70"/>
    <mergeCell ref="J70:K70"/>
    <mergeCell ref="L70:M70"/>
    <mergeCell ref="N70:O70"/>
    <mergeCell ref="P70:Q70"/>
    <mergeCell ref="P69:Q69"/>
    <mergeCell ref="R69:S69"/>
    <mergeCell ref="T69:U69"/>
    <mergeCell ref="V69:W69"/>
    <mergeCell ref="X69:Y69"/>
    <mergeCell ref="Z69:AA69"/>
    <mergeCell ref="D69:E69"/>
    <mergeCell ref="F69:G69"/>
    <mergeCell ref="H69:I69"/>
    <mergeCell ref="J69:K69"/>
    <mergeCell ref="L69:M69"/>
    <mergeCell ref="N69:O69"/>
    <mergeCell ref="AD70:AE70"/>
    <mergeCell ref="D71:E71"/>
    <mergeCell ref="X66:AA66"/>
    <mergeCell ref="AB66:AE66"/>
    <mergeCell ref="D68:G68"/>
    <mergeCell ref="H68:K68"/>
    <mergeCell ref="L68:O68"/>
    <mergeCell ref="P68:S68"/>
    <mergeCell ref="T68:W68"/>
    <mergeCell ref="X68:AA68"/>
    <mergeCell ref="AB68:AE68"/>
    <mergeCell ref="A66:C66"/>
    <mergeCell ref="D66:G66"/>
    <mergeCell ref="H66:K66"/>
    <mergeCell ref="L66:O66"/>
    <mergeCell ref="P66:S66"/>
    <mergeCell ref="T66:W66"/>
    <mergeCell ref="L65:M65"/>
    <mergeCell ref="N65:O65"/>
    <mergeCell ref="P65:Q65"/>
    <mergeCell ref="R65:S65"/>
    <mergeCell ref="T65:U65"/>
    <mergeCell ref="V65:W65"/>
    <mergeCell ref="A65:C65"/>
    <mergeCell ref="D65:E65"/>
    <mergeCell ref="F65:G65"/>
    <mergeCell ref="H65:I65"/>
    <mergeCell ref="J65:K65"/>
    <mergeCell ref="X65:Y65"/>
    <mergeCell ref="Z65:AA65"/>
    <mergeCell ref="AB65:AC65"/>
    <mergeCell ref="AD65:AE65"/>
    <mergeCell ref="V63:W63"/>
    <mergeCell ref="X63:Y63"/>
    <mergeCell ref="Z63:AA63"/>
    <mergeCell ref="AB63:AC63"/>
    <mergeCell ref="V64:W64"/>
    <mergeCell ref="X64:Y64"/>
    <mergeCell ref="Z64:AA64"/>
    <mergeCell ref="AB64:AC64"/>
    <mergeCell ref="AD64:AE64"/>
    <mergeCell ref="F64:G64"/>
    <mergeCell ref="H64:I64"/>
    <mergeCell ref="J64:K64"/>
    <mergeCell ref="L64:M64"/>
    <mergeCell ref="N64:O64"/>
    <mergeCell ref="P64:Q64"/>
    <mergeCell ref="R64:S64"/>
    <mergeCell ref="T64:U64"/>
    <mergeCell ref="R63:S63"/>
    <mergeCell ref="T63:U63"/>
    <mergeCell ref="AB62:AC62"/>
    <mergeCell ref="AD62:AE62"/>
    <mergeCell ref="A63:B64"/>
    <mergeCell ref="D63:E63"/>
    <mergeCell ref="F63:G63"/>
    <mergeCell ref="H63:I63"/>
    <mergeCell ref="J63:K63"/>
    <mergeCell ref="L63:M63"/>
    <mergeCell ref="N63:O63"/>
    <mergeCell ref="P63:Q63"/>
    <mergeCell ref="P62:Q62"/>
    <mergeCell ref="R62:S62"/>
    <mergeCell ref="T62:U62"/>
    <mergeCell ref="V62:W62"/>
    <mergeCell ref="X62:Y62"/>
    <mergeCell ref="Z62:AA62"/>
    <mergeCell ref="D62:E62"/>
    <mergeCell ref="F62:G62"/>
    <mergeCell ref="H62:I62"/>
    <mergeCell ref="J62:K62"/>
    <mergeCell ref="L62:M62"/>
    <mergeCell ref="N62:O62"/>
    <mergeCell ref="AD63:AE63"/>
    <mergeCell ref="D64:E64"/>
    <mergeCell ref="X59:AA59"/>
    <mergeCell ref="AB59:AE59"/>
    <mergeCell ref="D61:G61"/>
    <mergeCell ref="H61:K61"/>
    <mergeCell ref="L61:O61"/>
    <mergeCell ref="P61:S61"/>
    <mergeCell ref="T61:W61"/>
    <mergeCell ref="X61:AA61"/>
    <mergeCell ref="AB61:AE61"/>
    <mergeCell ref="A59:C59"/>
    <mergeCell ref="D59:G59"/>
    <mergeCell ref="H59:K59"/>
    <mergeCell ref="L59:O59"/>
    <mergeCell ref="P59:S59"/>
    <mergeCell ref="T59:W59"/>
    <mergeCell ref="L58:M58"/>
    <mergeCell ref="N58:O58"/>
    <mergeCell ref="P58:Q58"/>
    <mergeCell ref="R58:S58"/>
    <mergeCell ref="T58:U58"/>
    <mergeCell ref="V58:W58"/>
    <mergeCell ref="A58:C58"/>
    <mergeCell ref="D58:E58"/>
    <mergeCell ref="F58:G58"/>
    <mergeCell ref="H58:I58"/>
    <mergeCell ref="J58:K58"/>
    <mergeCell ref="X58:Y58"/>
    <mergeCell ref="Z58:AA58"/>
    <mergeCell ref="AB58:AC58"/>
    <mergeCell ref="AD58:AE58"/>
    <mergeCell ref="V56:W56"/>
    <mergeCell ref="X56:Y56"/>
    <mergeCell ref="Z56:AA56"/>
    <mergeCell ref="AB56:AC56"/>
    <mergeCell ref="V57:W57"/>
    <mergeCell ref="X57:Y57"/>
    <mergeCell ref="Z57:AA57"/>
    <mergeCell ref="AB57:AC57"/>
    <mergeCell ref="AD57:AE57"/>
    <mergeCell ref="F57:G57"/>
    <mergeCell ref="H57:I57"/>
    <mergeCell ref="J57:K57"/>
    <mergeCell ref="L57:M57"/>
    <mergeCell ref="N57:O57"/>
    <mergeCell ref="P57:Q57"/>
    <mergeCell ref="R57:S57"/>
    <mergeCell ref="T57:U57"/>
    <mergeCell ref="R56:S56"/>
    <mergeCell ref="T56:U56"/>
    <mergeCell ref="AB55:AC55"/>
    <mergeCell ref="AD55:AE55"/>
    <mergeCell ref="A56:B57"/>
    <mergeCell ref="D56:E56"/>
    <mergeCell ref="F56:G56"/>
    <mergeCell ref="H56:I56"/>
    <mergeCell ref="J56:K56"/>
    <mergeCell ref="L56:M56"/>
    <mergeCell ref="N56:O56"/>
    <mergeCell ref="P56:Q56"/>
    <mergeCell ref="P55:Q55"/>
    <mergeCell ref="R55:S55"/>
    <mergeCell ref="T55:U55"/>
    <mergeCell ref="V55:W55"/>
    <mergeCell ref="X55:Y55"/>
    <mergeCell ref="Z55:AA55"/>
    <mergeCell ref="D55:E55"/>
    <mergeCell ref="F55:G55"/>
    <mergeCell ref="H55:I55"/>
    <mergeCell ref="J55:K55"/>
    <mergeCell ref="L55:M55"/>
    <mergeCell ref="N55:O55"/>
    <mergeCell ref="AD56:AE56"/>
    <mergeCell ref="D57:E57"/>
    <mergeCell ref="X52:AA52"/>
    <mergeCell ref="AB52:AE52"/>
    <mergeCell ref="D54:G54"/>
    <mergeCell ref="H54:K54"/>
    <mergeCell ref="L54:O54"/>
    <mergeCell ref="P54:S54"/>
    <mergeCell ref="T54:W54"/>
    <mergeCell ref="X54:AA54"/>
    <mergeCell ref="AB54:AE54"/>
    <mergeCell ref="A52:C52"/>
    <mergeCell ref="D52:G52"/>
    <mergeCell ref="H52:K52"/>
    <mergeCell ref="L52:O52"/>
    <mergeCell ref="P52:S52"/>
    <mergeCell ref="T52:W52"/>
    <mergeCell ref="L51:M51"/>
    <mergeCell ref="N51:O51"/>
    <mergeCell ref="P51:Q51"/>
    <mergeCell ref="R51:S51"/>
    <mergeCell ref="T51:U51"/>
    <mergeCell ref="V51:W51"/>
    <mergeCell ref="A51:C51"/>
    <mergeCell ref="D51:E51"/>
    <mergeCell ref="F51:G51"/>
    <mergeCell ref="H51:I51"/>
    <mergeCell ref="J51:K51"/>
    <mergeCell ref="X51:Y51"/>
    <mergeCell ref="Z51:AA51"/>
    <mergeCell ref="AB51:AC51"/>
    <mergeCell ref="AD51:AE51"/>
    <mergeCell ref="V49:W49"/>
    <mergeCell ref="X49:Y49"/>
    <mergeCell ref="Z49:AA49"/>
    <mergeCell ref="AB49:AC49"/>
    <mergeCell ref="V50:W50"/>
    <mergeCell ref="X50:Y50"/>
    <mergeCell ref="Z50:AA50"/>
    <mergeCell ref="AB50:AC50"/>
    <mergeCell ref="AD50:AE50"/>
    <mergeCell ref="F50:G50"/>
    <mergeCell ref="H50:I50"/>
    <mergeCell ref="J50:K50"/>
    <mergeCell ref="L50:M50"/>
    <mergeCell ref="N50:O50"/>
    <mergeCell ref="P50:Q50"/>
    <mergeCell ref="R50:S50"/>
    <mergeCell ref="T50:U50"/>
    <mergeCell ref="R49:S49"/>
    <mergeCell ref="T49:U49"/>
    <mergeCell ref="AB48:AC48"/>
    <mergeCell ref="AD48:AE48"/>
    <mergeCell ref="A49:B50"/>
    <mergeCell ref="D49:E49"/>
    <mergeCell ref="F49:G49"/>
    <mergeCell ref="H49:I49"/>
    <mergeCell ref="J49:K49"/>
    <mergeCell ref="L49:M49"/>
    <mergeCell ref="N49:O49"/>
    <mergeCell ref="P49:Q49"/>
    <mergeCell ref="P48:Q48"/>
    <mergeCell ref="R48:S48"/>
    <mergeCell ref="T48:U48"/>
    <mergeCell ref="V48:W48"/>
    <mergeCell ref="X48:Y48"/>
    <mergeCell ref="Z48:AA48"/>
    <mergeCell ref="D48:E48"/>
    <mergeCell ref="F48:G48"/>
    <mergeCell ref="H48:I48"/>
    <mergeCell ref="J48:K48"/>
    <mergeCell ref="L48:M48"/>
    <mergeCell ref="N48:O48"/>
    <mergeCell ref="AD49:AE49"/>
    <mergeCell ref="D50:E50"/>
    <mergeCell ref="B45:AK45"/>
    <mergeCell ref="D47:G47"/>
    <mergeCell ref="H47:K47"/>
    <mergeCell ref="L47:O47"/>
    <mergeCell ref="P47:S47"/>
    <mergeCell ref="T47:W47"/>
    <mergeCell ref="X47:AA47"/>
    <mergeCell ref="AB47:AE47"/>
    <mergeCell ref="B40:AK40"/>
    <mergeCell ref="B41:D41"/>
    <mergeCell ref="E41:AK41"/>
    <mergeCell ref="B42:AK42"/>
    <mergeCell ref="B43:AK43"/>
    <mergeCell ref="B44:AK44"/>
    <mergeCell ref="AI9:AI11"/>
    <mergeCell ref="B34:AK34"/>
    <mergeCell ref="B35:AK35"/>
    <mergeCell ref="A36:A39"/>
    <mergeCell ref="B36:AK36"/>
    <mergeCell ref="B37:AK37"/>
    <mergeCell ref="B38:AK38"/>
    <mergeCell ref="B39:AK39"/>
    <mergeCell ref="Y31:AA31"/>
    <mergeCell ref="AB31:AE31"/>
    <mergeCell ref="AF31:AG31"/>
    <mergeCell ref="T7:Y7"/>
    <mergeCell ref="Y21:AA21"/>
    <mergeCell ref="AB21:AE21"/>
    <mergeCell ref="AF21:AG21"/>
    <mergeCell ref="Y24:AA24"/>
    <mergeCell ref="AB24:AE24"/>
    <mergeCell ref="AF24:AG24"/>
    <mergeCell ref="AG9:AG11"/>
    <mergeCell ref="AH9:AH11"/>
    <mergeCell ref="R1:U1"/>
    <mergeCell ref="V1:AD1"/>
    <mergeCell ref="AH1:AK5"/>
    <mergeCell ref="A3:G3"/>
    <mergeCell ref="R3:U3"/>
    <mergeCell ref="V3:AD3"/>
    <mergeCell ref="R5:AE5"/>
    <mergeCell ref="AJ9:AJ11"/>
    <mergeCell ref="AK9:AK11"/>
    <mergeCell ref="Z7:AE7"/>
    <mergeCell ref="AF7:AI7"/>
    <mergeCell ref="A9:A11"/>
    <mergeCell ref="B9:B11"/>
    <mergeCell ref="C9:C11"/>
    <mergeCell ref="D9:J9"/>
    <mergeCell ref="K9:Q9"/>
    <mergeCell ref="R9:X9"/>
    <mergeCell ref="Y9:AE9"/>
    <mergeCell ref="AF9:AF11"/>
    <mergeCell ref="A7:C7"/>
    <mergeCell ref="D7:F7"/>
    <mergeCell ref="G7:L7"/>
    <mergeCell ref="M7:O7"/>
    <mergeCell ref="P7:S7"/>
  </mergeCells>
  <phoneticPr fontId="6"/>
  <pageMargins left="0.19685039370078741" right="0.19685039370078741" top="0.59055118110236227" bottom="0.39370078740157483" header="0.19685039370078741" footer="0.19685039370078741"/>
  <pageSetup paperSize="9" scale="65" orientation="landscape" r:id="rId1"/>
  <extLst>
    <ext xmlns:x14="http://schemas.microsoft.com/office/spreadsheetml/2009/9/main" uri="{CCE6A557-97BC-4b89-ADB6-D9C93CAAB3DF}">
      <x14:dataValidations xmlns:xm="http://schemas.microsoft.com/office/excel/2006/main" count="3">
        <x14:dataValidation type="list" errorStyle="warning" allowBlank="1" showInputMessage="1" showErrorMessage="1" xr:uid="{06F57A53-DDB7-4DA5-9C01-EE21F313C6A6}">
          <x14:formula1>
            <xm:f>リスト【例】!$K$3:$K$43</xm:f>
          </x14:formula1>
          <xm:sqref>D13:AE13 D22:AE23 D17:AE20 D15:AE15 D25:AE30</xm:sqref>
        </x14:dataValidation>
        <x14:dataValidation type="list" errorStyle="warning" allowBlank="1" showInputMessage="1" showErrorMessage="1" xr:uid="{C9B41B4B-68B1-4307-A085-27B2F795F499}">
          <x14:formula1>
            <xm:f>リスト【例】!$H$3:$H$7</xm:f>
          </x14:formula1>
          <xm:sqref>B13 B17:B20 B22:B23 B15 B25:B30</xm:sqref>
        </x14:dataValidation>
        <x14:dataValidation type="list" errorStyle="warning" allowBlank="1" showInputMessage="1" showErrorMessage="1" xr:uid="{133F3055-DC5B-4A12-9568-DC433E4422C3}">
          <x14:formula1>
            <xm:f>リスト【例】!$E$3:$E$24</xm:f>
          </x14:formula1>
          <xm:sqref>A13 H68:AE68 A17:A20 A22:A23 A15 A25:A30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7CD42E-7F54-4D3B-9929-D4698AD1AF69}">
  <sheetPr>
    <tabColor rgb="FFCCCCCC"/>
  </sheetPr>
  <dimension ref="B2:U47"/>
  <sheetViews>
    <sheetView view="pageBreakPreview" zoomScaleNormal="100" zoomScaleSheetLayoutView="100" workbookViewId="0"/>
  </sheetViews>
  <sheetFormatPr defaultColWidth="2.5" defaultRowHeight="15" customHeight="1" x14ac:dyDescent="0.55000000000000004"/>
  <cols>
    <col min="1" max="1" width="2.5" style="1"/>
    <col min="2" max="2" width="20.08203125" style="1" customWidth="1"/>
    <col min="3" max="4" width="2.5" style="1"/>
    <col min="5" max="5" width="21" style="1" customWidth="1"/>
    <col min="6" max="7" width="2.5" style="1"/>
    <col min="8" max="8" width="5" style="1" customWidth="1"/>
    <col min="9" max="10" width="2.5" style="1"/>
    <col min="11" max="20" width="10" style="1" customWidth="1"/>
    <col min="21" max="21" width="60" style="1" customWidth="1"/>
    <col min="22" max="16384" width="2.5" style="1"/>
  </cols>
  <sheetData>
    <row r="2" spans="2:21" ht="30" customHeight="1" x14ac:dyDescent="0.55000000000000004">
      <c r="B2" s="29" t="s">
        <v>63</v>
      </c>
      <c r="E2" s="29" t="s">
        <v>16</v>
      </c>
      <c r="H2" s="28" t="s">
        <v>17</v>
      </c>
      <c r="K2" s="28" t="s">
        <v>61</v>
      </c>
      <c r="L2" s="28" t="s">
        <v>66</v>
      </c>
      <c r="M2" s="28" t="s">
        <v>67</v>
      </c>
      <c r="N2" s="28" t="s">
        <v>68</v>
      </c>
      <c r="O2" s="28" t="s">
        <v>69</v>
      </c>
      <c r="P2" s="28" t="s">
        <v>70</v>
      </c>
      <c r="Q2" s="28" t="s">
        <v>71</v>
      </c>
      <c r="R2" s="28" t="s">
        <v>73</v>
      </c>
      <c r="S2" s="28" t="s">
        <v>72</v>
      </c>
      <c r="T2" s="28" t="s">
        <v>62</v>
      </c>
      <c r="U2" s="28" t="s">
        <v>96</v>
      </c>
    </row>
    <row r="3" spans="2:21" ht="15" customHeight="1" x14ac:dyDescent="0.55000000000000004">
      <c r="B3" s="20"/>
      <c r="E3" s="20"/>
      <c r="H3" s="20"/>
      <c r="K3" s="20"/>
      <c r="L3" s="20"/>
      <c r="M3" s="20"/>
      <c r="N3" s="20"/>
      <c r="O3" s="20"/>
      <c r="P3" s="20"/>
      <c r="Q3" s="20"/>
      <c r="R3" s="20"/>
      <c r="S3" s="20"/>
      <c r="T3" s="20"/>
      <c r="U3" s="20"/>
    </row>
    <row r="4" spans="2:21" ht="15" customHeight="1" x14ac:dyDescent="0.55000000000000004">
      <c r="B4" s="56">
        <v>45261</v>
      </c>
      <c r="E4" s="20" t="s">
        <v>24</v>
      </c>
      <c r="H4" s="19" t="s">
        <v>20</v>
      </c>
      <c r="K4" s="19" t="s">
        <v>41</v>
      </c>
      <c r="L4" s="58">
        <v>0.20833333333333334</v>
      </c>
      <c r="M4" s="58">
        <v>0.375</v>
      </c>
      <c r="N4" s="58"/>
      <c r="O4" s="58"/>
      <c r="P4" s="58"/>
      <c r="Q4" s="58"/>
      <c r="R4" s="26">
        <f>SUM(IF(M4&lt;L4,M4-L4+1,M4-L4),IF(O4&lt;N4,O4-N4+1,O4-N4),IF(Q4&lt;P4,Q4-P4+1,Q4-P4))</f>
        <v>0.16666666666666666</v>
      </c>
      <c r="S4" s="58"/>
      <c r="T4" s="27">
        <f>(R4-S4)*24</f>
        <v>4</v>
      </c>
      <c r="U4" s="20" t="str" cm="1">
        <f t="array" ref="U4">_xlfn.IFS(COUNT(L4:Q4)=0,"",COUNT(N4:Q4)=0,CONCATENATE(K4,DBCS(TEXT(L4,"h:mm")),"～",DBCS(TEXT(M4,"h:mm")),"(",T4,"h)　"),COUNT(P4:Q4)=0,CONCATENATE(K4,DBCS(TEXT(L4,"h:mm")),"～",DBCS(TEXT(M4,"h:mm")),"、",DBCS(TEXT(N4,"h:mm")),"～",DBCS(TEXT(O4,"h:mm")),"(",T4,"h)　"),TRUE,CONCATENATE(K4,DBCS(TEXT(L4,"h:mm")),"～",DBCS(TEXT(M4,"h:mm")),"、",DBCS(TEXT(N4,"h:mm")),"～",DBCS(TEXT(O4,"h:mm")),"、",DBCS(TEXT(P4,"h:mm")),"～",DBCS(TEXT(Q4,"h:mm")),"(",T4,"h)　"))</f>
        <v>①５：００～９：００(4h)　</v>
      </c>
    </row>
    <row r="5" spans="2:21" ht="15" customHeight="1" x14ac:dyDescent="0.55000000000000004">
      <c r="B5" s="30" t="s">
        <v>64</v>
      </c>
      <c r="E5" s="20" t="s">
        <v>18</v>
      </c>
      <c r="H5" s="19" t="s">
        <v>21</v>
      </c>
      <c r="K5" s="19" t="s">
        <v>42</v>
      </c>
      <c r="L5" s="58">
        <v>0.20833333333333334</v>
      </c>
      <c r="M5" s="58">
        <v>0.5</v>
      </c>
      <c r="N5" s="58"/>
      <c r="O5" s="58"/>
      <c r="P5" s="58"/>
      <c r="Q5" s="58"/>
      <c r="R5" s="26">
        <f t="shared" ref="R5:R43" si="0">SUM(IF(M5&lt;L5,M5-L5+1,M5-L5),IF(O5&lt;N5,O5-N5+1,O5-N5),IF(Q5&lt;P5,Q5-P5+1,Q5-P5))</f>
        <v>0.29166666666666663</v>
      </c>
      <c r="S5" s="58">
        <v>3.125E-2</v>
      </c>
      <c r="T5" s="27">
        <f t="shared" ref="T5:T43" si="1">(R5-S5)*24</f>
        <v>6.2499999999999991</v>
      </c>
      <c r="U5" s="20" t="str" cm="1">
        <f t="array" ref="U5">_xlfn.IFS(COUNT(L5:Q5)=0,"",COUNT(N5:Q5)=0,CONCATENATE(K5,DBCS(TEXT(L5,"h:mm")),"～",DBCS(TEXT(M5,"h:mm")),"(",T5,"h)　"),COUNT(P5:Q5)=0,CONCATENATE(K5,DBCS(TEXT(L5,"h:mm")),"～",DBCS(TEXT(M5,"h:mm")),"、",DBCS(TEXT(N5,"h:mm")),"～",DBCS(TEXT(O5,"h:mm")),"(",T5,"h)　"),TRUE,CONCATENATE(K5,DBCS(TEXT(L5,"h:mm")),"～",DBCS(TEXT(M5,"h:mm")),"、",DBCS(TEXT(N5,"h:mm")),"～",DBCS(TEXT(O5,"h:mm")),"、",DBCS(TEXT(P5,"h:mm")),"～",DBCS(TEXT(Q5,"h:mm")),"(",T5,"h)　"))</f>
        <v>②５：００～１２：００(6.25h)　</v>
      </c>
    </row>
    <row r="6" spans="2:21" ht="15" customHeight="1" x14ac:dyDescent="0.55000000000000004">
      <c r="B6" s="30" t="s">
        <v>65</v>
      </c>
      <c r="E6" s="20" t="s">
        <v>25</v>
      </c>
      <c r="H6" s="19" t="s">
        <v>22</v>
      </c>
      <c r="K6" s="19" t="s">
        <v>43</v>
      </c>
      <c r="L6" s="58">
        <v>0.29166666666666669</v>
      </c>
      <c r="M6" s="58">
        <v>0.5</v>
      </c>
      <c r="N6" s="58"/>
      <c r="O6" s="58"/>
      <c r="P6" s="58"/>
      <c r="Q6" s="58"/>
      <c r="R6" s="26">
        <f t="shared" si="0"/>
        <v>0.20833333333333331</v>
      </c>
      <c r="S6" s="58"/>
      <c r="T6" s="27">
        <f t="shared" si="1"/>
        <v>5</v>
      </c>
      <c r="U6" s="20" t="str" cm="1">
        <f t="array" ref="U6">_xlfn.IFS(COUNT(L6:Q6)=0,"",COUNT(N6:Q6)=0,CONCATENATE(K6,DBCS(TEXT(L6,"h:mm")),"～",DBCS(TEXT(M6,"h:mm")),"(",T6,"h)　"),COUNT(P6:Q6)=0,CONCATENATE(K6,DBCS(TEXT(L6,"h:mm")),"～",DBCS(TEXT(M6,"h:mm")),"、",DBCS(TEXT(N6,"h:mm")),"～",DBCS(TEXT(O6,"h:mm")),"(",T6,"h)　"),TRUE,CONCATENATE(K6,DBCS(TEXT(L6,"h:mm")),"～",DBCS(TEXT(M6,"h:mm")),"、",DBCS(TEXT(N6,"h:mm")),"～",DBCS(TEXT(O6,"h:mm")),"、",DBCS(TEXT(P6,"h:mm")),"～",DBCS(TEXT(Q6,"h:mm")),"(",T6,"h)　"))</f>
        <v>③７：００～１２：００(5h)　</v>
      </c>
    </row>
    <row r="7" spans="2:21" ht="15" customHeight="1" x14ac:dyDescent="0.55000000000000004">
      <c r="E7" s="20" t="s">
        <v>26</v>
      </c>
      <c r="H7" s="19" t="s">
        <v>23</v>
      </c>
      <c r="K7" s="19" t="s">
        <v>60</v>
      </c>
      <c r="L7" s="58">
        <v>0.29166666666666669</v>
      </c>
      <c r="M7" s="58">
        <v>0.625</v>
      </c>
      <c r="N7" s="58"/>
      <c r="O7" s="58"/>
      <c r="P7" s="58"/>
      <c r="Q7" s="58"/>
      <c r="R7" s="26">
        <f t="shared" si="0"/>
        <v>0.33333333333333331</v>
      </c>
      <c r="S7" s="58">
        <v>4.1666666666666664E-2</v>
      </c>
      <c r="T7" s="27">
        <f t="shared" si="1"/>
        <v>6.9999999999999991</v>
      </c>
      <c r="U7" s="20" t="str" cm="1">
        <f t="array" ref="U7">_xlfn.IFS(COUNT(L7:Q7)=0,"",COUNT(N7:Q7)=0,CONCATENATE(K7,DBCS(TEXT(L7,"h:mm")),"～",DBCS(TEXT(M7,"h:mm")),"(",T7,"h)　"),COUNT(P7:Q7)=0,CONCATENATE(K7,DBCS(TEXT(L7,"h:mm")),"～",DBCS(TEXT(M7,"h:mm")),"、",DBCS(TEXT(N7,"h:mm")),"～",DBCS(TEXT(O7,"h:mm")),"(",T7,"h)　"),TRUE,CONCATENATE(K7,DBCS(TEXT(L7,"h:mm")),"～",DBCS(TEXT(M7,"h:mm")),"、",DBCS(TEXT(N7,"h:mm")),"～",DBCS(TEXT(O7,"h:mm")),"、",DBCS(TEXT(P7,"h:mm")),"～",DBCS(TEXT(Q7,"h:mm")),"(",T7,"h)　"))</f>
        <v>④７：００～１５：００(7h)　</v>
      </c>
    </row>
    <row r="8" spans="2:21" ht="15" customHeight="1" x14ac:dyDescent="0.55000000000000004">
      <c r="E8" s="20" t="s">
        <v>27</v>
      </c>
      <c r="K8" s="19" t="s">
        <v>44</v>
      </c>
      <c r="L8" s="58">
        <v>0.33333333333333331</v>
      </c>
      <c r="M8" s="58">
        <v>0.625</v>
      </c>
      <c r="N8" s="58"/>
      <c r="O8" s="58"/>
      <c r="P8" s="58"/>
      <c r="Q8" s="58"/>
      <c r="R8" s="26">
        <f t="shared" si="0"/>
        <v>0.29166666666666669</v>
      </c>
      <c r="S8" s="58">
        <v>3.125E-2</v>
      </c>
      <c r="T8" s="27">
        <f t="shared" si="1"/>
        <v>6.25</v>
      </c>
      <c r="U8" s="20" t="str" cm="1">
        <f t="array" ref="U8">_xlfn.IFS(COUNT(L8:Q8)=0,"",COUNT(N8:Q8)=0,CONCATENATE(K8,DBCS(TEXT(L8,"h:mm")),"～",DBCS(TEXT(M8,"h:mm")),"(",T8,"h)　"),COUNT(P8:Q8)=0,CONCATENATE(K8,DBCS(TEXT(L8,"h:mm")),"～",DBCS(TEXT(M8,"h:mm")),"、",DBCS(TEXT(N8,"h:mm")),"～",DBCS(TEXT(O8,"h:mm")),"(",T8,"h)　"),TRUE,CONCATENATE(K8,DBCS(TEXT(L8,"h:mm")),"～",DBCS(TEXT(M8,"h:mm")),"、",DBCS(TEXT(N8,"h:mm")),"～",DBCS(TEXT(O8,"h:mm")),"、",DBCS(TEXT(P8,"h:mm")),"～",DBCS(TEXT(Q8,"h:mm")),"(",T8,"h)　"))</f>
        <v>⑤８：００～１５：００(6.25h)　</v>
      </c>
    </row>
    <row r="9" spans="2:21" ht="15" customHeight="1" x14ac:dyDescent="0.55000000000000004">
      <c r="E9" s="20" t="s">
        <v>28</v>
      </c>
      <c r="K9" s="19" t="s">
        <v>45</v>
      </c>
      <c r="L9" s="58">
        <v>0.35416666666666669</v>
      </c>
      <c r="M9" s="58">
        <v>0.70833333333333337</v>
      </c>
      <c r="N9" s="58"/>
      <c r="O9" s="58"/>
      <c r="P9" s="58"/>
      <c r="Q9" s="58"/>
      <c r="R9" s="26">
        <f t="shared" si="0"/>
        <v>0.35416666666666669</v>
      </c>
      <c r="S9" s="58">
        <v>4.1666666666666664E-2</v>
      </c>
      <c r="T9" s="27">
        <f t="shared" si="1"/>
        <v>7.5</v>
      </c>
      <c r="U9" s="20" t="str" cm="1">
        <f t="array" ref="U9">_xlfn.IFS(COUNT(L9:Q9)=0,"",COUNT(N9:Q9)=0,CONCATENATE(K9,DBCS(TEXT(L9,"h:mm")),"～",DBCS(TEXT(M9,"h:mm")),"(",T9,"h)　"),COUNT(P9:Q9)=0,CONCATENATE(K9,DBCS(TEXT(L9,"h:mm")),"～",DBCS(TEXT(M9,"h:mm")),"、",DBCS(TEXT(N9,"h:mm")),"～",DBCS(TEXT(O9,"h:mm")),"(",T9,"h)　"),TRUE,CONCATENATE(K9,DBCS(TEXT(L9,"h:mm")),"～",DBCS(TEXT(M9,"h:mm")),"、",DBCS(TEXT(N9,"h:mm")),"～",DBCS(TEXT(O9,"h:mm")),"、",DBCS(TEXT(P9,"h:mm")),"～",DBCS(TEXT(Q9,"h:mm")),"(",T9,"h)　"))</f>
        <v>⑥８：３０～１７：００(7.5h)　</v>
      </c>
    </row>
    <row r="10" spans="2:21" ht="15" customHeight="1" x14ac:dyDescent="0.55000000000000004">
      <c r="E10" s="20" t="s">
        <v>29</v>
      </c>
      <c r="K10" s="19" t="s">
        <v>46</v>
      </c>
      <c r="L10" s="58">
        <v>0.35416666666666669</v>
      </c>
      <c r="M10" s="58">
        <v>0.71875</v>
      </c>
      <c r="N10" s="58"/>
      <c r="O10" s="58"/>
      <c r="P10" s="58"/>
      <c r="Q10" s="58"/>
      <c r="R10" s="26">
        <f t="shared" si="0"/>
        <v>0.36458333333333331</v>
      </c>
      <c r="S10" s="58">
        <v>4.1666666666666664E-2</v>
      </c>
      <c r="T10" s="27">
        <f t="shared" si="1"/>
        <v>7.7499999999999991</v>
      </c>
      <c r="U10" s="20" t="str" cm="1">
        <f t="array" ref="U10">_xlfn.IFS(COUNT(L10:Q10)=0,"",COUNT(N10:Q10)=0,CONCATENATE(K10,DBCS(TEXT(L10,"h:mm")),"～",DBCS(TEXT(M10,"h:mm")),"(",T10,"h)　"),COUNT(P10:Q10)=0,CONCATENATE(K10,DBCS(TEXT(L10,"h:mm")),"～",DBCS(TEXT(M10,"h:mm")),"、",DBCS(TEXT(N10,"h:mm")),"～",DBCS(TEXT(O10,"h:mm")),"(",T10,"h)　"),TRUE,CONCATENATE(K10,DBCS(TEXT(L10,"h:mm")),"～",DBCS(TEXT(M10,"h:mm")),"、",DBCS(TEXT(N10,"h:mm")),"～",DBCS(TEXT(O10,"h:mm")),"、",DBCS(TEXT(P10,"h:mm")),"～",DBCS(TEXT(Q10,"h:mm")),"(",T10,"h)　"))</f>
        <v>⑦８：３０～１７：１５(7.75h)　</v>
      </c>
    </row>
    <row r="11" spans="2:21" ht="15" customHeight="1" x14ac:dyDescent="0.55000000000000004">
      <c r="E11" s="20" t="s">
        <v>30</v>
      </c>
      <c r="K11" s="19" t="s">
        <v>47</v>
      </c>
      <c r="L11" s="58">
        <v>0.375</v>
      </c>
      <c r="M11" s="58">
        <v>0.66666666666666663</v>
      </c>
      <c r="N11" s="58"/>
      <c r="O11" s="58"/>
      <c r="P11" s="58"/>
      <c r="Q11" s="58"/>
      <c r="R11" s="26">
        <f t="shared" si="0"/>
        <v>0.29166666666666663</v>
      </c>
      <c r="S11" s="58">
        <v>4.1666666666666664E-2</v>
      </c>
      <c r="T11" s="27">
        <f t="shared" si="1"/>
        <v>5.9999999999999991</v>
      </c>
      <c r="U11" s="20" t="str" cm="1">
        <f t="array" ref="U11">_xlfn.IFS(COUNT(L11:Q11)=0,"",COUNT(N11:Q11)=0,CONCATENATE(K11,DBCS(TEXT(L11,"h:mm")),"～",DBCS(TEXT(M11,"h:mm")),"(",T11,"h)　"),COUNT(P11:Q11)=0,CONCATENATE(K11,DBCS(TEXT(L11,"h:mm")),"～",DBCS(TEXT(M11,"h:mm")),"、",DBCS(TEXT(N11,"h:mm")),"～",DBCS(TEXT(O11,"h:mm")),"(",T11,"h)　"),TRUE,CONCATENATE(K11,DBCS(TEXT(L11,"h:mm")),"～",DBCS(TEXT(M11,"h:mm")),"、",DBCS(TEXT(N11,"h:mm")),"～",DBCS(TEXT(O11,"h:mm")),"、",DBCS(TEXT(P11,"h:mm")),"～",DBCS(TEXT(Q11,"h:mm")),"(",T11,"h)　"))</f>
        <v>⑧９：００～１６：００(6h)　</v>
      </c>
    </row>
    <row r="12" spans="2:21" ht="15" customHeight="1" x14ac:dyDescent="0.55000000000000004">
      <c r="E12" s="20" t="s">
        <v>31</v>
      </c>
      <c r="K12" s="19" t="s">
        <v>48</v>
      </c>
      <c r="L12" s="58">
        <v>0.375</v>
      </c>
      <c r="M12" s="58">
        <v>0.75</v>
      </c>
      <c r="N12" s="58"/>
      <c r="O12" s="58"/>
      <c r="P12" s="58"/>
      <c r="Q12" s="58"/>
      <c r="R12" s="26">
        <f t="shared" si="0"/>
        <v>0.375</v>
      </c>
      <c r="S12" s="58">
        <v>4.1666666666666664E-2</v>
      </c>
      <c r="T12" s="27">
        <f t="shared" si="1"/>
        <v>8</v>
      </c>
      <c r="U12" s="20" t="str" cm="1">
        <f t="array" ref="U12">_xlfn.IFS(COUNT(L12:Q12)=0,"",COUNT(N12:Q12)=0,CONCATENATE(K12,DBCS(TEXT(L12,"h:mm")),"～",DBCS(TEXT(M12,"h:mm")),"(",T12,"h)　"),COUNT(P12:Q12)=0,CONCATENATE(K12,DBCS(TEXT(L12,"h:mm")),"～",DBCS(TEXT(M12,"h:mm")),"、",DBCS(TEXT(N12,"h:mm")),"～",DBCS(TEXT(O12,"h:mm")),"(",T12,"h)　"),TRUE,CONCATENATE(K12,DBCS(TEXT(L12,"h:mm")),"～",DBCS(TEXT(M12,"h:mm")),"、",DBCS(TEXT(N12,"h:mm")),"～",DBCS(TEXT(O12,"h:mm")),"、",DBCS(TEXT(P12,"h:mm")),"～",DBCS(TEXT(Q12,"h:mm")),"(",T12,"h)　"))</f>
        <v>⑨９：００～１８：００(8h)　</v>
      </c>
    </row>
    <row r="13" spans="2:21" ht="15" customHeight="1" x14ac:dyDescent="0.55000000000000004">
      <c r="E13" s="20" t="s">
        <v>32</v>
      </c>
      <c r="K13" s="19" t="s">
        <v>49</v>
      </c>
      <c r="L13" s="58">
        <v>0.54166666666666663</v>
      </c>
      <c r="M13" s="58">
        <v>0.625</v>
      </c>
      <c r="N13" s="58"/>
      <c r="O13" s="58"/>
      <c r="P13" s="58"/>
      <c r="Q13" s="58"/>
      <c r="R13" s="26">
        <f t="shared" si="0"/>
        <v>8.333333333333337E-2</v>
      </c>
      <c r="S13" s="58"/>
      <c r="T13" s="27">
        <f t="shared" si="1"/>
        <v>2.0000000000000009</v>
      </c>
      <c r="U13" s="20" t="str" cm="1">
        <f t="array" ref="U13">_xlfn.IFS(COUNT(L13:Q13)=0,"",COUNT(N13:Q13)=0,CONCATENATE(K13,DBCS(TEXT(L13,"h:mm")),"～",DBCS(TEXT(M13,"h:mm")),"(",T13,"h)　"),COUNT(P13:Q13)=0,CONCATENATE(K13,DBCS(TEXT(L13,"h:mm")),"～",DBCS(TEXT(M13,"h:mm")),"、",DBCS(TEXT(N13,"h:mm")),"～",DBCS(TEXT(O13,"h:mm")),"(",T13,"h)　"),TRUE,CONCATENATE(K13,DBCS(TEXT(L13,"h:mm")),"～",DBCS(TEXT(M13,"h:mm")),"、",DBCS(TEXT(N13,"h:mm")),"～",DBCS(TEXT(O13,"h:mm")),"、",DBCS(TEXT(P13,"h:mm")),"～",DBCS(TEXT(Q13,"h:mm")),"(",T13,"h)　"))</f>
        <v>⑩１３：００～１５：００(2h)　</v>
      </c>
    </row>
    <row r="14" spans="2:21" ht="15" customHeight="1" x14ac:dyDescent="0.55000000000000004">
      <c r="E14" s="20" t="s">
        <v>33</v>
      </c>
      <c r="K14" s="19" t="s">
        <v>50</v>
      </c>
      <c r="L14" s="58">
        <v>0.54166666666666663</v>
      </c>
      <c r="M14" s="58">
        <v>0.70833333333333337</v>
      </c>
      <c r="N14" s="58"/>
      <c r="O14" s="58"/>
      <c r="P14" s="58"/>
      <c r="Q14" s="58"/>
      <c r="R14" s="26">
        <f t="shared" si="0"/>
        <v>0.16666666666666674</v>
      </c>
      <c r="S14" s="58"/>
      <c r="T14" s="27">
        <f t="shared" si="1"/>
        <v>4.0000000000000018</v>
      </c>
      <c r="U14" s="20" t="str" cm="1">
        <f t="array" ref="U14">_xlfn.IFS(COUNT(L14:Q14)=0,"",COUNT(N14:Q14)=0,CONCATENATE(K14,DBCS(TEXT(L14,"h:mm")),"～",DBCS(TEXT(M14,"h:mm")),"(",T14,"h)　"),COUNT(P14:Q14)=0,CONCATENATE(K14,DBCS(TEXT(L14,"h:mm")),"～",DBCS(TEXT(M14,"h:mm")),"、",DBCS(TEXT(N14,"h:mm")),"～",DBCS(TEXT(O14,"h:mm")),"(",T14,"h)　"),TRUE,CONCATENATE(K14,DBCS(TEXT(L14,"h:mm")),"～",DBCS(TEXT(M14,"h:mm")),"、",DBCS(TEXT(N14,"h:mm")),"～",DBCS(TEXT(O14,"h:mm")),"、",DBCS(TEXT(P14,"h:mm")),"～",DBCS(TEXT(Q14,"h:mm")),"(",T14,"h)　"))</f>
        <v>⑪１３：００～１７：００(4h)　</v>
      </c>
    </row>
    <row r="15" spans="2:21" ht="15" customHeight="1" x14ac:dyDescent="0.55000000000000004">
      <c r="E15" s="20" t="s">
        <v>34</v>
      </c>
      <c r="K15" s="19" t="s">
        <v>51</v>
      </c>
      <c r="L15" s="58">
        <v>0.625</v>
      </c>
      <c r="M15" s="58">
        <v>0.91666666666666663</v>
      </c>
      <c r="N15" s="58"/>
      <c r="O15" s="58"/>
      <c r="P15" s="58"/>
      <c r="Q15" s="58"/>
      <c r="R15" s="26">
        <f t="shared" si="0"/>
        <v>0.29166666666666663</v>
      </c>
      <c r="S15" s="58">
        <v>3.125E-2</v>
      </c>
      <c r="T15" s="27">
        <f t="shared" si="1"/>
        <v>6.2499999999999991</v>
      </c>
      <c r="U15" s="20" t="str" cm="1">
        <f t="array" ref="U15">_xlfn.IFS(COUNT(L15:Q15)=0,"",COUNT(N15:Q15)=0,CONCATENATE(K15,DBCS(TEXT(L15,"h:mm")),"～",DBCS(TEXT(M15,"h:mm")),"(",T15,"h)　"),COUNT(P15:Q15)=0,CONCATENATE(K15,DBCS(TEXT(L15,"h:mm")),"～",DBCS(TEXT(M15,"h:mm")),"、",DBCS(TEXT(N15,"h:mm")),"～",DBCS(TEXT(O15,"h:mm")),"(",T15,"h)　"),TRUE,CONCATENATE(K15,DBCS(TEXT(L15,"h:mm")),"～",DBCS(TEXT(M15,"h:mm")),"、",DBCS(TEXT(N15,"h:mm")),"～",DBCS(TEXT(O15,"h:mm")),"、",DBCS(TEXT(P15,"h:mm")),"～",DBCS(TEXT(Q15,"h:mm")),"(",T15,"h)　"))</f>
        <v>⑫１５：００～２２：００(6.25h)　</v>
      </c>
    </row>
    <row r="16" spans="2:21" ht="15" customHeight="1" x14ac:dyDescent="0.55000000000000004">
      <c r="E16" s="20" t="s">
        <v>95</v>
      </c>
      <c r="K16" s="19" t="s">
        <v>52</v>
      </c>
      <c r="L16" s="58">
        <v>0.70833333333333337</v>
      </c>
      <c r="M16" s="58">
        <v>0.91666666666666663</v>
      </c>
      <c r="N16" s="58"/>
      <c r="O16" s="58"/>
      <c r="P16" s="58"/>
      <c r="Q16" s="58"/>
      <c r="R16" s="26">
        <f t="shared" si="0"/>
        <v>0.20833333333333326</v>
      </c>
      <c r="S16" s="58"/>
      <c r="T16" s="27">
        <f t="shared" si="1"/>
        <v>4.9999999999999982</v>
      </c>
      <c r="U16" s="20" t="str" cm="1">
        <f t="array" ref="U16">_xlfn.IFS(COUNT(L16:Q16)=0,"",COUNT(N16:Q16)=0,CONCATENATE(K16,DBCS(TEXT(L16,"h:mm")),"～",DBCS(TEXT(M16,"h:mm")),"(",T16,"h)　"),COUNT(P16:Q16)=0,CONCATENATE(K16,DBCS(TEXT(L16,"h:mm")),"～",DBCS(TEXT(M16,"h:mm")),"、",DBCS(TEXT(N16,"h:mm")),"～",DBCS(TEXT(O16,"h:mm")),"(",T16,"h)　"),TRUE,CONCATENATE(K16,DBCS(TEXT(L16,"h:mm")),"～",DBCS(TEXT(M16,"h:mm")),"、",DBCS(TEXT(N16,"h:mm")),"～",DBCS(TEXT(O16,"h:mm")),"、",DBCS(TEXT(P16,"h:mm")),"～",DBCS(TEXT(Q16,"h:mm")),"(",T16,"h)　"))</f>
        <v>⑬１７：００～２２：００(5h)　</v>
      </c>
    </row>
    <row r="17" spans="5:21" ht="15" customHeight="1" x14ac:dyDescent="0.55000000000000004">
      <c r="E17" s="20" t="s">
        <v>19</v>
      </c>
      <c r="K17" s="19" t="s">
        <v>53</v>
      </c>
      <c r="L17" s="58">
        <v>0.79166666666666663</v>
      </c>
      <c r="M17" s="58">
        <v>0.91666666666666663</v>
      </c>
      <c r="N17" s="58"/>
      <c r="O17" s="58"/>
      <c r="P17" s="58"/>
      <c r="Q17" s="58"/>
      <c r="R17" s="26">
        <f t="shared" si="0"/>
        <v>0.125</v>
      </c>
      <c r="S17" s="58"/>
      <c r="T17" s="27">
        <f t="shared" si="1"/>
        <v>3</v>
      </c>
      <c r="U17" s="20" t="str" cm="1">
        <f t="array" ref="U17">_xlfn.IFS(COUNT(L17:Q17)=0,"",COUNT(N17:Q17)=0,CONCATENATE(K17,DBCS(TEXT(L17,"h:mm")),"～",DBCS(TEXT(M17,"h:mm")),"(",T17,"h)　"),COUNT(P17:Q17)=0,CONCATENATE(K17,DBCS(TEXT(L17,"h:mm")),"～",DBCS(TEXT(M17,"h:mm")),"、",DBCS(TEXT(N17,"h:mm")),"～",DBCS(TEXT(O17,"h:mm")),"(",T17,"h)　"),TRUE,CONCATENATE(K17,DBCS(TEXT(L17,"h:mm")),"～",DBCS(TEXT(M17,"h:mm")),"、",DBCS(TEXT(N17,"h:mm")),"～",DBCS(TEXT(O17,"h:mm")),"、",DBCS(TEXT(P17,"h:mm")),"～",DBCS(TEXT(Q17,"h:mm")),"(",T17,"h)　"))</f>
        <v>⑭１９：００～２２：００(3h)　</v>
      </c>
    </row>
    <row r="18" spans="5:21" ht="15" customHeight="1" x14ac:dyDescent="0.55000000000000004">
      <c r="E18" s="20" t="s">
        <v>35</v>
      </c>
      <c r="K18" s="19" t="s">
        <v>54</v>
      </c>
      <c r="L18" s="58">
        <v>0.91666666666666663</v>
      </c>
      <c r="M18" s="58">
        <v>0.20833333333333334</v>
      </c>
      <c r="N18" s="58"/>
      <c r="O18" s="58"/>
      <c r="P18" s="58"/>
      <c r="Q18" s="58"/>
      <c r="R18" s="26">
        <f t="shared" si="0"/>
        <v>0.29166666666666674</v>
      </c>
      <c r="S18" s="58">
        <v>8.3333333333333329E-2</v>
      </c>
      <c r="T18" s="27">
        <f t="shared" si="1"/>
        <v>5.0000000000000018</v>
      </c>
      <c r="U18" s="20" t="str" cm="1">
        <f t="array" ref="U18">_xlfn.IFS(COUNT(L18:Q18)=0,"",COUNT(N18:Q18)=0,CONCATENATE(K18,DBCS(TEXT(L18,"h:mm")),"～",DBCS(TEXT(M18,"h:mm")),"(",T18,"h)　"),COUNT(P18:Q18)=0,CONCATENATE(K18,DBCS(TEXT(L18,"h:mm")),"～",DBCS(TEXT(M18,"h:mm")),"、",DBCS(TEXT(N18,"h:mm")),"～",DBCS(TEXT(O18,"h:mm")),"(",T18,"h)　"),TRUE,CONCATENATE(K18,DBCS(TEXT(L18,"h:mm")),"～",DBCS(TEXT(M18,"h:mm")),"、",DBCS(TEXT(N18,"h:mm")),"～",DBCS(TEXT(O18,"h:mm")),"、",DBCS(TEXT(P18,"h:mm")),"～",DBCS(TEXT(Q18,"h:mm")),"(",T18,"h)　"))</f>
        <v>⑮２２：００～５：００(5h)　</v>
      </c>
    </row>
    <row r="19" spans="5:21" ht="15" customHeight="1" x14ac:dyDescent="0.55000000000000004">
      <c r="E19" s="20" t="s">
        <v>38</v>
      </c>
      <c r="K19" s="19" t="s">
        <v>55</v>
      </c>
      <c r="L19" s="58">
        <v>0.33333333333333331</v>
      </c>
      <c r="M19" s="58">
        <v>0.375</v>
      </c>
      <c r="N19" s="58">
        <v>0.66666666666666663</v>
      </c>
      <c r="O19" s="58">
        <v>0.70833333333333337</v>
      </c>
      <c r="P19" s="58"/>
      <c r="Q19" s="58"/>
      <c r="R19" s="26">
        <f t="shared" si="0"/>
        <v>8.3333333333333426E-2</v>
      </c>
      <c r="S19" s="58"/>
      <c r="T19" s="27">
        <f t="shared" si="1"/>
        <v>2.0000000000000022</v>
      </c>
      <c r="U19" s="20" t="str" cm="1">
        <f t="array" ref="U19">_xlfn.IFS(COUNT(L19:Q19)=0,"",COUNT(N19:Q19)=0,CONCATENATE(K19,DBCS(TEXT(L19,"h:mm")),"～",DBCS(TEXT(M19,"h:mm")),"(",T19,"h)　"),COUNT(P19:Q19)=0,CONCATENATE(K19,DBCS(TEXT(L19,"h:mm")),"～",DBCS(TEXT(M19,"h:mm")),"、",DBCS(TEXT(N19,"h:mm")),"～",DBCS(TEXT(O19,"h:mm")),"(",T19,"h)　"),TRUE,CONCATENATE(K19,DBCS(TEXT(L19,"h:mm")),"～",DBCS(TEXT(M19,"h:mm")),"、",DBCS(TEXT(N19,"h:mm")),"～",DBCS(TEXT(O19,"h:mm")),"、",DBCS(TEXT(P19,"h:mm")),"～",DBCS(TEXT(Q19,"h:mm")),"(",T19,"h)　"))</f>
        <v>⑯８：００～９：００、１６：００～１７：００(2h)　</v>
      </c>
    </row>
    <row r="20" spans="5:21" ht="15" customHeight="1" x14ac:dyDescent="0.55000000000000004">
      <c r="E20" s="20" t="s">
        <v>36</v>
      </c>
      <c r="K20" s="19" t="s">
        <v>56</v>
      </c>
      <c r="L20" s="58">
        <v>0.20833333333333334</v>
      </c>
      <c r="M20" s="58">
        <v>0.375</v>
      </c>
      <c r="N20" s="58">
        <v>0.70833333333333337</v>
      </c>
      <c r="O20" s="58">
        <v>0.91666666666666663</v>
      </c>
      <c r="P20" s="58"/>
      <c r="Q20" s="58"/>
      <c r="R20" s="26">
        <f t="shared" si="0"/>
        <v>0.37499999999999989</v>
      </c>
      <c r="S20" s="58">
        <v>4.1666666666666664E-2</v>
      </c>
      <c r="T20" s="27">
        <f t="shared" si="1"/>
        <v>7.9999999999999964</v>
      </c>
      <c r="U20" s="20" t="str" cm="1">
        <f t="array" ref="U20">_xlfn.IFS(COUNT(L20:Q20)=0,"",COUNT(N20:Q20)=0,CONCATENATE(K20,DBCS(TEXT(L20,"h:mm")),"～",DBCS(TEXT(M20,"h:mm")),"(",T20,"h)　"),COUNT(P20:Q20)=0,CONCATENATE(K20,DBCS(TEXT(L20,"h:mm")),"～",DBCS(TEXT(M20,"h:mm")),"、",DBCS(TEXT(N20,"h:mm")),"～",DBCS(TEXT(O20,"h:mm")),"(",T20,"h)　"),TRUE,CONCATENATE(K20,DBCS(TEXT(L20,"h:mm")),"～",DBCS(TEXT(M20,"h:mm")),"、",DBCS(TEXT(N20,"h:mm")),"～",DBCS(TEXT(O20,"h:mm")),"、",DBCS(TEXT(P20,"h:mm")),"～",DBCS(TEXT(Q20,"h:mm")),"(",T20,"h)　"))</f>
        <v>⑰５：００～９：００、１７：００～２２：００(8h)　</v>
      </c>
    </row>
    <row r="21" spans="5:21" ht="15" customHeight="1" x14ac:dyDescent="0.55000000000000004">
      <c r="E21" s="20" t="s">
        <v>37</v>
      </c>
      <c r="K21" s="19" t="s">
        <v>57</v>
      </c>
      <c r="L21" s="58">
        <v>0.20833333333333334</v>
      </c>
      <c r="M21" s="58">
        <v>0.375</v>
      </c>
      <c r="N21" s="58">
        <v>0.54166666666666663</v>
      </c>
      <c r="O21" s="58">
        <v>0.625</v>
      </c>
      <c r="P21" s="58">
        <v>0.79166666666666663</v>
      </c>
      <c r="Q21" s="58">
        <v>0.91666666666666663</v>
      </c>
      <c r="R21" s="26">
        <f t="shared" si="0"/>
        <v>0.375</v>
      </c>
      <c r="S21" s="58">
        <v>4.1666666666666664E-2</v>
      </c>
      <c r="T21" s="27">
        <f t="shared" si="1"/>
        <v>8</v>
      </c>
      <c r="U21" s="20" t="str" cm="1">
        <f t="array" ref="U21">_xlfn.IFS(COUNT(L21:Q21)=0,"",COUNT(N21:Q21)=0,CONCATENATE(K21,DBCS(TEXT(L21,"h:mm")),"～",DBCS(TEXT(M21,"h:mm")),"(",T21,"h)　"),COUNT(P21:Q21)=0,CONCATENATE(K21,DBCS(TEXT(L21,"h:mm")),"～",DBCS(TEXT(M21,"h:mm")),"、",DBCS(TEXT(N21,"h:mm")),"～",DBCS(TEXT(O21,"h:mm")),"(",T21,"h)　"),TRUE,CONCATENATE(K21,DBCS(TEXT(L21,"h:mm")),"～",DBCS(TEXT(M21,"h:mm")),"、",DBCS(TEXT(N21,"h:mm")),"～",DBCS(TEXT(O21,"h:mm")),"、",DBCS(TEXT(P21,"h:mm")),"～",DBCS(TEXT(Q21,"h:mm")),"(",T21,"h)　"))</f>
        <v>⑱５：００～９：００、１３：００～１５：００、１９：００～２２：００(8h)　</v>
      </c>
    </row>
    <row r="22" spans="5:21" ht="15" customHeight="1" x14ac:dyDescent="0.55000000000000004">
      <c r="E22" s="20" t="s">
        <v>39</v>
      </c>
      <c r="K22" s="19" t="s">
        <v>58</v>
      </c>
      <c r="L22" s="58"/>
      <c r="M22" s="58"/>
      <c r="N22" s="58"/>
      <c r="O22" s="58"/>
      <c r="P22" s="58"/>
      <c r="Q22" s="58"/>
      <c r="R22" s="26">
        <f t="shared" si="0"/>
        <v>0</v>
      </c>
      <c r="S22" s="58"/>
      <c r="T22" s="27">
        <f t="shared" si="1"/>
        <v>0</v>
      </c>
      <c r="U22" s="20" t="str" cm="1">
        <f t="array" ref="U22">_xlfn.IFS(COUNT(L22:Q22)=0,"",COUNT(N22:Q22)=0,CONCATENATE(K22,DBCS(TEXT(L22,"h:mm")),"～",DBCS(TEXT(M22,"h:mm")),"(",T22,"h)　"),COUNT(P22:Q22)=0,CONCATENATE(K22,DBCS(TEXT(L22,"h:mm")),"～",DBCS(TEXT(M22,"h:mm")),"、",DBCS(TEXT(N22,"h:mm")),"～",DBCS(TEXT(O22,"h:mm")),"(",T22,"h)　"),TRUE,CONCATENATE(K22,DBCS(TEXT(L22,"h:mm")),"～",DBCS(TEXT(M22,"h:mm")),"、",DBCS(TEXT(N22,"h:mm")),"～",DBCS(TEXT(O22,"h:mm")),"、",DBCS(TEXT(P22,"h:mm")),"～",DBCS(TEXT(Q22,"h:mm")),"(",T22,"h)　"))</f>
        <v/>
      </c>
    </row>
    <row r="23" spans="5:21" ht="15" customHeight="1" x14ac:dyDescent="0.55000000000000004">
      <c r="E23" s="20" t="s">
        <v>40</v>
      </c>
      <c r="K23" s="19" t="s">
        <v>59</v>
      </c>
      <c r="L23" s="58"/>
      <c r="M23" s="58"/>
      <c r="N23" s="58"/>
      <c r="O23" s="58"/>
      <c r="P23" s="58"/>
      <c r="Q23" s="58"/>
      <c r="R23" s="26">
        <f t="shared" si="0"/>
        <v>0</v>
      </c>
      <c r="S23" s="58"/>
      <c r="T23" s="27">
        <f t="shared" si="1"/>
        <v>0</v>
      </c>
      <c r="U23" s="20" t="str" cm="1">
        <f t="array" ref="U23">_xlfn.IFS(COUNT(L23:Q23)=0,"",COUNT(N23:Q23)=0,CONCATENATE(K23,DBCS(TEXT(L23,"h:mm")),"～",DBCS(TEXT(M23,"h:mm")),"(",T23,"h)　"),COUNT(P23:Q23)=0,CONCATENATE(K23,DBCS(TEXT(L23,"h:mm")),"～",DBCS(TEXT(M23,"h:mm")),"、",DBCS(TEXT(N23,"h:mm")),"～",DBCS(TEXT(O23,"h:mm")),"(",T23,"h)　"),TRUE,CONCATENATE(K23,DBCS(TEXT(L23,"h:mm")),"～",DBCS(TEXT(M23,"h:mm")),"、",DBCS(TEXT(N23,"h:mm")),"～",DBCS(TEXT(O23,"h:mm")),"、",DBCS(TEXT(P23,"h:mm")),"～",DBCS(TEXT(Q23,"h:mm")),"(",T23,"h)　"))</f>
        <v/>
      </c>
    </row>
    <row r="24" spans="5:21" ht="15" customHeight="1" x14ac:dyDescent="0.55000000000000004">
      <c r="E24" s="20" t="s">
        <v>81</v>
      </c>
      <c r="K24" s="19" t="s">
        <v>121</v>
      </c>
      <c r="L24" s="58"/>
      <c r="M24" s="58"/>
      <c r="N24" s="58"/>
      <c r="O24" s="58"/>
      <c r="P24" s="58"/>
      <c r="Q24" s="58"/>
      <c r="R24" s="26">
        <f t="shared" si="0"/>
        <v>0</v>
      </c>
      <c r="S24" s="58"/>
      <c r="T24" s="27">
        <f t="shared" si="1"/>
        <v>0</v>
      </c>
      <c r="U24" s="20" t="str" cm="1">
        <f t="array" ref="U24">_xlfn.IFS(COUNT(L24:Q24)=0,"",COUNT(N24:Q24)=0,CONCATENATE(K24,DBCS(TEXT(L24,"h:mm")),"～",DBCS(TEXT(M24,"h:mm")),"(",T24,"h)　"),COUNT(P24:Q24)=0,CONCATENATE(K24,DBCS(TEXT(L24,"h:mm")),"～",DBCS(TEXT(M24,"h:mm")),"、",DBCS(TEXT(N24,"h:mm")),"～",DBCS(TEXT(O24,"h:mm")),"(",T24,"h)　"),TRUE,CONCATENATE(K24,DBCS(TEXT(L24,"h:mm")),"～",DBCS(TEXT(M24,"h:mm")),"、",DBCS(TEXT(N24,"h:mm")),"～",DBCS(TEXT(O24,"h:mm")),"、",DBCS(TEXT(P24,"h:mm")),"～",DBCS(TEXT(Q24,"h:mm")),"(",T24,"h)　"))</f>
        <v/>
      </c>
    </row>
    <row r="25" spans="5:21" ht="15" customHeight="1" x14ac:dyDescent="0.55000000000000004">
      <c r="K25" s="19" t="s">
        <v>122</v>
      </c>
      <c r="L25" s="58"/>
      <c r="M25" s="58"/>
      <c r="N25" s="58"/>
      <c r="O25" s="58"/>
      <c r="P25" s="58"/>
      <c r="Q25" s="58"/>
      <c r="R25" s="26">
        <f t="shared" si="0"/>
        <v>0</v>
      </c>
      <c r="S25" s="58"/>
      <c r="T25" s="27">
        <f t="shared" si="1"/>
        <v>0</v>
      </c>
      <c r="U25" s="20" t="str" cm="1">
        <f t="array" ref="U25">_xlfn.IFS(COUNT(L25:Q25)=0,"",COUNT(N25:Q25)=0,CONCATENATE(K25,DBCS(TEXT(L25,"h:mm")),"～",DBCS(TEXT(M25,"h:mm")),"(",T25,"h)　"),COUNT(P25:Q25)=0,CONCATENATE(K25,DBCS(TEXT(L25,"h:mm")),"～",DBCS(TEXT(M25,"h:mm")),"、",DBCS(TEXT(N25,"h:mm")),"～",DBCS(TEXT(O25,"h:mm")),"(",T25,"h)　"),TRUE,CONCATENATE(K25,DBCS(TEXT(L25,"h:mm")),"～",DBCS(TEXT(M25,"h:mm")),"、",DBCS(TEXT(N25,"h:mm")),"～",DBCS(TEXT(O25,"h:mm")),"、",DBCS(TEXT(P25,"h:mm")),"～",DBCS(TEXT(Q25,"h:mm")),"(",T25,"h)　"))</f>
        <v/>
      </c>
    </row>
    <row r="26" spans="5:21" ht="15" customHeight="1" x14ac:dyDescent="0.55000000000000004">
      <c r="K26" s="19" t="s">
        <v>123</v>
      </c>
      <c r="L26" s="58"/>
      <c r="M26" s="58"/>
      <c r="N26" s="58"/>
      <c r="O26" s="58"/>
      <c r="P26" s="58"/>
      <c r="Q26" s="58"/>
      <c r="R26" s="26">
        <f t="shared" si="0"/>
        <v>0</v>
      </c>
      <c r="S26" s="58"/>
      <c r="T26" s="27">
        <f t="shared" si="1"/>
        <v>0</v>
      </c>
      <c r="U26" s="20" t="str" cm="1">
        <f t="array" ref="U26">_xlfn.IFS(COUNT(L26:Q26)=0,"",COUNT(N26:Q26)=0,CONCATENATE(K26,DBCS(TEXT(L26,"h:mm")),"～",DBCS(TEXT(M26,"h:mm")),"(",T26,"h)　"),COUNT(P26:Q26)=0,CONCATENATE(K26,DBCS(TEXT(L26,"h:mm")),"～",DBCS(TEXT(M26,"h:mm")),"、",DBCS(TEXT(N26,"h:mm")),"～",DBCS(TEXT(O26,"h:mm")),"(",T26,"h)　"),TRUE,CONCATENATE(K26,DBCS(TEXT(L26,"h:mm")),"～",DBCS(TEXT(M26,"h:mm")),"、",DBCS(TEXT(N26,"h:mm")),"～",DBCS(TEXT(O26,"h:mm")),"、",DBCS(TEXT(P26,"h:mm")),"～",DBCS(TEXT(Q26,"h:mm")),"(",T26,"h)　"))</f>
        <v/>
      </c>
    </row>
    <row r="27" spans="5:21" ht="15" customHeight="1" x14ac:dyDescent="0.55000000000000004">
      <c r="K27" s="19" t="s">
        <v>124</v>
      </c>
      <c r="L27" s="58"/>
      <c r="M27" s="58"/>
      <c r="N27" s="58"/>
      <c r="O27" s="58"/>
      <c r="P27" s="58"/>
      <c r="Q27" s="58"/>
      <c r="R27" s="26">
        <f t="shared" si="0"/>
        <v>0</v>
      </c>
      <c r="S27" s="58"/>
      <c r="T27" s="27">
        <f t="shared" si="1"/>
        <v>0</v>
      </c>
      <c r="U27" s="20" t="str" cm="1">
        <f t="array" ref="U27">_xlfn.IFS(COUNT(L27:Q27)=0,"",COUNT(N27:Q27)=0,CONCATENATE(K27,DBCS(TEXT(L27,"h:mm")),"～",DBCS(TEXT(M27,"h:mm")),"(",T27,"h)　"),COUNT(P27:Q27)=0,CONCATENATE(K27,DBCS(TEXT(L27,"h:mm")),"～",DBCS(TEXT(M27,"h:mm")),"、",DBCS(TEXT(N27,"h:mm")),"～",DBCS(TEXT(O27,"h:mm")),"(",T27,"h)　"),TRUE,CONCATENATE(K27,DBCS(TEXT(L27,"h:mm")),"～",DBCS(TEXT(M27,"h:mm")),"、",DBCS(TEXT(N27,"h:mm")),"～",DBCS(TEXT(O27,"h:mm")),"、",DBCS(TEXT(P27,"h:mm")),"～",DBCS(TEXT(Q27,"h:mm")),"(",T27,"h)　"))</f>
        <v/>
      </c>
    </row>
    <row r="28" spans="5:21" ht="15" customHeight="1" x14ac:dyDescent="0.55000000000000004">
      <c r="K28" s="19" t="s">
        <v>125</v>
      </c>
      <c r="L28" s="58"/>
      <c r="M28" s="58"/>
      <c r="N28" s="58"/>
      <c r="O28" s="58"/>
      <c r="P28" s="58"/>
      <c r="Q28" s="58"/>
      <c r="R28" s="26">
        <f t="shared" si="0"/>
        <v>0</v>
      </c>
      <c r="S28" s="58"/>
      <c r="T28" s="27">
        <f t="shared" si="1"/>
        <v>0</v>
      </c>
      <c r="U28" s="20" t="str" cm="1">
        <f t="array" ref="U28">_xlfn.IFS(COUNT(L28:Q28)=0,"",COUNT(N28:Q28)=0,CONCATENATE(K28,DBCS(TEXT(L28,"h:mm")),"～",DBCS(TEXT(M28,"h:mm")),"(",T28,"h)　"),COUNT(P28:Q28)=0,CONCATENATE(K28,DBCS(TEXT(L28,"h:mm")),"～",DBCS(TEXT(M28,"h:mm")),"、",DBCS(TEXT(N28,"h:mm")),"～",DBCS(TEXT(O28,"h:mm")),"(",T28,"h)　"),TRUE,CONCATENATE(K28,DBCS(TEXT(L28,"h:mm")),"～",DBCS(TEXT(M28,"h:mm")),"、",DBCS(TEXT(N28,"h:mm")),"～",DBCS(TEXT(O28,"h:mm")),"、",DBCS(TEXT(P28,"h:mm")),"～",DBCS(TEXT(Q28,"h:mm")),"(",T28,"h)　"))</f>
        <v/>
      </c>
    </row>
    <row r="29" spans="5:21" ht="15" customHeight="1" x14ac:dyDescent="0.55000000000000004">
      <c r="K29" s="19" t="s">
        <v>126</v>
      </c>
      <c r="L29" s="58"/>
      <c r="M29" s="58"/>
      <c r="N29" s="58"/>
      <c r="O29" s="58"/>
      <c r="P29" s="58"/>
      <c r="Q29" s="58"/>
      <c r="R29" s="26">
        <f t="shared" si="0"/>
        <v>0</v>
      </c>
      <c r="S29" s="58"/>
      <c r="T29" s="27">
        <f t="shared" si="1"/>
        <v>0</v>
      </c>
      <c r="U29" s="20" t="str" cm="1">
        <f t="array" ref="U29">_xlfn.IFS(COUNT(L29:Q29)=0,"",COUNT(N29:Q29)=0,CONCATENATE(K29,DBCS(TEXT(L29,"h:mm")),"～",DBCS(TEXT(M29,"h:mm")),"(",T29,"h)　"),COUNT(P29:Q29)=0,CONCATENATE(K29,DBCS(TEXT(L29,"h:mm")),"～",DBCS(TEXT(M29,"h:mm")),"、",DBCS(TEXT(N29,"h:mm")),"～",DBCS(TEXT(O29,"h:mm")),"(",T29,"h)　"),TRUE,CONCATENATE(K29,DBCS(TEXT(L29,"h:mm")),"～",DBCS(TEXT(M29,"h:mm")),"、",DBCS(TEXT(N29,"h:mm")),"～",DBCS(TEXT(O29,"h:mm")),"、",DBCS(TEXT(P29,"h:mm")),"～",DBCS(TEXT(Q29,"h:mm")),"(",T29,"h)　"))</f>
        <v/>
      </c>
    </row>
    <row r="30" spans="5:21" ht="15" customHeight="1" x14ac:dyDescent="0.55000000000000004">
      <c r="K30" s="19" t="s">
        <v>127</v>
      </c>
      <c r="L30" s="58"/>
      <c r="M30" s="58"/>
      <c r="N30" s="58"/>
      <c r="O30" s="58"/>
      <c r="P30" s="58"/>
      <c r="Q30" s="58"/>
      <c r="R30" s="26">
        <f t="shared" si="0"/>
        <v>0</v>
      </c>
      <c r="S30" s="58"/>
      <c r="T30" s="27">
        <f t="shared" si="1"/>
        <v>0</v>
      </c>
      <c r="U30" s="20" t="str" cm="1">
        <f t="array" ref="U30">_xlfn.IFS(COUNT(L30:Q30)=0,"",COUNT(N30:Q30)=0,CONCATENATE(K30,DBCS(TEXT(L30,"h:mm")),"～",DBCS(TEXT(M30,"h:mm")),"(",T30,"h)　"),COUNT(P30:Q30)=0,CONCATENATE(K30,DBCS(TEXT(L30,"h:mm")),"～",DBCS(TEXT(M30,"h:mm")),"、",DBCS(TEXT(N30,"h:mm")),"～",DBCS(TEXT(O30,"h:mm")),"(",T30,"h)　"),TRUE,CONCATENATE(K30,DBCS(TEXT(L30,"h:mm")),"～",DBCS(TEXT(M30,"h:mm")),"、",DBCS(TEXT(N30,"h:mm")),"～",DBCS(TEXT(O30,"h:mm")),"、",DBCS(TEXT(P30,"h:mm")),"～",DBCS(TEXT(Q30,"h:mm")),"(",T30,"h)　"))</f>
        <v/>
      </c>
    </row>
    <row r="31" spans="5:21" ht="15" customHeight="1" x14ac:dyDescent="0.55000000000000004">
      <c r="K31" s="19" t="s">
        <v>128</v>
      </c>
      <c r="L31" s="58"/>
      <c r="M31" s="58"/>
      <c r="N31" s="58"/>
      <c r="O31" s="58"/>
      <c r="P31" s="58"/>
      <c r="Q31" s="58"/>
      <c r="R31" s="26">
        <f t="shared" si="0"/>
        <v>0</v>
      </c>
      <c r="S31" s="58"/>
      <c r="T31" s="27">
        <f t="shared" si="1"/>
        <v>0</v>
      </c>
      <c r="U31" s="20" t="str" cm="1">
        <f t="array" ref="U31">_xlfn.IFS(COUNT(L31:Q31)=0,"",COUNT(N31:Q31)=0,CONCATENATE(K31,DBCS(TEXT(L31,"h:mm")),"～",DBCS(TEXT(M31,"h:mm")),"(",T31,"h)　"),COUNT(P31:Q31)=0,CONCATENATE(K31,DBCS(TEXT(L31,"h:mm")),"～",DBCS(TEXT(M31,"h:mm")),"、",DBCS(TEXT(N31,"h:mm")),"～",DBCS(TEXT(O31,"h:mm")),"(",T31,"h)　"),TRUE,CONCATENATE(K31,DBCS(TEXT(L31,"h:mm")),"～",DBCS(TEXT(M31,"h:mm")),"、",DBCS(TEXT(N31,"h:mm")),"～",DBCS(TEXT(O31,"h:mm")),"、",DBCS(TEXT(P31,"h:mm")),"～",DBCS(TEXT(Q31,"h:mm")),"(",T31,"h)　"))</f>
        <v/>
      </c>
    </row>
    <row r="32" spans="5:21" ht="15" customHeight="1" x14ac:dyDescent="0.55000000000000004">
      <c r="K32" s="19" t="s">
        <v>129</v>
      </c>
      <c r="L32" s="58"/>
      <c r="M32" s="58"/>
      <c r="N32" s="58"/>
      <c r="O32" s="58"/>
      <c r="P32" s="58"/>
      <c r="Q32" s="58"/>
      <c r="R32" s="26">
        <f t="shared" si="0"/>
        <v>0</v>
      </c>
      <c r="S32" s="58"/>
      <c r="T32" s="27">
        <f t="shared" si="1"/>
        <v>0</v>
      </c>
      <c r="U32" s="20" t="str" cm="1">
        <f t="array" ref="U32">_xlfn.IFS(COUNT(L32:Q32)=0,"",COUNT(N32:Q32)=0,CONCATENATE(K32,DBCS(TEXT(L32,"h:mm")),"～",DBCS(TEXT(M32,"h:mm")),"(",T32,"h)　"),COUNT(P32:Q32)=0,CONCATENATE(K32,DBCS(TEXT(L32,"h:mm")),"～",DBCS(TEXT(M32,"h:mm")),"、",DBCS(TEXT(N32,"h:mm")),"～",DBCS(TEXT(O32,"h:mm")),"(",T32,"h)　"),TRUE,CONCATENATE(K32,DBCS(TEXT(L32,"h:mm")),"～",DBCS(TEXT(M32,"h:mm")),"、",DBCS(TEXT(N32,"h:mm")),"～",DBCS(TEXT(O32,"h:mm")),"、",DBCS(TEXT(P32,"h:mm")),"～",DBCS(TEXT(Q32,"h:mm")),"(",T32,"h)　"))</f>
        <v/>
      </c>
    </row>
    <row r="33" spans="11:21" ht="15" customHeight="1" x14ac:dyDescent="0.55000000000000004">
      <c r="K33" s="19" t="s">
        <v>130</v>
      </c>
      <c r="L33" s="58"/>
      <c r="M33" s="58"/>
      <c r="N33" s="58"/>
      <c r="O33" s="58"/>
      <c r="P33" s="58"/>
      <c r="Q33" s="58"/>
      <c r="R33" s="26">
        <f t="shared" si="0"/>
        <v>0</v>
      </c>
      <c r="S33" s="58"/>
      <c r="T33" s="27">
        <f t="shared" si="1"/>
        <v>0</v>
      </c>
      <c r="U33" s="20" t="str" cm="1">
        <f t="array" ref="U33">_xlfn.IFS(COUNT(L33:Q33)=0,"",COUNT(N33:Q33)=0,CONCATENATE(K33,DBCS(TEXT(L33,"h:mm")),"～",DBCS(TEXT(M33,"h:mm")),"(",T33,"h)　"),COUNT(P33:Q33)=0,CONCATENATE(K33,DBCS(TEXT(L33,"h:mm")),"～",DBCS(TEXT(M33,"h:mm")),"、",DBCS(TEXT(N33,"h:mm")),"～",DBCS(TEXT(O33,"h:mm")),"(",T33,"h)　"),TRUE,CONCATENATE(K33,DBCS(TEXT(L33,"h:mm")),"～",DBCS(TEXT(M33,"h:mm")),"、",DBCS(TEXT(N33,"h:mm")),"～",DBCS(TEXT(O33,"h:mm")),"、",DBCS(TEXT(P33,"h:mm")),"～",DBCS(TEXT(Q33,"h:mm")),"(",T33,"h)　"))</f>
        <v/>
      </c>
    </row>
    <row r="34" spans="11:21" ht="15" customHeight="1" x14ac:dyDescent="0.55000000000000004">
      <c r="K34" s="19" t="s">
        <v>131</v>
      </c>
      <c r="L34" s="58"/>
      <c r="M34" s="58"/>
      <c r="N34" s="58"/>
      <c r="O34" s="58"/>
      <c r="P34" s="58"/>
      <c r="Q34" s="58"/>
      <c r="R34" s="26">
        <f t="shared" si="0"/>
        <v>0</v>
      </c>
      <c r="S34" s="58"/>
      <c r="T34" s="27">
        <f t="shared" si="1"/>
        <v>0</v>
      </c>
      <c r="U34" s="20" t="str" cm="1">
        <f t="array" ref="U34">_xlfn.IFS(COUNT(L34:Q34)=0,"",COUNT(N34:Q34)=0,CONCATENATE(K34,DBCS(TEXT(L34,"h:mm")),"～",DBCS(TEXT(M34,"h:mm")),"(",T34,"h)　"),COUNT(P34:Q34)=0,CONCATENATE(K34,DBCS(TEXT(L34,"h:mm")),"～",DBCS(TEXT(M34,"h:mm")),"、",DBCS(TEXT(N34,"h:mm")),"～",DBCS(TEXT(O34,"h:mm")),"(",T34,"h)　"),TRUE,CONCATENATE(K34,DBCS(TEXT(L34,"h:mm")),"～",DBCS(TEXT(M34,"h:mm")),"、",DBCS(TEXT(N34,"h:mm")),"～",DBCS(TEXT(O34,"h:mm")),"、",DBCS(TEXT(P34,"h:mm")),"～",DBCS(TEXT(Q34,"h:mm")),"(",T34,"h)　"))</f>
        <v/>
      </c>
    </row>
    <row r="35" spans="11:21" ht="15" customHeight="1" x14ac:dyDescent="0.55000000000000004">
      <c r="K35" s="19" t="s">
        <v>132</v>
      </c>
      <c r="L35" s="58"/>
      <c r="M35" s="58"/>
      <c r="N35" s="58"/>
      <c r="O35" s="58"/>
      <c r="P35" s="58"/>
      <c r="Q35" s="58"/>
      <c r="R35" s="26">
        <f t="shared" si="0"/>
        <v>0</v>
      </c>
      <c r="S35" s="58"/>
      <c r="T35" s="27">
        <f t="shared" si="1"/>
        <v>0</v>
      </c>
      <c r="U35" s="20" t="str" cm="1">
        <f t="array" ref="U35">_xlfn.IFS(COUNT(L35:Q35)=0,"",COUNT(N35:Q35)=0,CONCATENATE(K35,DBCS(TEXT(L35,"h:mm")),"～",DBCS(TEXT(M35,"h:mm")),"(",T35,"h)　"),COUNT(P35:Q35)=0,CONCATENATE(K35,DBCS(TEXT(L35,"h:mm")),"～",DBCS(TEXT(M35,"h:mm")),"、",DBCS(TEXT(N35,"h:mm")),"～",DBCS(TEXT(O35,"h:mm")),"(",T35,"h)　"),TRUE,CONCATENATE(K35,DBCS(TEXT(L35,"h:mm")),"～",DBCS(TEXT(M35,"h:mm")),"、",DBCS(TEXT(N35,"h:mm")),"～",DBCS(TEXT(O35,"h:mm")),"、",DBCS(TEXT(P35,"h:mm")),"～",DBCS(TEXT(Q35,"h:mm")),"(",T35,"h)　"))</f>
        <v/>
      </c>
    </row>
    <row r="36" spans="11:21" ht="15" customHeight="1" x14ac:dyDescent="0.55000000000000004">
      <c r="K36" s="19" t="s">
        <v>133</v>
      </c>
      <c r="L36" s="58"/>
      <c r="M36" s="58"/>
      <c r="N36" s="58"/>
      <c r="O36" s="58"/>
      <c r="P36" s="58"/>
      <c r="Q36" s="58"/>
      <c r="R36" s="26">
        <f t="shared" si="0"/>
        <v>0</v>
      </c>
      <c r="S36" s="58"/>
      <c r="T36" s="27">
        <f t="shared" si="1"/>
        <v>0</v>
      </c>
      <c r="U36" s="20" t="str" cm="1">
        <f t="array" ref="U36">_xlfn.IFS(COUNT(L36:Q36)=0,"",COUNT(N36:Q36)=0,CONCATENATE(K36,DBCS(TEXT(L36,"h:mm")),"～",DBCS(TEXT(M36,"h:mm")),"(",T36,"h)　"),COUNT(P36:Q36)=0,CONCATENATE(K36,DBCS(TEXT(L36,"h:mm")),"～",DBCS(TEXT(M36,"h:mm")),"、",DBCS(TEXT(N36,"h:mm")),"～",DBCS(TEXT(O36,"h:mm")),"(",T36,"h)　"),TRUE,CONCATENATE(K36,DBCS(TEXT(L36,"h:mm")),"～",DBCS(TEXT(M36,"h:mm")),"、",DBCS(TEXT(N36,"h:mm")),"～",DBCS(TEXT(O36,"h:mm")),"、",DBCS(TEXT(P36,"h:mm")),"～",DBCS(TEXT(Q36,"h:mm")),"(",T36,"h)　"))</f>
        <v/>
      </c>
    </row>
    <row r="37" spans="11:21" ht="15" customHeight="1" x14ac:dyDescent="0.55000000000000004">
      <c r="K37" s="19" t="s">
        <v>134</v>
      </c>
      <c r="L37" s="58"/>
      <c r="M37" s="58"/>
      <c r="N37" s="58"/>
      <c r="O37" s="58"/>
      <c r="P37" s="58"/>
      <c r="Q37" s="58"/>
      <c r="R37" s="26">
        <f t="shared" si="0"/>
        <v>0</v>
      </c>
      <c r="S37" s="58"/>
      <c r="T37" s="27">
        <f t="shared" si="1"/>
        <v>0</v>
      </c>
      <c r="U37" s="20" t="str" cm="1">
        <f t="array" ref="U37">_xlfn.IFS(COUNT(L37:Q37)=0,"",COUNT(N37:Q37)=0,CONCATENATE(K37,DBCS(TEXT(L37,"h:mm")),"～",DBCS(TEXT(M37,"h:mm")),"(",T37,"h)　"),COUNT(P37:Q37)=0,CONCATENATE(K37,DBCS(TEXT(L37,"h:mm")),"～",DBCS(TEXT(M37,"h:mm")),"、",DBCS(TEXT(N37,"h:mm")),"～",DBCS(TEXT(O37,"h:mm")),"(",T37,"h)　"),TRUE,CONCATENATE(K37,DBCS(TEXT(L37,"h:mm")),"～",DBCS(TEXT(M37,"h:mm")),"、",DBCS(TEXT(N37,"h:mm")),"～",DBCS(TEXT(O37,"h:mm")),"、",DBCS(TEXT(P37,"h:mm")),"～",DBCS(TEXT(Q37,"h:mm")),"(",T37,"h)　"))</f>
        <v/>
      </c>
    </row>
    <row r="38" spans="11:21" ht="15" customHeight="1" x14ac:dyDescent="0.55000000000000004">
      <c r="K38" s="19" t="s">
        <v>135</v>
      </c>
      <c r="L38" s="58"/>
      <c r="M38" s="58"/>
      <c r="N38" s="58"/>
      <c r="O38" s="58"/>
      <c r="P38" s="58"/>
      <c r="Q38" s="58"/>
      <c r="R38" s="26">
        <f t="shared" si="0"/>
        <v>0</v>
      </c>
      <c r="S38" s="58"/>
      <c r="T38" s="27">
        <f t="shared" si="1"/>
        <v>0</v>
      </c>
      <c r="U38" s="20" t="str" cm="1">
        <f t="array" ref="U38">_xlfn.IFS(COUNT(L38:Q38)=0,"",COUNT(N38:Q38)=0,CONCATENATE(K38,DBCS(TEXT(L38,"h:mm")),"～",DBCS(TEXT(M38,"h:mm")),"(",T38,"h)　"),COUNT(P38:Q38)=0,CONCATENATE(K38,DBCS(TEXT(L38,"h:mm")),"～",DBCS(TEXT(M38,"h:mm")),"、",DBCS(TEXT(N38,"h:mm")),"～",DBCS(TEXT(O38,"h:mm")),"(",T38,"h)　"),TRUE,CONCATENATE(K38,DBCS(TEXT(L38,"h:mm")),"～",DBCS(TEXT(M38,"h:mm")),"、",DBCS(TEXT(N38,"h:mm")),"～",DBCS(TEXT(O38,"h:mm")),"、",DBCS(TEXT(P38,"h:mm")),"～",DBCS(TEXT(Q38,"h:mm")),"(",T38,"h)　"))</f>
        <v/>
      </c>
    </row>
    <row r="39" spans="11:21" ht="15" customHeight="1" x14ac:dyDescent="0.55000000000000004">
      <c r="K39" s="19" t="s">
        <v>136</v>
      </c>
      <c r="L39" s="58"/>
      <c r="M39" s="58"/>
      <c r="N39" s="58"/>
      <c r="O39" s="58"/>
      <c r="P39" s="58"/>
      <c r="Q39" s="58"/>
      <c r="R39" s="26">
        <f t="shared" si="0"/>
        <v>0</v>
      </c>
      <c r="S39" s="58"/>
      <c r="T39" s="27">
        <f t="shared" si="1"/>
        <v>0</v>
      </c>
      <c r="U39" s="20" t="str" cm="1">
        <f t="array" ref="U39">_xlfn.IFS(COUNT(L39:Q39)=0,"",COUNT(N39:Q39)=0,CONCATENATE(K39,DBCS(TEXT(L39,"h:mm")),"～",DBCS(TEXT(M39,"h:mm")),"(",T39,"h)　"),COUNT(P39:Q39)=0,CONCATENATE(K39,DBCS(TEXT(L39,"h:mm")),"～",DBCS(TEXT(M39,"h:mm")),"、",DBCS(TEXT(N39,"h:mm")),"～",DBCS(TEXT(O39,"h:mm")),"(",T39,"h)　"),TRUE,CONCATENATE(K39,DBCS(TEXT(L39,"h:mm")),"～",DBCS(TEXT(M39,"h:mm")),"、",DBCS(TEXT(N39,"h:mm")),"～",DBCS(TEXT(O39,"h:mm")),"、",DBCS(TEXT(P39,"h:mm")),"～",DBCS(TEXT(Q39,"h:mm")),"(",T39,"h)　"))</f>
        <v/>
      </c>
    </row>
    <row r="40" spans="11:21" ht="15" customHeight="1" x14ac:dyDescent="0.55000000000000004">
      <c r="K40" s="19" t="s">
        <v>137</v>
      </c>
      <c r="L40" s="58"/>
      <c r="M40" s="58"/>
      <c r="N40" s="58"/>
      <c r="O40" s="58"/>
      <c r="P40" s="58"/>
      <c r="Q40" s="58"/>
      <c r="R40" s="26">
        <f t="shared" si="0"/>
        <v>0</v>
      </c>
      <c r="S40" s="58"/>
      <c r="T40" s="27">
        <f t="shared" si="1"/>
        <v>0</v>
      </c>
      <c r="U40" s="20" t="str" cm="1">
        <f t="array" ref="U40">_xlfn.IFS(COUNT(L40:Q40)=0,"",COUNT(N40:Q40)=0,CONCATENATE(K40,DBCS(TEXT(L40,"h:mm")),"～",DBCS(TEXT(M40,"h:mm")),"(",T40,"h)　"),COUNT(P40:Q40)=0,CONCATENATE(K40,DBCS(TEXT(L40,"h:mm")),"～",DBCS(TEXT(M40,"h:mm")),"、",DBCS(TEXT(N40,"h:mm")),"～",DBCS(TEXT(O40,"h:mm")),"(",T40,"h)　"),TRUE,CONCATENATE(K40,DBCS(TEXT(L40,"h:mm")),"～",DBCS(TEXT(M40,"h:mm")),"、",DBCS(TEXT(N40,"h:mm")),"～",DBCS(TEXT(O40,"h:mm")),"、",DBCS(TEXT(P40,"h:mm")),"～",DBCS(TEXT(Q40,"h:mm")),"(",T40,"h)　"))</f>
        <v/>
      </c>
    </row>
    <row r="41" spans="11:21" ht="15" customHeight="1" x14ac:dyDescent="0.55000000000000004">
      <c r="K41" s="19" t="s">
        <v>138</v>
      </c>
      <c r="L41" s="58"/>
      <c r="M41" s="58"/>
      <c r="N41" s="58"/>
      <c r="O41" s="58"/>
      <c r="P41" s="58"/>
      <c r="Q41" s="58"/>
      <c r="R41" s="26">
        <f t="shared" si="0"/>
        <v>0</v>
      </c>
      <c r="S41" s="58"/>
      <c r="T41" s="27">
        <f t="shared" si="1"/>
        <v>0</v>
      </c>
      <c r="U41" s="20" t="str" cm="1">
        <f t="array" ref="U41">_xlfn.IFS(COUNT(L41:Q41)=0,"",COUNT(N41:Q41)=0,CONCATENATE(K41,DBCS(TEXT(L41,"h:mm")),"～",DBCS(TEXT(M41,"h:mm")),"(",T41,"h)　"),COUNT(P41:Q41)=0,CONCATENATE(K41,DBCS(TEXT(L41,"h:mm")),"～",DBCS(TEXT(M41,"h:mm")),"、",DBCS(TEXT(N41,"h:mm")),"～",DBCS(TEXT(O41,"h:mm")),"(",T41,"h)　"),TRUE,CONCATENATE(K41,DBCS(TEXT(L41,"h:mm")),"～",DBCS(TEXT(M41,"h:mm")),"、",DBCS(TEXT(N41,"h:mm")),"～",DBCS(TEXT(O41,"h:mm")),"、",DBCS(TEXT(P41,"h:mm")),"～",DBCS(TEXT(Q41,"h:mm")),"(",T41,"h)　"))</f>
        <v/>
      </c>
    </row>
    <row r="42" spans="11:21" ht="15" customHeight="1" x14ac:dyDescent="0.55000000000000004">
      <c r="K42" s="19" t="s">
        <v>139</v>
      </c>
      <c r="L42" s="58"/>
      <c r="M42" s="58"/>
      <c r="N42" s="58"/>
      <c r="O42" s="58"/>
      <c r="P42" s="58"/>
      <c r="Q42" s="58"/>
      <c r="R42" s="26">
        <f t="shared" si="0"/>
        <v>0</v>
      </c>
      <c r="S42" s="58"/>
      <c r="T42" s="27">
        <f t="shared" si="1"/>
        <v>0</v>
      </c>
      <c r="U42" s="20" t="str" cm="1">
        <f t="array" ref="U42">_xlfn.IFS(COUNT(L42:Q42)=0,"",COUNT(N42:Q42)=0,CONCATENATE(K42,DBCS(TEXT(L42,"h:mm")),"～",DBCS(TEXT(M42,"h:mm")),"(",T42,"h)　"),COUNT(P42:Q42)=0,CONCATENATE(K42,DBCS(TEXT(L42,"h:mm")),"～",DBCS(TEXT(M42,"h:mm")),"、",DBCS(TEXT(N42,"h:mm")),"～",DBCS(TEXT(O42,"h:mm")),"(",T42,"h)　"),TRUE,CONCATENATE(K42,DBCS(TEXT(L42,"h:mm")),"～",DBCS(TEXT(M42,"h:mm")),"、",DBCS(TEXT(N42,"h:mm")),"～",DBCS(TEXT(O42,"h:mm")),"、",DBCS(TEXT(P42,"h:mm")),"～",DBCS(TEXT(Q42,"h:mm")),"(",T42,"h)　"))</f>
        <v/>
      </c>
    </row>
    <row r="43" spans="11:21" ht="15" customHeight="1" x14ac:dyDescent="0.55000000000000004">
      <c r="K43" s="19" t="s">
        <v>140</v>
      </c>
      <c r="L43" s="58"/>
      <c r="M43" s="58"/>
      <c r="N43" s="58"/>
      <c r="O43" s="58"/>
      <c r="P43" s="58"/>
      <c r="Q43" s="58"/>
      <c r="R43" s="26">
        <f t="shared" si="0"/>
        <v>0</v>
      </c>
      <c r="S43" s="58"/>
      <c r="T43" s="27">
        <f t="shared" si="1"/>
        <v>0</v>
      </c>
      <c r="U43" s="20" t="str" cm="1">
        <f t="array" ref="U43">_xlfn.IFS(COUNT(L43:Q43)=0,"",COUNT(N43:Q43)=0,CONCATENATE(K43,DBCS(TEXT(L43,"h:mm")),"～",DBCS(TEXT(M43,"h:mm")),"(",T43,"h)　"),COUNT(P43:Q43)=0,CONCATENATE(K43,DBCS(TEXT(L43,"h:mm")),"～",DBCS(TEXT(M43,"h:mm")),"、",DBCS(TEXT(N43,"h:mm")),"～",DBCS(TEXT(O43,"h:mm")),"(",T43,"h)　"),TRUE,CONCATENATE(K43,DBCS(TEXT(L43,"h:mm")),"～",DBCS(TEXT(M43,"h:mm")),"、",DBCS(TEXT(N43,"h:mm")),"～",DBCS(TEXT(O43,"h:mm")),"、",DBCS(TEXT(P43,"h:mm")),"～",DBCS(TEXT(Q43,"h:mm")),"(",T43,"h)　"))</f>
        <v/>
      </c>
    </row>
    <row r="45" spans="11:21" ht="15" customHeight="1" x14ac:dyDescent="0.55000000000000004">
      <c r="K45" s="1" t="s">
        <v>164</v>
      </c>
    </row>
    <row r="46" spans="11:21" ht="15" customHeight="1" x14ac:dyDescent="0.55000000000000004">
      <c r="K46" s="1" t="s">
        <v>74</v>
      </c>
    </row>
    <row r="47" spans="11:21" ht="15" customHeight="1" x14ac:dyDescent="0.55000000000000004">
      <c r="K47" s="1" t="s">
        <v>161</v>
      </c>
    </row>
  </sheetData>
  <phoneticPr fontId="6"/>
  <pageMargins left="0.98425196850393704" right="0.98425196850393704" top="0.98425196850393704" bottom="0.98425196850393704" header="0.39370078740157483" footer="0.39370078740157483"/>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別紙５－１_勤務体制</vt:lpstr>
      <vt:lpstr>リスト</vt:lpstr>
      <vt:lpstr>別紙５－１_勤務体制【例】</vt:lpstr>
      <vt:lpstr>リスト【例】</vt:lpstr>
      <vt:lpstr>リスト!Print_Area</vt:lpstr>
      <vt:lpstr>リスト【例】!Print_Area</vt:lpstr>
      <vt:lpstr>'別紙５－１_勤務体制'!Print_Area</vt:lpstr>
      <vt:lpstr>'別紙５－１_勤務体制【例】'!Print_Area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2023-12-12T08:03:48Z</dcterms:modified>
</cp:coreProperties>
</file>