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F263AA94-D5C0-42E4-9CA3-13C83EBA3E57}" xr6:coauthVersionLast="47" xr6:coauthVersionMax="47" xr10:uidLastSave="{00000000-0000-0000-0000-000000000000}"/>
  <bookViews>
    <workbookView xWindow="-28920" yWindow="3705" windowWidth="29040" windowHeight="15720" tabRatio="796" firstSheet="1" activeTab="2" xr2:uid="{00000000-000D-0000-FFFF-FFFF00000000}"/>
  </bookViews>
  <sheets>
    <sheet name="付表３－２" sheetId="27" state="hidden" r:id="rId1"/>
    <sheet name="勤務形態一覧表（記載例）" sheetId="137" r:id="rId2"/>
    <sheet name="勤務形態一覧表（療養介護）" sheetId="138" r:id="rId3"/>
    <sheet name="選択肢" sheetId="90" r:id="rId4"/>
  </sheets>
  <externalReferences>
    <externalReference r:id="rId5"/>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'勤務形態一覧表（記載例）'!$A$1:$AN$86</definedName>
    <definedName name="_xlnm.Print_Area" localSheetId="2">'勤務形態一覧表（療養介護）'!$A$1:$AN$81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5" i="138" l="1"/>
  <c r="AL49" i="138" s="1"/>
  <c r="AG45" i="138"/>
  <c r="AG49" i="138" s="1"/>
  <c r="AA45" i="138"/>
  <c r="AA49" i="138" s="1"/>
  <c r="U45" i="138"/>
  <c r="U49" i="138" s="1"/>
  <c r="O45" i="138"/>
  <c r="R48" i="138" s="1"/>
  <c r="I45" i="138"/>
  <c r="L48" i="138" s="1"/>
  <c r="E45" i="138"/>
  <c r="F48" i="138" s="1"/>
  <c r="C45" i="138"/>
  <c r="D48" i="138" s="1"/>
  <c r="AJ39" i="138"/>
  <c r="AL38" i="138" s="1"/>
  <c r="AJ38" i="138"/>
  <c r="AJ31" i="138"/>
  <c r="AI31" i="138"/>
  <c r="AH31" i="138"/>
  <c r="AG31" i="138"/>
  <c r="AF31" i="138"/>
  <c r="AE31" i="138"/>
  <c r="AD31" i="138"/>
  <c r="AC31" i="138"/>
  <c r="AB31" i="138"/>
  <c r="AA31" i="138"/>
  <c r="Z31" i="138"/>
  <c r="Y31" i="138"/>
  <c r="X31" i="138"/>
  <c r="W31" i="138"/>
  <c r="V31" i="138"/>
  <c r="U31" i="138"/>
  <c r="T31" i="138"/>
  <c r="S31" i="138"/>
  <c r="R31" i="138"/>
  <c r="Q31" i="138"/>
  <c r="P31" i="138"/>
  <c r="O31" i="138"/>
  <c r="N31" i="138"/>
  <c r="M31" i="138"/>
  <c r="L31" i="138"/>
  <c r="K31" i="138"/>
  <c r="J31" i="138"/>
  <c r="I31" i="138"/>
  <c r="H31" i="138"/>
  <c r="G31" i="138"/>
  <c r="F31" i="138"/>
  <c r="AK31" i="138" s="1"/>
  <c r="AL31" i="138" s="1"/>
  <c r="AL30" i="138"/>
  <c r="AK30" i="138"/>
  <c r="AL29" i="138"/>
  <c r="AK29" i="138"/>
  <c r="AL28" i="138"/>
  <c r="AK28" i="138"/>
  <c r="AK27" i="138"/>
  <c r="AL27" i="138" s="1"/>
  <c r="AL26" i="138"/>
  <c r="AK26" i="138"/>
  <c r="AL25" i="138"/>
  <c r="AK25" i="138"/>
  <c r="AL24" i="138"/>
  <c r="AK24" i="138"/>
  <c r="AL23" i="138"/>
  <c r="AK23" i="138"/>
  <c r="AL22" i="138"/>
  <c r="AK22" i="138"/>
  <c r="AL21" i="138"/>
  <c r="AK21" i="138"/>
  <c r="AL20" i="138"/>
  <c r="AK20" i="138"/>
  <c r="AL19" i="138"/>
  <c r="AK19" i="138"/>
  <c r="AL18" i="138"/>
  <c r="AK18" i="138"/>
  <c r="AL17" i="138"/>
  <c r="AK17" i="138"/>
  <c r="AL16" i="138"/>
  <c r="AK16" i="138"/>
  <c r="AL15" i="138"/>
  <c r="AK15" i="138"/>
  <c r="AL14" i="138"/>
  <c r="AK14" i="138"/>
  <c r="AL13" i="138"/>
  <c r="AK13" i="138"/>
  <c r="AL12" i="138"/>
  <c r="AK12" i="138"/>
  <c r="AL11" i="138"/>
  <c r="AK11" i="138"/>
  <c r="AH10" i="138"/>
  <c r="AG10" i="138"/>
  <c r="AF10" i="138"/>
  <c r="AE10" i="138"/>
  <c r="AD10" i="138"/>
  <c r="AC10" i="138"/>
  <c r="AB10" i="138"/>
  <c r="AA10" i="138"/>
  <c r="Z10" i="138"/>
  <c r="Y10" i="138"/>
  <c r="X10" i="138"/>
  <c r="W10" i="138"/>
  <c r="V10" i="138"/>
  <c r="U10" i="138"/>
  <c r="T10" i="138"/>
  <c r="S10" i="138"/>
  <c r="R10" i="138"/>
  <c r="Q10" i="138"/>
  <c r="P10" i="138"/>
  <c r="O10" i="138"/>
  <c r="N10" i="138"/>
  <c r="M10" i="138"/>
  <c r="L10" i="138"/>
  <c r="K10" i="138"/>
  <c r="J10" i="138"/>
  <c r="I10" i="138"/>
  <c r="H10" i="138"/>
  <c r="G10" i="138"/>
  <c r="F10" i="138"/>
  <c r="AI10" i="138" s="1"/>
  <c r="AG9" i="138"/>
  <c r="AF9" i="138"/>
  <c r="AE9" i="138"/>
  <c r="AD9" i="138"/>
  <c r="AC9" i="138"/>
  <c r="AB9" i="138"/>
  <c r="AA9" i="138"/>
  <c r="Z9" i="138"/>
  <c r="Y9" i="138"/>
  <c r="X9" i="138"/>
  <c r="W9" i="138"/>
  <c r="V9" i="138"/>
  <c r="U9" i="138"/>
  <c r="T9" i="138"/>
  <c r="S9" i="138"/>
  <c r="R9" i="138"/>
  <c r="Q9" i="138"/>
  <c r="P9" i="138"/>
  <c r="O9" i="138"/>
  <c r="N9" i="138"/>
  <c r="M9" i="138"/>
  <c r="L9" i="138"/>
  <c r="K9" i="138"/>
  <c r="J9" i="138"/>
  <c r="I9" i="138"/>
  <c r="H9" i="138"/>
  <c r="G9" i="138"/>
  <c r="F9" i="138"/>
  <c r="AH9" i="138" s="1"/>
  <c r="I43" i="138" l="1"/>
  <c r="C43" i="138"/>
  <c r="E43" i="138"/>
  <c r="AI9" i="138"/>
  <c r="AJ10" i="138"/>
  <c r="C47" i="138"/>
  <c r="U47" i="138"/>
  <c r="C48" i="138"/>
  <c r="U48" i="138"/>
  <c r="C49" i="138"/>
  <c r="AJ9" i="138"/>
  <c r="D47" i="138"/>
  <c r="X47" i="138"/>
  <c r="X48" i="138"/>
  <c r="E49" i="138"/>
  <c r="E47" i="138"/>
  <c r="AA47" i="138"/>
  <c r="E48" i="138"/>
  <c r="AA48" i="138"/>
  <c r="I49" i="138"/>
  <c r="F47" i="138"/>
  <c r="AD47" i="138"/>
  <c r="AD48" i="138"/>
  <c r="O49" i="138"/>
  <c r="I47" i="138"/>
  <c r="AG47" i="138"/>
  <c r="I48" i="138"/>
  <c r="AG48" i="138"/>
  <c r="L47" i="138"/>
  <c r="AJ47" i="138"/>
  <c r="AJ48" i="138"/>
  <c r="O47" i="138"/>
  <c r="AL47" i="138"/>
  <c r="O48" i="138"/>
  <c r="AL48" i="138"/>
  <c r="R47" i="138"/>
  <c r="AM47" i="138"/>
  <c r="AM48" i="138"/>
  <c r="AL12" i="137" l="1"/>
  <c r="I44" i="137"/>
  <c r="AH41" i="137"/>
  <c r="AK41" i="137" s="1"/>
  <c r="AK12" i="137"/>
  <c r="D52" i="137"/>
  <c r="C52" i="137"/>
  <c r="I50" i="137"/>
  <c r="I52" i="137" s="1"/>
  <c r="E50" i="137"/>
  <c r="F52" i="137" s="1"/>
  <c r="F42" i="137"/>
  <c r="E42" i="137"/>
  <c r="D42" i="137"/>
  <c r="I41" i="137"/>
  <c r="AH40" i="137"/>
  <c r="I40" i="137"/>
  <c r="F39" i="137"/>
  <c r="E39" i="137"/>
  <c r="D39" i="137"/>
  <c r="U38" i="137"/>
  <c r="AJ31" i="137"/>
  <c r="AI31" i="137"/>
  <c r="AH31" i="137"/>
  <c r="AG31" i="137"/>
  <c r="AF31" i="137"/>
  <c r="AE31" i="137"/>
  <c r="AD31" i="137"/>
  <c r="AC31" i="137"/>
  <c r="AB31" i="137"/>
  <c r="AA31" i="137"/>
  <c r="Z31" i="137"/>
  <c r="Y31" i="137"/>
  <c r="X31" i="137"/>
  <c r="W31" i="137"/>
  <c r="V31" i="137"/>
  <c r="U31" i="137"/>
  <c r="T31" i="137"/>
  <c r="S31" i="137"/>
  <c r="R31" i="137"/>
  <c r="Q31" i="137"/>
  <c r="P31" i="137"/>
  <c r="O31" i="137"/>
  <c r="N31" i="137"/>
  <c r="M31" i="137"/>
  <c r="L31" i="137"/>
  <c r="K31" i="137"/>
  <c r="J31" i="137"/>
  <c r="I31" i="137"/>
  <c r="H31" i="137"/>
  <c r="G31" i="137"/>
  <c r="F31" i="137"/>
  <c r="AK30" i="137"/>
  <c r="AL30" i="137" s="1"/>
  <c r="AK29" i="137"/>
  <c r="AL29" i="137" s="1"/>
  <c r="AK28" i="137"/>
  <c r="AL28" i="137" s="1"/>
  <c r="AK27" i="137"/>
  <c r="AL27" i="137" s="1"/>
  <c r="AK26" i="137"/>
  <c r="AL26" i="137" s="1"/>
  <c r="AK25" i="137"/>
  <c r="AL25" i="137" s="1"/>
  <c r="AL24" i="137"/>
  <c r="AK24" i="137"/>
  <c r="AK23" i="137"/>
  <c r="AL23" i="137" s="1"/>
  <c r="AK22" i="137"/>
  <c r="AL22" i="137" s="1"/>
  <c r="AK21" i="137"/>
  <c r="AL21" i="137" s="1"/>
  <c r="AK20" i="137"/>
  <c r="AL20" i="137" s="1"/>
  <c r="AK19" i="137"/>
  <c r="AL19" i="137" s="1"/>
  <c r="AK18" i="137"/>
  <c r="AL18" i="137" s="1"/>
  <c r="AK17" i="137"/>
  <c r="AL17" i="137" s="1"/>
  <c r="AL16" i="137"/>
  <c r="AK16" i="137"/>
  <c r="AK15" i="137"/>
  <c r="AL15" i="137" s="1"/>
  <c r="AK14" i="137"/>
  <c r="AL14" i="137" s="1"/>
  <c r="AK13" i="137"/>
  <c r="AL13" i="137" s="1"/>
  <c r="AG10" i="137"/>
  <c r="AF10" i="137"/>
  <c r="AE10" i="137"/>
  <c r="AD10" i="137"/>
  <c r="AC10" i="137"/>
  <c r="AB10" i="137"/>
  <c r="AA10" i="137"/>
  <c r="Z10" i="137"/>
  <c r="Y10" i="137"/>
  <c r="X10" i="137"/>
  <c r="W10" i="137"/>
  <c r="V10" i="137"/>
  <c r="U10" i="137"/>
  <c r="T10" i="137"/>
  <c r="S10" i="137"/>
  <c r="R10" i="137"/>
  <c r="Q10" i="137"/>
  <c r="P10" i="137"/>
  <c r="O10" i="137"/>
  <c r="N10" i="137"/>
  <c r="M10" i="137"/>
  <c r="L10" i="137"/>
  <c r="K10" i="137"/>
  <c r="J10" i="137"/>
  <c r="I10" i="137"/>
  <c r="H10" i="137"/>
  <c r="G10" i="137"/>
  <c r="F10" i="137"/>
  <c r="AJ10" i="137" s="1"/>
  <c r="AG9" i="137"/>
  <c r="AF9" i="137"/>
  <c r="AE9" i="137"/>
  <c r="AD9" i="137"/>
  <c r="AC9" i="137"/>
  <c r="AB9" i="137"/>
  <c r="AA9" i="137"/>
  <c r="Z9" i="137"/>
  <c r="Y9" i="137"/>
  <c r="X9" i="137"/>
  <c r="W9" i="137"/>
  <c r="V9" i="137"/>
  <c r="U9" i="137"/>
  <c r="T9" i="137"/>
  <c r="S9" i="137"/>
  <c r="R9" i="137"/>
  <c r="Q9" i="137"/>
  <c r="P9" i="137"/>
  <c r="O9" i="137"/>
  <c r="N9" i="137"/>
  <c r="M9" i="137"/>
  <c r="L9" i="137"/>
  <c r="K9" i="137"/>
  <c r="J9" i="137"/>
  <c r="I9" i="137"/>
  <c r="H9" i="137"/>
  <c r="G9" i="137"/>
  <c r="F9" i="137"/>
  <c r="AJ9" i="137" s="1"/>
  <c r="I54" i="137" l="1"/>
  <c r="E54" i="137"/>
  <c r="I42" i="137"/>
  <c r="AH42" i="137" s="1"/>
  <c r="AK31" i="137"/>
  <c r="AL31" i="137" s="1"/>
  <c r="L52" i="137"/>
  <c r="R52" i="137" s="1"/>
  <c r="F53" i="137"/>
  <c r="AH10" i="137"/>
  <c r="AK40" i="137"/>
  <c r="I53" i="137"/>
  <c r="AH9" i="137"/>
  <c r="AI10" i="137"/>
  <c r="E52" i="137"/>
  <c r="O52" i="137" s="1"/>
  <c r="E53" i="137"/>
  <c r="O53" i="137" s="1"/>
  <c r="L53" i="137"/>
  <c r="AI9" i="137"/>
  <c r="R53" i="137" l="1"/>
  <c r="O54" i="137"/>
  <c r="AK42" i="137"/>
  <c r="AM40" i="137" s="1"/>
  <c r="AM43" i="137" s="1" a="1"/>
  <c r="AM43" i="13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<sst xmlns="http://schemas.openxmlformats.org/spreadsheetml/2006/main" count="542" uniqueCount="281">
  <si>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</si>
  <si>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</si>
  <si>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</si>
  <si>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</si>
  <si>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</si>
  <si>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</si>
  <si>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</si>
  <si>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</si>
  <si>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</si>
  <si>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</si>
  <si>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</si>
  <si>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</si>
  <si>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</si>
  <si>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</si>
  <si>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</si>
  <si>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</si>
  <si>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</si>
  <si>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</si>
  <si>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</si>
  <si>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</si>
  <si>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</si>
  <si>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</si>
  <si>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</si>
  <si>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</si>
  <si>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</si>
  <si>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</si>
  <si>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</si>
  <si>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</si>
  <si>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</si>
  <si>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</si>
  <si>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</si>
  <si>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</si>
  <si>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</si>
  <si>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</si>
  <si>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</si>
  <si>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</si>
  <si>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</si>
  <si>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</si>
  <si>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</si>
  <si>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</si>
  <si>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</si>
  <si>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</si>
  <si>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</si>
  <si>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</si>
  <si>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</si>
  <si>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</si>
  <si>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</si>
  <si>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</si>
  <si>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</si>
  <si>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</si>
  <si>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</si>
  <si>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</si>
  <si>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</si>
  <si>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</si>
  <si>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</si>
  <si>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</si>
  <si>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</si>
  <si>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</si>
  <si>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</si>
  <si>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</si>
  <si>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</si>
  <si>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</si>
  <si>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</si>
  <si>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</si>
  <si>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</si>
  <si>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</si>
  <si>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</si>
  <si>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</si>
  <si>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</si>
  <si>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</si>
  <si>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</si>
  <si>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</si>
  <si>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</si>
  <si>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</si>
  <si>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</si>
  <si>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</si>
  <si>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</si>
  <si>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</si>
  <si>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</si>
  <si>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</si>
  <si>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</si>
  <si>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</si>
  <si>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</si>
  <si>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</si>
  <si>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</si>
  <si>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</si>
  <si>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</si>
  <si>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</si>
  <si>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</si>
  <si>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</si>
  <si>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</si>
  <si>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</si>
  <si>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</si>
  <si>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</si>
  <si>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</si>
  <si>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</si>
  <si>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</si>
  <si>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</si>
  <si>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</si>
  <si>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</si>
  <si>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</si>
  <si>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</si>
  <si>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</si>
  <si>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</si>
  <si>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</si>
  <si>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</si>
  <si>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</si>
  <si>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</si>
  <si>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</si>
  <si>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</si>
  <si>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</si>
  <si>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</si>
  <si>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</si>
  <si>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</si>
  <si>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</si>
  <si>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</si>
  <si>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</si>
  <si>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</si>
  <si>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</si>
  <si>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</si>
  <si>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</si>
  <si>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</si>
  <si>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</si>
  <si>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</si>
  <si>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</si>
  <si>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</si>
  <si>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</si>
  <si>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</si>
  <si>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</si>
  <si>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</si>
  <si>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</si>
  <si>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</si>
  <si>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</si>
  <si>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</si>
  <si>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</si>
  <si>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</si>
  <si>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</si>
  <si>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</si>
  <si>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</si>
  <si>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</si>
  <si>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</si>
  <si>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</si>
  <si>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</si>
  <si>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</si>
  <si>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</si>
  <si>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</si>
  <si>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</si>
  <si>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</si>
  <si>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</si>
  <si>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</si>
  <si>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</si>
  <si>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</si>
  <si>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</si>
  <si>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</si>
  <si>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</si>
  <si>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</si>
  <si>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</si>
  <si>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</si>
  <si>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</si>
  <si>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</si>
  <si>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</si>
  <si>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</si>
  <si>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</si>
  <si>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</si>
  <si>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</si>
  <si>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</si>
  <si>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</si>
  <si>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</si>
  <si>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</si>
  <si>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</si>
  <si>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</si>
  <si>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</si>
  <si>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</si>
  <si>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</si>
  <si>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</si>
  <si>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</si>
  <si>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</si>
  <si>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</si>
  <si>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</si>
  <si>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</si>
  <si>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</si>
  <si>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</si>
  <si>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</si>
  <si>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</si>
  <si>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</si>
  <si>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</si>
  <si>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</si>
  <si>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</si>
  <si>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</si>
  <si>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</si>
  <si>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</si>
  <si>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</si>
  <si>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</si>
  <si>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</si>
  <si>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</si>
  <si>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</si>
  <si>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</si>
  <si>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</si>
  <si>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</si>
  <si>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</si>
  <si>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</si>
  <si>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</si>
  <si>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</si>
  <si>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機能訓練</t>
    <rPh sb="0" eb="2">
      <t>キノウ</t>
    </rPh>
    <rPh sb="2" eb="4">
      <t>クンレン</t>
    </rPh>
    <phoneticPr fontId="8"/>
  </si>
  <si>
    <t>理学療法士</t>
    <rPh sb="0" eb="5">
      <t>リガクリョウホウシ</t>
    </rPh>
    <phoneticPr fontId="3"/>
  </si>
  <si>
    <t>生活訓練</t>
    <rPh sb="0" eb="2">
      <t>セイカツ</t>
    </rPh>
    <rPh sb="2" eb="4">
      <t>クンレン</t>
    </rPh>
    <phoneticPr fontId="8"/>
  </si>
  <si>
    <t>地域移行支援員</t>
    <rPh sb="0" eb="4">
      <t>チイキイコウ</t>
    </rPh>
    <rPh sb="4" eb="7">
      <t>シエンイン</t>
    </rPh>
    <phoneticPr fontId="3"/>
  </si>
  <si>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</si>
  <si>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</si>
  <si>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就労支援員</t>
    <rPh sb="0" eb="5">
      <t>シュウロウシエンイン</t>
    </rPh>
    <phoneticPr fontId="3"/>
  </si>
  <si>
    <t>職業指導員</t>
    <rPh sb="0" eb="4">
      <t>ショクギョウシドウ</t>
    </rPh>
    <rPh sb="4" eb="5">
      <t>イン</t>
    </rPh>
    <phoneticPr fontId="3"/>
  </si>
  <si>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</si>
  <si>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</si>
  <si>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</si>
  <si>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</si>
  <si>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</si>
  <si>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</si>
  <si>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</si>
  <si>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共同生活援助・介護サービス包括型</t>
    <rPh sb="0" eb="2">
      <t>キョウドウ</t>
    </rPh>
    <rPh sb="2" eb="4">
      <t>セイカツ</t>
    </rPh>
    <rPh sb="4" eb="6">
      <t>エンジョ</t>
    </rPh>
    <phoneticPr fontId="8"/>
  </si>
  <si>
    <t>世話人</t>
    <rPh sb="0" eb="3">
      <t>セワニン</t>
    </rPh>
    <phoneticPr fontId="3"/>
  </si>
  <si>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</si>
  <si>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</si>
  <si>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障害者支援施設</t>
    <rPh sb="0" eb="3">
      <t>ショウガイシャ</t>
    </rPh>
    <rPh sb="3" eb="5">
      <t>シエン</t>
    </rPh>
    <rPh sb="5" eb="7">
      <t>シセツ</t>
    </rPh>
    <phoneticPr fontId="8"/>
  </si>
  <si>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</si>
  <si>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</si>
  <si>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</si>
  <si>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</si>
  <si>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</si>
  <si>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</si>
  <si>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</si>
  <si>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</si>
  <si>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</si>
  <si>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</si>
  <si>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</si>
  <si>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</si>
  <si>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</si>
  <si>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</si>
  <si>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</si>
  <si>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</si>
  <si>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</si>
  <si>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</si>
  <si>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</si>
  <si>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</si>
  <si>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</si>
  <si>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</si>
  <si>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</si>
  <si>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</si>
  <si>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</si>
  <si>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</si>
  <si>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</si>
  <si>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</si>
  <si>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</si>
  <si>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</si>
  <si>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</si>
  <si>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</si>
  <si>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</si>
  <si>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</si>
  <si>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</si>
  <si>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</si>
  <si>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</si>
  <si>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</si>
  <si>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</si>
  <si>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</si>
  <si>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</si>
  <si>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</si>
  <si>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</si>
  <si>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</si>
  <si>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予定</t>
  </si>
  <si>
    <t>○○</t>
    <phoneticPr fontId="28"/>
  </si>
  <si>
    <t>訪問介護○○</t>
    <rPh sb="0" eb="4">
      <t>ホウモンカイゴ</t>
    </rPh>
    <phoneticPr fontId="28"/>
  </si>
  <si>
    <t>管理者兼サービス提供責任者</t>
    <rPh sb="0" eb="3">
      <t>カンリシャ</t>
    </rPh>
    <rPh sb="3" eb="4">
      <t>ケン</t>
    </rPh>
    <rPh sb="8" eb="13">
      <t>テイキョウセキニンシャ</t>
    </rPh>
    <phoneticPr fontId="28"/>
  </si>
  <si>
    <t>介護福祉士</t>
    <rPh sb="0" eb="5">
      <t>カイゴフクシシ</t>
    </rPh>
    <phoneticPr fontId="28"/>
  </si>
  <si>
    <t>初任者研修</t>
    <rPh sb="0" eb="5">
      <t>ショニンシャケンシュウ</t>
    </rPh>
    <phoneticPr fontId="28"/>
  </si>
  <si>
    <t>看護師</t>
    <rPh sb="0" eb="3">
      <t>カンゴシ</t>
    </rPh>
    <phoneticPr fontId="28"/>
  </si>
  <si>
    <t>△△</t>
    <phoneticPr fontId="28"/>
  </si>
  <si>
    <t>××</t>
    <phoneticPr fontId="28"/>
  </si>
  <si>
    <t>◇◇</t>
    <phoneticPr fontId="28"/>
  </si>
  <si>
    <t>訪問介護／ヘルパー</t>
    <rPh sb="0" eb="4">
      <t>ホウモンカイゴ</t>
    </rPh>
    <phoneticPr fontId="28"/>
  </si>
  <si>
    <t>合計</t>
    <rPh sb="0" eb="2">
      <t>ゴウケイ</t>
    </rPh>
    <phoneticPr fontId="3"/>
  </si>
  <si>
    <t>相談支援専門員</t>
    <rPh sb="0" eb="2">
      <t>ソウダン</t>
    </rPh>
    <rPh sb="2" eb="4">
      <t>シエン</t>
    </rPh>
    <rPh sb="4" eb="7">
      <t>センモンイン</t>
    </rPh>
    <phoneticPr fontId="3"/>
  </si>
  <si>
    <t>（参考様式５－２）従業者の勤務の体制及び勤務形態一覧表</t>
    <rPh sb="1" eb="5">
      <t>サンコウヨウシキ</t>
    </rPh>
    <rPh sb="9" eb="12">
      <t>ジュウギョウシャ</t>
    </rPh>
    <rPh sb="13" eb="15">
      <t>キンム</t>
    </rPh>
    <rPh sb="16" eb="18">
      <t>タイセイ</t>
    </rPh>
    <rPh sb="18" eb="19">
      <t>オヨ</t>
    </rPh>
    <rPh sb="20" eb="22">
      <t>キンム</t>
    </rPh>
    <rPh sb="22" eb="24">
      <t>ケイタイ</t>
    </rPh>
    <rPh sb="24" eb="27">
      <t>イチランヒョウ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</si>
</sst>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29"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309">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24" fillId="0" borderId="0" xfId="0" applyFont="1">
      <alignmen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6" fillId="0" borderId="4" xfId="7" applyFont="1" applyBorder="1">
      <alignment vertical="center"/>
    </xf>
    <xf numFmtId="0" fontId="26"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6" fillId="0" borderId="0" xfId="5" applyAlignment="1">
      <alignment horizontal="right" vertical="center"/>
    </xf>
    <xf numFmtId="0" fontId="6" fillId="0" borderId="0" xfId="5" applyAlignment="1">
      <alignment horizontal="left" vertical="center"/>
    </xf>
    <xf numFmtId="0" fontId="7" fillId="0" borderId="44" xfId="5" applyFont="1" applyBorder="1" applyAlignment="1">
      <alignment horizontal="center" vertical="center"/>
    </xf>
    <xf numFmtId="0" fontId="7" fillId="0" borderId="45" xfId="5" applyFont="1" applyBorder="1" applyAlignment="1">
      <alignment horizontal="center" vertical="center"/>
    </xf>
    <xf numFmtId="0" fontId="6" fillId="2" borderId="45" xfId="5" applyFill="1" applyBorder="1" applyAlignment="1">
      <alignment horizontal="center" vertical="center"/>
    </xf>
    <xf numFmtId="0" fontId="6" fillId="2" borderId="46" xfId="5" applyFill="1" applyBorder="1" applyAlignment="1">
      <alignment horizontal="center" vertical="center"/>
    </xf>
    <xf numFmtId="0" fontId="7" fillId="0" borderId="47" xfId="5" applyFont="1" applyBorder="1" applyAlignment="1">
      <alignment horizontal="center" vertical="center"/>
    </xf>
    <xf numFmtId="0" fontId="7" fillId="0" borderId="48" xfId="5" applyFont="1" applyBorder="1" applyAlignment="1">
      <alignment horizontal="center" vertical="center"/>
    </xf>
    <xf numFmtId="0" fontId="6" fillId="0" borderId="49" xfId="5" applyBorder="1" applyAlignment="1">
      <alignment horizontal="center" vertical="center"/>
    </xf>
    <xf numFmtId="0" fontId="6" fillId="0" borderId="50" xfId="5" applyBorder="1" applyAlignment="1">
      <alignment horizontal="center" vertical="center"/>
    </xf>
    <xf numFmtId="0" fontId="6" fillId="0" borderId="50" xfId="5" applyBorder="1"/>
    <xf numFmtId="0" fontId="6" fillId="0" borderId="51"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6"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39" xfId="5" applyBorder="1" applyAlignment="1">
      <alignment horizontal="center" vertical="center"/>
    </xf>
    <xf numFmtId="0" fontId="7" fillId="0" borderId="39" xfId="5" applyFont="1" applyBorder="1" applyAlignment="1">
      <alignment horizontal="center" vertical="center"/>
    </xf>
    <xf numFmtId="0" fontId="7" fillId="0" borderId="29"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1"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3"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1"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2"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39"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6"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0"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5"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6"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6"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2" xfId="5" applyFont="1" applyBorder="1" applyAlignment="1">
      <alignment horizontal="left" vertical="center" wrapText="1"/>
    </xf>
    <xf numFmtId="0" fontId="10" fillId="0" borderId="33" xfId="5" applyFont="1" applyBorder="1" applyAlignment="1">
      <alignment horizontal="left" vertical="center" wrapText="1"/>
    </xf>
    <xf numFmtId="0" fontId="6" fillId="0" borderId="33" xfId="5" applyBorder="1"/>
    <xf numFmtId="0" fontId="6" fillId="0" borderId="34"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29"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29" xfId="5" applyFont="1" applyBorder="1" applyAlignment="1">
      <alignment horizontal="left" vertical="center" wrapText="1"/>
    </xf>
    <xf numFmtId="0" fontId="6" fillId="0" borderId="16" xfId="5" applyBorder="1" applyAlignment="1">
      <alignment vertical="center"/>
    </xf>
    <xf numFmtId="0" fontId="7" fillId="0" borderId="30" xfId="5" applyFont="1" applyBorder="1" applyAlignment="1">
      <alignment horizontal="center" vertical="center"/>
    </xf>
    <xf numFmtId="0" fontId="7" fillId="0" borderId="31" xfId="5" applyFont="1" applyBorder="1" applyAlignment="1">
      <alignment horizontal="center"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0" borderId="17" xfId="7" applyFont="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7" xfId="7" applyFont="1" applyBorder="1" applyAlignment="1">
      <alignment horizontal="center" vertical="center"/>
    </xf>
    <xf numFmtId="0" fontId="5" fillId="0" borderId="25" xfId="7" applyFont="1" applyBorder="1" applyAlignment="1">
      <alignment horizontal="center"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27" fillId="0" borderId="19" xfId="7" applyFont="1" applyBorder="1" applyAlignment="1">
      <alignment horizontal="center" vertical="center" wrapText="1"/>
    </xf>
    <xf numFmtId="0" fontId="27" fillId="0" borderId="9" xfId="7" applyFont="1" applyBorder="1" applyAlignment="1">
      <alignment horizontal="center" vertical="center" wrapText="1"/>
    </xf>
    <xf numFmtId="0" fontId="2" fillId="5" borderId="17" xfId="7" applyFont="1" applyFill="1" applyBorder="1">
      <alignment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23" xfId="7" applyFont="1" applyBorder="1" applyAlignment="1">
      <alignment horizontal="center" vertical="center"/>
    </xf>
    <xf numFmtId="0" fontId="25" fillId="0" borderId="25" xfId="3" applyFont="1" applyBorder="1" applyAlignment="1">
      <alignment horizontal="center" vertical="center"/>
    </xf>
    <xf numFmtId="0" fontId="25" fillId="0" borderId="23" xfId="3" applyFont="1" applyBorder="1" applyAlignment="1">
      <alignment horizontal="center" vertical="center"/>
    </xf>
    <xf numFmtId="0" fontId="25" fillId="0" borderId="16" xfId="3" applyFont="1" applyBorder="1" applyAlignment="1">
      <alignment horizontal="center" vertical="center"/>
    </xf>
    <xf numFmtId="0" fontId="5" fillId="0" borderId="16" xfId="7" applyFont="1" applyBorder="1" applyAlignment="1">
      <alignment horizontal="center" vertical="center"/>
    </xf>
    <xf numFmtId="0" fontId="5" fillId="4" borderId="17" xfId="7" applyFont="1" applyFill="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25" xfId="7" applyFont="1" applyBorder="1" applyAlignment="1">
      <alignment horizontal="center" vertical="center" wrapText="1"/>
    </xf>
    <xf numFmtId="0" fontId="5" fillId="4" borderId="39"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6"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7" borderId="17"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0" borderId="0" xfId="7" applyFont="1" applyAlignment="1">
      <alignment horizontal="left"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0" xfId="3" applyFont="1" applyAlignment="1">
      <alignment horizontal="center" vertical="center"/>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179" fontId="5" fillId="0" borderId="17" xfId="7" applyNumberFormat="1" applyFont="1" applyBorder="1" applyAlignment="1">
      <alignment horizontal="center" vertical="center"/>
    </xf>
    <xf numFmtId="176" fontId="5" fillId="0" borderId="39"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65C6~1.TKH\AppData\Local\Temp\MicrosoftEdgeDownloads\3e0bd00d-f447-47bc-a7f4-697bf9e75f15\305-2_&#21220;&#21209;&#24418;&#24907;&#19968;&#35239;&#34920;_260401&#12304;&#26696;&#12305;.xlsx" TargetMode="External"/><Relationship Id="rId1" Type="http://schemas.openxmlformats.org/officeDocument/2006/relationships/externalLinkPath" Target="file:///C:\Users\N65C6~1.TKH\AppData\Local\Temp\MicrosoftEdgeDownloads\3e0bd00d-f447-47bc-a7f4-697bf9e75f15\305-2_&#21220;&#21209;&#24418;&#24907;&#19968;&#35239;&#34920;_260401&#12304;&#26696;&#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重度障害者等包括支援）"/>
      <sheetName val="勤務形態一覧表（自立生活援助）"/>
      <sheetName val="勤務形態一覧表（一般相談支援）"/>
      <sheetName val="勤務形態一覧表（療養介護）"/>
      <sheetName val="選択肢"/>
    </sheetNames>
    <sheetDataSet>
      <sheetData sheetId="0"/>
      <sheetData sheetId="1"/>
      <sheetData sheetId="2"/>
      <sheetData sheetId="3"/>
      <sheetData sheetId="4"/>
      <sheetData sheetId="5"/>
      <sheetData sheetId="6"/>
      <sheetData sheetId="7"/>
      <sheetData sheetId="8"/>
      <sheetData sheetId="9"/>
      <sheetData sheetId="10">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x14ac:dyDescent="0.45"/>
  <cols>
    <col min="1" max="20" width="3.8984375" style="2" customWidth="1"/>
    <col min="21" max="255" width="4.19921875" style="2" customWidth="1"/>
    <col min="256" max="16384" width="8.19921875" style="2"/>
  </cols>
  <sheetData>
    <row r="1" spans="1:20" ht="12.75" customHeight="1" x14ac:dyDescent="0.45">
      <c r="A1" s="1" t="s">
        <v>0</v>
      </c>
    </row>
    <row r="2" spans="1:20" ht="12.75" customHeight="1" x14ac:dyDescent="0.45">
      <c r="L2" s="31" t="s">
        <v>1</v>
      </c>
    </row>
    <row r="3" spans="1:20" ht="12.75" customHeight="1" thickBot="1" x14ac:dyDescent="0.5">
      <c r="A3" s="119"/>
      <c r="B3" s="3"/>
      <c r="C3" s="3"/>
      <c r="D3" s="3"/>
      <c r="E3" s="3"/>
      <c r="F3" s="3"/>
      <c r="G3" s="3"/>
      <c r="H3" s="3"/>
      <c r="I3" s="120"/>
    </row>
    <row r="4" spans="1:20" ht="12.75" customHeight="1" thickBot="1" x14ac:dyDescent="0.5">
      <c r="A4" s="119"/>
      <c r="B4" s="3"/>
      <c r="C4" s="3"/>
      <c r="D4" s="3"/>
      <c r="E4" s="3"/>
      <c r="F4" s="3"/>
      <c r="G4" s="3"/>
      <c r="H4" s="3"/>
      <c r="I4" s="120"/>
      <c r="N4" s="121" t="s">
        <v>2</v>
      </c>
      <c r="O4" s="122"/>
      <c r="P4" s="123"/>
      <c r="Q4" s="123"/>
      <c r="R4" s="123"/>
      <c r="S4" s="123"/>
      <c r="T4" s="124"/>
    </row>
    <row r="5" spans="1:20" ht="12.75" customHeight="1" thickBot="1" x14ac:dyDescent="0.25">
      <c r="B5" s="32"/>
      <c r="C5" s="33"/>
      <c r="D5" s="33"/>
      <c r="E5" s="33"/>
      <c r="F5" s="33"/>
      <c r="G5" s="33"/>
      <c r="H5" s="33"/>
    </row>
    <row r="6" spans="1:20" ht="12.75" customHeight="1" x14ac:dyDescent="0.2">
      <c r="A6" s="4"/>
      <c r="B6" s="125" t="s">
        <v>3</v>
      </c>
      <c r="C6" s="126"/>
      <c r="D6" s="127"/>
      <c r="E6" s="128"/>
      <c r="F6" s="128"/>
      <c r="G6" s="128"/>
      <c r="H6" s="128"/>
      <c r="I6" s="128"/>
      <c r="J6" s="128"/>
      <c r="K6" s="128"/>
      <c r="L6" s="128"/>
      <c r="M6" s="128"/>
      <c r="N6" s="128"/>
      <c r="O6" s="128"/>
      <c r="P6" s="128"/>
      <c r="Q6" s="128"/>
      <c r="R6" s="129"/>
      <c r="S6" s="129"/>
      <c r="T6" s="130"/>
    </row>
    <row r="7" spans="1:20" ht="12.75" customHeight="1" x14ac:dyDescent="0.2">
      <c r="A7" s="5" t="s">
        <v>4</v>
      </c>
      <c r="B7" s="131" t="s">
        <v>5</v>
      </c>
      <c r="C7" s="132"/>
      <c r="D7" s="133"/>
      <c r="E7" s="134"/>
      <c r="F7" s="134"/>
      <c r="G7" s="134"/>
      <c r="H7" s="134"/>
      <c r="I7" s="134"/>
      <c r="J7" s="134"/>
      <c r="K7" s="134"/>
      <c r="L7" s="134"/>
      <c r="M7" s="134"/>
      <c r="N7" s="134"/>
      <c r="O7" s="134"/>
      <c r="P7" s="134"/>
      <c r="Q7" s="134"/>
      <c r="R7" s="135"/>
      <c r="S7" s="135"/>
      <c r="T7" s="136"/>
    </row>
    <row r="8" spans="1:20" ht="12.75" customHeight="1" x14ac:dyDescent="0.45">
      <c r="A8" s="5"/>
      <c r="B8" s="137" t="s">
        <v>6</v>
      </c>
      <c r="C8" s="138"/>
      <c r="D8" s="6" t="s">
        <v>7</v>
      </c>
      <c r="E8" s="7"/>
      <c r="F8" s="7"/>
      <c r="G8" s="7"/>
      <c r="H8" s="7"/>
      <c r="I8" s="7"/>
      <c r="J8" s="7"/>
      <c r="K8" s="7"/>
      <c r="L8" s="7"/>
      <c r="M8" s="7"/>
      <c r="N8" s="7"/>
      <c r="O8" s="7"/>
      <c r="P8" s="7"/>
      <c r="Q8" s="7"/>
      <c r="R8" s="7"/>
      <c r="S8" s="7"/>
      <c r="T8" s="8"/>
    </row>
    <row r="9" spans="1:20" ht="12.75" customHeight="1" x14ac:dyDescent="0.45">
      <c r="A9" s="5" t="s">
        <v>8</v>
      </c>
      <c r="B9" s="139"/>
      <c r="C9" s="140"/>
      <c r="D9" s="9"/>
      <c r="E9" s="10"/>
      <c r="F9" s="11" t="s">
        <v>9</v>
      </c>
      <c r="G9" s="12"/>
      <c r="H9" s="12"/>
      <c r="I9" s="143" t="s">
        <v>10</v>
      </c>
      <c r="J9" s="143"/>
      <c r="K9" s="10"/>
      <c r="L9" s="10"/>
      <c r="M9" s="10"/>
      <c r="N9" s="10"/>
      <c r="O9" s="10"/>
      <c r="P9" s="10"/>
      <c r="Q9" s="10"/>
      <c r="R9" s="10"/>
      <c r="S9" s="10"/>
      <c r="T9" s="13"/>
    </row>
    <row r="10" spans="1:20" ht="12.75" customHeight="1" x14ac:dyDescent="0.45">
      <c r="A10" s="14"/>
      <c r="B10" s="141"/>
      <c r="C10" s="142"/>
      <c r="D10" s="15"/>
      <c r="E10" s="16"/>
      <c r="F10" s="16"/>
      <c r="G10" s="16"/>
      <c r="H10" s="16"/>
      <c r="I10" s="16"/>
      <c r="J10" s="16"/>
      <c r="K10" s="16"/>
      <c r="L10" s="16"/>
      <c r="M10" s="16"/>
      <c r="N10" s="16"/>
      <c r="O10" s="16"/>
      <c r="P10" s="16"/>
      <c r="Q10" s="16"/>
      <c r="R10" s="16"/>
      <c r="S10" s="16"/>
      <c r="T10" s="17"/>
    </row>
    <row r="11" spans="1:20" ht="12.75" customHeight="1" x14ac:dyDescent="0.2">
      <c r="A11" s="18"/>
      <c r="B11" s="131" t="s">
        <v>11</v>
      </c>
      <c r="C11" s="132"/>
      <c r="D11" s="132" t="s">
        <v>12</v>
      </c>
      <c r="E11" s="132"/>
      <c r="F11" s="144"/>
      <c r="G11" s="144"/>
      <c r="H11" s="144"/>
      <c r="I11" s="144"/>
      <c r="J11" s="145"/>
      <c r="K11" s="146" t="s">
        <v>13</v>
      </c>
      <c r="L11" s="146"/>
      <c r="M11" s="133"/>
      <c r="N11" s="134"/>
      <c r="O11" s="134"/>
      <c r="P11" s="134"/>
      <c r="Q11" s="134"/>
      <c r="R11" s="135"/>
      <c r="S11" s="135"/>
      <c r="T11" s="136"/>
    </row>
    <row r="12" spans="1:20" ht="12.75" customHeight="1" x14ac:dyDescent="0.2">
      <c r="A12" s="147" t="s">
        <v>14</v>
      </c>
      <c r="B12" s="148"/>
      <c r="C12" s="148"/>
      <c r="D12" s="148"/>
      <c r="E12" s="148"/>
      <c r="F12" s="148"/>
      <c r="G12" s="148"/>
      <c r="H12" s="148"/>
      <c r="I12" s="149"/>
      <c r="J12" s="150" t="s">
        <v>15</v>
      </c>
      <c r="K12" s="151"/>
      <c r="L12" s="151"/>
      <c r="M12" s="151"/>
      <c r="N12" s="151"/>
      <c r="O12" s="151"/>
      <c r="P12" s="151"/>
      <c r="Q12" s="151"/>
      <c r="R12" s="152"/>
      <c r="S12" s="152"/>
      <c r="T12" s="153"/>
    </row>
    <row r="13" spans="1:20" ht="13.2" x14ac:dyDescent="0.2">
      <c r="A13" s="154" t="s">
        <v>16</v>
      </c>
      <c r="B13" s="155"/>
      <c r="C13" s="132" t="s">
        <v>3</v>
      </c>
      <c r="D13" s="150"/>
      <c r="E13" s="19"/>
      <c r="F13" s="20"/>
      <c r="G13" s="20"/>
      <c r="H13" s="20"/>
      <c r="I13" s="21"/>
      <c r="J13" s="156" t="s">
        <v>17</v>
      </c>
      <c r="K13" s="140"/>
      <c r="L13" s="158" t="s">
        <v>18</v>
      </c>
      <c r="M13" s="159"/>
      <c r="N13" s="159"/>
      <c r="O13" s="159"/>
      <c r="P13" s="159"/>
      <c r="Q13" s="159"/>
      <c r="R13" s="135"/>
      <c r="S13" s="135"/>
      <c r="T13" s="136"/>
    </row>
    <row r="14" spans="1:20" ht="20.25" customHeight="1" x14ac:dyDescent="0.2">
      <c r="A14" s="160" t="s">
        <v>19</v>
      </c>
      <c r="B14" s="161"/>
      <c r="C14" s="132" t="s">
        <v>20</v>
      </c>
      <c r="D14" s="150"/>
      <c r="E14" s="157"/>
      <c r="F14" s="162"/>
      <c r="G14" s="162"/>
      <c r="H14" s="162"/>
      <c r="I14" s="163"/>
      <c r="J14" s="157"/>
      <c r="K14" s="141"/>
      <c r="L14" s="22"/>
      <c r="M14" s="23"/>
      <c r="N14" s="23"/>
      <c r="O14" s="23"/>
      <c r="P14" s="23"/>
      <c r="Q14" s="23"/>
      <c r="R14" s="23"/>
      <c r="S14" s="23"/>
      <c r="T14" s="24"/>
    </row>
    <row r="15" spans="1:20" ht="12.75" customHeight="1" x14ac:dyDescent="0.45">
      <c r="A15" s="170" t="s">
        <v>21</v>
      </c>
      <c r="B15" s="137"/>
      <c r="C15" s="137"/>
      <c r="D15" s="137"/>
      <c r="E15" s="138"/>
      <c r="F15" s="132" t="s">
        <v>22</v>
      </c>
      <c r="G15" s="132"/>
      <c r="H15" s="132"/>
      <c r="I15" s="164" t="s">
        <v>23</v>
      </c>
      <c r="J15" s="148"/>
      <c r="K15" s="165"/>
      <c r="L15" s="132" t="s">
        <v>24</v>
      </c>
      <c r="M15" s="132"/>
      <c r="N15" s="132"/>
      <c r="O15" s="132" t="s">
        <v>25</v>
      </c>
      <c r="P15" s="132"/>
      <c r="Q15" s="150"/>
      <c r="R15" s="172" t="s">
        <v>26</v>
      </c>
      <c r="S15" s="172"/>
      <c r="T15" s="173"/>
    </row>
    <row r="16" spans="1:20" ht="12.75" customHeight="1" x14ac:dyDescent="0.45">
      <c r="A16" s="171"/>
      <c r="B16" s="141"/>
      <c r="C16" s="141"/>
      <c r="D16" s="141"/>
      <c r="E16" s="142"/>
      <c r="F16" s="25" t="s">
        <v>27</v>
      </c>
      <c r="G16" s="150" t="s">
        <v>28</v>
      </c>
      <c r="H16" s="131"/>
      <c r="I16" s="26" t="s">
        <v>27</v>
      </c>
      <c r="J16" s="150" t="s">
        <v>28</v>
      </c>
      <c r="K16" s="131"/>
      <c r="L16" s="26" t="s">
        <v>27</v>
      </c>
      <c r="M16" s="150" t="s">
        <v>28</v>
      </c>
      <c r="N16" s="131"/>
      <c r="O16" s="26" t="s">
        <v>27</v>
      </c>
      <c r="P16" s="150" t="s">
        <v>28</v>
      </c>
      <c r="Q16" s="151"/>
      <c r="R16" s="26" t="s">
        <v>27</v>
      </c>
      <c r="S16" s="150" t="s">
        <v>28</v>
      </c>
      <c r="T16" s="174"/>
    </row>
    <row r="17" spans="1:20" ht="12.75" customHeight="1" x14ac:dyDescent="0.45">
      <c r="A17" s="27"/>
      <c r="B17" s="175" t="s">
        <v>29</v>
      </c>
      <c r="C17" s="138"/>
      <c r="D17" s="164" t="s">
        <v>30</v>
      </c>
      <c r="E17" s="165"/>
      <c r="F17" s="26"/>
      <c r="G17" s="150"/>
      <c r="H17" s="131"/>
      <c r="I17" s="26"/>
      <c r="J17" s="150"/>
      <c r="K17" s="131"/>
      <c r="L17" s="26"/>
      <c r="M17" s="150"/>
      <c r="N17" s="131"/>
      <c r="O17" s="26"/>
      <c r="P17" s="150"/>
      <c r="Q17" s="151"/>
      <c r="R17" s="26"/>
      <c r="S17" s="150"/>
      <c r="T17" s="174"/>
    </row>
    <row r="18" spans="1:20" ht="12.75" customHeight="1" x14ac:dyDescent="0.45">
      <c r="A18" s="27"/>
      <c r="B18" s="157"/>
      <c r="C18" s="142"/>
      <c r="D18" s="164" t="s">
        <v>31</v>
      </c>
      <c r="E18" s="165"/>
      <c r="F18" s="26"/>
      <c r="G18" s="150"/>
      <c r="H18" s="131"/>
      <c r="I18" s="26"/>
      <c r="J18" s="150"/>
      <c r="K18" s="131"/>
      <c r="L18" s="26"/>
      <c r="M18" s="150"/>
      <c r="N18" s="131"/>
      <c r="O18" s="26"/>
      <c r="P18" s="150"/>
      <c r="Q18" s="151"/>
      <c r="R18" s="26"/>
      <c r="S18" s="150"/>
      <c r="T18" s="174"/>
    </row>
    <row r="19" spans="1:20" ht="12.75" customHeight="1" x14ac:dyDescent="0.45">
      <c r="A19" s="27"/>
      <c r="B19" s="164" t="s">
        <v>32</v>
      </c>
      <c r="C19" s="148"/>
      <c r="D19" s="148"/>
      <c r="E19" s="165"/>
      <c r="F19" s="150"/>
      <c r="G19" s="151"/>
      <c r="H19" s="131"/>
      <c r="I19" s="150"/>
      <c r="J19" s="151"/>
      <c r="K19" s="131"/>
      <c r="L19" s="150"/>
      <c r="M19" s="151"/>
      <c r="N19" s="131"/>
      <c r="O19" s="150"/>
      <c r="P19" s="151"/>
      <c r="Q19" s="151"/>
      <c r="R19" s="150"/>
      <c r="S19" s="151"/>
      <c r="T19" s="174"/>
    </row>
    <row r="20" spans="1:20" ht="12.75" customHeight="1" x14ac:dyDescent="0.45">
      <c r="A20" s="27"/>
      <c r="B20" s="164" t="s">
        <v>33</v>
      </c>
      <c r="C20" s="148"/>
      <c r="D20" s="148"/>
      <c r="E20" s="165"/>
      <c r="F20" s="166"/>
      <c r="G20" s="167"/>
      <c r="H20" s="168"/>
      <c r="I20" s="166"/>
      <c r="J20" s="167"/>
      <c r="K20" s="168"/>
      <c r="L20" s="166"/>
      <c r="M20" s="167"/>
      <c r="N20" s="168"/>
      <c r="O20" s="166"/>
      <c r="P20" s="167"/>
      <c r="Q20" s="167"/>
      <c r="R20" s="166"/>
      <c r="S20" s="167"/>
      <c r="T20" s="169"/>
    </row>
    <row r="21" spans="1:20" ht="12.75" customHeight="1" x14ac:dyDescent="0.45">
      <c r="A21" s="27"/>
      <c r="B21" s="137"/>
      <c r="C21" s="137"/>
      <c r="D21" s="137"/>
      <c r="E21" s="138"/>
      <c r="F21" s="132" t="s">
        <v>34</v>
      </c>
      <c r="G21" s="132"/>
      <c r="H21" s="132"/>
      <c r="I21" s="150" t="s">
        <v>35</v>
      </c>
      <c r="J21" s="151"/>
      <c r="K21" s="131"/>
      <c r="L21" s="164" t="s">
        <v>36</v>
      </c>
      <c r="M21" s="148"/>
      <c r="N21" s="165"/>
      <c r="O21" s="150" t="s">
        <v>37</v>
      </c>
      <c r="P21" s="151"/>
      <c r="Q21" s="151"/>
      <c r="R21" s="34"/>
      <c r="T21" s="35"/>
    </row>
    <row r="22" spans="1:20" ht="12.75" customHeight="1" x14ac:dyDescent="0.45">
      <c r="A22" s="27"/>
      <c r="B22" s="141"/>
      <c r="C22" s="141"/>
      <c r="D22" s="141"/>
      <c r="E22" s="142"/>
      <c r="F22" s="25" t="s">
        <v>27</v>
      </c>
      <c r="G22" s="150" t="s">
        <v>28</v>
      </c>
      <c r="H22" s="131"/>
      <c r="I22" s="26" t="s">
        <v>27</v>
      </c>
      <c r="J22" s="150" t="s">
        <v>28</v>
      </c>
      <c r="K22" s="131"/>
      <c r="L22" s="26" t="s">
        <v>27</v>
      </c>
      <c r="M22" s="150" t="s">
        <v>28</v>
      </c>
      <c r="N22" s="131"/>
      <c r="O22" s="26" t="s">
        <v>27</v>
      </c>
      <c r="P22" s="150" t="s">
        <v>28</v>
      </c>
      <c r="Q22" s="151"/>
      <c r="R22" s="34"/>
      <c r="T22" s="35"/>
    </row>
    <row r="23" spans="1:20" ht="12.75" customHeight="1" x14ac:dyDescent="0.45">
      <c r="A23" s="27"/>
      <c r="B23" s="175" t="s">
        <v>29</v>
      </c>
      <c r="C23" s="138"/>
      <c r="D23" s="164" t="s">
        <v>30</v>
      </c>
      <c r="E23" s="165"/>
      <c r="F23" s="26"/>
      <c r="G23" s="150"/>
      <c r="H23" s="131"/>
      <c r="I23" s="26"/>
      <c r="J23" s="150"/>
      <c r="K23" s="131"/>
      <c r="L23" s="26"/>
      <c r="M23" s="150"/>
      <c r="N23" s="131"/>
      <c r="O23" s="26"/>
      <c r="P23" s="150"/>
      <c r="Q23" s="151"/>
      <c r="R23" s="34"/>
      <c r="T23" s="35"/>
    </row>
    <row r="24" spans="1:20" ht="12.75" customHeight="1" x14ac:dyDescent="0.45">
      <c r="A24" s="27"/>
      <c r="B24" s="157"/>
      <c r="C24" s="142"/>
      <c r="D24" s="164" t="s">
        <v>31</v>
      </c>
      <c r="E24" s="165"/>
      <c r="F24" s="26"/>
      <c r="G24" s="150"/>
      <c r="H24" s="131"/>
      <c r="I24" s="26"/>
      <c r="J24" s="150"/>
      <c r="K24" s="131"/>
      <c r="L24" s="26"/>
      <c r="M24" s="150"/>
      <c r="N24" s="131"/>
      <c r="O24" s="26"/>
      <c r="P24" s="150"/>
      <c r="Q24" s="151"/>
      <c r="R24" s="34"/>
      <c r="T24" s="35"/>
    </row>
    <row r="25" spans="1:20" ht="12.75" customHeight="1" x14ac:dyDescent="0.45">
      <c r="A25" s="27"/>
      <c r="B25" s="164" t="s">
        <v>32</v>
      </c>
      <c r="C25" s="148"/>
      <c r="D25" s="148"/>
      <c r="E25" s="165"/>
      <c r="F25" s="150"/>
      <c r="G25" s="151"/>
      <c r="H25" s="131"/>
      <c r="I25" s="150"/>
      <c r="J25" s="151"/>
      <c r="K25" s="131"/>
      <c r="L25" s="150"/>
      <c r="M25" s="151"/>
      <c r="N25" s="131"/>
      <c r="O25" s="132"/>
      <c r="P25" s="132"/>
      <c r="Q25" s="150"/>
      <c r="R25" s="34"/>
      <c r="T25" s="35"/>
    </row>
    <row r="26" spans="1:20" ht="12.75" customHeight="1" x14ac:dyDescent="0.45">
      <c r="A26" s="27"/>
      <c r="B26" s="164" t="s">
        <v>33</v>
      </c>
      <c r="C26" s="148"/>
      <c r="D26" s="148"/>
      <c r="E26" s="165"/>
      <c r="F26" s="176"/>
      <c r="G26" s="177"/>
      <c r="H26" s="178"/>
      <c r="I26" s="176"/>
      <c r="J26" s="177"/>
      <c r="K26" s="178"/>
      <c r="L26" s="176"/>
      <c r="M26" s="177"/>
      <c r="N26" s="178"/>
      <c r="O26" s="179"/>
      <c r="P26" s="179"/>
      <c r="Q26" s="176"/>
      <c r="R26" s="34"/>
      <c r="T26" s="35"/>
    </row>
    <row r="27" spans="1:20" s="37" customFormat="1" ht="13.5" customHeight="1" x14ac:dyDescent="0.45">
      <c r="A27" s="36"/>
      <c r="B27" s="180" t="s">
        <v>38</v>
      </c>
      <c r="C27" s="181"/>
      <c r="D27" s="181"/>
      <c r="E27" s="182"/>
      <c r="F27" s="188" t="s">
        <v>39</v>
      </c>
      <c r="G27" s="189"/>
      <c r="H27" s="189"/>
      <c r="I27" s="189"/>
      <c r="J27" s="189"/>
      <c r="K27" s="189"/>
      <c r="L27" s="189"/>
      <c r="M27" s="189"/>
      <c r="N27" s="189"/>
      <c r="O27" s="189"/>
      <c r="P27" s="189"/>
      <c r="Q27" s="189"/>
      <c r="R27" s="189"/>
      <c r="S27" s="189"/>
      <c r="T27" s="190"/>
    </row>
    <row r="28" spans="1:20" s="37" customFormat="1" ht="13.5" customHeight="1" x14ac:dyDescent="0.45">
      <c r="A28" s="36"/>
      <c r="B28" s="183"/>
      <c r="C28" s="135"/>
      <c r="D28" s="135"/>
      <c r="E28" s="184"/>
      <c r="F28" s="38" t="s">
        <v>40</v>
      </c>
      <c r="G28" s="39"/>
      <c r="H28" s="39"/>
      <c r="I28" s="191" t="s">
        <v>41</v>
      </c>
      <c r="J28" s="191"/>
      <c r="K28" s="191"/>
      <c r="L28" s="191"/>
      <c r="M28" s="191" t="s">
        <v>42</v>
      </c>
      <c r="N28" s="191"/>
      <c r="O28" s="191"/>
      <c r="P28" s="191"/>
      <c r="Q28" s="191" t="s">
        <v>43</v>
      </c>
      <c r="R28" s="191"/>
      <c r="S28" s="191"/>
      <c r="T28" s="192"/>
    </row>
    <row r="29" spans="1:20" s="37" customFormat="1" ht="13.5" customHeight="1" x14ac:dyDescent="0.2">
      <c r="A29" s="36"/>
      <c r="B29" s="183"/>
      <c r="C29" s="135"/>
      <c r="D29" s="135"/>
      <c r="E29" s="184"/>
      <c r="F29" s="38" t="s">
        <v>44</v>
      </c>
      <c r="G29" s="39"/>
      <c r="H29" s="39"/>
      <c r="I29" s="188"/>
      <c r="J29" s="193"/>
      <c r="K29" s="193"/>
      <c r="L29" s="194"/>
      <c r="M29" s="188"/>
      <c r="N29" s="193"/>
      <c r="O29" s="193"/>
      <c r="P29" s="194"/>
      <c r="Q29" s="188"/>
      <c r="R29" s="152"/>
      <c r="S29" s="152"/>
      <c r="T29" s="153"/>
    </row>
    <row r="30" spans="1:20" s="37" customFormat="1" ht="13.5" customHeight="1" x14ac:dyDescent="0.2">
      <c r="A30" s="36"/>
      <c r="B30" s="183"/>
      <c r="C30" s="135"/>
      <c r="D30" s="135"/>
      <c r="E30" s="184"/>
      <c r="F30" s="38" t="s">
        <v>45</v>
      </c>
      <c r="G30" s="39"/>
      <c r="H30" s="39"/>
      <c r="I30" s="188"/>
      <c r="J30" s="193"/>
      <c r="K30" s="193"/>
      <c r="L30" s="194"/>
      <c r="M30" s="188"/>
      <c r="N30" s="193"/>
      <c r="O30" s="193"/>
      <c r="P30" s="194"/>
      <c r="Q30" s="188"/>
      <c r="R30" s="152"/>
      <c r="S30" s="152"/>
      <c r="T30" s="153"/>
    </row>
    <row r="31" spans="1:20" s="37" customFormat="1" ht="13.5" customHeight="1" x14ac:dyDescent="0.2">
      <c r="A31" s="40"/>
      <c r="B31" s="185"/>
      <c r="C31" s="186"/>
      <c r="D31" s="186"/>
      <c r="E31" s="187"/>
      <c r="F31" s="38" t="s">
        <v>46</v>
      </c>
      <c r="G31" s="39"/>
      <c r="H31" s="39"/>
      <c r="I31" s="188"/>
      <c r="J31" s="193"/>
      <c r="K31" s="193"/>
      <c r="L31" s="194"/>
      <c r="M31" s="188"/>
      <c r="N31" s="193"/>
      <c r="O31" s="193"/>
      <c r="P31" s="194"/>
      <c r="Q31" s="188"/>
      <c r="R31" s="152"/>
      <c r="S31" s="152"/>
      <c r="T31" s="153"/>
    </row>
    <row r="32" spans="1:20" ht="12.75" customHeight="1" x14ac:dyDescent="0.45">
      <c r="A32" s="195" t="s">
        <v>47</v>
      </c>
      <c r="B32" s="132"/>
      <c r="C32" s="132"/>
      <c r="D32" s="132"/>
      <c r="E32" s="132"/>
      <c r="F32" s="150"/>
      <c r="G32" s="151"/>
      <c r="H32" s="151"/>
      <c r="I32" s="151"/>
      <c r="J32" s="151"/>
      <c r="K32" s="151"/>
      <c r="L32" s="151"/>
      <c r="M32" s="151"/>
      <c r="N32" s="151"/>
      <c r="O32" s="151"/>
      <c r="P32" s="151"/>
      <c r="Q32" s="151"/>
      <c r="R32" s="196"/>
      <c r="S32" s="196"/>
      <c r="T32" s="197"/>
    </row>
    <row r="33" spans="1:21" ht="12.75" customHeight="1" x14ac:dyDescent="0.45">
      <c r="A33" s="195"/>
      <c r="B33" s="198" t="s">
        <v>48</v>
      </c>
      <c r="C33" s="198"/>
      <c r="D33" s="198"/>
      <c r="E33" s="198"/>
      <c r="F33" s="199" t="s">
        <v>49</v>
      </c>
      <c r="G33" s="200"/>
      <c r="H33" s="200"/>
      <c r="I33" s="200"/>
      <c r="J33" s="200"/>
      <c r="K33" s="200"/>
      <c r="L33" s="200"/>
      <c r="M33" s="200"/>
      <c r="N33" s="200"/>
      <c r="O33" s="200"/>
      <c r="P33" s="200"/>
      <c r="Q33" s="200"/>
      <c r="R33" s="196"/>
      <c r="S33" s="196"/>
      <c r="T33" s="197"/>
    </row>
    <row r="34" spans="1:21" ht="12.75" customHeight="1" x14ac:dyDescent="0.45">
      <c r="A34" s="195"/>
      <c r="B34" s="198" t="s">
        <v>50</v>
      </c>
      <c r="C34" s="198"/>
      <c r="D34" s="198"/>
      <c r="E34" s="198"/>
      <c r="F34" s="199" t="s">
        <v>51</v>
      </c>
      <c r="G34" s="200"/>
      <c r="H34" s="200"/>
      <c r="I34" s="200"/>
      <c r="J34" s="200"/>
      <c r="K34" s="200"/>
      <c r="L34" s="200"/>
      <c r="M34" s="200"/>
      <c r="N34" s="200"/>
      <c r="O34" s="200"/>
      <c r="P34" s="200"/>
      <c r="Q34" s="200"/>
      <c r="R34" s="196"/>
      <c r="S34" s="196"/>
      <c r="T34" s="197"/>
    </row>
    <row r="35" spans="1:21" ht="12.75" customHeight="1" x14ac:dyDescent="0.45">
      <c r="A35" s="195"/>
      <c r="B35" s="201" t="s">
        <v>52</v>
      </c>
      <c r="C35" s="202"/>
      <c r="D35" s="202"/>
      <c r="E35" s="203"/>
      <c r="F35" s="209" t="s">
        <v>53</v>
      </c>
      <c r="G35" s="210"/>
      <c r="H35" s="211" t="s">
        <v>54</v>
      </c>
      <c r="I35" s="211"/>
      <c r="J35" s="211"/>
      <c r="K35" s="211"/>
      <c r="L35" s="211"/>
      <c r="M35" s="211"/>
      <c r="N35" s="211"/>
      <c r="O35" s="211"/>
      <c r="P35" s="211"/>
      <c r="Q35" s="212"/>
      <c r="R35" s="41"/>
      <c r="S35" s="42"/>
      <c r="T35" s="43"/>
    </row>
    <row r="36" spans="1:21" ht="12.75" customHeight="1" x14ac:dyDescent="0.45">
      <c r="A36" s="195"/>
      <c r="B36" s="204"/>
      <c r="C36" s="120"/>
      <c r="D36" s="120"/>
      <c r="E36" s="205"/>
      <c r="F36" s="209"/>
      <c r="G36" s="210"/>
      <c r="H36" s="213" t="s">
        <v>55</v>
      </c>
      <c r="I36" s="213"/>
      <c r="J36" s="213" t="s">
        <v>56</v>
      </c>
      <c r="K36" s="213"/>
      <c r="L36" s="213" t="s">
        <v>57</v>
      </c>
      <c r="M36" s="213"/>
      <c r="N36" s="213" t="s">
        <v>58</v>
      </c>
      <c r="O36" s="213"/>
      <c r="P36" s="213" t="s">
        <v>59</v>
      </c>
      <c r="Q36" s="214"/>
      <c r="R36" s="34"/>
      <c r="T36" s="35"/>
    </row>
    <row r="37" spans="1:21" ht="12.75" customHeight="1" x14ac:dyDescent="0.45">
      <c r="A37" s="195"/>
      <c r="B37" s="204"/>
      <c r="C37" s="120"/>
      <c r="D37" s="120"/>
      <c r="E37" s="205"/>
      <c r="F37" s="215"/>
      <c r="G37" s="215"/>
      <c r="H37" s="215"/>
      <c r="I37" s="215"/>
      <c r="J37" s="215"/>
      <c r="K37" s="215"/>
      <c r="L37" s="215"/>
      <c r="M37" s="215"/>
      <c r="N37" s="215"/>
      <c r="O37" s="215"/>
      <c r="P37" s="215"/>
      <c r="Q37" s="222"/>
      <c r="R37" s="34"/>
      <c r="T37" s="35"/>
    </row>
    <row r="38" spans="1:21" ht="12.75" customHeight="1" x14ac:dyDescent="0.45">
      <c r="A38" s="195"/>
      <c r="B38" s="204"/>
      <c r="C38" s="120"/>
      <c r="D38" s="120"/>
      <c r="E38" s="205"/>
      <c r="F38" s="215" t="s">
        <v>60</v>
      </c>
      <c r="G38" s="215"/>
      <c r="H38" s="215" t="s">
        <v>61</v>
      </c>
      <c r="I38" s="222"/>
      <c r="J38" s="223" t="s">
        <v>62</v>
      </c>
      <c r="K38" s="223"/>
      <c r="L38" s="44"/>
      <c r="M38" s="44"/>
      <c r="N38" s="44"/>
      <c r="O38" s="44"/>
      <c r="P38" s="44"/>
      <c r="Q38" s="44"/>
      <c r="R38" s="45"/>
      <c r="S38" s="45"/>
      <c r="T38" s="46"/>
      <c r="U38" s="45"/>
    </row>
    <row r="39" spans="1:21" ht="12.75" customHeight="1" x14ac:dyDescent="0.45">
      <c r="A39" s="195"/>
      <c r="B39" s="204"/>
      <c r="C39" s="120"/>
      <c r="D39" s="120"/>
      <c r="E39" s="205"/>
      <c r="F39" s="215"/>
      <c r="G39" s="215"/>
      <c r="H39" s="215"/>
      <c r="I39" s="222"/>
      <c r="J39" s="223"/>
      <c r="K39" s="223"/>
      <c r="L39" s="45"/>
      <c r="M39" s="45"/>
      <c r="N39" s="45"/>
      <c r="O39" s="45"/>
      <c r="P39" s="45"/>
      <c r="Q39" s="45"/>
      <c r="R39" s="45"/>
      <c r="S39" s="45"/>
      <c r="T39" s="46"/>
      <c r="U39" s="45"/>
    </row>
    <row r="40" spans="1:21" ht="12.75" customHeight="1" x14ac:dyDescent="0.45">
      <c r="A40" s="195"/>
      <c r="B40" s="206"/>
      <c r="C40" s="207"/>
      <c r="D40" s="207"/>
      <c r="E40" s="208"/>
      <c r="F40" s="222"/>
      <c r="G40" s="224"/>
      <c r="H40" s="222"/>
      <c r="I40" s="225"/>
      <c r="J40" s="215"/>
      <c r="K40" s="215"/>
      <c r="L40" s="47"/>
      <c r="M40" s="47"/>
      <c r="N40" s="47"/>
      <c r="O40" s="47"/>
      <c r="P40" s="47"/>
      <c r="Q40" s="47"/>
      <c r="R40" s="47"/>
      <c r="S40" s="47"/>
      <c r="T40" s="48"/>
      <c r="U40" s="45"/>
    </row>
    <row r="41" spans="1:21" ht="12.75" customHeight="1" x14ac:dyDescent="0.45">
      <c r="A41" s="195"/>
      <c r="B41" s="199" t="s">
        <v>63</v>
      </c>
      <c r="C41" s="200"/>
      <c r="D41" s="200"/>
      <c r="E41" s="226"/>
      <c r="F41" s="150" t="s">
        <v>64</v>
      </c>
      <c r="G41" s="151"/>
      <c r="H41" s="151"/>
      <c r="I41" s="151"/>
      <c r="J41" s="151"/>
      <c r="K41" s="151"/>
      <c r="L41" s="151"/>
      <c r="M41" s="151"/>
      <c r="N41" s="151"/>
      <c r="O41" s="151"/>
      <c r="P41" s="151"/>
      <c r="Q41" s="151"/>
      <c r="R41" s="196"/>
      <c r="S41" s="196"/>
      <c r="T41" s="197"/>
    </row>
    <row r="42" spans="1:21" ht="12.75" customHeight="1" x14ac:dyDescent="0.45">
      <c r="A42" s="195"/>
      <c r="B42" s="198" t="s">
        <v>65</v>
      </c>
      <c r="C42" s="198"/>
      <c r="D42" s="198"/>
      <c r="E42" s="198"/>
      <c r="F42" s="166"/>
      <c r="G42" s="167"/>
      <c r="H42" s="167"/>
      <c r="I42" s="167"/>
      <c r="J42" s="167"/>
      <c r="K42" s="167"/>
      <c r="L42" s="167"/>
      <c r="M42" s="167"/>
      <c r="N42" s="167"/>
      <c r="O42" s="167"/>
      <c r="P42" s="167"/>
      <c r="Q42" s="167"/>
      <c r="R42" s="196"/>
      <c r="S42" s="196"/>
      <c r="T42" s="197"/>
    </row>
    <row r="43" spans="1:21" ht="12.75" customHeight="1" x14ac:dyDescent="0.45">
      <c r="A43" s="195"/>
      <c r="B43" s="199" t="s">
        <v>66</v>
      </c>
      <c r="C43" s="200"/>
      <c r="D43" s="200"/>
      <c r="E43" s="226"/>
      <c r="F43" s="150" t="s">
        <v>67</v>
      </c>
      <c r="G43" s="151"/>
      <c r="H43" s="151"/>
      <c r="I43" s="151"/>
      <c r="J43" s="151"/>
      <c r="K43" s="151"/>
      <c r="L43" s="151"/>
      <c r="M43" s="151"/>
      <c r="N43" s="151"/>
      <c r="O43" s="151"/>
      <c r="P43" s="151"/>
      <c r="Q43" s="151"/>
      <c r="R43" s="196"/>
      <c r="S43" s="196"/>
      <c r="T43" s="197"/>
    </row>
    <row r="44" spans="1:21" ht="12.75" customHeight="1" x14ac:dyDescent="0.45">
      <c r="A44" s="195"/>
      <c r="B44" s="198" t="s">
        <v>68</v>
      </c>
      <c r="C44" s="198"/>
      <c r="D44" s="198"/>
      <c r="E44" s="198"/>
      <c r="F44" s="150"/>
      <c r="G44" s="151"/>
      <c r="H44" s="151"/>
      <c r="I44" s="151"/>
      <c r="J44" s="151"/>
      <c r="K44" s="151"/>
      <c r="L44" s="151"/>
      <c r="M44" s="151"/>
      <c r="N44" s="151"/>
      <c r="O44" s="151"/>
      <c r="P44" s="151"/>
      <c r="Q44" s="151"/>
      <c r="R44" s="196"/>
      <c r="S44" s="196"/>
      <c r="T44" s="197"/>
    </row>
    <row r="45" spans="1:21" ht="12.75" customHeight="1" x14ac:dyDescent="0.45">
      <c r="A45" s="195"/>
      <c r="B45" s="198"/>
      <c r="C45" s="198"/>
      <c r="D45" s="198"/>
      <c r="E45" s="198"/>
      <c r="F45" s="150"/>
      <c r="G45" s="151"/>
      <c r="H45" s="151"/>
      <c r="I45" s="151"/>
      <c r="J45" s="151"/>
      <c r="K45" s="151"/>
      <c r="L45" s="151"/>
      <c r="M45" s="151"/>
      <c r="N45" s="151"/>
      <c r="O45" s="151"/>
      <c r="P45" s="151"/>
      <c r="Q45" s="151"/>
      <c r="R45" s="196"/>
      <c r="S45" s="196"/>
      <c r="T45" s="197"/>
    </row>
    <row r="46" spans="1:21" ht="12.75" customHeight="1" x14ac:dyDescent="0.45">
      <c r="A46" s="195"/>
      <c r="B46" s="198" t="s">
        <v>69</v>
      </c>
      <c r="C46" s="198"/>
      <c r="D46" s="198"/>
      <c r="E46" s="198"/>
      <c r="F46" s="150"/>
      <c r="G46" s="151"/>
      <c r="H46" s="151"/>
      <c r="I46" s="151"/>
      <c r="J46" s="151"/>
      <c r="K46" s="151"/>
      <c r="L46" s="151"/>
      <c r="M46" s="151"/>
      <c r="N46" s="151"/>
      <c r="O46" s="151"/>
      <c r="P46" s="151"/>
      <c r="Q46" s="151"/>
      <c r="R46" s="196"/>
      <c r="S46" s="196"/>
      <c r="T46" s="197"/>
    </row>
    <row r="47" spans="1:21" ht="12.75" customHeight="1" x14ac:dyDescent="0.2">
      <c r="A47" s="195"/>
      <c r="B47" s="198" t="s">
        <v>70</v>
      </c>
      <c r="C47" s="198"/>
      <c r="D47" s="198"/>
      <c r="E47" s="198"/>
      <c r="F47" s="157" t="s">
        <v>71</v>
      </c>
      <c r="G47" s="141"/>
      <c r="H47" s="141"/>
      <c r="I47" s="142"/>
      <c r="J47" s="157" t="s">
        <v>72</v>
      </c>
      <c r="K47" s="141"/>
      <c r="L47" s="141"/>
      <c r="M47" s="142"/>
      <c r="N47" s="150"/>
      <c r="O47" s="189"/>
      <c r="P47" s="189"/>
      <c r="Q47" s="189"/>
      <c r="R47" s="152"/>
      <c r="S47" s="152"/>
      <c r="T47" s="153"/>
    </row>
    <row r="48" spans="1:21" ht="12.75" customHeight="1" x14ac:dyDescent="0.2">
      <c r="A48" s="195"/>
      <c r="B48" s="228"/>
      <c r="C48" s="228"/>
      <c r="D48" s="228"/>
      <c r="E48" s="228"/>
      <c r="F48" s="150" t="s">
        <v>73</v>
      </c>
      <c r="G48" s="151"/>
      <c r="H48" s="151"/>
      <c r="I48" s="131"/>
      <c r="J48" s="229" t="s">
        <v>74</v>
      </c>
      <c r="K48" s="230"/>
      <c r="L48" s="49"/>
      <c r="M48" s="50"/>
      <c r="N48" s="51" t="s">
        <v>75</v>
      </c>
      <c r="O48" s="156"/>
      <c r="P48" s="134"/>
      <c r="Q48" s="134"/>
      <c r="R48" s="135"/>
      <c r="S48" s="135"/>
      <c r="T48" s="35"/>
    </row>
    <row r="49" spans="1:20" ht="12.75" customHeight="1" x14ac:dyDescent="0.2">
      <c r="A49" s="195"/>
      <c r="B49" s="228"/>
      <c r="C49" s="228"/>
      <c r="D49" s="228"/>
      <c r="E49" s="228"/>
      <c r="F49" s="150" t="s">
        <v>76</v>
      </c>
      <c r="G49" s="151"/>
      <c r="H49" s="151"/>
      <c r="I49" s="131"/>
      <c r="J49" s="150"/>
      <c r="K49" s="189"/>
      <c r="L49" s="189"/>
      <c r="M49" s="189"/>
      <c r="N49" s="189"/>
      <c r="O49" s="189"/>
      <c r="P49" s="189"/>
      <c r="Q49" s="189"/>
      <c r="R49" s="152"/>
      <c r="S49" s="152"/>
      <c r="T49" s="153"/>
    </row>
    <row r="50" spans="1:20" ht="12.75" customHeight="1" x14ac:dyDescent="0.45">
      <c r="A50" s="231" t="s">
        <v>77</v>
      </c>
      <c r="B50" s="189"/>
      <c r="C50" s="189"/>
      <c r="D50" s="189"/>
      <c r="E50" s="232"/>
      <c r="F50" s="150" t="s">
        <v>78</v>
      </c>
      <c r="G50" s="131"/>
      <c r="H50" s="52"/>
      <c r="I50" s="52"/>
      <c r="J50" s="53"/>
      <c r="K50" s="54"/>
      <c r="L50" s="233" t="s">
        <v>79</v>
      </c>
      <c r="M50" s="233"/>
      <c r="N50" s="233"/>
      <c r="O50" s="55"/>
      <c r="P50" s="56"/>
      <c r="Q50" s="56"/>
      <c r="R50" s="56"/>
      <c r="S50" s="56"/>
      <c r="T50" s="57"/>
    </row>
    <row r="51" spans="1:20" ht="26.25" customHeight="1" x14ac:dyDescent="0.45">
      <c r="A51" s="234" t="s">
        <v>80</v>
      </c>
      <c r="B51" s="196"/>
      <c r="C51" s="196"/>
      <c r="D51" s="196"/>
      <c r="E51" s="235"/>
      <c r="F51" s="150"/>
      <c r="G51" s="151"/>
      <c r="H51" s="151"/>
      <c r="I51" s="151"/>
      <c r="J51" s="151"/>
      <c r="K51" s="151"/>
      <c r="L51" s="151"/>
      <c r="M51" s="151"/>
      <c r="N51" s="151"/>
      <c r="O51" s="151"/>
      <c r="P51" s="151"/>
      <c r="Q51" s="151"/>
      <c r="R51" s="196"/>
      <c r="S51" s="196"/>
      <c r="T51" s="197"/>
    </row>
    <row r="52" spans="1:20" ht="39" customHeight="1" thickBot="1" x14ac:dyDescent="0.25">
      <c r="A52" s="236" t="s">
        <v>81</v>
      </c>
      <c r="B52" s="237"/>
      <c r="C52" s="237"/>
      <c r="D52" s="237"/>
      <c r="E52" s="237"/>
      <c r="F52" s="216" t="s">
        <v>82</v>
      </c>
      <c r="G52" s="217"/>
      <c r="H52" s="217"/>
      <c r="I52" s="217"/>
      <c r="J52" s="217"/>
      <c r="K52" s="217"/>
      <c r="L52" s="217"/>
      <c r="M52" s="217"/>
      <c r="N52" s="217"/>
      <c r="O52" s="217"/>
      <c r="P52" s="217"/>
      <c r="Q52" s="217"/>
      <c r="R52" s="218"/>
      <c r="S52" s="218"/>
      <c r="T52" s="219"/>
    </row>
    <row r="53" spans="1:20" ht="12.75" customHeight="1" x14ac:dyDescent="0.45">
      <c r="A53" s="29" t="s">
        <v>83</v>
      </c>
    </row>
    <row r="54" spans="1:20" ht="12.75" customHeight="1" x14ac:dyDescent="0.45">
      <c r="A54" s="220" t="s">
        <v>84</v>
      </c>
      <c r="B54" s="221"/>
      <c r="C54" s="221"/>
      <c r="D54" s="221"/>
      <c r="E54" s="221"/>
      <c r="F54" s="221"/>
      <c r="G54" s="221"/>
      <c r="H54" s="221"/>
      <c r="I54" s="221"/>
      <c r="J54" s="221"/>
      <c r="K54" s="221"/>
      <c r="L54" s="221"/>
      <c r="M54" s="221"/>
      <c r="N54" s="221"/>
      <c r="O54" s="221"/>
      <c r="P54" s="221"/>
      <c r="Q54" s="221"/>
      <c r="R54" s="221"/>
      <c r="S54" s="221"/>
      <c r="T54" s="221"/>
    </row>
    <row r="55" spans="1:20" ht="12.75" customHeight="1" x14ac:dyDescent="0.45">
      <c r="A55" s="220" t="s">
        <v>85</v>
      </c>
      <c r="B55" s="221"/>
      <c r="C55" s="221"/>
      <c r="D55" s="221"/>
      <c r="E55" s="221"/>
      <c r="F55" s="221"/>
      <c r="G55" s="221"/>
      <c r="H55" s="221"/>
      <c r="I55" s="221"/>
      <c r="J55" s="221"/>
      <c r="K55" s="221"/>
      <c r="L55" s="221"/>
      <c r="M55" s="221"/>
      <c r="N55" s="221"/>
      <c r="O55" s="221"/>
      <c r="P55" s="221"/>
      <c r="Q55" s="221"/>
      <c r="R55" s="221"/>
      <c r="S55" s="221"/>
      <c r="T55" s="221"/>
    </row>
    <row r="56" spans="1:20" ht="12.75" customHeight="1" x14ac:dyDescent="0.45">
      <c r="A56" s="220" t="s">
        <v>86</v>
      </c>
      <c r="B56" s="221"/>
      <c r="C56" s="221"/>
      <c r="D56" s="221"/>
      <c r="E56" s="221"/>
      <c r="F56" s="221"/>
      <c r="G56" s="221"/>
      <c r="H56" s="221"/>
      <c r="I56" s="221"/>
      <c r="J56" s="221"/>
      <c r="K56" s="221"/>
      <c r="L56" s="221"/>
      <c r="M56" s="221"/>
      <c r="N56" s="221"/>
      <c r="O56" s="221"/>
      <c r="P56" s="221"/>
      <c r="Q56" s="221"/>
      <c r="R56" s="221"/>
      <c r="S56" s="221"/>
      <c r="T56" s="221"/>
    </row>
    <row r="57" spans="1:20" s="30" customFormat="1" ht="13.5" customHeight="1" x14ac:dyDescent="0.45">
      <c r="A57" s="220" t="s">
        <v>87</v>
      </c>
      <c r="B57" s="220"/>
      <c r="C57" s="220"/>
      <c r="D57" s="220"/>
      <c r="E57" s="220"/>
      <c r="F57" s="220"/>
      <c r="G57" s="220"/>
      <c r="H57" s="220"/>
      <c r="I57" s="220"/>
      <c r="J57" s="220"/>
      <c r="K57" s="220"/>
      <c r="L57" s="220"/>
      <c r="M57" s="220"/>
      <c r="N57" s="220"/>
      <c r="O57" s="220"/>
      <c r="P57" s="220"/>
      <c r="Q57" s="220"/>
    </row>
    <row r="58" spans="1:20" ht="12.75" customHeight="1" x14ac:dyDescent="0.45">
      <c r="A58" s="220" t="s">
        <v>88</v>
      </c>
      <c r="B58" s="221"/>
      <c r="C58" s="221"/>
      <c r="D58" s="221"/>
      <c r="E58" s="221"/>
      <c r="F58" s="221"/>
      <c r="G58" s="221"/>
      <c r="H58" s="221"/>
      <c r="I58" s="221"/>
      <c r="J58" s="221"/>
      <c r="K58" s="221"/>
      <c r="L58" s="221"/>
      <c r="M58" s="221"/>
      <c r="N58" s="221"/>
      <c r="O58" s="221"/>
      <c r="P58" s="221"/>
      <c r="Q58" s="221"/>
      <c r="R58" s="221"/>
      <c r="S58" s="221"/>
      <c r="T58" s="221"/>
    </row>
    <row r="59" spans="1:20" ht="12.75" customHeight="1" x14ac:dyDescent="0.45">
      <c r="A59" s="220" t="s">
        <v>89</v>
      </c>
      <c r="B59" s="221"/>
      <c r="C59" s="221"/>
      <c r="D59" s="221"/>
      <c r="E59" s="221"/>
      <c r="F59" s="221"/>
      <c r="G59" s="221"/>
      <c r="H59" s="221"/>
      <c r="I59" s="221"/>
      <c r="J59" s="221"/>
      <c r="K59" s="221"/>
      <c r="L59" s="221"/>
      <c r="M59" s="221"/>
      <c r="N59" s="221"/>
      <c r="O59" s="221"/>
      <c r="P59" s="221"/>
      <c r="Q59" s="221"/>
      <c r="R59" s="221"/>
      <c r="S59" s="221"/>
      <c r="T59" s="221"/>
    </row>
    <row r="60" spans="1:20" ht="12.75" customHeight="1" x14ac:dyDescent="0.45">
      <c r="A60" s="220" t="s">
        <v>90</v>
      </c>
      <c r="B60" s="221"/>
      <c r="C60" s="221"/>
      <c r="D60" s="221"/>
      <c r="E60" s="221"/>
      <c r="F60" s="221"/>
      <c r="G60" s="221"/>
      <c r="H60" s="221"/>
      <c r="I60" s="221"/>
      <c r="J60" s="221"/>
      <c r="K60" s="221"/>
      <c r="L60" s="221"/>
      <c r="M60" s="221"/>
      <c r="N60" s="221"/>
      <c r="O60" s="221"/>
      <c r="P60" s="221"/>
      <c r="Q60" s="221"/>
      <c r="R60" s="221"/>
      <c r="S60" s="221"/>
      <c r="T60" s="221"/>
    </row>
    <row r="61" spans="1:20" ht="12.75" customHeight="1" x14ac:dyDescent="0.45">
      <c r="A61" s="58"/>
      <c r="B61" s="28"/>
      <c r="C61" s="28"/>
      <c r="D61" s="28"/>
      <c r="E61" s="28"/>
      <c r="F61" s="28"/>
      <c r="G61" s="28"/>
      <c r="H61" s="28"/>
      <c r="I61" s="28"/>
      <c r="J61" s="28"/>
      <c r="K61" s="28"/>
      <c r="L61" s="28"/>
      <c r="M61" s="28"/>
      <c r="N61" s="28"/>
      <c r="O61" s="28"/>
      <c r="P61" s="28"/>
      <c r="Q61" s="28"/>
    </row>
    <row r="62" spans="1:20" ht="12.75" customHeight="1" x14ac:dyDescent="0.45">
      <c r="A62" s="227"/>
      <c r="B62" s="227"/>
      <c r="C62" s="227"/>
    </row>
    <row r="63" spans="1:20" ht="12.75" customHeight="1" x14ac:dyDescent="0.45">
      <c r="A63" s="227"/>
      <c r="B63" s="227"/>
      <c r="C63" s="227"/>
    </row>
    <row r="64" spans="1:20" ht="12.75" customHeight="1" x14ac:dyDescent="0.45">
      <c r="A64" s="227"/>
      <c r="B64" s="227"/>
      <c r="C64" s="227"/>
    </row>
    <row r="65" spans="1:3" ht="12.75" customHeight="1" x14ac:dyDescent="0.45">
      <c r="A65" s="227"/>
      <c r="B65" s="227"/>
      <c r="C65" s="227"/>
    </row>
    <row r="66" spans="1:3" ht="12.75" customHeight="1" x14ac:dyDescent="0.45">
      <c r="A66" s="227"/>
      <c r="B66" s="227"/>
      <c r="C66" s="227"/>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03809-87B7-4207-A045-CDCA2166678E}">
  <dimension ref="A1:AN86"/>
  <sheetViews>
    <sheetView showGridLines="0" zoomScale="110" zoomScaleNormal="110" zoomScaleSheetLayoutView="100" workbookViewId="0">
      <selection activeCell="AK1" sqref="AK1:AN1"/>
    </sheetView>
  </sheetViews>
  <sheetFormatPr defaultColWidth="8.19921875" defaultRowHeight="21" customHeight="1" x14ac:dyDescent="0.45"/>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x14ac:dyDescent="0.45">
      <c r="A1" s="91" t="s">
        <v>280</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38" t="s">
        <v>153</v>
      </c>
      <c r="AL1" s="238"/>
      <c r="AM1" s="238"/>
      <c r="AN1" s="238"/>
    </row>
    <row r="2" spans="1:40" ht="18" customHeight="1" x14ac:dyDescent="0.45">
      <c r="A2" s="62"/>
      <c r="B2" s="63"/>
      <c r="C2" s="63"/>
      <c r="D2" s="63"/>
      <c r="E2" s="63"/>
      <c r="F2" s="63"/>
      <c r="G2" s="63"/>
      <c r="H2" s="63"/>
      <c r="I2" s="63"/>
      <c r="J2" s="63"/>
      <c r="K2" s="63"/>
      <c r="L2" s="63"/>
      <c r="M2" s="239">
        <v>2026</v>
      </c>
      <c r="N2" s="239"/>
      <c r="O2" s="239"/>
      <c r="P2" s="239"/>
      <c r="Q2" s="240" t="s">
        <v>93</v>
      </c>
      <c r="R2" s="240"/>
      <c r="S2" s="239">
        <v>4</v>
      </c>
      <c r="T2" s="239"/>
      <c r="U2" s="240" t="s">
        <v>94</v>
      </c>
      <c r="V2" s="240"/>
      <c r="W2" s="63"/>
      <c r="X2" s="63"/>
      <c r="Y2" s="63"/>
      <c r="Z2" s="62"/>
      <c r="AA2" s="62"/>
      <c r="AC2" s="79"/>
      <c r="AD2" s="63"/>
      <c r="AE2" s="63"/>
      <c r="AF2" s="63"/>
      <c r="AG2" s="63"/>
      <c r="AH2" s="63"/>
      <c r="AI2" s="79" t="s">
        <v>95</v>
      </c>
      <c r="AJ2" s="79"/>
      <c r="AK2" s="241" t="s">
        <v>269</v>
      </c>
      <c r="AL2" s="241"/>
      <c r="AM2" s="241"/>
      <c r="AN2" s="241"/>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2" t="s">
        <v>154</v>
      </c>
      <c r="AL3" s="242"/>
      <c r="AM3" s="242"/>
      <c r="AN3" s="242"/>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2" t="s">
        <v>267</v>
      </c>
      <c r="AL4" s="242"/>
      <c r="AM4" s="242"/>
      <c r="AN4" s="242"/>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3">
        <v>40</v>
      </c>
      <c r="AI5" s="243"/>
      <c r="AJ5" s="243"/>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4" t="s">
        <v>101</v>
      </c>
      <c r="B7" s="245" t="s">
        <v>102</v>
      </c>
      <c r="C7" s="247" t="s">
        <v>103</v>
      </c>
      <c r="D7" s="250" t="s">
        <v>104</v>
      </c>
      <c r="E7" s="251" t="s">
        <v>105</v>
      </c>
      <c r="F7" s="252" t="s">
        <v>106</v>
      </c>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3" t="s">
        <v>107</v>
      </c>
      <c r="AL7" s="257" t="s">
        <v>108</v>
      </c>
      <c r="AM7" s="258" t="s">
        <v>109</v>
      </c>
      <c r="AN7" s="258"/>
    </row>
    <row r="8" spans="1:40" ht="15" customHeight="1" x14ac:dyDescent="0.45">
      <c r="A8" s="244"/>
      <c r="B8" s="246"/>
      <c r="C8" s="248"/>
      <c r="D8" s="250"/>
      <c r="E8" s="251"/>
      <c r="F8" s="250" t="s">
        <v>110</v>
      </c>
      <c r="G8" s="250"/>
      <c r="H8" s="250"/>
      <c r="I8" s="250"/>
      <c r="J8" s="250"/>
      <c r="K8" s="250"/>
      <c r="L8" s="250"/>
      <c r="M8" s="250" t="s">
        <v>111</v>
      </c>
      <c r="N8" s="250"/>
      <c r="O8" s="250"/>
      <c r="P8" s="250"/>
      <c r="Q8" s="250"/>
      <c r="R8" s="250"/>
      <c r="S8" s="250"/>
      <c r="T8" s="250" t="s">
        <v>112</v>
      </c>
      <c r="U8" s="250"/>
      <c r="V8" s="250"/>
      <c r="W8" s="250"/>
      <c r="X8" s="250"/>
      <c r="Y8" s="250"/>
      <c r="Z8" s="250"/>
      <c r="AA8" s="250" t="s">
        <v>113</v>
      </c>
      <c r="AB8" s="250"/>
      <c r="AC8" s="250"/>
      <c r="AD8" s="250"/>
      <c r="AE8" s="250"/>
      <c r="AF8" s="250"/>
      <c r="AG8" s="250"/>
      <c r="AH8" s="250" t="s">
        <v>114</v>
      </c>
      <c r="AI8" s="250"/>
      <c r="AJ8" s="250"/>
      <c r="AK8" s="253"/>
      <c r="AL8" s="257"/>
      <c r="AM8" s="258"/>
      <c r="AN8" s="258"/>
    </row>
    <row r="9" spans="1:40" ht="15" customHeight="1" x14ac:dyDescent="0.45">
      <c r="A9" s="244"/>
      <c r="B9" s="254" t="s">
        <v>155</v>
      </c>
      <c r="C9" s="248"/>
      <c r="D9" s="250"/>
      <c r="E9" s="2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3"/>
      <c r="AL9" s="257"/>
      <c r="AM9" s="258"/>
      <c r="AN9" s="258"/>
    </row>
    <row r="10" spans="1:40" ht="15" customHeight="1" x14ac:dyDescent="0.45">
      <c r="A10" s="244"/>
      <c r="B10" s="255"/>
      <c r="C10" s="249"/>
      <c r="D10" s="250"/>
      <c r="E10" s="2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3"/>
      <c r="AL10" s="257"/>
      <c r="AM10" s="258"/>
      <c r="AN10" s="258"/>
    </row>
    <row r="11" spans="1:40" ht="18" customHeight="1" x14ac:dyDescent="0.45">
      <c r="A11" s="73">
        <v>1</v>
      </c>
      <c r="B11" s="99" t="s">
        <v>156</v>
      </c>
      <c r="C11" s="81" t="s">
        <v>128</v>
      </c>
      <c r="D11" s="100"/>
      <c r="E11" s="101" t="s">
        <v>268</v>
      </c>
      <c r="F11" s="68">
        <v>1</v>
      </c>
      <c r="G11" s="68">
        <v>1</v>
      </c>
      <c r="H11" s="68">
        <v>1</v>
      </c>
      <c r="I11" s="68"/>
      <c r="J11" s="68"/>
      <c r="K11" s="68">
        <v>1</v>
      </c>
      <c r="L11" s="68">
        <v>1</v>
      </c>
      <c r="M11" s="68">
        <v>1</v>
      </c>
      <c r="N11" s="68">
        <v>1</v>
      </c>
      <c r="O11" s="68">
        <v>1</v>
      </c>
      <c r="P11" s="68"/>
      <c r="Q11" s="68"/>
      <c r="R11" s="68">
        <v>1</v>
      </c>
      <c r="S11" s="68">
        <v>1</v>
      </c>
      <c r="T11" s="68">
        <v>1</v>
      </c>
      <c r="U11" s="68">
        <v>1</v>
      </c>
      <c r="V11" s="68">
        <v>1</v>
      </c>
      <c r="W11" s="68"/>
      <c r="X11" s="68"/>
      <c r="Y11" s="68">
        <v>1</v>
      </c>
      <c r="Z11" s="68">
        <v>1</v>
      </c>
      <c r="AA11" s="68">
        <v>1</v>
      </c>
      <c r="AB11" s="68">
        <v>1</v>
      </c>
      <c r="AC11" s="68">
        <v>1</v>
      </c>
      <c r="AD11" s="68"/>
      <c r="AE11" s="68"/>
      <c r="AF11" s="68">
        <v>1</v>
      </c>
      <c r="AG11" s="68">
        <v>1</v>
      </c>
      <c r="AH11" s="68"/>
      <c r="AI11" s="68"/>
      <c r="AJ11" s="68"/>
      <c r="AK11" s="72"/>
      <c r="AL11" s="109"/>
      <c r="AM11" s="256" t="s">
        <v>270</v>
      </c>
      <c r="AN11" s="256"/>
    </row>
    <row r="12" spans="1:40" ht="18" customHeight="1" x14ac:dyDescent="0.45">
      <c r="A12" s="73">
        <v>2</v>
      </c>
      <c r="B12" s="99" t="s">
        <v>157</v>
      </c>
      <c r="C12" s="81" t="s">
        <v>128</v>
      </c>
      <c r="D12" s="100" t="s">
        <v>271</v>
      </c>
      <c r="E12" s="101" t="s">
        <v>268</v>
      </c>
      <c r="F12" s="68">
        <v>7</v>
      </c>
      <c r="G12" s="68">
        <v>7</v>
      </c>
      <c r="H12" s="68">
        <v>7</v>
      </c>
      <c r="I12" s="68"/>
      <c r="J12" s="68"/>
      <c r="K12" s="68">
        <v>7</v>
      </c>
      <c r="L12" s="68">
        <v>7</v>
      </c>
      <c r="M12" s="68">
        <v>7</v>
      </c>
      <c r="N12" s="68">
        <v>7</v>
      </c>
      <c r="O12" s="68">
        <v>7</v>
      </c>
      <c r="P12" s="68"/>
      <c r="Q12" s="68"/>
      <c r="R12" s="68">
        <v>7</v>
      </c>
      <c r="S12" s="68">
        <v>7</v>
      </c>
      <c r="T12" s="68">
        <v>7</v>
      </c>
      <c r="U12" s="68">
        <v>7</v>
      </c>
      <c r="V12" s="68">
        <v>7</v>
      </c>
      <c r="W12" s="68"/>
      <c r="X12" s="68"/>
      <c r="Y12" s="68">
        <v>7</v>
      </c>
      <c r="Z12" s="68">
        <v>7</v>
      </c>
      <c r="AA12" s="68">
        <v>7</v>
      </c>
      <c r="AB12" s="68">
        <v>7</v>
      </c>
      <c r="AC12" s="68">
        <v>7</v>
      </c>
      <c r="AD12" s="68"/>
      <c r="AE12" s="68"/>
      <c r="AF12" s="68">
        <v>7</v>
      </c>
      <c r="AG12" s="68">
        <v>7</v>
      </c>
      <c r="AH12" s="68"/>
      <c r="AI12" s="68"/>
      <c r="AJ12" s="68"/>
      <c r="AK12" s="69">
        <f>+SUM(F12:AJ12)</f>
        <v>140</v>
      </c>
      <c r="AL12" s="70">
        <f>IF($AK$3="４週",AK12/4,AK12/(DAY(EOMONTH($F$9,0))/7))</f>
        <v>35</v>
      </c>
      <c r="AM12" s="256" t="s">
        <v>270</v>
      </c>
      <c r="AN12" s="256"/>
    </row>
    <row r="13" spans="1:40" ht="18" customHeight="1" x14ac:dyDescent="0.45">
      <c r="A13" s="73">
        <v>3</v>
      </c>
      <c r="B13" s="99" t="s">
        <v>158</v>
      </c>
      <c r="C13" s="81" t="s">
        <v>126</v>
      </c>
      <c r="D13" s="100" t="s">
        <v>273</v>
      </c>
      <c r="E13" s="101" t="s">
        <v>274</v>
      </c>
      <c r="F13" s="68"/>
      <c r="G13" s="68">
        <v>8</v>
      </c>
      <c r="H13" s="68">
        <v>8</v>
      </c>
      <c r="I13" s="68">
        <v>8</v>
      </c>
      <c r="J13" s="68">
        <v>8</v>
      </c>
      <c r="K13" s="68">
        <v>8</v>
      </c>
      <c r="L13" s="68"/>
      <c r="M13" s="68"/>
      <c r="N13" s="68">
        <v>8</v>
      </c>
      <c r="O13" s="68">
        <v>8</v>
      </c>
      <c r="P13" s="68">
        <v>8</v>
      </c>
      <c r="Q13" s="68">
        <v>8</v>
      </c>
      <c r="R13" s="68">
        <v>8</v>
      </c>
      <c r="S13" s="68"/>
      <c r="T13" s="68"/>
      <c r="U13" s="68">
        <v>8</v>
      </c>
      <c r="V13" s="68">
        <v>8</v>
      </c>
      <c r="W13" s="68">
        <v>8</v>
      </c>
      <c r="X13" s="68">
        <v>8</v>
      </c>
      <c r="Y13" s="68">
        <v>8</v>
      </c>
      <c r="Z13" s="68"/>
      <c r="AA13" s="68"/>
      <c r="AB13" s="68">
        <v>8</v>
      </c>
      <c r="AC13" s="68">
        <v>8</v>
      </c>
      <c r="AD13" s="68">
        <v>8</v>
      </c>
      <c r="AE13" s="68">
        <v>8</v>
      </c>
      <c r="AF13" s="68">
        <v>8</v>
      </c>
      <c r="AG13" s="68"/>
      <c r="AH13" s="68"/>
      <c r="AI13" s="68"/>
      <c r="AJ13" s="68"/>
      <c r="AK13" s="69">
        <f>+SUM(F13:AJ13)</f>
        <v>160</v>
      </c>
      <c r="AL13" s="70">
        <f t="shared" ref="AL13:AL30" si="0">IF($AK$3="４週",AK13/4,AK13/(DAY(EOMONTH($F$9,0))/7))</f>
        <v>40</v>
      </c>
      <c r="AM13" s="256"/>
      <c r="AN13" s="256"/>
    </row>
    <row r="14" spans="1:40" ht="18" customHeight="1" x14ac:dyDescent="0.45">
      <c r="A14" s="73">
        <v>4</v>
      </c>
      <c r="B14" s="99" t="s">
        <v>158</v>
      </c>
      <c r="C14" s="81" t="s">
        <v>128</v>
      </c>
      <c r="D14" s="100" t="s">
        <v>271</v>
      </c>
      <c r="E14" s="101" t="s">
        <v>275</v>
      </c>
      <c r="F14" s="68">
        <v>8</v>
      </c>
      <c r="G14" s="68"/>
      <c r="H14" s="68">
        <v>8</v>
      </c>
      <c r="I14" s="68">
        <v>8</v>
      </c>
      <c r="J14" s="68">
        <v>8</v>
      </c>
      <c r="K14" s="68"/>
      <c r="L14" s="68">
        <v>8</v>
      </c>
      <c r="M14" s="68">
        <v>8</v>
      </c>
      <c r="N14" s="68"/>
      <c r="O14" s="68">
        <v>8</v>
      </c>
      <c r="P14" s="68">
        <v>8</v>
      </c>
      <c r="Q14" s="68">
        <v>8</v>
      </c>
      <c r="R14" s="68"/>
      <c r="S14" s="68">
        <v>8</v>
      </c>
      <c r="T14" s="68">
        <v>8</v>
      </c>
      <c r="U14" s="68"/>
      <c r="V14" s="68">
        <v>8</v>
      </c>
      <c r="W14" s="68">
        <v>8</v>
      </c>
      <c r="X14" s="68">
        <v>8</v>
      </c>
      <c r="Y14" s="68"/>
      <c r="Z14" s="68">
        <v>8</v>
      </c>
      <c r="AA14" s="68">
        <v>8</v>
      </c>
      <c r="AB14" s="68"/>
      <c r="AC14" s="68">
        <v>8</v>
      </c>
      <c r="AD14" s="68">
        <v>8</v>
      </c>
      <c r="AE14" s="68">
        <v>8</v>
      </c>
      <c r="AF14" s="68"/>
      <c r="AG14" s="68">
        <v>8</v>
      </c>
      <c r="AH14" s="68"/>
      <c r="AI14" s="68"/>
      <c r="AJ14" s="68"/>
      <c r="AK14" s="69">
        <f t="shared" ref="AK14:AK30" si="1">+SUM(F14:AJ14)</f>
        <v>160</v>
      </c>
      <c r="AL14" s="70">
        <f t="shared" si="0"/>
        <v>40</v>
      </c>
      <c r="AM14" s="256" t="s">
        <v>277</v>
      </c>
      <c r="AN14" s="256"/>
    </row>
    <row r="15" spans="1:40" ht="18" customHeight="1" x14ac:dyDescent="0.45">
      <c r="A15" s="73">
        <v>5</v>
      </c>
      <c r="B15" s="99" t="s">
        <v>158</v>
      </c>
      <c r="C15" s="81" t="s">
        <v>132</v>
      </c>
      <c r="D15" s="100" t="s">
        <v>272</v>
      </c>
      <c r="E15" s="101" t="s">
        <v>276</v>
      </c>
      <c r="F15" s="68">
        <v>8</v>
      </c>
      <c r="G15" s="68"/>
      <c r="H15" s="68">
        <v>8</v>
      </c>
      <c r="I15" s="68">
        <v>8</v>
      </c>
      <c r="J15" s="68">
        <v>8</v>
      </c>
      <c r="K15" s="68"/>
      <c r="L15" s="68">
        <v>8</v>
      </c>
      <c r="M15" s="68">
        <v>8</v>
      </c>
      <c r="N15" s="68"/>
      <c r="O15" s="68">
        <v>8</v>
      </c>
      <c r="P15" s="68">
        <v>8</v>
      </c>
      <c r="Q15" s="68">
        <v>8</v>
      </c>
      <c r="R15" s="68"/>
      <c r="S15" s="68">
        <v>8</v>
      </c>
      <c r="T15" s="68">
        <v>8</v>
      </c>
      <c r="U15" s="68"/>
      <c r="V15" s="68">
        <v>8</v>
      </c>
      <c r="W15" s="68">
        <v>8</v>
      </c>
      <c r="X15" s="68">
        <v>8</v>
      </c>
      <c r="Y15" s="68"/>
      <c r="Z15" s="68">
        <v>8</v>
      </c>
      <c r="AA15" s="68">
        <v>8</v>
      </c>
      <c r="AB15" s="68"/>
      <c r="AC15" s="68">
        <v>8</v>
      </c>
      <c r="AD15" s="68">
        <v>8</v>
      </c>
      <c r="AE15" s="68">
        <v>8</v>
      </c>
      <c r="AF15" s="68"/>
      <c r="AG15" s="68">
        <v>8</v>
      </c>
      <c r="AH15" s="68"/>
      <c r="AI15" s="68"/>
      <c r="AJ15" s="68"/>
      <c r="AK15" s="69">
        <f t="shared" si="1"/>
        <v>160</v>
      </c>
      <c r="AL15" s="70">
        <f t="shared" si="0"/>
        <v>40</v>
      </c>
      <c r="AM15" s="256" t="s">
        <v>277</v>
      </c>
      <c r="AN15" s="256"/>
    </row>
    <row r="16" spans="1:40" ht="18" customHeight="1" x14ac:dyDescent="0.45">
      <c r="A16" s="73">
        <v>6</v>
      </c>
      <c r="B16" s="99" t="s">
        <v>158</v>
      </c>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256"/>
      <c r="AN16" s="256"/>
    </row>
    <row r="17" spans="1:40" ht="18" customHeight="1" x14ac:dyDescent="0.45">
      <c r="A17" s="73">
        <v>7</v>
      </c>
      <c r="B17" s="99" t="s">
        <v>158</v>
      </c>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256"/>
      <c r="AN17" s="256"/>
    </row>
    <row r="18" spans="1:40" ht="18" customHeight="1" x14ac:dyDescent="0.45">
      <c r="A18" s="73">
        <v>8</v>
      </c>
      <c r="B18" s="99" t="s">
        <v>158</v>
      </c>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256"/>
      <c r="AN18" s="256"/>
    </row>
    <row r="19" spans="1:40" ht="18" customHeight="1" x14ac:dyDescent="0.45">
      <c r="A19" s="73">
        <v>9</v>
      </c>
      <c r="B19" s="99" t="s">
        <v>158</v>
      </c>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256"/>
      <c r="AN19" s="256"/>
    </row>
    <row r="20" spans="1:40" ht="18" customHeight="1" x14ac:dyDescent="0.45">
      <c r="A20" s="73">
        <v>10</v>
      </c>
      <c r="B20" s="99" t="s">
        <v>158</v>
      </c>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256"/>
      <c r="AN20" s="256"/>
    </row>
    <row r="21" spans="1:40" ht="18" customHeight="1" x14ac:dyDescent="0.45">
      <c r="A21" s="73">
        <v>11</v>
      </c>
      <c r="B21" s="99" t="s">
        <v>158</v>
      </c>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256"/>
      <c r="AN21" s="256"/>
    </row>
    <row r="22" spans="1:40" ht="18" customHeight="1" x14ac:dyDescent="0.45">
      <c r="A22" s="73">
        <v>12</v>
      </c>
      <c r="B22" s="99" t="s">
        <v>158</v>
      </c>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256"/>
      <c r="AN22" s="256"/>
    </row>
    <row r="23" spans="1:40" ht="18" customHeight="1" x14ac:dyDescent="0.45">
      <c r="A23" s="73">
        <v>13</v>
      </c>
      <c r="B23" s="99" t="s">
        <v>158</v>
      </c>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256"/>
      <c r="AN23" s="256"/>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256"/>
      <c r="AN24" s="256"/>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256"/>
      <c r="AN25" s="256"/>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256"/>
      <c r="AN26" s="256"/>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256"/>
      <c r="AN27" s="256"/>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256"/>
      <c r="AN28" s="256"/>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256"/>
      <c r="AN29" s="256"/>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256"/>
      <c r="AN30" s="256"/>
    </row>
    <row r="31" spans="1:40" ht="18" customHeight="1" x14ac:dyDescent="0.45">
      <c r="A31" s="251" t="s">
        <v>115</v>
      </c>
      <c r="B31" s="261"/>
      <c r="C31" s="261"/>
      <c r="D31" s="261"/>
      <c r="E31" s="261"/>
      <c r="F31" s="71">
        <f>+SUM(F11:F30)</f>
        <v>24</v>
      </c>
      <c r="G31" s="71">
        <f t="shared" ref="G31:AJ31" si="2">+SUM(G11:G30)</f>
        <v>16</v>
      </c>
      <c r="H31" s="71">
        <f t="shared" si="2"/>
        <v>32</v>
      </c>
      <c r="I31" s="71">
        <f t="shared" si="2"/>
        <v>24</v>
      </c>
      <c r="J31" s="71">
        <f t="shared" si="2"/>
        <v>24</v>
      </c>
      <c r="K31" s="71">
        <f t="shared" si="2"/>
        <v>16</v>
      </c>
      <c r="L31" s="71">
        <f t="shared" si="2"/>
        <v>24</v>
      </c>
      <c r="M31" s="71">
        <f t="shared" si="2"/>
        <v>24</v>
      </c>
      <c r="N31" s="71">
        <f t="shared" si="2"/>
        <v>16</v>
      </c>
      <c r="O31" s="71">
        <f t="shared" si="2"/>
        <v>32</v>
      </c>
      <c r="P31" s="71">
        <f t="shared" si="2"/>
        <v>24</v>
      </c>
      <c r="Q31" s="71">
        <f t="shared" si="2"/>
        <v>24</v>
      </c>
      <c r="R31" s="71">
        <f t="shared" si="2"/>
        <v>16</v>
      </c>
      <c r="S31" s="71">
        <f t="shared" si="2"/>
        <v>24</v>
      </c>
      <c r="T31" s="71">
        <f t="shared" si="2"/>
        <v>24</v>
      </c>
      <c r="U31" s="71">
        <f t="shared" si="2"/>
        <v>16</v>
      </c>
      <c r="V31" s="71">
        <f t="shared" si="2"/>
        <v>32</v>
      </c>
      <c r="W31" s="71">
        <f t="shared" si="2"/>
        <v>24</v>
      </c>
      <c r="X31" s="71">
        <f t="shared" si="2"/>
        <v>24</v>
      </c>
      <c r="Y31" s="71">
        <f t="shared" si="2"/>
        <v>16</v>
      </c>
      <c r="Z31" s="71">
        <f t="shared" si="2"/>
        <v>24</v>
      </c>
      <c r="AA31" s="71">
        <f t="shared" si="2"/>
        <v>24</v>
      </c>
      <c r="AB31" s="71">
        <f t="shared" si="2"/>
        <v>16</v>
      </c>
      <c r="AC31" s="71">
        <f t="shared" si="2"/>
        <v>32</v>
      </c>
      <c r="AD31" s="71">
        <f t="shared" si="2"/>
        <v>24</v>
      </c>
      <c r="AE31" s="71">
        <f t="shared" si="2"/>
        <v>24</v>
      </c>
      <c r="AF31" s="71">
        <f t="shared" si="2"/>
        <v>16</v>
      </c>
      <c r="AG31" s="71">
        <f t="shared" si="2"/>
        <v>24</v>
      </c>
      <c r="AH31" s="71">
        <f t="shared" si="2"/>
        <v>0</v>
      </c>
      <c r="AI31" s="71">
        <f t="shared" si="2"/>
        <v>0</v>
      </c>
      <c r="AJ31" s="71">
        <f t="shared" si="2"/>
        <v>0</v>
      </c>
      <c r="AK31" s="69">
        <f>+SUM(F31:AJ31)</f>
        <v>640</v>
      </c>
      <c r="AL31" s="70">
        <f>IF($AK$3="４週",AK31/4,AK31/(DAY(EOMONTH($F$9,0))/7))</f>
        <v>160</v>
      </c>
      <c r="AM31" s="244"/>
      <c r="AN31" s="244"/>
    </row>
    <row r="32" spans="1:40" ht="18" customHeight="1" x14ac:dyDescent="0.45">
      <c r="A32" s="261" t="s">
        <v>116</v>
      </c>
      <c r="B32" s="261"/>
      <c r="C32" s="261"/>
      <c r="D32" s="261"/>
      <c r="E32" s="265"/>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244"/>
      <c r="AN32" s="244"/>
    </row>
    <row r="33" spans="1:40"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x14ac:dyDescent="0.45">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x14ac:dyDescent="0.45">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x14ac:dyDescent="0.45">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x14ac:dyDescent="0.45">
      <c r="A37" s="67" t="s">
        <v>159</v>
      </c>
      <c r="B37" s="60"/>
      <c r="D37" s="60"/>
      <c r="E37" s="60"/>
      <c r="F37" s="60"/>
      <c r="G37" s="60"/>
      <c r="H37" s="60"/>
      <c r="I37" s="60"/>
      <c r="J37" s="60"/>
      <c r="K37" s="60"/>
    </row>
    <row r="38" spans="1:40" ht="18" customHeight="1" x14ac:dyDescent="0.45">
      <c r="A38" s="105" t="s">
        <v>160</v>
      </c>
      <c r="B38" s="105"/>
      <c r="M38" s="67" t="s">
        <v>161</v>
      </c>
      <c r="N38" s="60"/>
      <c r="P38" s="60"/>
      <c r="Q38" s="60"/>
      <c r="R38" s="60"/>
      <c r="S38" s="60"/>
      <c r="T38" s="60"/>
      <c r="U38" s="116"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x14ac:dyDescent="0.45">
      <c r="A39" s="259"/>
      <c r="B39" s="259"/>
      <c r="C39" s="259"/>
      <c r="D39" s="103">
        <f>IF(S2=1,10,IF(S2=2,11,IF(S2=3,12,S2-3)))</f>
        <v>1</v>
      </c>
      <c r="E39" s="103">
        <f>IF(S2=1,11,IF(S2=2,12,S2-2))</f>
        <v>2</v>
      </c>
      <c r="F39" s="260">
        <f>IF(S2=1,12,S2-1)</f>
        <v>3</v>
      </c>
      <c r="G39" s="260"/>
      <c r="H39" s="260"/>
      <c r="I39" s="250" t="s">
        <v>162</v>
      </c>
      <c r="J39" s="250"/>
      <c r="K39" s="250"/>
      <c r="M39" s="251" t="s">
        <v>163</v>
      </c>
      <c r="N39" s="261"/>
      <c r="O39" s="261"/>
      <c r="P39" s="261"/>
      <c r="Q39" s="261"/>
      <c r="R39" s="261"/>
      <c r="S39" s="261"/>
      <c r="T39" s="261"/>
      <c r="U39" s="261"/>
      <c r="V39" s="261"/>
      <c r="W39" s="261"/>
      <c r="X39" s="261"/>
      <c r="Y39" s="261"/>
      <c r="Z39" s="261"/>
      <c r="AA39" s="261"/>
      <c r="AB39" s="261"/>
      <c r="AC39" s="261"/>
      <c r="AD39" s="261"/>
      <c r="AE39" s="261"/>
      <c r="AF39" s="261"/>
      <c r="AG39" s="261"/>
      <c r="AH39" s="262" t="s">
        <v>164</v>
      </c>
      <c r="AI39" s="263"/>
      <c r="AJ39" s="263"/>
      <c r="AK39" s="263"/>
      <c r="AL39" s="264"/>
      <c r="AM39" s="257" t="s">
        <v>165</v>
      </c>
      <c r="AN39" s="257"/>
    </row>
    <row r="40" spans="1:40" ht="18" customHeight="1" x14ac:dyDescent="0.45">
      <c r="A40" s="257" t="s">
        <v>166</v>
      </c>
      <c r="B40" s="257"/>
      <c r="C40" s="257"/>
      <c r="D40" s="104">
        <v>10</v>
      </c>
      <c r="E40" s="104">
        <v>15</v>
      </c>
      <c r="F40" s="266">
        <v>20</v>
      </c>
      <c r="G40" s="266"/>
      <c r="H40" s="266"/>
      <c r="I40" s="251">
        <f>SUM(D40:F40)</f>
        <v>45</v>
      </c>
      <c r="J40" s="261"/>
      <c r="K40" s="265"/>
      <c r="M40" s="271" t="s">
        <v>167</v>
      </c>
      <c r="N40" s="247" t="s">
        <v>168</v>
      </c>
      <c r="O40" s="274"/>
      <c r="P40" s="275"/>
      <c r="Q40" s="280" t="s">
        <v>169</v>
      </c>
      <c r="R40" s="281"/>
      <c r="S40" s="281"/>
      <c r="T40" s="281"/>
      <c r="U40" s="281"/>
      <c r="V40" s="281"/>
      <c r="W40" s="281"/>
      <c r="X40" s="281"/>
      <c r="Y40" s="281"/>
      <c r="Z40" s="281"/>
      <c r="AA40" s="281"/>
      <c r="AB40" s="281"/>
      <c r="AC40" s="281"/>
      <c r="AD40" s="281"/>
      <c r="AE40" s="281"/>
      <c r="AF40" s="281"/>
      <c r="AG40" s="282"/>
      <c r="AH40" s="270">
        <f>SUM(F32:AJ32)</f>
        <v>490</v>
      </c>
      <c r="AI40" s="253"/>
      <c r="AJ40" s="111" t="s">
        <v>170</v>
      </c>
      <c r="AK40" s="270">
        <f>ROUNDUP(AH40/450,0)</f>
        <v>2</v>
      </c>
      <c r="AL40" s="253"/>
      <c r="AM40" s="250">
        <f>MIN(AH40:AK42)</f>
        <v>1</v>
      </c>
      <c r="AN40" s="250"/>
    </row>
    <row r="41" spans="1:40" ht="18" customHeight="1" x14ac:dyDescent="0.45">
      <c r="A41" s="257" t="s">
        <v>171</v>
      </c>
      <c r="B41" s="257"/>
      <c r="C41" s="257"/>
      <c r="D41" s="104"/>
      <c r="E41" s="104"/>
      <c r="F41" s="266"/>
      <c r="G41" s="266"/>
      <c r="H41" s="266"/>
      <c r="I41" s="251">
        <f>SUM(D41:H41)*0.1</f>
        <v>0</v>
      </c>
      <c r="J41" s="261"/>
      <c r="K41" s="265"/>
      <c r="M41" s="272"/>
      <c r="N41" s="248"/>
      <c r="O41" s="276"/>
      <c r="P41" s="277"/>
      <c r="Q41" s="267" t="s">
        <v>172</v>
      </c>
      <c r="R41" s="268"/>
      <c r="S41" s="268"/>
      <c r="T41" s="268"/>
      <c r="U41" s="268"/>
      <c r="V41" s="268"/>
      <c r="W41" s="268"/>
      <c r="X41" s="268"/>
      <c r="Y41" s="268"/>
      <c r="Z41" s="268"/>
      <c r="AA41" s="268"/>
      <c r="AB41" s="268"/>
      <c r="AC41" s="268"/>
      <c r="AD41" s="268"/>
      <c r="AE41" s="268"/>
      <c r="AF41" s="268"/>
      <c r="AG41" s="269"/>
      <c r="AH41" s="251">
        <f>COUNTA(B12:B30)</f>
        <v>12</v>
      </c>
      <c r="AI41" s="261"/>
      <c r="AJ41" s="117" t="s">
        <v>173</v>
      </c>
      <c r="AK41" s="270">
        <f>ROUNDUP(AH41/10,0)</f>
        <v>2</v>
      </c>
      <c r="AL41" s="253"/>
      <c r="AM41" s="250"/>
      <c r="AN41" s="250"/>
    </row>
    <row r="42" spans="1:40" ht="18" customHeight="1" x14ac:dyDescent="0.45">
      <c r="A42" s="250" t="s">
        <v>162</v>
      </c>
      <c r="B42" s="250"/>
      <c r="C42" s="250"/>
      <c r="D42" s="74">
        <f>D40+D41*0.1</f>
        <v>10</v>
      </c>
      <c r="E42" s="74">
        <f>E40+E41*0.1</f>
        <v>15</v>
      </c>
      <c r="F42" s="251">
        <f t="shared" ref="F42" si="3">F40+F41*0.1</f>
        <v>20</v>
      </c>
      <c r="G42" s="261"/>
      <c r="H42" s="265"/>
      <c r="I42" s="251">
        <f>SUM(D42:H42)</f>
        <v>45</v>
      </c>
      <c r="J42" s="261"/>
      <c r="K42" s="265"/>
      <c r="M42" s="273"/>
      <c r="N42" s="249"/>
      <c r="O42" s="278"/>
      <c r="P42" s="279"/>
      <c r="Q42" s="267" t="s">
        <v>174</v>
      </c>
      <c r="R42" s="268"/>
      <c r="S42" s="268"/>
      <c r="T42" s="268"/>
      <c r="U42" s="268"/>
      <c r="V42" s="268"/>
      <c r="W42" s="268"/>
      <c r="X42" s="268"/>
      <c r="Y42" s="268"/>
      <c r="Z42" s="268"/>
      <c r="AA42" s="268"/>
      <c r="AB42" s="268"/>
      <c r="AC42" s="268"/>
      <c r="AD42" s="268"/>
      <c r="AE42" s="268"/>
      <c r="AF42" s="268"/>
      <c r="AG42" s="269"/>
      <c r="AH42" s="270">
        <f>ROUNDDOWN(I44,1)</f>
        <v>15</v>
      </c>
      <c r="AI42" s="253"/>
      <c r="AJ42" s="118" t="s">
        <v>173</v>
      </c>
      <c r="AK42" s="270">
        <f>ROUNDUP(IF(X44="",AH42/40,IF(X44="○",AH42/50)),0)</f>
        <v>1</v>
      </c>
      <c r="AL42" s="253"/>
      <c r="AM42" s="250"/>
      <c r="AN42" s="250"/>
    </row>
    <row r="43" spans="1:40" ht="18" customHeight="1" x14ac:dyDescent="0.45">
      <c r="A43" s="62" t="s">
        <v>175</v>
      </c>
      <c r="B43" s="59"/>
      <c r="H43" s="60" t="s">
        <v>176</v>
      </c>
      <c r="M43" s="104"/>
      <c r="N43" s="267" t="s">
        <v>177</v>
      </c>
      <c r="O43" s="268"/>
      <c r="P43" s="268"/>
      <c r="Q43" s="268"/>
      <c r="R43" s="268"/>
      <c r="S43" s="268"/>
      <c r="T43" s="268"/>
      <c r="U43" s="268"/>
      <c r="V43" s="268"/>
      <c r="W43" s="268"/>
      <c r="X43" s="268"/>
      <c r="Y43" s="268"/>
      <c r="Z43" s="268"/>
      <c r="AA43" s="268"/>
      <c r="AB43" s="268"/>
      <c r="AC43" s="268"/>
      <c r="AD43" s="268"/>
      <c r="AE43" s="268"/>
      <c r="AF43" s="268"/>
      <c r="AG43" s="269"/>
      <c r="AH43" s="283"/>
      <c r="AI43" s="283"/>
      <c r="AJ43" s="283"/>
      <c r="AK43" s="283"/>
      <c r="AL43" s="283"/>
      <c r="AM43" s="251" cm="1">
        <f t="array" ref="AM43">ROUNDUP(_xlfn.IFS(AM40&lt;2,1,AND(AM40&lt;=2,AM40&lt;6),AM40-1,AM40&gt;=6,AM40/2*3),1)</f>
        <v>1</v>
      </c>
      <c r="AN43" s="265"/>
    </row>
    <row r="44" spans="1:40" ht="18" customHeight="1" x14ac:dyDescent="0.45">
      <c r="B44" s="62"/>
      <c r="I44" s="250">
        <f>I42/3</f>
        <v>15</v>
      </c>
      <c r="J44" s="250"/>
      <c r="K44" s="250"/>
      <c r="M44" s="107" t="s">
        <v>178</v>
      </c>
      <c r="N44" s="115"/>
      <c r="O44" s="113"/>
      <c r="P44" s="113"/>
      <c r="Q44" s="113"/>
      <c r="R44" s="113"/>
      <c r="S44" s="113"/>
      <c r="T44" s="113"/>
      <c r="U44" s="113"/>
      <c r="V44" s="113"/>
      <c r="W44" s="113"/>
      <c r="X44" s="284"/>
      <c r="Y44" s="285"/>
      <c r="Z44" s="113"/>
      <c r="AA44" s="113"/>
      <c r="AB44" s="113"/>
      <c r="AC44" s="113"/>
      <c r="AD44" s="113"/>
      <c r="AE44" s="113"/>
      <c r="AF44" s="113"/>
      <c r="AG44" s="113"/>
      <c r="AH44" s="113"/>
      <c r="AI44" s="113"/>
      <c r="AJ44" s="113"/>
      <c r="AK44" s="113"/>
      <c r="AL44" s="113"/>
      <c r="AM44" s="113"/>
      <c r="AN44" s="113"/>
    </row>
    <row r="45" spans="1:40" ht="14.25" customHeight="1" x14ac:dyDescent="0.45">
      <c r="B45" s="62"/>
      <c r="I45" s="66"/>
      <c r="J45" s="66"/>
      <c r="K45" s="66"/>
      <c r="M45" s="60" t="s">
        <v>179</v>
      </c>
      <c r="N45" s="116"/>
      <c r="O45" s="114"/>
      <c r="P45" s="114"/>
      <c r="Q45" s="114"/>
      <c r="R45" s="114"/>
      <c r="S45" s="114"/>
      <c r="T45" s="114"/>
      <c r="U45" s="114"/>
      <c r="V45" s="114"/>
      <c r="W45" s="114"/>
      <c r="X45" s="112"/>
      <c r="Y45" s="112"/>
      <c r="Z45" s="114"/>
      <c r="AA45" s="114"/>
      <c r="AB45" s="114"/>
      <c r="AC45" s="114"/>
      <c r="AD45" s="114"/>
      <c r="AE45" s="114"/>
      <c r="AF45" s="114"/>
      <c r="AG45" s="114"/>
      <c r="AH45" s="114"/>
      <c r="AI45" s="114"/>
      <c r="AJ45" s="114"/>
      <c r="AK45" s="114"/>
      <c r="AL45" s="114"/>
      <c r="AM45" s="114"/>
      <c r="AN45" s="114"/>
    </row>
    <row r="46" spans="1:40" ht="13.5" customHeight="1" x14ac:dyDescent="0.45">
      <c r="B46" s="62"/>
      <c r="I46" s="66"/>
      <c r="J46" s="66"/>
      <c r="K46" s="66"/>
      <c r="M46" s="60" t="s">
        <v>180</v>
      </c>
      <c r="N46" s="116"/>
      <c r="O46" s="114"/>
      <c r="P46" s="114"/>
      <c r="Q46" s="114"/>
      <c r="R46" s="114"/>
      <c r="S46" s="114"/>
      <c r="T46" s="114"/>
      <c r="U46" s="114"/>
      <c r="V46" s="114"/>
      <c r="W46" s="114"/>
      <c r="X46" s="112"/>
      <c r="Y46" s="112"/>
      <c r="Z46" s="114"/>
      <c r="AA46" s="114"/>
      <c r="AB46" s="114"/>
      <c r="AC46" s="114"/>
      <c r="AD46" s="114"/>
      <c r="AE46" s="114"/>
      <c r="AF46" s="114"/>
      <c r="AG46" s="114"/>
      <c r="AH46" s="114"/>
      <c r="AI46" s="114"/>
      <c r="AJ46" s="114"/>
      <c r="AK46" s="114"/>
      <c r="AL46" s="114"/>
      <c r="AM46" s="114"/>
      <c r="AN46" s="114"/>
    </row>
    <row r="47" spans="1:40" ht="13.5" customHeight="1" x14ac:dyDescent="0.45">
      <c r="A47" s="83"/>
      <c r="B47" s="83"/>
      <c r="C47" s="83"/>
      <c r="D47" s="83"/>
      <c r="E47" s="83"/>
      <c r="F47" s="83"/>
      <c r="G47" s="83"/>
      <c r="H47" s="83"/>
      <c r="I47" s="83"/>
      <c r="J47" s="60"/>
      <c r="K47" s="60"/>
      <c r="L47" s="60"/>
      <c r="M47" s="286" t="s">
        <v>181</v>
      </c>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row>
    <row r="48" spans="1:40" ht="4.5" customHeight="1" x14ac:dyDescent="0.45">
      <c r="A48" s="83"/>
      <c r="B48" s="83"/>
      <c r="C48" s="83"/>
      <c r="D48" s="83"/>
      <c r="E48" s="83"/>
      <c r="F48" s="83"/>
      <c r="G48" s="83"/>
      <c r="H48" s="83"/>
      <c r="I48" s="83"/>
      <c r="J48" s="60"/>
      <c r="K48" s="60"/>
      <c r="L48" s="60"/>
      <c r="M48" s="102"/>
      <c r="N48" s="60"/>
      <c r="W48" s="66"/>
      <c r="X48" s="60"/>
      <c r="Y48" s="60"/>
      <c r="Z48" s="60"/>
      <c r="AA48" s="60"/>
      <c r="AB48" s="60"/>
      <c r="AC48" s="60"/>
      <c r="AD48" s="60"/>
      <c r="AE48" s="60"/>
      <c r="AF48" s="60"/>
      <c r="AG48" s="60"/>
      <c r="AH48" s="60"/>
      <c r="AI48" s="60"/>
      <c r="AJ48" s="102"/>
      <c r="AK48" s="60"/>
      <c r="AL48" s="66"/>
      <c r="AM48" s="66"/>
      <c r="AN48" s="62"/>
    </row>
    <row r="49" spans="1:40" ht="21" customHeight="1" x14ac:dyDescent="0.45">
      <c r="A49" s="67" t="s">
        <v>182</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45">
      <c r="A50" s="62"/>
      <c r="B50" s="66"/>
      <c r="C50" s="287" t="s">
        <v>156</v>
      </c>
      <c r="D50" s="288"/>
      <c r="E50" s="289" t="str">
        <f>IF(VLOOKUP($AK$1,選択肢!$A$1:$J$32,E55,FALSE)=0,"-",VLOOKUP($AK$1,選択肢!$A$1:$J$32,E55,FALSE))</f>
        <v>サービス提供責任者</v>
      </c>
      <c r="F50" s="289"/>
      <c r="G50" s="289"/>
      <c r="H50" s="289"/>
      <c r="I50" s="287" t="str">
        <f>IF(VLOOKUP($AK$1,選択肢!$A$1:$J$32,I55,FALSE)=0,"-",VLOOKUP($AK$1,選択肢!$A$1:$J$32,I55,FALSE))</f>
        <v>従業者</v>
      </c>
      <c r="J50" s="288"/>
      <c r="K50" s="288"/>
      <c r="L50" s="288"/>
      <c r="M50" s="288"/>
      <c r="N50" s="290"/>
      <c r="O50" s="287" t="s">
        <v>278</v>
      </c>
      <c r="P50" s="288"/>
      <c r="Q50" s="288"/>
      <c r="R50" s="288"/>
      <c r="S50" s="288"/>
      <c r="T50" s="290"/>
      <c r="U50" s="291"/>
      <c r="V50" s="291"/>
      <c r="W50" s="291"/>
      <c r="X50" s="291"/>
      <c r="Y50" s="291"/>
      <c r="Z50" s="291"/>
      <c r="AA50" s="291"/>
      <c r="AB50" s="291"/>
      <c r="AC50" s="291"/>
      <c r="AD50" s="291"/>
      <c r="AE50" s="291"/>
      <c r="AF50" s="291"/>
      <c r="AG50" s="291"/>
      <c r="AH50" s="291"/>
      <c r="AI50" s="291"/>
      <c r="AJ50" s="291"/>
      <c r="AK50" s="291"/>
      <c r="AL50" s="291"/>
      <c r="AM50" s="291"/>
      <c r="AN50" s="62"/>
    </row>
    <row r="51" spans="1:40" ht="18" customHeight="1" x14ac:dyDescent="0.45">
      <c r="A51" s="62"/>
      <c r="B51" s="66"/>
      <c r="C51" s="98" t="s">
        <v>183</v>
      </c>
      <c r="D51" s="98" t="s">
        <v>184</v>
      </c>
      <c r="E51" s="97" t="s">
        <v>183</v>
      </c>
      <c r="F51" s="295" t="s">
        <v>184</v>
      </c>
      <c r="G51" s="295"/>
      <c r="H51" s="295"/>
      <c r="I51" s="292" t="s">
        <v>183</v>
      </c>
      <c r="J51" s="293"/>
      <c r="K51" s="294"/>
      <c r="L51" s="292" t="s">
        <v>184</v>
      </c>
      <c r="M51" s="293"/>
      <c r="N51" s="294"/>
      <c r="O51" s="292" t="s">
        <v>183</v>
      </c>
      <c r="P51" s="293"/>
      <c r="Q51" s="294"/>
      <c r="R51" s="292" t="s">
        <v>184</v>
      </c>
      <c r="S51" s="293"/>
      <c r="T51" s="294"/>
      <c r="U51" s="296"/>
      <c r="V51" s="296"/>
      <c r="W51" s="296"/>
      <c r="X51" s="296"/>
      <c r="Y51" s="296"/>
      <c r="Z51" s="296"/>
      <c r="AA51" s="296"/>
      <c r="AB51" s="296"/>
      <c r="AC51" s="296"/>
      <c r="AD51" s="296"/>
      <c r="AE51" s="296"/>
      <c r="AF51" s="296"/>
      <c r="AG51" s="296"/>
      <c r="AH51" s="296"/>
      <c r="AI51" s="296"/>
      <c r="AJ51" s="296"/>
      <c r="AK51" s="296"/>
      <c r="AL51" s="110"/>
      <c r="AM51" s="110"/>
      <c r="AN51" s="62"/>
    </row>
    <row r="52" spans="1:40" ht="18" customHeight="1" x14ac:dyDescent="0.45">
      <c r="A52" s="62"/>
      <c r="B52" s="74" t="s">
        <v>185</v>
      </c>
      <c r="C52" s="97">
        <f>COUNTIFS($B$11:$B$30,C$50,$C$11:$C$30,"A",$E$11:$E$30,"*")</f>
        <v>0</v>
      </c>
      <c r="D52" s="97">
        <f>COUNTIFS($B$11:$B$30,C$50,$C$11:$C$30,"B",$E$11:$E$30,"*")</f>
        <v>1</v>
      </c>
      <c r="E52" s="97">
        <f>COUNTIFS($B$11:$B$30,E$50,$C$11:$C$30,"A",$E$11:$E$30,"*")</f>
        <v>0</v>
      </c>
      <c r="F52" s="292">
        <f>COUNTIFS($B$11:$B$30,E$50,$C$11:$C$30,"B",$E$11:$E$30,"*")</f>
        <v>1</v>
      </c>
      <c r="G52" s="293"/>
      <c r="H52" s="294"/>
      <c r="I52" s="292">
        <f>COUNTIFS($B$11:$B$30,I$50,$C$11:$C$30,"A",$E$11:$E$30,"*")</f>
        <v>1</v>
      </c>
      <c r="J52" s="293"/>
      <c r="K52" s="294"/>
      <c r="L52" s="292">
        <f>COUNTIFS($B$11:$B$30,I$50,$C$11:$C$30,"B",$E$11:$E$30,"*")</f>
        <v>1</v>
      </c>
      <c r="M52" s="293"/>
      <c r="N52" s="294"/>
      <c r="O52" s="292">
        <f>SUM(E52,I52)</f>
        <v>1</v>
      </c>
      <c r="P52" s="293"/>
      <c r="Q52" s="294"/>
      <c r="R52" s="292">
        <f>SUM(F52,L52)</f>
        <v>2</v>
      </c>
      <c r="S52" s="293"/>
      <c r="T52" s="294"/>
      <c r="U52" s="296"/>
      <c r="V52" s="296"/>
      <c r="W52" s="296"/>
      <c r="X52" s="296"/>
      <c r="Y52" s="296"/>
      <c r="Z52" s="296"/>
      <c r="AA52" s="296"/>
      <c r="AB52" s="296"/>
      <c r="AC52" s="296"/>
      <c r="AD52" s="296"/>
      <c r="AE52" s="296"/>
      <c r="AF52" s="296"/>
      <c r="AG52" s="296"/>
      <c r="AH52" s="296"/>
      <c r="AI52" s="296"/>
      <c r="AJ52" s="296"/>
      <c r="AK52" s="296"/>
      <c r="AL52" s="110"/>
      <c r="AM52" s="110"/>
      <c r="AN52" s="62"/>
    </row>
    <row r="53" spans="1:40" ht="18" customHeight="1" x14ac:dyDescent="0.45">
      <c r="A53" s="62"/>
      <c r="B53" s="80" t="s">
        <v>186</v>
      </c>
      <c r="C53" s="106"/>
      <c r="D53" s="106"/>
      <c r="E53" s="97">
        <f>COUNTIFS($B$11:$B$30,E$50,$C$11:$C$30,"C",$E$11:$E$30,"*")</f>
        <v>0</v>
      </c>
      <c r="F53" s="292">
        <f>COUNTIFS($B$11:$B$30,E$50,$C$11:$C$30,"D",$E$11:$E$30,"*")</f>
        <v>0</v>
      </c>
      <c r="G53" s="293"/>
      <c r="H53" s="294"/>
      <c r="I53" s="292">
        <f>COUNTIFS($B$11:$B$30,I$50,$C$11:$C$30,"C",$E$11:$E$30,"*")</f>
        <v>0</v>
      </c>
      <c r="J53" s="293"/>
      <c r="K53" s="294"/>
      <c r="L53" s="292">
        <f>COUNTIFS($B$11:$B$30,I$50,$C$11:$C$30,"D",$E$11:$E$30,"*")</f>
        <v>1</v>
      </c>
      <c r="M53" s="293"/>
      <c r="N53" s="294"/>
      <c r="O53" s="292">
        <f>SUM(E53,I53)</f>
        <v>0</v>
      </c>
      <c r="P53" s="293"/>
      <c r="Q53" s="294"/>
      <c r="R53" s="292">
        <f>SUM(F53,L53)</f>
        <v>1</v>
      </c>
      <c r="S53" s="293"/>
      <c r="T53" s="294"/>
      <c r="U53" s="296"/>
      <c r="V53" s="296"/>
      <c r="W53" s="296"/>
      <c r="X53" s="296"/>
      <c r="Y53" s="296"/>
      <c r="Z53" s="296"/>
      <c r="AA53" s="296"/>
      <c r="AB53" s="296"/>
      <c r="AC53" s="296"/>
      <c r="AD53" s="296"/>
      <c r="AE53" s="296"/>
      <c r="AF53" s="296"/>
      <c r="AG53" s="296"/>
      <c r="AH53" s="296"/>
      <c r="AI53" s="296"/>
      <c r="AJ53" s="296"/>
      <c r="AK53" s="296"/>
      <c r="AL53" s="110"/>
      <c r="AM53" s="110"/>
      <c r="AN53" s="62"/>
    </row>
    <row r="54" spans="1:40" ht="18" customHeight="1" x14ac:dyDescent="0.45">
      <c r="A54" s="62"/>
      <c r="B54" s="80" t="s">
        <v>187</v>
      </c>
      <c r="C54" s="298"/>
      <c r="D54" s="299"/>
      <c r="E54" s="292">
        <f>IF($AK$3="４週",SUMIFS($AK$11:$AK$30,$B$11:$B$30,E50)/4/$AH$5,IF($AK$3="歴月",SUMIFS($AK$11:$AK$30,$B$11:$B$30,E50)/$AL$5,"記載する期間を選択してください"))</f>
        <v>0.875</v>
      </c>
      <c r="F54" s="293"/>
      <c r="G54" s="293"/>
      <c r="H54" s="294"/>
      <c r="I54" s="292">
        <f>IF($AK$3="４週",SUMIFS($AK$11:$AK$30,$B$11:$B$30,I50)/4/$AH$5,IF($AK$3="歴月",SUMIFS($AK$11:$AK$30,$B$11:$B$30,I50)/$AL$5,"記載する期間を選択してください"))</f>
        <v>3</v>
      </c>
      <c r="J54" s="293"/>
      <c r="K54" s="293"/>
      <c r="L54" s="293"/>
      <c r="M54" s="293"/>
      <c r="N54" s="294"/>
      <c r="O54" s="292">
        <f>ROUNDDOWN(SUM(E54:N54),1)</f>
        <v>3.8</v>
      </c>
      <c r="P54" s="293"/>
      <c r="Q54" s="293"/>
      <c r="R54" s="293"/>
      <c r="S54" s="293"/>
      <c r="T54" s="294"/>
      <c r="U54" s="296"/>
      <c r="V54" s="296"/>
      <c r="W54" s="296"/>
      <c r="X54" s="296"/>
      <c r="Y54" s="296"/>
      <c r="Z54" s="296"/>
      <c r="AA54" s="296"/>
      <c r="AB54" s="296"/>
      <c r="AC54" s="296"/>
      <c r="AD54" s="296"/>
      <c r="AE54" s="296"/>
      <c r="AF54" s="296"/>
      <c r="AG54" s="296"/>
      <c r="AH54" s="296"/>
      <c r="AI54" s="296"/>
      <c r="AJ54" s="296"/>
      <c r="AK54" s="296"/>
      <c r="AL54" s="296"/>
      <c r="AM54" s="296"/>
      <c r="AN54" s="62"/>
    </row>
    <row r="55" spans="1:40" ht="5.0999999999999996" customHeight="1" x14ac:dyDescent="0.45">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6"/>
      <c r="AN55" s="62"/>
    </row>
    <row r="56" spans="1:40" ht="15" customHeight="1" x14ac:dyDescent="0.45">
      <c r="A56" s="60" t="s">
        <v>117</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x14ac:dyDescent="0.45">
      <c r="A57" s="60" t="s">
        <v>118</v>
      </c>
      <c r="B57" s="83"/>
      <c r="C57" s="83"/>
      <c r="D57" s="83"/>
      <c r="E57" s="83"/>
      <c r="F57" s="83"/>
      <c r="G57" s="83"/>
      <c r="H57" s="67"/>
      <c r="I57" s="67"/>
      <c r="J57" s="67"/>
      <c r="K57" s="67"/>
      <c r="L57" s="67"/>
      <c r="M57" s="67"/>
    </row>
    <row r="58" spans="1:40" s="60" customFormat="1" ht="15" customHeight="1" x14ac:dyDescent="0.45">
      <c r="A58" s="60" t="s">
        <v>119</v>
      </c>
      <c r="B58" s="83"/>
      <c r="C58" s="83"/>
      <c r="D58" s="83"/>
      <c r="E58" s="83"/>
      <c r="F58" s="83"/>
      <c r="G58" s="83"/>
      <c r="H58" s="67"/>
      <c r="I58" s="67"/>
      <c r="J58" s="67"/>
      <c r="K58" s="67"/>
      <c r="L58" s="67"/>
      <c r="M58" s="67"/>
    </row>
    <row r="59" spans="1:40" s="60" customFormat="1" ht="15" customHeight="1" x14ac:dyDescent="0.45">
      <c r="A59" s="60" t="s">
        <v>120</v>
      </c>
      <c r="B59" s="83"/>
      <c r="C59" s="83"/>
      <c r="D59" s="83"/>
      <c r="E59" s="83"/>
      <c r="F59" s="83"/>
      <c r="G59" s="83"/>
      <c r="H59" s="67"/>
      <c r="I59" s="67"/>
      <c r="J59" s="67"/>
      <c r="K59" s="67"/>
      <c r="L59" s="67"/>
      <c r="M59" s="67"/>
    </row>
    <row r="60" spans="1:40" s="60" customFormat="1" ht="15" customHeight="1" x14ac:dyDescent="0.45">
      <c r="A60" s="60" t="s">
        <v>121</v>
      </c>
      <c r="B60" s="83"/>
      <c r="C60" s="83"/>
      <c r="D60" s="83"/>
      <c r="E60" s="83"/>
      <c r="F60" s="83"/>
      <c r="G60" s="83"/>
      <c r="H60" s="67"/>
      <c r="I60" s="67"/>
      <c r="J60" s="67"/>
      <c r="K60" s="67"/>
      <c r="L60" s="67"/>
      <c r="M60" s="67"/>
    </row>
    <row r="61" spans="1:40" ht="15" customHeight="1" x14ac:dyDescent="0.45">
      <c r="A61" s="60" t="s">
        <v>122</v>
      </c>
      <c r="B61" s="90"/>
      <c r="C61" s="60"/>
      <c r="D61" s="60"/>
      <c r="E61" s="60"/>
      <c r="F61" s="60"/>
      <c r="G61" s="60"/>
    </row>
    <row r="62" spans="1:40" ht="15" customHeight="1" x14ac:dyDescent="0.45">
      <c r="A62" s="60" t="s">
        <v>123</v>
      </c>
      <c r="B62" s="90"/>
      <c r="C62" s="60"/>
      <c r="D62" s="60"/>
      <c r="E62" s="60"/>
      <c r="F62" s="60"/>
      <c r="G62" s="60"/>
    </row>
    <row r="63" spans="1:40" ht="15" customHeight="1" x14ac:dyDescent="0.45">
      <c r="A63" s="60"/>
      <c r="B63" s="74" t="s">
        <v>124</v>
      </c>
      <c r="C63" s="250" t="s">
        <v>125</v>
      </c>
      <c r="D63" s="250"/>
      <c r="E63" s="250"/>
      <c r="F63" s="60"/>
      <c r="G63" s="60"/>
    </row>
    <row r="64" spans="1:40" ht="15" customHeight="1" x14ac:dyDescent="0.45">
      <c r="A64" s="60"/>
      <c r="B64" s="93" t="s">
        <v>126</v>
      </c>
      <c r="C64" s="297" t="s">
        <v>127</v>
      </c>
      <c r="D64" s="297"/>
      <c r="E64" s="297"/>
      <c r="F64" s="60"/>
      <c r="G64" s="60"/>
    </row>
    <row r="65" spans="1:7" ht="15" customHeight="1" x14ac:dyDescent="0.45">
      <c r="A65" s="60"/>
      <c r="B65" s="93" t="s">
        <v>128</v>
      </c>
      <c r="C65" s="297" t="s">
        <v>129</v>
      </c>
      <c r="D65" s="297"/>
      <c r="E65" s="297"/>
      <c r="F65" s="60"/>
      <c r="G65" s="60"/>
    </row>
    <row r="66" spans="1:7" ht="15" customHeight="1" x14ac:dyDescent="0.45">
      <c r="A66" s="60"/>
      <c r="B66" s="93" t="s">
        <v>130</v>
      </c>
      <c r="C66" s="297" t="s">
        <v>131</v>
      </c>
      <c r="D66" s="297"/>
      <c r="E66" s="297"/>
      <c r="F66" s="60"/>
      <c r="G66" s="60"/>
    </row>
    <row r="67" spans="1:7" ht="15" customHeight="1" x14ac:dyDescent="0.45">
      <c r="A67" s="60"/>
      <c r="B67" s="93" t="s">
        <v>132</v>
      </c>
      <c r="C67" s="297" t="s">
        <v>133</v>
      </c>
      <c r="D67" s="297"/>
      <c r="E67" s="297"/>
      <c r="F67" s="60"/>
      <c r="G67" s="60"/>
    </row>
    <row r="68" spans="1:7" ht="15" customHeight="1" x14ac:dyDescent="0.45">
      <c r="A68" s="60"/>
      <c r="B68" s="60" t="s">
        <v>134</v>
      </c>
      <c r="C68" s="60"/>
      <c r="D68" s="60"/>
      <c r="E68" s="60"/>
      <c r="F68" s="60"/>
      <c r="G68" s="60"/>
    </row>
    <row r="69" spans="1:7" ht="15" customHeight="1" x14ac:dyDescent="0.45">
      <c r="A69" s="60"/>
      <c r="B69" s="60" t="s">
        <v>135</v>
      </c>
      <c r="C69" s="60"/>
      <c r="D69" s="60"/>
      <c r="E69" s="60"/>
      <c r="F69" s="60"/>
      <c r="G69" s="60"/>
    </row>
    <row r="70" spans="1:7" ht="15" customHeight="1" x14ac:dyDescent="0.45">
      <c r="A70" s="60"/>
      <c r="B70" s="60" t="s">
        <v>136</v>
      </c>
      <c r="C70" s="60"/>
      <c r="D70" s="60"/>
      <c r="E70" s="60"/>
      <c r="F70" s="60"/>
      <c r="G70" s="60"/>
    </row>
    <row r="71" spans="1:7" ht="15" customHeight="1" x14ac:dyDescent="0.45">
      <c r="A71" s="60" t="s">
        <v>137</v>
      </c>
      <c r="B71" s="90"/>
      <c r="C71" s="60"/>
      <c r="D71" s="60"/>
      <c r="E71" s="60"/>
      <c r="F71" s="60"/>
      <c r="G71" s="60"/>
    </row>
    <row r="72" spans="1:7" ht="15" customHeight="1" x14ac:dyDescent="0.45">
      <c r="A72" s="60" t="s">
        <v>138</v>
      </c>
      <c r="B72" s="90"/>
      <c r="C72" s="60"/>
      <c r="D72" s="60"/>
      <c r="E72" s="60"/>
      <c r="F72" s="60"/>
      <c r="G72" s="60"/>
    </row>
    <row r="73" spans="1:7" ht="15" customHeight="1" x14ac:dyDescent="0.45">
      <c r="A73" s="60" t="s">
        <v>139</v>
      </c>
      <c r="B73" s="90"/>
      <c r="C73" s="60"/>
      <c r="D73" s="60"/>
      <c r="E73" s="60"/>
      <c r="F73" s="60"/>
      <c r="G73" s="60"/>
    </row>
    <row r="74" spans="1:7" ht="15" customHeight="1" x14ac:dyDescent="0.45">
      <c r="A74" s="60" t="s">
        <v>140</v>
      </c>
      <c r="B74" s="90"/>
      <c r="C74" s="60"/>
      <c r="D74" s="60"/>
      <c r="E74" s="60"/>
      <c r="F74" s="60"/>
      <c r="G74" s="60"/>
    </row>
    <row r="75" spans="1:7" ht="15" customHeight="1" x14ac:dyDescent="0.45">
      <c r="A75" s="60" t="s">
        <v>141</v>
      </c>
      <c r="B75" s="90"/>
      <c r="C75" s="60"/>
      <c r="D75" s="60"/>
      <c r="E75" s="60"/>
      <c r="F75" s="60"/>
      <c r="G75" s="60"/>
    </row>
    <row r="76" spans="1:7" ht="15" customHeight="1" x14ac:dyDescent="0.45">
      <c r="A76" s="60" t="s">
        <v>142</v>
      </c>
      <c r="B76" s="90"/>
      <c r="C76" s="60"/>
      <c r="D76" s="60"/>
      <c r="E76" s="60"/>
      <c r="F76" s="60"/>
      <c r="G76" s="60"/>
    </row>
    <row r="77" spans="1:7" ht="15" customHeight="1" x14ac:dyDescent="0.45">
      <c r="A77" s="60"/>
      <c r="B77" s="60" t="s">
        <v>143</v>
      </c>
      <c r="C77" s="60"/>
      <c r="D77" s="60"/>
      <c r="E77" s="60"/>
      <c r="F77" s="60"/>
      <c r="G77" s="60"/>
    </row>
    <row r="78" spans="1:7" ht="15" customHeight="1" x14ac:dyDescent="0.45">
      <c r="A78" s="60"/>
      <c r="B78" s="60" t="s">
        <v>144</v>
      </c>
      <c r="C78" s="60"/>
      <c r="D78" s="60"/>
      <c r="E78" s="60"/>
      <c r="F78" s="60"/>
      <c r="G78" s="60"/>
    </row>
    <row r="79" spans="1:7" ht="15" customHeight="1" x14ac:dyDescent="0.45">
      <c r="A79" s="60" t="s">
        <v>145</v>
      </c>
      <c r="B79" s="90"/>
      <c r="C79" s="60"/>
      <c r="D79" s="60"/>
      <c r="E79" s="60"/>
      <c r="F79" s="60"/>
      <c r="G79" s="60"/>
    </row>
    <row r="80" spans="1:7" ht="15" customHeight="1" x14ac:dyDescent="0.45">
      <c r="A80" s="60" t="s">
        <v>146</v>
      </c>
      <c r="B80" s="90"/>
      <c r="C80" s="60"/>
      <c r="D80" s="60"/>
      <c r="E80" s="60"/>
      <c r="F80" s="60"/>
      <c r="G80" s="60"/>
    </row>
    <row r="81" spans="1:7" ht="15" customHeight="1" x14ac:dyDescent="0.45">
      <c r="A81" s="60" t="s">
        <v>147</v>
      </c>
      <c r="B81" s="90"/>
      <c r="C81" s="60"/>
      <c r="D81" s="60"/>
      <c r="E81" s="60"/>
      <c r="F81" s="60"/>
      <c r="G81" s="60"/>
    </row>
    <row r="82" spans="1:7" ht="15" customHeight="1" x14ac:dyDescent="0.45">
      <c r="A82" s="60" t="s">
        <v>148</v>
      </c>
      <c r="B82" s="90"/>
      <c r="C82" s="60"/>
      <c r="D82" s="60"/>
      <c r="E82" s="60"/>
      <c r="F82" s="60"/>
      <c r="G82" s="60"/>
    </row>
    <row r="83" spans="1:7" ht="15" customHeight="1" x14ac:dyDescent="0.45">
      <c r="A83" s="60" t="s">
        <v>149</v>
      </c>
      <c r="B83" s="90"/>
      <c r="C83" s="60"/>
      <c r="D83" s="60"/>
      <c r="E83" s="60"/>
      <c r="F83" s="60"/>
      <c r="G83" s="60"/>
    </row>
    <row r="84" spans="1:7" ht="15" customHeight="1" x14ac:dyDescent="0.45">
      <c r="A84" s="60" t="s">
        <v>150</v>
      </c>
      <c r="B84" s="90"/>
      <c r="C84" s="60"/>
      <c r="D84" s="60"/>
      <c r="E84" s="60"/>
      <c r="F84" s="60"/>
      <c r="G84" s="60"/>
    </row>
    <row r="85" spans="1:7" ht="15" customHeight="1" x14ac:dyDescent="0.45">
      <c r="A85" s="60" t="s">
        <v>151</v>
      </c>
      <c r="B85" s="90"/>
      <c r="C85" s="60"/>
      <c r="D85" s="60"/>
      <c r="E85" s="60"/>
      <c r="F85" s="60"/>
      <c r="G85" s="60"/>
    </row>
    <row r="86" spans="1:7" ht="15" customHeight="1" x14ac:dyDescent="0.45">
      <c r="A86" s="60" t="s">
        <v>152</v>
      </c>
      <c r="B86" s="90"/>
      <c r="C86" s="60"/>
      <c r="D86" s="60"/>
      <c r="E86" s="60"/>
      <c r="F86" s="60"/>
      <c r="G86" s="60"/>
    </row>
  </sheetData>
  <mergeCells count="13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X51:Z51"/>
    <mergeCell ref="AA51:AC51"/>
    <mergeCell ref="AD51:AF51"/>
    <mergeCell ref="AG51:AI51"/>
    <mergeCell ref="AJ51:AK51"/>
    <mergeCell ref="U51:W51"/>
    <mergeCell ref="C66:E66"/>
    <mergeCell ref="C67:E67"/>
    <mergeCell ref="AA54:AF54"/>
    <mergeCell ref="AG54:AK54"/>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N43:AG43"/>
    <mergeCell ref="AH43:AL43"/>
    <mergeCell ref="AM43:AN43"/>
    <mergeCell ref="I44:K44"/>
    <mergeCell ref="X44:Y44"/>
    <mergeCell ref="AH40:AI40"/>
    <mergeCell ref="AK40:AL40"/>
    <mergeCell ref="AM40:AN42"/>
    <mergeCell ref="M47:AN47"/>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28"/>
  <dataValidations count="8">
    <dataValidation allowBlank="1" showInputMessage="1" sqref="B11:B12" xr:uid="{63706500-CED0-4816-96F4-3ACAD32723EF}"/>
    <dataValidation type="list" allowBlank="1" showInputMessage="1" showErrorMessage="1" sqref="M40:M43 X44:Y44" xr:uid="{DE35CF40-1A08-45B9-BCC7-6F8FD1C94B27}">
      <formula1>"○"</formula1>
    </dataValidation>
    <dataValidation type="list" allowBlank="1" showInputMessage="1" showErrorMessage="1" sqref="C11:C30" xr:uid="{FC46B5A9-46C3-43ED-A15B-BB7E303A1CBC}">
      <formula1>"A,B,C,D"</formula1>
    </dataValidation>
    <dataValidation operator="greaterThanOrEqual" allowBlank="1" showInputMessage="1" showErrorMessage="1" sqref="X38 I47:I48 U38 I34:I37 L34:L36 L47:L48" xr:uid="{1CCACB3F-45BF-4354-AB2A-8FC808246E9F}"/>
    <dataValidation type="whole" operator="greaterThanOrEqual" allowBlank="1" showInputMessage="1" showErrorMessage="1" sqref="D40:F41" xr:uid="{57A4AF3B-6A32-4827-841D-CC005939B313}">
      <formula1>0</formula1>
    </dataValidation>
    <dataValidation type="list" allowBlank="1" showInputMessage="1" showErrorMessage="1" sqref="AK4:AN4" xr:uid="{43A8DA97-13B5-4F59-8A9B-00ABED91963D}">
      <formula1>"予定,実績"</formula1>
    </dataValidation>
    <dataValidation type="list" allowBlank="1" showInputMessage="1" showErrorMessage="1" sqref="AK3:AN3" xr:uid="{2FC023B1-AA2D-4A90-85B0-2E741E59107A}">
      <formula1>"４週,歴月"</formula1>
    </dataValidation>
    <dataValidation type="list" allowBlank="1" showInputMessage="1" sqref="B13:B30" xr:uid="{D7F92D05-238A-4491-B0B1-84DAFA6F661F}">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D14B7-35FE-452C-9935-DA2B271A308C}">
  <dimension ref="A1:AQ81"/>
  <sheetViews>
    <sheetView showGridLines="0" tabSelected="1" view="pageBreakPreview" zoomScaleNormal="100" zoomScaleSheetLayoutView="100" workbookViewId="0">
      <selection activeCell="O18" sqref="O18"/>
    </sheetView>
  </sheetViews>
  <sheetFormatPr defaultColWidth="8.19921875" defaultRowHeight="21" customHeight="1" x14ac:dyDescent="0.45"/>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x14ac:dyDescent="0.45">
      <c r="A1" s="91" t="s">
        <v>280</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91</v>
      </c>
      <c r="AJ1" s="79"/>
      <c r="AK1" s="238" t="s">
        <v>191</v>
      </c>
      <c r="AL1" s="238"/>
      <c r="AM1" s="238"/>
      <c r="AN1" s="238"/>
    </row>
    <row r="2" spans="1:40" ht="18" customHeight="1" x14ac:dyDescent="0.45">
      <c r="A2" s="62"/>
      <c r="B2" s="63"/>
      <c r="C2" s="63"/>
      <c r="D2" s="63"/>
      <c r="E2" s="63"/>
      <c r="F2" s="63"/>
      <c r="G2" s="63"/>
      <c r="H2" s="63"/>
      <c r="I2" s="63"/>
      <c r="J2" s="63"/>
      <c r="K2" s="63"/>
      <c r="L2" s="63"/>
      <c r="M2" s="239">
        <v>2026</v>
      </c>
      <c r="N2" s="239"/>
      <c r="O2" s="239"/>
      <c r="P2" s="239"/>
      <c r="Q2" s="240" t="s">
        <v>93</v>
      </c>
      <c r="R2" s="240"/>
      <c r="S2" s="239">
        <v>4</v>
      </c>
      <c r="T2" s="239"/>
      <c r="U2" s="240" t="s">
        <v>94</v>
      </c>
      <c r="V2" s="240"/>
      <c r="W2" s="63"/>
      <c r="X2" s="63"/>
      <c r="Y2" s="63"/>
      <c r="Z2" s="62"/>
      <c r="AA2" s="62"/>
      <c r="AC2" s="79"/>
      <c r="AD2" s="63"/>
      <c r="AE2" s="63"/>
      <c r="AF2" s="63"/>
      <c r="AG2" s="63"/>
      <c r="AH2" s="63"/>
      <c r="AI2" s="79" t="s">
        <v>95</v>
      </c>
      <c r="AJ2" s="79"/>
      <c r="AK2" s="241"/>
      <c r="AL2" s="241"/>
      <c r="AM2" s="241"/>
      <c r="AN2" s="241"/>
    </row>
    <row r="3" spans="1:40" ht="18" customHeight="1" x14ac:dyDescent="0.45">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96</v>
      </c>
      <c r="AJ3" s="79"/>
      <c r="AK3" s="242" t="s">
        <v>154</v>
      </c>
      <c r="AL3" s="242"/>
      <c r="AM3" s="242"/>
      <c r="AN3" s="242"/>
    </row>
    <row r="4" spans="1:40" ht="18" customHeight="1" x14ac:dyDescent="0.45">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97</v>
      </c>
      <c r="AJ4" s="79"/>
      <c r="AK4" s="242"/>
      <c r="AL4" s="242"/>
      <c r="AM4" s="242"/>
      <c r="AN4" s="242"/>
    </row>
    <row r="5" spans="1:40" ht="18" customHeight="1" x14ac:dyDescent="0.45">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98</v>
      </c>
      <c r="AH5" s="243">
        <v>100</v>
      </c>
      <c r="AI5" s="243"/>
      <c r="AJ5" s="243"/>
      <c r="AK5" s="85" t="s">
        <v>99</v>
      </c>
      <c r="AL5" s="95"/>
      <c r="AM5" s="85" t="s">
        <v>100</v>
      </c>
      <c r="AN5" s="62"/>
    </row>
    <row r="6" spans="1:40" ht="9.9" customHeight="1" x14ac:dyDescent="0.45">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0" ht="15" customHeight="1" x14ac:dyDescent="0.45">
      <c r="A7" s="244" t="s">
        <v>101</v>
      </c>
      <c r="B7" s="245" t="s">
        <v>102</v>
      </c>
      <c r="C7" s="247" t="s">
        <v>103</v>
      </c>
      <c r="D7" s="250" t="s">
        <v>104</v>
      </c>
      <c r="E7" s="251" t="s">
        <v>105</v>
      </c>
      <c r="F7" s="252" t="s">
        <v>106</v>
      </c>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3" t="s">
        <v>107</v>
      </c>
      <c r="AL7" s="257" t="s">
        <v>108</v>
      </c>
      <c r="AM7" s="258" t="s">
        <v>109</v>
      </c>
      <c r="AN7" s="258"/>
    </row>
    <row r="8" spans="1:40" ht="15" customHeight="1" x14ac:dyDescent="0.45">
      <c r="A8" s="244"/>
      <c r="B8" s="246"/>
      <c r="C8" s="248"/>
      <c r="D8" s="250"/>
      <c r="E8" s="251"/>
      <c r="F8" s="250" t="s">
        <v>110</v>
      </c>
      <c r="G8" s="250"/>
      <c r="H8" s="250"/>
      <c r="I8" s="250"/>
      <c r="J8" s="250"/>
      <c r="K8" s="250"/>
      <c r="L8" s="250"/>
      <c r="M8" s="250" t="s">
        <v>111</v>
      </c>
      <c r="N8" s="250"/>
      <c r="O8" s="250"/>
      <c r="P8" s="250"/>
      <c r="Q8" s="250"/>
      <c r="R8" s="250"/>
      <c r="S8" s="250"/>
      <c r="T8" s="250" t="s">
        <v>112</v>
      </c>
      <c r="U8" s="250"/>
      <c r="V8" s="250"/>
      <c r="W8" s="250"/>
      <c r="X8" s="250"/>
      <c r="Y8" s="250"/>
      <c r="Z8" s="250"/>
      <c r="AA8" s="250" t="s">
        <v>113</v>
      </c>
      <c r="AB8" s="250"/>
      <c r="AC8" s="250"/>
      <c r="AD8" s="250"/>
      <c r="AE8" s="250"/>
      <c r="AF8" s="250"/>
      <c r="AG8" s="250"/>
      <c r="AH8" s="250" t="s">
        <v>114</v>
      </c>
      <c r="AI8" s="250"/>
      <c r="AJ8" s="250"/>
      <c r="AK8" s="253"/>
      <c r="AL8" s="257"/>
      <c r="AM8" s="258"/>
      <c r="AN8" s="258"/>
    </row>
    <row r="9" spans="1:40" ht="15" customHeight="1" x14ac:dyDescent="0.45">
      <c r="A9" s="244"/>
      <c r="B9" s="254" t="s">
        <v>155</v>
      </c>
      <c r="C9" s="248"/>
      <c r="D9" s="250"/>
      <c r="E9" s="251"/>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53"/>
      <c r="AL9" s="257"/>
      <c r="AM9" s="258"/>
      <c r="AN9" s="258"/>
    </row>
    <row r="10" spans="1:40" ht="15" customHeight="1" x14ac:dyDescent="0.45">
      <c r="A10" s="244"/>
      <c r="B10" s="255"/>
      <c r="C10" s="249"/>
      <c r="D10" s="250"/>
      <c r="E10" s="251"/>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53"/>
      <c r="AL10" s="257"/>
      <c r="AM10" s="258"/>
      <c r="AN10" s="258"/>
    </row>
    <row r="11" spans="1:40" ht="18" customHeight="1" x14ac:dyDescent="0.45">
      <c r="A11" s="73">
        <v>1</v>
      </c>
      <c r="B11" s="99" t="s">
        <v>156</v>
      </c>
      <c r="C11" s="81" t="s">
        <v>126</v>
      </c>
      <c r="D11" s="100"/>
      <c r="E11" s="101" t="s">
        <v>126</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256"/>
      <c r="AN11" s="256"/>
    </row>
    <row r="12" spans="1:40" ht="18" customHeight="1" x14ac:dyDescent="0.45">
      <c r="A12" s="73">
        <v>2</v>
      </c>
      <c r="B12" s="99" t="s">
        <v>192</v>
      </c>
      <c r="C12" s="81" t="s">
        <v>128</v>
      </c>
      <c r="D12" s="100"/>
      <c r="E12" s="101" t="s">
        <v>128</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256"/>
      <c r="AN12" s="256"/>
    </row>
    <row r="13" spans="1:40" ht="18" customHeight="1" x14ac:dyDescent="0.45">
      <c r="A13" s="73">
        <v>3</v>
      </c>
      <c r="B13" s="99" t="s">
        <v>193</v>
      </c>
      <c r="C13" s="81" t="s">
        <v>130</v>
      </c>
      <c r="D13" s="100"/>
      <c r="E13" s="101" t="s">
        <v>130</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256"/>
      <c r="AN13" s="256"/>
    </row>
    <row r="14" spans="1:40" ht="18" customHeight="1" x14ac:dyDescent="0.45">
      <c r="A14" s="73">
        <v>4</v>
      </c>
      <c r="B14" s="99" t="s">
        <v>194</v>
      </c>
      <c r="C14" s="81" t="s">
        <v>132</v>
      </c>
      <c r="D14" s="100"/>
      <c r="E14" s="101" t="s">
        <v>132</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256"/>
      <c r="AN14" s="256"/>
    </row>
    <row r="15" spans="1:40" ht="18" customHeight="1" x14ac:dyDescent="0.45">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256"/>
      <c r="AN15" s="256"/>
    </row>
    <row r="16" spans="1:40" ht="18" customHeight="1" x14ac:dyDescent="0.45">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256"/>
      <c r="AN16" s="256"/>
    </row>
    <row r="17" spans="1:40" ht="18" customHeight="1" x14ac:dyDescent="0.45">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256"/>
      <c r="AN17" s="256"/>
    </row>
    <row r="18" spans="1:40" ht="18" customHeight="1" x14ac:dyDescent="0.45">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256"/>
      <c r="AN18" s="256"/>
    </row>
    <row r="19" spans="1:40" ht="18" customHeight="1" x14ac:dyDescent="0.45">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256"/>
      <c r="AN19" s="256"/>
    </row>
    <row r="20" spans="1:40" ht="18" customHeight="1" x14ac:dyDescent="0.45">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256"/>
      <c r="AN20" s="256"/>
    </row>
    <row r="21" spans="1:40" ht="18" customHeight="1" x14ac:dyDescent="0.45">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256"/>
      <c r="AN21" s="256"/>
    </row>
    <row r="22" spans="1:40" ht="18" customHeight="1" x14ac:dyDescent="0.45">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256"/>
      <c r="AN22" s="256"/>
    </row>
    <row r="23" spans="1:40" ht="18" customHeight="1" x14ac:dyDescent="0.45">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256"/>
      <c r="AN23" s="256"/>
    </row>
    <row r="24" spans="1:40" ht="18" customHeight="1" x14ac:dyDescent="0.45">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256"/>
      <c r="AN24" s="256"/>
    </row>
    <row r="25" spans="1:40" ht="18" customHeight="1" x14ac:dyDescent="0.45">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256"/>
      <c r="AN25" s="256"/>
    </row>
    <row r="26" spans="1:40" ht="18" customHeight="1" x14ac:dyDescent="0.45">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256"/>
      <c r="AN26" s="256"/>
    </row>
    <row r="27" spans="1:40" ht="18" customHeight="1" x14ac:dyDescent="0.45">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256"/>
      <c r="AN27" s="256"/>
    </row>
    <row r="28" spans="1:40" ht="18" customHeight="1" x14ac:dyDescent="0.45">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256"/>
      <c r="AN28" s="256"/>
    </row>
    <row r="29" spans="1:40" ht="18" customHeight="1" x14ac:dyDescent="0.45">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256"/>
      <c r="AN29" s="256"/>
    </row>
    <row r="30" spans="1:40" ht="18" customHeight="1" x14ac:dyDescent="0.45">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256"/>
      <c r="AN30" s="256"/>
    </row>
    <row r="31" spans="1:40" ht="18" customHeight="1" x14ac:dyDescent="0.45">
      <c r="A31" s="251" t="s">
        <v>115</v>
      </c>
      <c r="B31" s="261"/>
      <c r="C31" s="261"/>
      <c r="D31" s="261"/>
      <c r="E31" s="261"/>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244"/>
      <c r="AN31" s="244"/>
    </row>
    <row r="32" spans="1:40" ht="18" customHeight="1" x14ac:dyDescent="0.45">
      <c r="A32" s="261" t="s">
        <v>116</v>
      </c>
      <c r="B32" s="261"/>
      <c r="C32" s="261"/>
      <c r="D32" s="261"/>
      <c r="E32" s="265"/>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244"/>
      <c r="AN32" s="244"/>
    </row>
    <row r="33" spans="1:43" ht="15" customHeight="1" x14ac:dyDescent="0.45">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x14ac:dyDescent="0.45">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x14ac:dyDescent="0.45">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x14ac:dyDescent="0.45">
      <c r="A36" s="67" t="s">
        <v>195</v>
      </c>
      <c r="B36" s="66"/>
      <c r="C36" s="66"/>
      <c r="D36" s="66"/>
      <c r="E36" s="66"/>
      <c r="F36" s="66"/>
      <c r="G36" s="60"/>
      <c r="H36" s="60"/>
      <c r="I36" s="60"/>
      <c r="J36" s="60"/>
      <c r="K36" s="60"/>
      <c r="L36" s="60"/>
      <c r="M36" s="60"/>
      <c r="N36" s="60"/>
      <c r="O36" s="60"/>
      <c r="AM36" s="66"/>
      <c r="AN36" s="62"/>
    </row>
    <row r="37" spans="1:43" ht="24.9" customHeight="1" x14ac:dyDescent="0.45">
      <c r="A37" s="250"/>
      <c r="B37" s="250"/>
      <c r="C37" s="250"/>
      <c r="D37" s="94">
        <v>4</v>
      </c>
      <c r="E37" s="94">
        <v>5</v>
      </c>
      <c r="F37" s="300">
        <v>6</v>
      </c>
      <c r="G37" s="300"/>
      <c r="H37" s="300"/>
      <c r="I37" s="300">
        <v>7</v>
      </c>
      <c r="J37" s="300"/>
      <c r="K37" s="300"/>
      <c r="L37" s="300">
        <v>8</v>
      </c>
      <c r="M37" s="300"/>
      <c r="N37" s="300"/>
      <c r="O37" s="300">
        <v>9</v>
      </c>
      <c r="P37" s="300"/>
      <c r="Q37" s="300"/>
      <c r="R37" s="300">
        <v>10</v>
      </c>
      <c r="S37" s="300"/>
      <c r="T37" s="300"/>
      <c r="U37" s="300">
        <v>11</v>
      </c>
      <c r="V37" s="300"/>
      <c r="W37" s="300"/>
      <c r="X37" s="300">
        <v>12</v>
      </c>
      <c r="Y37" s="300"/>
      <c r="Z37" s="300"/>
      <c r="AA37" s="300">
        <v>1</v>
      </c>
      <c r="AB37" s="300"/>
      <c r="AC37" s="300"/>
      <c r="AD37" s="300">
        <v>2</v>
      </c>
      <c r="AE37" s="300"/>
      <c r="AF37" s="300"/>
      <c r="AG37" s="300">
        <v>3</v>
      </c>
      <c r="AH37" s="300"/>
      <c r="AI37" s="300"/>
      <c r="AJ37" s="250" t="s">
        <v>196</v>
      </c>
      <c r="AK37" s="250"/>
      <c r="AL37" s="80" t="s">
        <v>197</v>
      </c>
      <c r="AM37"/>
      <c r="AN37"/>
      <c r="AO37"/>
      <c r="AP37"/>
      <c r="AQ37"/>
    </row>
    <row r="38" spans="1:43" ht="18" customHeight="1" x14ac:dyDescent="0.45">
      <c r="A38" s="303" t="s">
        <v>198</v>
      </c>
      <c r="B38" s="303"/>
      <c r="C38" s="303"/>
      <c r="D38" s="68">
        <v>1400</v>
      </c>
      <c r="E38" s="68">
        <v>1310</v>
      </c>
      <c r="F38" s="304">
        <v>1400</v>
      </c>
      <c r="G38" s="304"/>
      <c r="H38" s="304"/>
      <c r="I38" s="304">
        <v>1470</v>
      </c>
      <c r="J38" s="304"/>
      <c r="K38" s="304"/>
      <c r="L38" s="304">
        <v>1470</v>
      </c>
      <c r="M38" s="304"/>
      <c r="N38" s="304"/>
      <c r="O38" s="304">
        <v>1330</v>
      </c>
      <c r="P38" s="304"/>
      <c r="Q38" s="304"/>
      <c r="R38" s="304">
        <v>1400</v>
      </c>
      <c r="S38" s="304"/>
      <c r="T38" s="304"/>
      <c r="U38" s="304">
        <v>1400</v>
      </c>
      <c r="V38" s="304"/>
      <c r="W38" s="304"/>
      <c r="X38" s="304">
        <v>1330</v>
      </c>
      <c r="Y38" s="304"/>
      <c r="Z38" s="304"/>
      <c r="AA38" s="304">
        <v>1330</v>
      </c>
      <c r="AB38" s="304"/>
      <c r="AC38" s="304"/>
      <c r="AD38" s="304">
        <v>1330</v>
      </c>
      <c r="AE38" s="304"/>
      <c r="AF38" s="304"/>
      <c r="AG38" s="304">
        <v>1400</v>
      </c>
      <c r="AH38" s="304"/>
      <c r="AI38" s="304"/>
      <c r="AJ38" s="297">
        <f>SUM(D38:AI38)</f>
        <v>16570</v>
      </c>
      <c r="AK38" s="297"/>
      <c r="AL38" s="301">
        <f>ROUNDUP(AJ38/AJ39,1)</f>
        <v>70</v>
      </c>
      <c r="AM38"/>
      <c r="AN38"/>
      <c r="AO38"/>
      <c r="AP38"/>
      <c r="AQ38"/>
    </row>
    <row r="39" spans="1:43" ht="18" customHeight="1" x14ac:dyDescent="0.45">
      <c r="A39" s="303" t="s">
        <v>199</v>
      </c>
      <c r="B39" s="303"/>
      <c r="C39" s="303"/>
      <c r="D39" s="68">
        <v>20</v>
      </c>
      <c r="E39" s="68">
        <v>19</v>
      </c>
      <c r="F39" s="304">
        <v>20</v>
      </c>
      <c r="G39" s="304"/>
      <c r="H39" s="304"/>
      <c r="I39" s="304">
        <v>21</v>
      </c>
      <c r="J39" s="304"/>
      <c r="K39" s="304"/>
      <c r="L39" s="304">
        <v>21</v>
      </c>
      <c r="M39" s="304"/>
      <c r="N39" s="304"/>
      <c r="O39" s="304">
        <v>19</v>
      </c>
      <c r="P39" s="304"/>
      <c r="Q39" s="304"/>
      <c r="R39" s="304">
        <v>20</v>
      </c>
      <c r="S39" s="304"/>
      <c r="T39" s="304"/>
      <c r="U39" s="304">
        <v>20</v>
      </c>
      <c r="V39" s="304"/>
      <c r="W39" s="304"/>
      <c r="X39" s="304">
        <v>19</v>
      </c>
      <c r="Y39" s="304"/>
      <c r="Z39" s="304"/>
      <c r="AA39" s="304">
        <v>19</v>
      </c>
      <c r="AB39" s="304"/>
      <c r="AC39" s="304"/>
      <c r="AD39" s="304">
        <v>19</v>
      </c>
      <c r="AE39" s="304"/>
      <c r="AF39" s="304"/>
      <c r="AG39" s="304">
        <v>20</v>
      </c>
      <c r="AH39" s="304"/>
      <c r="AI39" s="304"/>
      <c r="AJ39" s="297">
        <f>+SUM(D39:AI39)</f>
        <v>237</v>
      </c>
      <c r="AK39" s="297"/>
      <c r="AL39" s="302"/>
      <c r="AM39"/>
      <c r="AN39"/>
      <c r="AO39"/>
      <c r="AP39"/>
      <c r="AQ39"/>
    </row>
    <row r="40" spans="1:43" ht="5.0999999999999996" customHeight="1" x14ac:dyDescent="0.45">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x14ac:dyDescent="0.45">
      <c r="A41" s="67" t="s">
        <v>159</v>
      </c>
      <c r="B41" s="60"/>
      <c r="D41" s="60"/>
      <c r="E41" s="60"/>
      <c r="F41" s="60"/>
      <c r="G41" s="60"/>
      <c r="H41" s="60"/>
      <c r="I41" s="60"/>
      <c r="J41" s="60"/>
      <c r="K41" s="60"/>
      <c r="L41" s="60"/>
      <c r="M41" s="60"/>
      <c r="N41" s="60"/>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18" customHeight="1" x14ac:dyDescent="0.45">
      <c r="A42" s="250" t="s">
        <v>163</v>
      </c>
      <c r="B42" s="250"/>
      <c r="C42" s="250" t="s">
        <v>192</v>
      </c>
      <c r="D42" s="250"/>
      <c r="E42" s="250" t="s">
        <v>194</v>
      </c>
      <c r="F42" s="250"/>
      <c r="G42" s="250"/>
      <c r="H42" s="250"/>
      <c r="I42" s="250" t="s">
        <v>200</v>
      </c>
      <c r="J42" s="250"/>
      <c r="K42" s="250"/>
      <c r="L42" s="250"/>
      <c r="M42" s="250"/>
      <c r="N42" s="250"/>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x14ac:dyDescent="0.45">
      <c r="A43" s="257" t="s">
        <v>165</v>
      </c>
      <c r="B43" s="257"/>
      <c r="C43" s="305">
        <f>ROUNDDOWN(IF(AL38&lt;=60,1,1+ROUNDUP((AL38-60)/40,0)),1)</f>
        <v>2</v>
      </c>
      <c r="D43" s="305"/>
      <c r="E43" s="305">
        <f>ROUNDDOWN(AL38/2,1)</f>
        <v>35</v>
      </c>
      <c r="F43" s="305"/>
      <c r="G43" s="305"/>
      <c r="H43" s="305"/>
      <c r="I43" s="305">
        <f>ROUNDDOWN(AL38/4,1)</f>
        <v>17.5</v>
      </c>
      <c r="J43" s="305"/>
      <c r="K43" s="305"/>
      <c r="L43" s="305"/>
      <c r="M43" s="305"/>
      <c r="N43" s="305"/>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21" customHeight="1" x14ac:dyDescent="0.45">
      <c r="A44" s="67" t="s">
        <v>182</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45">
      <c r="A45" s="62"/>
      <c r="B45" s="66"/>
      <c r="C45" s="287" t="str">
        <f>IF(VLOOKUP($AK$1,[1]選択肢!$A$1:$J$32,C50,FALSE)=0,"-",VLOOKUP($AK$1,[1]選択肢!$A$1:$J$32,C50,FALSE))</f>
        <v>管理者</v>
      </c>
      <c r="D45" s="288"/>
      <c r="E45" s="289" t="str">
        <f>IF(VLOOKUP($AK$1,[1]選択肢!$A$1:$J$32,E50,FALSE)=0,"-",VLOOKUP($AK$1,[1]選択肢!$A$1:$J$32,E50,FALSE))</f>
        <v>サービス管理責任者</v>
      </c>
      <c r="F45" s="289"/>
      <c r="G45" s="289"/>
      <c r="H45" s="289"/>
      <c r="I45" s="287" t="str">
        <f>IF(VLOOKUP($AK$1,[1]選択肢!$A$1:$J$32,I50,FALSE)=0,"-",VLOOKUP($AK$1,[1]選択肢!$A$1:$J$32,I50,FALSE))</f>
        <v>医師</v>
      </c>
      <c r="J45" s="288"/>
      <c r="K45" s="288"/>
      <c r="L45" s="288"/>
      <c r="M45" s="288"/>
      <c r="N45" s="290"/>
      <c r="O45" s="287" t="str">
        <f>IF(VLOOKUP($AK$1,[1]選択肢!$A$1:$J$32,O50,FALSE)=0,"-",VLOOKUP($AK$1,[1]選択肢!$A$1:$J$32,O50,FALSE))</f>
        <v>看護職員</v>
      </c>
      <c r="P45" s="288"/>
      <c r="Q45" s="288"/>
      <c r="R45" s="288"/>
      <c r="S45" s="288"/>
      <c r="T45" s="290"/>
      <c r="U45" s="287" t="str">
        <f>IF(VLOOKUP($AK$1,[1]選択肢!$A$1:$J$32,U50,FALSE)=0,"-",VLOOKUP($AK$1,[1]選択肢!$A$1:$J$32,U50,FALSE))</f>
        <v>生活支援員</v>
      </c>
      <c r="V45" s="288"/>
      <c r="W45" s="288"/>
      <c r="X45" s="288"/>
      <c r="Y45" s="288"/>
      <c r="Z45" s="290"/>
      <c r="AA45" s="287" t="str">
        <f>IF(VLOOKUP($AK$1,[1]選択肢!$A$1:$J$32,AA50,FALSE)=0,"-",VLOOKUP($AK$1,[1]選択肢!$A$1:$J$32,AA50,FALSE))</f>
        <v>-</v>
      </c>
      <c r="AB45" s="288"/>
      <c r="AC45" s="288"/>
      <c r="AD45" s="288"/>
      <c r="AE45" s="288"/>
      <c r="AF45" s="290"/>
      <c r="AG45" s="289" t="str">
        <f>IF(VLOOKUP($AK$1,[1]選択肢!$A$1:$J$32,AG50,FALSE)=0,"-",VLOOKUP($AK$1,[1]選択肢!$A$1:$J$32,AG50,FALSE))</f>
        <v>-</v>
      </c>
      <c r="AH45" s="289"/>
      <c r="AI45" s="289"/>
      <c r="AJ45" s="289"/>
      <c r="AK45" s="289"/>
      <c r="AL45" s="289" t="str">
        <f>IF(VLOOKUP($AK$1,[1]選択肢!$A$1:$J$32,AL50,FALSE)=0,"-",VLOOKUP($AK$1,[1]選択肢!$A$1:$J$32,AL50,FALSE))</f>
        <v>-</v>
      </c>
      <c r="AM45" s="289"/>
      <c r="AN45" s="62"/>
    </row>
    <row r="46" spans="1:43" ht="18" customHeight="1" x14ac:dyDescent="0.45">
      <c r="A46" s="62"/>
      <c r="B46" s="66"/>
      <c r="C46" s="98" t="s">
        <v>183</v>
      </c>
      <c r="D46" s="98" t="s">
        <v>184</v>
      </c>
      <c r="E46" s="97" t="s">
        <v>183</v>
      </c>
      <c r="F46" s="295" t="s">
        <v>184</v>
      </c>
      <c r="G46" s="295"/>
      <c r="H46" s="295"/>
      <c r="I46" s="292" t="s">
        <v>183</v>
      </c>
      <c r="J46" s="293"/>
      <c r="K46" s="294"/>
      <c r="L46" s="292" t="s">
        <v>184</v>
      </c>
      <c r="M46" s="293"/>
      <c r="N46" s="294"/>
      <c r="O46" s="292" t="s">
        <v>183</v>
      </c>
      <c r="P46" s="293"/>
      <c r="Q46" s="294"/>
      <c r="R46" s="292" t="s">
        <v>184</v>
      </c>
      <c r="S46" s="293"/>
      <c r="T46" s="294"/>
      <c r="U46" s="292" t="s">
        <v>183</v>
      </c>
      <c r="V46" s="293"/>
      <c r="W46" s="294"/>
      <c r="X46" s="292" t="s">
        <v>184</v>
      </c>
      <c r="Y46" s="293"/>
      <c r="Z46" s="294"/>
      <c r="AA46" s="292" t="s">
        <v>183</v>
      </c>
      <c r="AB46" s="293"/>
      <c r="AC46" s="294"/>
      <c r="AD46" s="292" t="s">
        <v>184</v>
      </c>
      <c r="AE46" s="293"/>
      <c r="AF46" s="294"/>
      <c r="AG46" s="292" t="s">
        <v>183</v>
      </c>
      <c r="AH46" s="293"/>
      <c r="AI46" s="294"/>
      <c r="AJ46" s="292" t="s">
        <v>184</v>
      </c>
      <c r="AK46" s="294"/>
      <c r="AL46" s="97" t="s">
        <v>27</v>
      </c>
      <c r="AM46" s="97" t="s">
        <v>201</v>
      </c>
      <c r="AN46" s="62"/>
    </row>
    <row r="47" spans="1:43" ht="18" customHeight="1" x14ac:dyDescent="0.45">
      <c r="A47" s="62"/>
      <c r="B47" s="74" t="s">
        <v>185</v>
      </c>
      <c r="C47" s="97">
        <f>COUNTIFS($B$11:$B$30,C$45,$C$11:$C$30,"A",$E$11:$E$30,"*")</f>
        <v>1</v>
      </c>
      <c r="D47" s="97">
        <f>COUNTIFS($B$11:$B$30,C$45,$C$11:$C$30,"B",$E$11:$E$30,"*")</f>
        <v>0</v>
      </c>
      <c r="E47" s="97">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97">
        <f>COUNTIFS($B$11:$B$30,AL$45,$C$11:$C$30,"A",$E$11:$E$30,"*")</f>
        <v>0</v>
      </c>
      <c r="AM47" s="97">
        <f>COUNTIFS($B$11:$B$30,AL$45,$C$11:$C$30,"B",$E$11:$E$30,"*")</f>
        <v>0</v>
      </c>
      <c r="AN47" s="62"/>
    </row>
    <row r="48" spans="1:43" ht="18" customHeight="1" x14ac:dyDescent="0.45">
      <c r="A48" s="62"/>
      <c r="B48" s="80" t="s">
        <v>186</v>
      </c>
      <c r="C48" s="97">
        <f>COUNTIFS($B$11:$B$30,C$45,$C$11:$C$30,"C",$E$11:$E$30,"*")</f>
        <v>0</v>
      </c>
      <c r="D48" s="97">
        <f>COUNTIFS($B$11:$B$30,C$45,$C$11:$C$30,"D",$E$11:$E$30,"*")</f>
        <v>0</v>
      </c>
      <c r="E48" s="97">
        <f>COUNTIFS($B$11:$B$30,E$45,$C$11:$C$30,"C",$E$11:$E$30,"*")</f>
        <v>0</v>
      </c>
      <c r="F48" s="292">
        <f>COUNTIFS($B$11:$B$30,E$45,$C$11:$C$30,"D",$E$11:$E$30,"*")</f>
        <v>0</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1</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97">
        <f>COUNTIFS($B$11:$B$30,AL$45,$C$11:$C$30,"C",$E$11:$E$30,"*")</f>
        <v>0</v>
      </c>
      <c r="AM48" s="97">
        <f>COUNTIFS($B$11:$B$30,AL$45,$C$11:$C$30,"D",$E$11:$E$30,"*")</f>
        <v>0</v>
      </c>
      <c r="AN48" s="62"/>
    </row>
    <row r="49" spans="1:40" ht="24.9" customHeight="1" x14ac:dyDescent="0.45">
      <c r="A49" s="62"/>
      <c r="B49" s="80" t="s">
        <v>187</v>
      </c>
      <c r="C49" s="287">
        <f>IF($AK$3="４週",SUMIFS($AK$11:$AK$30,$B$11:$B$30,C45)/4/$AH$5,IF($AK$3="歴月",SUMIFS($AK$11:$AK$30,$B$11:$B$30,C45)/$AL$5,"記載する期間を選択してください"))</f>
        <v>0</v>
      </c>
      <c r="D49" s="290"/>
      <c r="E49" s="306">
        <f>IF($AK$3="４週",SUMIFS($AK$11:$AK$30,$B$11:$B$30,E45)/4/$AH$5,IF($AK$3="歴月",SUMIFS($AK$11:$AK$30,$B$11:$B$30,E45)/$AL$5,"記載する期間を選択してください"))</f>
        <v>0</v>
      </c>
      <c r="F49" s="307"/>
      <c r="G49" s="307"/>
      <c r="H49" s="308"/>
      <c r="I49" s="287">
        <f>IF($AK$3="４週",SUMIFS($AK$11:$AK$30,$B$11:$B$30,I45)/4/$AH$5,IF($AK$3="歴月",SUMIFS($AK$11:$AK$30,$B$11:$B$30,I45)/$AL$5,"記載する期間を選択してください"))</f>
        <v>0</v>
      </c>
      <c r="J49" s="288"/>
      <c r="K49" s="288"/>
      <c r="L49" s="288"/>
      <c r="M49" s="288"/>
      <c r="N49" s="290"/>
      <c r="O49" s="287">
        <f>IF($AK$3="４週",SUMIFS($AK$11:$AK$30,$B$11:$B$30,O45)/4/$AH$5,IF($AK$3="歴月",SUMIFS($AK$11:$AK$30,$B$11:$B$30,O45)/$AL$5,"記載する期間を選択してください"))</f>
        <v>0</v>
      </c>
      <c r="P49" s="288"/>
      <c r="Q49" s="288"/>
      <c r="R49" s="288"/>
      <c r="S49" s="288"/>
      <c r="T49" s="290"/>
      <c r="U49" s="287">
        <f>IF($AK$3="４週",SUMIFS($AK$11:$AK$30,$B$11:$B$30,U45)/4/$AH$5,IF($AK$3="歴月",SUMIFS($AK$11:$AK$30,$B$11:$B$30,U45)/$AL$5,"記載する期間を選択してください"))</f>
        <v>0</v>
      </c>
      <c r="V49" s="288"/>
      <c r="W49" s="288"/>
      <c r="X49" s="288"/>
      <c r="Y49" s="288"/>
      <c r="Z49" s="290"/>
      <c r="AA49" s="287">
        <f>IF($AK$3="４週",SUMIFS($AK$11:$AK$30,$B$11:$B$30,AA45)/4/$AH$5,IF($AK$3="歴月",SUMIFS($AK$11:$AK$30,$B$11:$B$30,AA45)/$AL$5,"記載する期間を選択してください"))</f>
        <v>0</v>
      </c>
      <c r="AB49" s="288"/>
      <c r="AC49" s="288"/>
      <c r="AD49" s="288"/>
      <c r="AE49" s="288"/>
      <c r="AF49" s="290"/>
      <c r="AG49" s="287">
        <f>IF($AK$3="４週",SUMIFS($AK$11:$AK$30,$B$11:$B$30,AG45)/4/$AH$5,IF($AK$3="歴月",SUMIFS($AK$11:$AK$30,$B$11:$B$30,AG45)/$AL$5,"記載する期間を選択してください"))</f>
        <v>0</v>
      </c>
      <c r="AH49" s="288"/>
      <c r="AI49" s="288"/>
      <c r="AJ49" s="288"/>
      <c r="AK49" s="290"/>
      <c r="AL49" s="287">
        <f>IF($AK$3="４週",SUMIFS($AK$11:$AK$30,$B$11:$B$30,AL45)/4/$AH$5,IF($AK$3="歴月",SUMIFS($AK$11:$AK$30,$B$11:$B$30,AL45)/$AL$5,"記載する期間を選択してください"))</f>
        <v>0</v>
      </c>
      <c r="AM49" s="290"/>
      <c r="AN49" s="62"/>
    </row>
    <row r="50" spans="1:40" ht="5.0999999999999996" customHeight="1" x14ac:dyDescent="0.45">
      <c r="A50" s="62"/>
      <c r="B50" s="59"/>
      <c r="C50" s="76">
        <v>2</v>
      </c>
      <c r="D50" s="76"/>
      <c r="E50" s="76">
        <v>3</v>
      </c>
      <c r="F50" s="76"/>
      <c r="G50" s="76"/>
      <c r="H50" s="76"/>
      <c r="I50" s="76">
        <v>4</v>
      </c>
      <c r="J50" s="76"/>
      <c r="K50" s="76"/>
      <c r="L50" s="76"/>
      <c r="M50" s="76"/>
      <c r="N50" s="76"/>
      <c r="O50" s="76">
        <v>5</v>
      </c>
      <c r="P50" s="76"/>
      <c r="Q50" s="76"/>
      <c r="R50" s="76"/>
      <c r="S50" s="76"/>
      <c r="T50" s="76"/>
      <c r="U50" s="76">
        <v>6</v>
      </c>
      <c r="V50" s="76"/>
      <c r="W50" s="76"/>
      <c r="X50" s="76"/>
      <c r="Y50" s="76"/>
      <c r="Z50" s="76"/>
      <c r="AA50" s="76">
        <v>7</v>
      </c>
      <c r="AB50" s="76"/>
      <c r="AC50" s="76"/>
      <c r="AD50" s="76"/>
      <c r="AE50" s="76"/>
      <c r="AF50" s="76"/>
      <c r="AG50" s="76">
        <v>8</v>
      </c>
      <c r="AH50" s="76"/>
      <c r="AI50" s="76"/>
      <c r="AJ50" s="76"/>
      <c r="AK50" s="76"/>
      <c r="AL50" s="76">
        <v>9</v>
      </c>
      <c r="AM50" s="96"/>
      <c r="AN50" s="62"/>
    </row>
    <row r="51" spans="1:40" ht="15" customHeight="1" x14ac:dyDescent="0.45">
      <c r="A51" s="60" t="s">
        <v>117</v>
      </c>
      <c r="B51" s="87"/>
      <c r="C51" s="88"/>
      <c r="D51" s="88"/>
      <c r="E51" s="88"/>
      <c r="F51" s="89"/>
      <c r="G51" s="88"/>
      <c r="H51" s="76"/>
      <c r="I51" s="76"/>
      <c r="J51" s="76"/>
      <c r="K51" s="76"/>
      <c r="L51" s="76"/>
      <c r="M51" s="76"/>
      <c r="N51" s="76"/>
      <c r="O51" s="76"/>
      <c r="P51" s="76"/>
      <c r="Q51" s="76"/>
      <c r="R51" s="76">
        <v>6</v>
      </c>
      <c r="S51" s="76"/>
      <c r="T51" s="76"/>
      <c r="U51" s="76"/>
      <c r="V51" s="76"/>
      <c r="W51" s="76"/>
      <c r="X51" s="76">
        <v>7</v>
      </c>
      <c r="Y51" s="76"/>
      <c r="Z51" s="76"/>
      <c r="AA51" s="76"/>
      <c r="AB51" s="76"/>
      <c r="AC51" s="76"/>
      <c r="AD51" s="76">
        <v>8</v>
      </c>
      <c r="AE51" s="76"/>
      <c r="AF51" s="76"/>
      <c r="AG51" s="77"/>
      <c r="AH51" s="77"/>
      <c r="AI51" s="77"/>
      <c r="AJ51" s="77">
        <v>9</v>
      </c>
      <c r="AK51" s="75"/>
      <c r="AL51" s="75"/>
      <c r="AM51" s="62"/>
    </row>
    <row r="52" spans="1:40" s="60" customFormat="1" ht="15" customHeight="1" x14ac:dyDescent="0.45">
      <c r="A52" s="60" t="s">
        <v>118</v>
      </c>
      <c r="B52" s="83"/>
      <c r="C52" s="83"/>
      <c r="D52" s="83"/>
      <c r="E52" s="83"/>
      <c r="F52" s="83"/>
      <c r="G52" s="83"/>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row>
    <row r="53" spans="1:40" s="60" customFormat="1" ht="15" customHeight="1" x14ac:dyDescent="0.45">
      <c r="A53" s="60" t="s">
        <v>119</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x14ac:dyDescent="0.45">
      <c r="A54" s="60" t="s">
        <v>120</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x14ac:dyDescent="0.45">
      <c r="A55" s="60" t="s">
        <v>121</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ht="15" customHeight="1" x14ac:dyDescent="0.45">
      <c r="A56" s="60" t="s">
        <v>122</v>
      </c>
      <c r="B56" s="90"/>
      <c r="C56" s="60"/>
      <c r="D56" s="60"/>
      <c r="E56" s="60"/>
      <c r="F56" s="60"/>
      <c r="G56" s="60"/>
    </row>
    <row r="57" spans="1:40" ht="15" customHeight="1" x14ac:dyDescent="0.45">
      <c r="A57" s="60" t="s">
        <v>123</v>
      </c>
      <c r="B57" s="90"/>
      <c r="C57" s="60"/>
      <c r="D57" s="60"/>
      <c r="E57" s="60"/>
      <c r="F57" s="60"/>
      <c r="G57" s="60"/>
    </row>
    <row r="58" spans="1:40" ht="15" customHeight="1" x14ac:dyDescent="0.45">
      <c r="A58" s="60"/>
      <c r="B58" s="74" t="s">
        <v>124</v>
      </c>
      <c r="C58" s="250" t="s">
        <v>125</v>
      </c>
      <c r="D58" s="250"/>
      <c r="E58" s="250"/>
      <c r="F58" s="60"/>
      <c r="G58" s="60"/>
    </row>
    <row r="59" spans="1:40" ht="15" customHeight="1" x14ac:dyDescent="0.45">
      <c r="A59" s="60"/>
      <c r="B59" s="93" t="s">
        <v>126</v>
      </c>
      <c r="C59" s="297" t="s">
        <v>127</v>
      </c>
      <c r="D59" s="297"/>
      <c r="E59" s="297"/>
      <c r="F59" s="60"/>
      <c r="G59" s="60"/>
    </row>
    <row r="60" spans="1:40" ht="15" customHeight="1" x14ac:dyDescent="0.45">
      <c r="A60" s="60"/>
      <c r="B60" s="93" t="s">
        <v>128</v>
      </c>
      <c r="C60" s="297" t="s">
        <v>129</v>
      </c>
      <c r="D60" s="297"/>
      <c r="E60" s="297"/>
      <c r="F60" s="60"/>
      <c r="G60" s="60"/>
    </row>
    <row r="61" spans="1:40" ht="15" customHeight="1" x14ac:dyDescent="0.45">
      <c r="A61" s="60"/>
      <c r="B61" s="93" t="s">
        <v>130</v>
      </c>
      <c r="C61" s="297" t="s">
        <v>131</v>
      </c>
      <c r="D61" s="297"/>
      <c r="E61" s="297"/>
      <c r="F61" s="60"/>
      <c r="G61" s="60"/>
    </row>
    <row r="62" spans="1:40" ht="15" customHeight="1" x14ac:dyDescent="0.45">
      <c r="A62" s="60"/>
      <c r="B62" s="93" t="s">
        <v>132</v>
      </c>
      <c r="C62" s="297" t="s">
        <v>133</v>
      </c>
      <c r="D62" s="297"/>
      <c r="E62" s="297"/>
      <c r="F62" s="60"/>
      <c r="G62" s="60"/>
    </row>
    <row r="63" spans="1:40" ht="15" customHeight="1" x14ac:dyDescent="0.45">
      <c r="A63" s="60"/>
      <c r="B63" s="60" t="s">
        <v>134</v>
      </c>
      <c r="C63" s="60"/>
      <c r="D63" s="60"/>
      <c r="E63" s="60"/>
      <c r="F63" s="60"/>
      <c r="G63" s="60"/>
    </row>
    <row r="64" spans="1:40" ht="15" customHeight="1" x14ac:dyDescent="0.45">
      <c r="A64" s="60"/>
      <c r="B64" s="60" t="s">
        <v>135</v>
      </c>
      <c r="C64" s="60"/>
      <c r="D64" s="60"/>
      <c r="E64" s="60"/>
      <c r="F64" s="60"/>
      <c r="G64" s="60"/>
    </row>
    <row r="65" spans="1:7" ht="15" customHeight="1" x14ac:dyDescent="0.45">
      <c r="A65" s="60"/>
      <c r="B65" s="60" t="s">
        <v>136</v>
      </c>
      <c r="C65" s="60"/>
      <c r="D65" s="60"/>
      <c r="E65" s="60"/>
      <c r="F65" s="60"/>
      <c r="G65" s="60"/>
    </row>
    <row r="66" spans="1:7" ht="15" customHeight="1" x14ac:dyDescent="0.45">
      <c r="A66" s="60" t="s">
        <v>137</v>
      </c>
      <c r="B66" s="90"/>
      <c r="C66" s="60"/>
      <c r="D66" s="60"/>
      <c r="E66" s="60"/>
      <c r="F66" s="60"/>
      <c r="G66" s="60"/>
    </row>
    <row r="67" spans="1:7" ht="15" customHeight="1" x14ac:dyDescent="0.45">
      <c r="A67" s="60" t="s">
        <v>138</v>
      </c>
      <c r="B67" s="90"/>
      <c r="C67" s="60"/>
      <c r="D67" s="60"/>
      <c r="E67" s="60"/>
      <c r="F67" s="60"/>
      <c r="G67" s="60"/>
    </row>
    <row r="68" spans="1:7" ht="15" customHeight="1" x14ac:dyDescent="0.45">
      <c r="A68" s="60" t="s">
        <v>139</v>
      </c>
      <c r="B68" s="90"/>
      <c r="C68" s="60"/>
      <c r="D68" s="60"/>
      <c r="E68" s="60"/>
      <c r="F68" s="60"/>
      <c r="G68" s="60"/>
    </row>
    <row r="69" spans="1:7" ht="15" customHeight="1" x14ac:dyDescent="0.45">
      <c r="A69" s="60" t="s">
        <v>140</v>
      </c>
      <c r="B69" s="90"/>
      <c r="C69" s="60"/>
      <c r="D69" s="60"/>
      <c r="E69" s="60"/>
      <c r="F69" s="60"/>
      <c r="G69" s="60"/>
    </row>
    <row r="70" spans="1:7" ht="15" customHeight="1" x14ac:dyDescent="0.45">
      <c r="A70" s="60" t="s">
        <v>141</v>
      </c>
      <c r="B70" s="90"/>
      <c r="C70" s="60"/>
      <c r="D70" s="60"/>
      <c r="E70" s="60"/>
      <c r="F70" s="60"/>
      <c r="G70" s="60"/>
    </row>
    <row r="71" spans="1:7" ht="15" customHeight="1" x14ac:dyDescent="0.45">
      <c r="A71" s="60" t="s">
        <v>142</v>
      </c>
      <c r="B71" s="90"/>
      <c r="C71" s="60"/>
      <c r="D71" s="60"/>
      <c r="E71" s="60"/>
      <c r="F71" s="60"/>
      <c r="G71" s="60"/>
    </row>
    <row r="72" spans="1:7" ht="15" customHeight="1" x14ac:dyDescent="0.45">
      <c r="A72" s="60"/>
      <c r="B72" s="60" t="s">
        <v>143</v>
      </c>
      <c r="C72" s="60"/>
      <c r="D72" s="60"/>
      <c r="E72" s="60"/>
      <c r="F72" s="60"/>
      <c r="G72" s="60"/>
    </row>
    <row r="73" spans="1:7" ht="15" customHeight="1" x14ac:dyDescent="0.45">
      <c r="A73" s="60"/>
      <c r="B73" s="60" t="s">
        <v>144</v>
      </c>
      <c r="C73" s="60"/>
      <c r="D73" s="60"/>
      <c r="E73" s="60"/>
      <c r="F73" s="60"/>
      <c r="G73" s="60"/>
    </row>
    <row r="74" spans="1:7" ht="15" customHeight="1" x14ac:dyDescent="0.45">
      <c r="A74" s="60" t="s">
        <v>145</v>
      </c>
      <c r="B74" s="90"/>
      <c r="C74" s="60"/>
      <c r="D74" s="60"/>
      <c r="E74" s="60"/>
      <c r="F74" s="60"/>
      <c r="G74" s="60"/>
    </row>
    <row r="75" spans="1:7" ht="15" customHeight="1" x14ac:dyDescent="0.45">
      <c r="A75" s="60" t="s">
        <v>146</v>
      </c>
      <c r="B75" s="90"/>
      <c r="C75" s="60"/>
      <c r="D75" s="60"/>
      <c r="E75" s="60"/>
      <c r="F75" s="60"/>
      <c r="G75" s="60"/>
    </row>
    <row r="76" spans="1:7" ht="15" customHeight="1" x14ac:dyDescent="0.45">
      <c r="A76" s="60" t="s">
        <v>147</v>
      </c>
      <c r="B76" s="90"/>
      <c r="C76" s="60"/>
      <c r="D76" s="60"/>
      <c r="E76" s="60"/>
      <c r="F76" s="60"/>
      <c r="G76" s="60"/>
    </row>
    <row r="77" spans="1:7" ht="15" customHeight="1" x14ac:dyDescent="0.45">
      <c r="A77" s="60" t="s">
        <v>148</v>
      </c>
      <c r="B77" s="90"/>
      <c r="C77" s="60"/>
      <c r="D77" s="60"/>
      <c r="E77" s="60"/>
      <c r="F77" s="60"/>
      <c r="G77" s="60"/>
    </row>
    <row r="78" spans="1:7" ht="15" customHeight="1" x14ac:dyDescent="0.45">
      <c r="A78" s="60" t="s">
        <v>149</v>
      </c>
      <c r="B78" s="90"/>
      <c r="C78" s="60"/>
      <c r="D78" s="60"/>
      <c r="E78" s="60"/>
      <c r="F78" s="60"/>
      <c r="G78" s="60"/>
    </row>
    <row r="79" spans="1:7" ht="15" customHeight="1" x14ac:dyDescent="0.45">
      <c r="A79" s="60" t="s">
        <v>150</v>
      </c>
      <c r="B79" s="90"/>
      <c r="C79" s="60"/>
      <c r="D79" s="60"/>
      <c r="E79" s="60"/>
      <c r="F79" s="60"/>
      <c r="G79" s="60"/>
    </row>
    <row r="80" spans="1:7" ht="15" customHeight="1" x14ac:dyDescent="0.45">
      <c r="A80" s="60" t="s">
        <v>151</v>
      </c>
      <c r="B80" s="90"/>
      <c r="C80" s="60"/>
      <c r="D80" s="60"/>
      <c r="E80" s="60"/>
      <c r="F80" s="60"/>
      <c r="G80" s="60"/>
    </row>
    <row r="81" spans="1:7" ht="15" customHeight="1" x14ac:dyDescent="0.45">
      <c r="A81" s="60" t="s">
        <v>152</v>
      </c>
      <c r="B81" s="90"/>
      <c r="C81" s="60"/>
      <c r="D81" s="60"/>
      <c r="E81" s="60"/>
      <c r="F81" s="60"/>
      <c r="G81" s="60"/>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5:AM45"/>
    <mergeCell ref="F46:H46"/>
    <mergeCell ref="I46:K46"/>
    <mergeCell ref="L46:N46"/>
    <mergeCell ref="O46:Q46"/>
    <mergeCell ref="R46:T46"/>
    <mergeCell ref="A43:B43"/>
    <mergeCell ref="C43:D43"/>
    <mergeCell ref="E43:H43"/>
    <mergeCell ref="I43:N43"/>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28"/>
  <dataValidations count="7">
    <dataValidation allowBlank="1" showInputMessage="1" sqref="B11:B12" xr:uid="{AB57EB85-FC12-440B-ACEB-9FCAEFA8EFA3}"/>
    <dataValidation type="list" allowBlank="1" showInputMessage="1" sqref="B13:B30" xr:uid="{8F8502BF-4369-45B7-961A-03116D94AE5A}">
      <formula1>INDIRECT($AK$1)</formula1>
    </dataValidation>
    <dataValidation type="list" allowBlank="1" showInputMessage="1" showErrorMessage="1" sqref="AK3:AN3" xr:uid="{E3EFC17B-EADD-47BF-B80E-D4B93D6D54EB}">
      <formula1>"４週,歴月"</formula1>
    </dataValidation>
    <dataValidation type="list" allowBlank="1" showInputMessage="1" showErrorMessage="1" sqref="AK4:AN4" xr:uid="{89BA1A7D-F82B-4312-BB60-2C035E4CCE4B}">
      <formula1>"予定,実績"</formula1>
    </dataValidation>
    <dataValidation type="list" allowBlank="1" showInputMessage="1" showErrorMessage="1" sqref="C11:C30" xr:uid="{2A775900-1C33-4C24-A479-1F30D3D25B70}">
      <formula1>"A,B,C,D"</formula1>
    </dataValidation>
    <dataValidation operator="greaterThanOrEqual" allowBlank="1" showInputMessage="1" showErrorMessage="1" sqref="I40:I41 AJ38:AJ39 AL38 I43 L40:L41" xr:uid="{FC0A889B-6D2F-4CBE-8306-A220D0BFBF71}"/>
    <dataValidation type="whole" operator="greaterThanOrEqual" allowBlank="1" showInputMessage="1" showErrorMessage="1" sqref="I38:I39 D38:F39 AG38:AG39 AD38:AD39 AA38:AA39 X38:X39 U38:U39 R38:R39 O38:O39 L38:L39" xr:uid="{1FD6EA55-603C-408D-8E49-16D48175AD82}">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G21" sqref="G21"/>
    </sheetView>
  </sheetViews>
  <sheetFormatPr defaultRowHeight="18" x14ac:dyDescent="0.45"/>
  <cols>
    <col min="1" max="1" width="26.3984375" customWidth="1"/>
    <col min="2" max="2" width="9" customWidth="1"/>
    <col min="3" max="3" width="22" customWidth="1"/>
  </cols>
  <sheetData>
    <row r="1" spans="1:12" x14ac:dyDescent="0.45">
      <c r="A1" t="s">
        <v>92</v>
      </c>
      <c r="B1" t="s">
        <v>241</v>
      </c>
      <c r="C1" t="s">
        <v>242</v>
      </c>
      <c r="D1" t="s">
        <v>243</v>
      </c>
      <c r="E1" t="s">
        <v>244</v>
      </c>
      <c r="F1" t="s">
        <v>245</v>
      </c>
      <c r="G1" t="s">
        <v>246</v>
      </c>
      <c r="H1" t="s">
        <v>247</v>
      </c>
      <c r="I1" t="s">
        <v>248</v>
      </c>
      <c r="J1" t="s">
        <v>249</v>
      </c>
      <c r="K1" t="s">
        <v>250</v>
      </c>
    </row>
    <row r="2" spans="1:12" x14ac:dyDescent="0.45">
      <c r="A2" t="s">
        <v>251</v>
      </c>
      <c r="B2" t="s">
        <v>156</v>
      </c>
      <c r="C2" t="s">
        <v>157</v>
      </c>
      <c r="D2" t="s">
        <v>158</v>
      </c>
    </row>
    <row r="3" spans="1:12" x14ac:dyDescent="0.45">
      <c r="A3" t="s">
        <v>188</v>
      </c>
      <c r="B3" t="s">
        <v>156</v>
      </c>
      <c r="C3" t="s">
        <v>157</v>
      </c>
      <c r="D3" t="s">
        <v>158</v>
      </c>
    </row>
    <row r="4" spans="1:12" x14ac:dyDescent="0.45">
      <c r="A4" t="s">
        <v>189</v>
      </c>
      <c r="B4" t="s">
        <v>156</v>
      </c>
      <c r="C4" t="s">
        <v>157</v>
      </c>
      <c r="D4" t="s">
        <v>158</v>
      </c>
    </row>
    <row r="5" spans="1:12" x14ac:dyDescent="0.45">
      <c r="A5" t="s">
        <v>190</v>
      </c>
      <c r="B5" t="s">
        <v>156</v>
      </c>
      <c r="C5" t="s">
        <v>157</v>
      </c>
      <c r="D5" t="s">
        <v>158</v>
      </c>
    </row>
    <row r="6" spans="1:12" x14ac:dyDescent="0.45">
      <c r="A6" s="108" t="s">
        <v>191</v>
      </c>
      <c r="B6" s="108" t="s">
        <v>156</v>
      </c>
      <c r="C6" s="108" t="s">
        <v>192</v>
      </c>
      <c r="D6" s="108" t="s">
        <v>193</v>
      </c>
      <c r="E6" s="108" t="s">
        <v>194</v>
      </c>
      <c r="F6" s="108" t="s">
        <v>200</v>
      </c>
      <c r="G6" s="108"/>
      <c r="H6" s="108"/>
      <c r="I6" s="108"/>
      <c r="J6" s="108"/>
    </row>
    <row r="7" spans="1:12" x14ac:dyDescent="0.45">
      <c r="A7" s="108" t="s">
        <v>202</v>
      </c>
      <c r="B7" s="108" t="s">
        <v>156</v>
      </c>
      <c r="C7" s="108" t="s">
        <v>192</v>
      </c>
      <c r="D7" s="108" t="s">
        <v>193</v>
      </c>
      <c r="E7" s="108" t="s">
        <v>194</v>
      </c>
      <c r="F7" s="108" t="s">
        <v>204</v>
      </c>
      <c r="G7" s="108" t="s">
        <v>252</v>
      </c>
      <c r="H7" s="108" t="s">
        <v>253</v>
      </c>
      <c r="I7" s="108" t="s">
        <v>200</v>
      </c>
      <c r="J7" s="108"/>
    </row>
    <row r="8" spans="1:12" x14ac:dyDescent="0.45">
      <c r="A8" s="108" t="s">
        <v>254</v>
      </c>
      <c r="B8" s="108" t="s">
        <v>156</v>
      </c>
      <c r="C8" s="108" t="s">
        <v>200</v>
      </c>
      <c r="D8" s="108"/>
      <c r="E8" s="108"/>
      <c r="F8" s="108"/>
      <c r="G8" s="108"/>
      <c r="H8" s="108"/>
      <c r="I8" s="108"/>
      <c r="J8" s="108"/>
    </row>
    <row r="9" spans="1:12" x14ac:dyDescent="0.45">
      <c r="A9" s="108" t="s">
        <v>255</v>
      </c>
      <c r="B9" s="108" t="s">
        <v>156</v>
      </c>
      <c r="C9" s="108" t="s">
        <v>200</v>
      </c>
      <c r="D9" s="108"/>
      <c r="E9" s="108"/>
      <c r="F9" s="108"/>
      <c r="G9" s="108"/>
      <c r="H9" s="108"/>
      <c r="I9" s="108"/>
      <c r="J9" s="108"/>
    </row>
    <row r="10" spans="1:12" x14ac:dyDescent="0.45">
      <c r="A10" s="108" t="s">
        <v>256</v>
      </c>
      <c r="B10" s="108" t="s">
        <v>156</v>
      </c>
      <c r="C10" s="108" t="s">
        <v>200</v>
      </c>
      <c r="D10" s="108"/>
      <c r="E10" s="108"/>
      <c r="F10" s="108"/>
      <c r="G10" s="108"/>
      <c r="H10" s="108"/>
      <c r="I10" s="108"/>
      <c r="J10" s="108"/>
    </row>
    <row r="11" spans="1:12" x14ac:dyDescent="0.45">
      <c r="A11" s="108" t="s">
        <v>257</v>
      </c>
      <c r="B11" s="108" t="s">
        <v>156</v>
      </c>
      <c r="C11" s="108" t="s">
        <v>157</v>
      </c>
      <c r="D11" s="108" t="s">
        <v>158</v>
      </c>
      <c r="E11" s="108"/>
      <c r="F11" s="108"/>
      <c r="G11" s="108"/>
      <c r="H11" s="108"/>
      <c r="I11" s="108"/>
      <c r="J11" s="108"/>
    </row>
    <row r="12" spans="1:12" x14ac:dyDescent="0.45">
      <c r="A12" s="108" t="s">
        <v>218</v>
      </c>
      <c r="B12" s="108" t="s">
        <v>156</v>
      </c>
      <c r="C12" s="108" t="s">
        <v>192</v>
      </c>
      <c r="D12" s="108" t="s">
        <v>219</v>
      </c>
      <c r="E12" s="108" t="s">
        <v>200</v>
      </c>
      <c r="F12" s="108"/>
      <c r="G12" s="108"/>
      <c r="H12" s="108"/>
      <c r="I12" s="108"/>
      <c r="J12" s="108"/>
    </row>
    <row r="13" spans="1:12" x14ac:dyDescent="0.45">
      <c r="A13" s="108" t="s">
        <v>220</v>
      </c>
      <c r="B13" s="108" t="s">
        <v>156</v>
      </c>
      <c r="C13" s="108" t="s">
        <v>192</v>
      </c>
      <c r="D13" s="108" t="s">
        <v>219</v>
      </c>
      <c r="E13" s="108"/>
      <c r="F13" s="108"/>
      <c r="G13" s="108"/>
      <c r="H13" s="108"/>
      <c r="I13" s="108"/>
      <c r="J13" s="108"/>
    </row>
    <row r="14" spans="1:12" x14ac:dyDescent="0.45">
      <c r="A14" s="108" t="s">
        <v>221</v>
      </c>
      <c r="B14" s="108" t="s">
        <v>156</v>
      </c>
      <c r="C14" s="108" t="s">
        <v>192</v>
      </c>
      <c r="D14" s="108" t="s">
        <v>219</v>
      </c>
      <c r="E14" s="108" t="s">
        <v>200</v>
      </c>
      <c r="F14" s="108" t="s">
        <v>258</v>
      </c>
      <c r="G14" s="108"/>
      <c r="H14" s="108"/>
      <c r="I14" s="108"/>
      <c r="J14" s="108"/>
    </row>
    <row r="15" spans="1:12" x14ac:dyDescent="0.45">
      <c r="A15" s="108" t="s">
        <v>222</v>
      </c>
      <c r="B15" s="108" t="s">
        <v>156</v>
      </c>
      <c r="C15" s="108" t="s">
        <v>192</v>
      </c>
      <c r="D15" s="108" t="s">
        <v>193</v>
      </c>
      <c r="E15" s="108" t="s">
        <v>194</v>
      </c>
      <c r="F15" s="108" t="s">
        <v>204</v>
      </c>
      <c r="G15" s="108" t="s">
        <v>252</v>
      </c>
      <c r="H15" s="108" t="s">
        <v>253</v>
      </c>
      <c r="I15" s="108" t="s">
        <v>259</v>
      </c>
      <c r="J15" s="108" t="s">
        <v>260</v>
      </c>
      <c r="K15" t="s">
        <v>200</v>
      </c>
      <c r="L15" s="108"/>
    </row>
    <row r="16" spans="1:12" x14ac:dyDescent="0.45">
      <c r="A16" s="108" t="s">
        <v>203</v>
      </c>
      <c r="B16" s="108" t="s">
        <v>156</v>
      </c>
      <c r="C16" s="108" t="s">
        <v>192</v>
      </c>
      <c r="D16" s="108" t="s">
        <v>194</v>
      </c>
      <c r="E16" s="108" t="s">
        <v>204</v>
      </c>
      <c r="F16" s="108" t="s">
        <v>252</v>
      </c>
      <c r="G16" s="108" t="s">
        <v>253</v>
      </c>
      <c r="H16" s="108" t="s">
        <v>200</v>
      </c>
      <c r="I16" s="108"/>
      <c r="J16" s="108"/>
    </row>
    <row r="17" spans="1:11" x14ac:dyDescent="0.45">
      <c r="A17" s="108" t="s">
        <v>205</v>
      </c>
      <c r="B17" s="108" t="s">
        <v>156</v>
      </c>
      <c r="C17" s="108" t="s">
        <v>192</v>
      </c>
      <c r="D17" s="108" t="s">
        <v>206</v>
      </c>
      <c r="E17" s="108" t="s">
        <v>200</v>
      </c>
      <c r="F17" s="108"/>
      <c r="G17" s="108"/>
      <c r="H17" s="108"/>
      <c r="I17" s="108"/>
      <c r="J17" s="108"/>
    </row>
    <row r="18" spans="1:11" x14ac:dyDescent="0.45">
      <c r="A18" s="108" t="s">
        <v>261</v>
      </c>
      <c r="B18" s="108" t="s">
        <v>156</v>
      </c>
      <c r="C18" s="108" t="s">
        <v>207</v>
      </c>
      <c r="D18" s="108"/>
      <c r="E18" s="108"/>
      <c r="F18" s="108"/>
      <c r="G18" s="108"/>
      <c r="H18" s="108"/>
      <c r="I18" s="108"/>
      <c r="J18" s="108"/>
    </row>
    <row r="19" spans="1:11" x14ac:dyDescent="0.45">
      <c r="A19" s="108" t="s">
        <v>208</v>
      </c>
      <c r="B19" s="108" t="s">
        <v>156</v>
      </c>
      <c r="C19" s="108" t="s">
        <v>192</v>
      </c>
      <c r="D19" s="108" t="s">
        <v>209</v>
      </c>
      <c r="E19" s="108" t="s">
        <v>210</v>
      </c>
      <c r="F19" s="108" t="s">
        <v>212</v>
      </c>
      <c r="G19" s="108"/>
      <c r="H19" s="108"/>
      <c r="I19" s="108"/>
      <c r="J19" s="108"/>
    </row>
    <row r="20" spans="1:11" x14ac:dyDescent="0.45">
      <c r="A20" s="108" t="s">
        <v>211</v>
      </c>
      <c r="B20" s="108" t="s">
        <v>156</v>
      </c>
      <c r="C20" s="108" t="s">
        <v>192</v>
      </c>
      <c r="D20" s="108" t="s">
        <v>210</v>
      </c>
      <c r="E20" s="108" t="s">
        <v>212</v>
      </c>
      <c r="F20" s="108"/>
      <c r="G20" s="108"/>
      <c r="H20" s="108"/>
      <c r="I20" s="108"/>
      <c r="J20" s="108"/>
    </row>
    <row r="21" spans="1:11" x14ac:dyDescent="0.45">
      <c r="A21" s="108" t="s">
        <v>213</v>
      </c>
      <c r="B21" s="108" t="s">
        <v>156</v>
      </c>
      <c r="C21" s="108" t="s">
        <v>192</v>
      </c>
      <c r="D21" s="108" t="s">
        <v>210</v>
      </c>
      <c r="E21" s="108" t="s">
        <v>212</v>
      </c>
      <c r="F21" s="108"/>
      <c r="G21" s="108"/>
      <c r="H21" s="108"/>
      <c r="I21" s="108"/>
      <c r="J21" s="108"/>
    </row>
    <row r="22" spans="1:11" x14ac:dyDescent="0.45">
      <c r="A22" s="108" t="s">
        <v>223</v>
      </c>
      <c r="B22" s="108" t="s">
        <v>156</v>
      </c>
      <c r="C22" s="108" t="s">
        <v>158</v>
      </c>
      <c r="D22" s="108" t="s">
        <v>279</v>
      </c>
      <c r="E22" s="108"/>
      <c r="F22" s="108"/>
      <c r="G22" s="108"/>
      <c r="H22" s="108"/>
      <c r="I22" s="108"/>
      <c r="J22" s="108"/>
    </row>
    <row r="23" spans="1:11" x14ac:dyDescent="0.45">
      <c r="A23" s="108" t="s">
        <v>214</v>
      </c>
      <c r="B23" s="108" t="s">
        <v>156</v>
      </c>
      <c r="C23" s="108" t="s">
        <v>192</v>
      </c>
      <c r="D23" s="108" t="s">
        <v>215</v>
      </c>
      <c r="E23" s="108"/>
      <c r="F23" s="108"/>
      <c r="G23" s="108"/>
      <c r="H23" s="108"/>
      <c r="I23" s="108"/>
      <c r="J23" s="108"/>
    </row>
    <row r="24" spans="1:11" x14ac:dyDescent="0.45">
      <c r="A24" s="108" t="s">
        <v>216</v>
      </c>
      <c r="B24" s="108" t="s">
        <v>156</v>
      </c>
      <c r="C24" s="108" t="s">
        <v>192</v>
      </c>
      <c r="D24" s="108" t="s">
        <v>217</v>
      </c>
      <c r="E24" s="108"/>
      <c r="F24" s="108"/>
      <c r="G24" s="108"/>
      <c r="H24" s="108"/>
      <c r="I24" s="108"/>
      <c r="J24" s="108"/>
    </row>
    <row r="25" spans="1:11" x14ac:dyDescent="0.45">
      <c r="A25" s="108" t="s">
        <v>224</v>
      </c>
      <c r="B25" s="108" t="s">
        <v>156</v>
      </c>
      <c r="C25" s="108" t="s">
        <v>225</v>
      </c>
      <c r="D25" s="108" t="s">
        <v>226</v>
      </c>
      <c r="E25" s="108"/>
      <c r="F25" s="108"/>
      <c r="G25" s="108"/>
      <c r="H25" s="108"/>
      <c r="I25" s="108"/>
      <c r="J25" s="108"/>
    </row>
    <row r="26" spans="1:11" x14ac:dyDescent="0.45">
      <c r="A26" s="108" t="s">
        <v>227</v>
      </c>
      <c r="B26" s="108" t="s">
        <v>156</v>
      </c>
      <c r="C26" s="108" t="s">
        <v>235</v>
      </c>
      <c r="D26" s="108" t="s">
        <v>228</v>
      </c>
      <c r="E26" s="108" t="s">
        <v>229</v>
      </c>
      <c r="F26" s="108" t="s">
        <v>262</v>
      </c>
      <c r="G26" s="108" t="s">
        <v>194</v>
      </c>
      <c r="H26" s="108" t="s">
        <v>230</v>
      </c>
      <c r="I26" s="108"/>
      <c r="J26" s="108"/>
    </row>
    <row r="27" spans="1:11" x14ac:dyDescent="0.45">
      <c r="A27" s="108" t="s">
        <v>231</v>
      </c>
      <c r="B27" s="108" t="s">
        <v>156</v>
      </c>
      <c r="C27" s="108" t="s">
        <v>235</v>
      </c>
      <c r="D27" s="108" t="s">
        <v>232</v>
      </c>
      <c r="E27" s="108" t="s">
        <v>194</v>
      </c>
      <c r="F27" s="108" t="s">
        <v>228</v>
      </c>
      <c r="G27" s="108" t="s">
        <v>229</v>
      </c>
      <c r="H27" s="108" t="s">
        <v>262</v>
      </c>
      <c r="I27" s="108" t="s">
        <v>230</v>
      </c>
      <c r="J27" s="108"/>
    </row>
    <row r="28" spans="1:11" x14ac:dyDescent="0.45">
      <c r="A28" s="108" t="s">
        <v>233</v>
      </c>
      <c r="B28" s="108" t="s">
        <v>156</v>
      </c>
      <c r="C28" s="108" t="s">
        <v>235</v>
      </c>
      <c r="D28" s="108" t="s">
        <v>232</v>
      </c>
      <c r="E28" s="108" t="s">
        <v>228</v>
      </c>
      <c r="F28" s="108" t="s">
        <v>229</v>
      </c>
      <c r="G28" s="108" t="s">
        <v>263</v>
      </c>
      <c r="H28" s="108" t="s">
        <v>264</v>
      </c>
      <c r="I28" s="108" t="s">
        <v>262</v>
      </c>
      <c r="J28" s="108" t="s">
        <v>194</v>
      </c>
      <c r="K28" s="108" t="s">
        <v>230</v>
      </c>
    </row>
    <row r="29" spans="1:11" x14ac:dyDescent="0.45">
      <c r="A29" s="108" t="s">
        <v>237</v>
      </c>
      <c r="B29" s="108" t="s">
        <v>156</v>
      </c>
      <c r="C29" s="108" t="s">
        <v>235</v>
      </c>
      <c r="D29" s="108" t="s">
        <v>236</v>
      </c>
      <c r="E29" s="108"/>
      <c r="F29" s="108"/>
      <c r="G29" s="108"/>
      <c r="H29" s="108"/>
      <c r="I29" s="108"/>
      <c r="J29" s="108"/>
      <c r="K29" s="108"/>
    </row>
    <row r="30" spans="1:11" x14ac:dyDescent="0.45">
      <c r="A30" s="108" t="s">
        <v>234</v>
      </c>
      <c r="B30" s="108" t="s">
        <v>156</v>
      </c>
      <c r="C30" s="108" t="s">
        <v>235</v>
      </c>
      <c r="D30" s="108" t="s">
        <v>236</v>
      </c>
      <c r="E30" s="108"/>
      <c r="F30" s="108"/>
      <c r="G30" s="108"/>
      <c r="H30" s="108"/>
      <c r="I30" s="108"/>
      <c r="J30" s="108"/>
      <c r="K30" s="108"/>
    </row>
    <row r="31" spans="1:11" x14ac:dyDescent="0.45">
      <c r="A31" s="108" t="s">
        <v>238</v>
      </c>
      <c r="B31" s="108" t="s">
        <v>156</v>
      </c>
      <c r="C31" s="108" t="s">
        <v>235</v>
      </c>
      <c r="D31" s="108" t="s">
        <v>193</v>
      </c>
      <c r="E31" s="108" t="s">
        <v>194</v>
      </c>
      <c r="F31" s="108" t="s">
        <v>228</v>
      </c>
      <c r="G31" s="108" t="s">
        <v>229</v>
      </c>
      <c r="H31" s="108" t="s">
        <v>263</v>
      </c>
      <c r="I31" s="108" t="s">
        <v>264</v>
      </c>
      <c r="J31" s="108" t="s">
        <v>239</v>
      </c>
      <c r="K31" s="108"/>
    </row>
    <row r="32" spans="1:11" x14ac:dyDescent="0.45">
      <c r="A32" s="108" t="s">
        <v>240</v>
      </c>
      <c r="B32" s="108" t="s">
        <v>235</v>
      </c>
      <c r="C32" s="108" t="s">
        <v>193</v>
      </c>
      <c r="D32" s="108" t="s">
        <v>194</v>
      </c>
      <c r="E32" s="108" t="s">
        <v>228</v>
      </c>
      <c r="F32" s="108" t="s">
        <v>229</v>
      </c>
      <c r="G32" s="108" t="s">
        <v>239</v>
      </c>
      <c r="H32" s="108" t="s">
        <v>265</v>
      </c>
      <c r="I32" s="108" t="s">
        <v>266</v>
      </c>
      <c r="J32" s="108"/>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37</vt:i4>
      </vt:variant>
    </vt:vector>
  </HeadingPairs>
  <TitlesOfParts>
    <vt:vector size="41" baseType="lpstr">
      <vt:lpstr>付表３－２</vt:lpstr>
      <vt:lpstr>勤務形態一覧表（記載例）</vt:lpstr>
      <vt:lpstr>勤務形態一覧表（療養介護）</vt:lpstr>
      <vt:lpstr>選択肢</vt:lpstr>
      <vt:lpstr>'勤務形態一覧表（記載例）'!Print_Area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2026-03-19T14:34:14Z</dcterms:modified>
</cp:coreProperties>
</file>