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updateLinks="never" defaultThemeVersion="124226"/>
  <xr:revisionPtr revIDLastSave="0" documentId="13_ncr:1_{2062A86C-4FC2-495F-BB44-6553FC0EFA80}" xr6:coauthVersionLast="47" xr6:coauthVersionMax="47" xr10:uidLastSave="{00000000-0000-0000-0000-000000000000}"/>
  <bookViews>
    <workbookView xWindow="-120" yWindow="-120" windowWidth="29040" windowHeight="15720" tabRatio="689" firstSheet="1" activeTab="1" xr2:uid="{00000000-000D-0000-FFFF-FFFF00000000}"/>
  </bookViews>
  <sheets>
    <sheet name="Sheet1" sheetId="145" state="hidden" r:id="rId1"/>
    <sheet name="別紙３（１）パッケージ型導入支援　総表" sheetId="223" r:id="rId2"/>
    <sheet name="別紙３（２）　パッケージ型導入支援 事業計画 " sheetId="219" r:id="rId3"/>
    <sheet name="別紙３（３）　パッケージ型導入支援 積算内訳" sheetId="220" r:id="rId4"/>
    <sheet name="参考様式" sheetId="225" r:id="rId5"/>
    <sheet name="(県集計用)" sheetId="226" r:id="rId6"/>
  </sheets>
  <definedNames>
    <definedName name="_Order1" hidden="1">255</definedName>
    <definedName name="_Order2" hidden="1">255</definedName>
    <definedName name="_xlnm.Print_Area" localSheetId="4">参考様式!$A$1:$D$21</definedName>
    <definedName name="_xlnm.Print_Area" localSheetId="1">'別紙３（１）パッケージ型導入支援　総表'!$A$1:$X$78</definedName>
    <definedName name="_xlnm.Print_Area" localSheetId="2">'別紙３（２）　パッケージ型導入支援 事業計画 '!$A$1:$N$108</definedName>
    <definedName name="_xlnm.Print_Area" localSheetId="3">'別紙３（３）　パッケージ型導入支援 積算内訳'!$A$1:$W$60</definedName>
    <definedName name="グループホーム" localSheetId="5">#REF!</definedName>
    <definedName name="グループホーム" localSheetId="4">#REF!</definedName>
    <definedName name="グループホーム" localSheetId="1">'別紙３（１）パッケージ型導入支援　総表'!$E$51:$E$57</definedName>
    <definedName name="グループホーム">#REF!</definedName>
    <definedName name="居宅介護" localSheetId="5">#REF!</definedName>
    <definedName name="居宅介護" localSheetId="4">#REF!</definedName>
    <definedName name="居宅介護" localSheetId="1">'別紙３（１）パッケージ型導入支援　総表'!$F$51:$F$56</definedName>
    <definedName name="居宅介護">#REF!</definedName>
    <definedName name="重度障害者等包括支援" localSheetId="5">#REF!</definedName>
    <definedName name="重度障害者等包括支援" localSheetId="4">#REF!</definedName>
    <definedName name="重度障害者等包括支援" localSheetId="1">'別紙３（１）パッケージ型導入支援　総表'!$N$51:$N$56</definedName>
    <definedName name="重度障害者等包括支援">#REF!</definedName>
    <definedName name="重度訪問介護" localSheetId="5">#REF!</definedName>
    <definedName name="重度訪問介護" localSheetId="4">#REF!</definedName>
    <definedName name="重度訪問介護" localSheetId="1">'別紙３（１）パッケージ型導入支援　総表'!$L$51:$L$56</definedName>
    <definedName name="重度訪問介護">#REF!</definedName>
    <definedName name="障害児入所施設" localSheetId="5">#REF!</definedName>
    <definedName name="障害児入所施設" localSheetId="4">#REF!</definedName>
    <definedName name="障害児入所施設" localSheetId="1">'別紙３（１）パッケージ型導入支援　総表'!$O$51:$O$56</definedName>
    <definedName name="障害児入所施設">#REF!</definedName>
    <definedName name="障害者支援施設" localSheetId="5">#REF!</definedName>
    <definedName name="障害者支援施設" localSheetId="4">#REF!</definedName>
    <definedName name="障害者支援施設" localSheetId="1">'別紙３（１）パッケージ型導入支援　総表'!$D$51:$D$57</definedName>
    <definedName name="障害者支援施設">#REF!</definedName>
    <definedName name="短期入所" localSheetId="5">#REF!</definedName>
    <definedName name="短期入所" localSheetId="4">#REF!</definedName>
    <definedName name="短期入所" localSheetId="1">'別紙３（１）パッケージ型導入支援　総表'!$M$51:$M$56</definedName>
    <definedName name="短期入所">#REF!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 i="226" l="1"/>
  <c r="AA2" i="226" l="1"/>
  <c r="Y2" i="226"/>
  <c r="X2" i="226"/>
  <c r="W2" i="226"/>
  <c r="U2" i="226"/>
  <c r="Q2" i="226"/>
  <c r="P2" i="226"/>
  <c r="N2" i="226"/>
  <c r="M2" i="226"/>
  <c r="L2" i="226"/>
  <c r="K2" i="226"/>
  <c r="J2" i="226"/>
  <c r="I2" i="226"/>
  <c r="H2" i="226"/>
  <c r="G2" i="226"/>
  <c r="F2" i="226"/>
  <c r="E2" i="226"/>
  <c r="D2" i="226"/>
  <c r="C2" i="226"/>
  <c r="B2" i="226"/>
  <c r="A2" i="226"/>
  <c r="S2" i="226" l="1"/>
  <c r="R2" i="226"/>
  <c r="T2" i="226" s="1"/>
  <c r="R7" i="223" l="1"/>
  <c r="S7" i="223" s="1"/>
  <c r="R8" i="223"/>
  <c r="S8" i="223" s="1"/>
  <c r="R9" i="223"/>
  <c r="S9" i="223" s="1"/>
  <c r="R10" i="223"/>
  <c r="S10" i="223" s="1"/>
  <c r="R11" i="223"/>
  <c r="S11" i="223" s="1"/>
  <c r="R12" i="223"/>
  <c r="R13" i="223"/>
  <c r="R14" i="223"/>
  <c r="S14" i="223" s="1"/>
  <c r="R15" i="223"/>
  <c r="S15" i="223" s="1"/>
  <c r="R16" i="223"/>
  <c r="S16" i="223" s="1"/>
  <c r="R17" i="223"/>
  <c r="S17" i="223" s="1"/>
  <c r="R18" i="223"/>
  <c r="S18" i="223" s="1"/>
  <c r="R19" i="223"/>
  <c r="S19" i="223" s="1"/>
  <c r="R20" i="223"/>
  <c r="R21" i="223"/>
  <c r="S21" i="223" s="1"/>
  <c r="R22" i="223"/>
  <c r="S22" i="223" s="1"/>
  <c r="R23" i="223"/>
  <c r="S23" i="223" s="1"/>
  <c r="R24" i="223"/>
  <c r="S24" i="223" s="1"/>
  <c r="R25" i="223"/>
  <c r="S25" i="223" s="1"/>
  <c r="R26" i="223"/>
  <c r="S26" i="223" s="1"/>
  <c r="R27" i="223"/>
  <c r="S27" i="223" s="1"/>
  <c r="R28" i="223"/>
  <c r="R29" i="223"/>
  <c r="S29" i="223" s="1"/>
  <c r="R30" i="223"/>
  <c r="S30" i="223" s="1"/>
  <c r="R6" i="223"/>
  <c r="S6" i="223" s="1"/>
  <c r="S12" i="223"/>
  <c r="S13" i="223"/>
  <c r="S20" i="223"/>
  <c r="S28" i="223"/>
  <c r="U31" i="223"/>
  <c r="AA30" i="223"/>
  <c r="Z30" i="223"/>
  <c r="F30" i="223"/>
  <c r="AA29" i="223"/>
  <c r="Z29" i="223"/>
  <c r="F29" i="223"/>
  <c r="AA28" i="223"/>
  <c r="Z28" i="223"/>
  <c r="F28" i="223"/>
  <c r="AA27" i="223"/>
  <c r="Z27" i="223"/>
  <c r="F27" i="223"/>
  <c r="AA26" i="223"/>
  <c r="Z26" i="223"/>
  <c r="F26" i="223"/>
  <c r="AA25" i="223"/>
  <c r="Z25" i="223"/>
  <c r="F25" i="223"/>
  <c r="AA24" i="223"/>
  <c r="Z24" i="223"/>
  <c r="F24" i="223"/>
  <c r="AA23" i="223"/>
  <c r="Z23" i="223"/>
  <c r="F23" i="223"/>
  <c r="AA22" i="223"/>
  <c r="Z22" i="223"/>
  <c r="F22" i="223"/>
  <c r="AA21" i="223"/>
  <c r="Z21" i="223"/>
  <c r="F21" i="223"/>
  <c r="AA20" i="223"/>
  <c r="Z20" i="223"/>
  <c r="F20" i="223"/>
  <c r="AA19" i="223"/>
  <c r="Z19" i="223"/>
  <c r="F19" i="223"/>
  <c r="AA18" i="223"/>
  <c r="Z18" i="223"/>
  <c r="F18" i="223"/>
  <c r="AA17" i="223"/>
  <c r="Z17" i="223"/>
  <c r="F17" i="223"/>
  <c r="AA16" i="223"/>
  <c r="Z16" i="223"/>
  <c r="F16" i="223"/>
  <c r="AA15" i="223"/>
  <c r="Z15" i="223"/>
  <c r="F15" i="223"/>
  <c r="AA14" i="223"/>
  <c r="Z14" i="223"/>
  <c r="F14" i="223"/>
  <c r="AA13" i="223"/>
  <c r="Z13" i="223"/>
  <c r="F13" i="223"/>
  <c r="AA12" i="223"/>
  <c r="Z12" i="223"/>
  <c r="F12" i="223"/>
  <c r="AA11" i="223"/>
  <c r="Z11" i="223"/>
  <c r="F11" i="223"/>
  <c r="AA10" i="223"/>
  <c r="Z10" i="223"/>
  <c r="F10" i="223"/>
  <c r="AA9" i="223"/>
  <c r="Z9" i="223"/>
  <c r="F9" i="223"/>
  <c r="AA8" i="223"/>
  <c r="Z8" i="223"/>
  <c r="F8" i="223"/>
  <c r="AA7" i="223"/>
  <c r="Z7" i="223"/>
  <c r="F7" i="223"/>
  <c r="AA6" i="223"/>
  <c r="Z6" i="223"/>
  <c r="F6" i="223"/>
  <c r="AB14" i="223" l="1"/>
  <c r="AB6" i="223"/>
  <c r="AB27" i="223"/>
  <c r="AB12" i="223"/>
  <c r="AB20" i="223"/>
  <c r="AB23" i="223"/>
  <c r="T7" i="223"/>
  <c r="V7" i="223" s="1"/>
  <c r="W7" i="223" s="1"/>
  <c r="T12" i="223"/>
  <c r="V12" i="223" s="1"/>
  <c r="W12" i="223" s="1"/>
  <c r="AB13" i="223"/>
  <c r="T9" i="223"/>
  <c r="V9" i="223" s="1"/>
  <c r="W9" i="223" s="1"/>
  <c r="AB10" i="223"/>
  <c r="T17" i="223"/>
  <c r="V17" i="223" s="1"/>
  <c r="W17" i="223" s="1"/>
  <c r="T25" i="223"/>
  <c r="V25" i="223" s="1"/>
  <c r="W25" i="223" s="1"/>
  <c r="AB29" i="223"/>
  <c r="AB7" i="223"/>
  <c r="T14" i="223"/>
  <c r="V14" i="223" s="1"/>
  <c r="W14" i="223" s="1"/>
  <c r="AB15" i="223"/>
  <c r="T22" i="223"/>
  <c r="V22" i="223" s="1"/>
  <c r="W22" i="223" s="1"/>
  <c r="T11" i="223"/>
  <c r="V11" i="223" s="1"/>
  <c r="W11" i="223" s="1"/>
  <c r="T19" i="223"/>
  <c r="V19" i="223" s="1"/>
  <c r="W19" i="223" s="1"/>
  <c r="T27" i="223"/>
  <c r="V27" i="223" s="1"/>
  <c r="W27" i="223" s="1"/>
  <c r="T8" i="223"/>
  <c r="V8" i="223" s="1"/>
  <c r="W8" i="223" s="1"/>
  <c r="AB9" i="223"/>
  <c r="T16" i="223"/>
  <c r="V16" i="223" s="1"/>
  <c r="W16" i="223" s="1"/>
  <c r="AB17" i="223"/>
  <c r="T24" i="223"/>
  <c r="V24" i="223" s="1"/>
  <c r="W24" i="223" s="1"/>
  <c r="T13" i="223"/>
  <c r="V13" i="223" s="1"/>
  <c r="W13" i="223" s="1"/>
  <c r="T21" i="223"/>
  <c r="V21" i="223" s="1"/>
  <c r="W21" i="223" s="1"/>
  <c r="T29" i="223"/>
  <c r="V29" i="223" s="1"/>
  <c r="W29" i="223" s="1"/>
  <c r="AB30" i="223"/>
  <c r="T10" i="223"/>
  <c r="V10" i="223" s="1"/>
  <c r="W10" i="223" s="1"/>
  <c r="AB11" i="223"/>
  <c r="T18" i="223"/>
  <c r="V18" i="223" s="1"/>
  <c r="W18" i="223" s="1"/>
  <c r="T26" i="223"/>
  <c r="V26" i="223" s="1"/>
  <c r="W26" i="223" s="1"/>
  <c r="T20" i="223"/>
  <c r="V20" i="223" s="1"/>
  <c r="W20" i="223" s="1"/>
  <c r="AB8" i="223"/>
  <c r="T15" i="223"/>
  <c r="V15" i="223" s="1"/>
  <c r="W15" i="223" s="1"/>
  <c r="AB16" i="223"/>
  <c r="T23" i="223"/>
  <c r="V23" i="223" s="1"/>
  <c r="W23" i="223" s="1"/>
  <c r="AB21" i="223"/>
  <c r="AB25" i="223"/>
  <c r="AB28" i="223"/>
  <c r="AB24" i="223"/>
  <c r="T30" i="223"/>
  <c r="V30" i="223" s="1"/>
  <c r="W30" i="223" s="1"/>
  <c r="T28" i="223"/>
  <c r="V28" i="223" s="1"/>
  <c r="W28" i="223" s="1"/>
  <c r="AB19" i="223"/>
  <c r="B3" i="223" s="1"/>
  <c r="AB18" i="223"/>
  <c r="AB22" i="223"/>
  <c r="AB26" i="223"/>
  <c r="T6" i="223"/>
  <c r="F91" i="219"/>
  <c r="L91" i="219" s="1"/>
  <c r="F92" i="219"/>
  <c r="L92" i="219" s="1"/>
  <c r="F75" i="219"/>
  <c r="L75" i="219" s="1"/>
  <c r="F76" i="219"/>
  <c r="L76" i="219" s="1"/>
  <c r="S31" i="223" l="1"/>
  <c r="V6" i="223"/>
  <c r="T31" i="223"/>
  <c r="K91" i="219"/>
  <c r="K92" i="219"/>
  <c r="K75" i="219"/>
  <c r="K76" i="219"/>
  <c r="W6" i="223" l="1"/>
  <c r="W31" i="223" s="1"/>
  <c r="W33" i="223" s="1"/>
  <c r="V31" i="223"/>
  <c r="B43" i="220"/>
  <c r="S39" i="220"/>
  <c r="P38" i="220"/>
  <c r="P37" i="220"/>
  <c r="P36" i="220"/>
  <c r="P35" i="220"/>
  <c r="P34" i="220"/>
  <c r="P33" i="220"/>
  <c r="P32" i="220"/>
  <c r="P31" i="220"/>
  <c r="P30" i="220"/>
  <c r="P29" i="220"/>
  <c r="P22" i="220"/>
  <c r="P23" i="220"/>
  <c r="P24" i="220"/>
  <c r="P25" i="220"/>
  <c r="S26" i="220"/>
  <c r="P21" i="220"/>
  <c r="J96" i="219"/>
  <c r="E96" i="219"/>
  <c r="F95" i="219"/>
  <c r="L95" i="219" s="1"/>
  <c r="F94" i="219"/>
  <c r="L94" i="219" s="1"/>
  <c r="F93" i="219"/>
  <c r="L93" i="219" s="1"/>
  <c r="F90" i="219"/>
  <c r="K90" i="219" s="1"/>
  <c r="F89" i="219"/>
  <c r="K89" i="219" s="1"/>
  <c r="F88" i="219"/>
  <c r="K88" i="219" s="1"/>
  <c r="F87" i="219"/>
  <c r="L87" i="219" s="1"/>
  <c r="F86" i="219"/>
  <c r="L86" i="219" s="1"/>
  <c r="F85" i="219"/>
  <c r="L85" i="219" s="1"/>
  <c r="L96" i="219" s="1"/>
  <c r="J80" i="219"/>
  <c r="E80" i="219"/>
  <c r="F79" i="219"/>
  <c r="K79" i="219" s="1"/>
  <c r="F78" i="219"/>
  <c r="L78" i="219" s="1"/>
  <c r="F77" i="219"/>
  <c r="L77" i="219" s="1"/>
  <c r="F74" i="219"/>
  <c r="K74" i="219" s="1"/>
  <c r="F73" i="219"/>
  <c r="L73" i="219" s="1"/>
  <c r="F72" i="219"/>
  <c r="L72" i="219" s="1"/>
  <c r="F71" i="219"/>
  <c r="L71" i="219" s="1"/>
  <c r="F70" i="219"/>
  <c r="L70" i="219" s="1"/>
  <c r="F69" i="219"/>
  <c r="W35" i="223" l="1"/>
  <c r="E17" i="220"/>
  <c r="P39" i="220"/>
  <c r="P26" i="220"/>
  <c r="L79" i="219"/>
  <c r="L88" i="219"/>
  <c r="F80" i="219"/>
  <c r="K72" i="219"/>
  <c r="K93" i="219"/>
  <c r="L89" i="219"/>
  <c r="K73" i="219"/>
  <c r="L69" i="219"/>
  <c r="L80" i="219" s="1"/>
  <c r="F96" i="219"/>
  <c r="K78" i="219"/>
  <c r="K69" i="219"/>
  <c r="L74" i="219"/>
  <c r="K85" i="219"/>
  <c r="L90" i="219"/>
  <c r="K95" i="219"/>
  <c r="K77" i="219"/>
  <c r="K70" i="219"/>
  <c r="K86" i="219"/>
  <c r="K94" i="219"/>
  <c r="K71" i="219"/>
  <c r="K87" i="219"/>
  <c r="W36" i="223" l="1"/>
  <c r="C17" i="220"/>
  <c r="E13" i="220" s="1"/>
  <c r="K80" i="219"/>
  <c r="K96" i="219"/>
  <c r="L99" i="2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5" authorId="0" shapeId="0" xr:uid="{222CC41E-DF47-403F-9560-E4B932D74C4E}">
      <text>
        <r>
          <rPr>
            <b/>
            <sz val="20"/>
            <color indexed="81"/>
            <rFont val="MS P ゴシック"/>
            <family val="3"/>
            <charset val="128"/>
          </rPr>
          <t>確認事項①～⑤について、下記を参照し入力してください。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1" authorId="0" shapeId="0" xr:uid="{DE2DDD41-9806-45C3-BB0A-8CFDC61FCC01}">
      <text>
        <r>
          <rPr>
            <sz val="9"/>
            <color indexed="81"/>
            <rFont val="MS P ゴシック"/>
            <family val="3"/>
            <charset val="128"/>
          </rPr>
          <t>7桁の数字（ハイフンなし）で入力してください
0から始まる郵便番号の場合のみ、ハイフンありで入力してください</t>
        </r>
      </text>
    </comment>
    <comment ref="C15" authorId="0" shapeId="0" xr:uid="{A15BA92B-4990-4499-8387-6031C2621FCE}">
      <text>
        <r>
          <rPr>
            <sz val="9"/>
            <color indexed="81"/>
            <rFont val="MS P ゴシック"/>
            <family val="3"/>
            <charset val="128"/>
          </rPr>
          <t>プルダウンから選択してください</t>
        </r>
      </text>
    </comment>
    <comment ref="C16" authorId="0" shapeId="0" xr:uid="{8ED4D08C-E181-4208-8256-5FA949863957}">
      <text>
        <r>
          <rPr>
            <sz val="9"/>
            <color indexed="81"/>
            <rFont val="MS P ゴシック"/>
            <family val="3"/>
            <charset val="128"/>
          </rPr>
          <t>半角英数字で入力してください
（人、名などは不要）</t>
        </r>
      </text>
    </comment>
    <comment ref="D17" authorId="0" shapeId="0" xr:uid="{85ACAA49-B7C5-443A-943A-C6336D7BD283}">
      <text>
        <r>
          <rPr>
            <sz val="9"/>
            <color indexed="81"/>
            <rFont val="MS P ゴシック"/>
            <family val="3"/>
            <charset val="128"/>
          </rPr>
          <t>7桁の数字（ハイフンなし）で入力してください
0から始まる郵便番号の場合のみ、ハイフンありで入力してください</t>
        </r>
      </text>
    </comment>
    <comment ref="C21" authorId="0" shapeId="0" xr:uid="{38E77AFF-5950-46D4-A4F5-4DE6F4B319BE}">
      <text>
        <r>
          <rPr>
            <sz val="9"/>
            <color indexed="81"/>
            <rFont val="MS P ゴシック"/>
            <family val="3"/>
            <charset val="128"/>
          </rPr>
          <t>半角英数字で入力してください</t>
        </r>
      </text>
    </comment>
  </commentList>
</comments>
</file>

<file path=xl/sharedStrings.xml><?xml version="1.0" encoding="utf-8"?>
<sst xmlns="http://schemas.openxmlformats.org/spreadsheetml/2006/main" count="291" uniqueCount="217">
  <si>
    <t>　</t>
    <phoneticPr fontId="12"/>
  </si>
  <si>
    <t>（単位：円）</t>
    <rPh sb="1" eb="3">
      <t>タンイ</t>
    </rPh>
    <rPh sb="4" eb="5">
      <t>エン</t>
    </rPh>
    <phoneticPr fontId="12"/>
  </si>
  <si>
    <t>自治体名</t>
    <rPh sb="0" eb="3">
      <t>ジチタイ</t>
    </rPh>
    <rPh sb="3" eb="4">
      <t>メイ</t>
    </rPh>
    <phoneticPr fontId="12"/>
  </si>
  <si>
    <t>優先順位</t>
    <rPh sb="0" eb="2">
      <t>ユウセン</t>
    </rPh>
    <rPh sb="2" eb="4">
      <t>ジュンイ</t>
    </rPh>
    <phoneticPr fontId="12"/>
  </si>
  <si>
    <t>施設・事業所種別</t>
    <rPh sb="0" eb="2">
      <t>シセツ</t>
    </rPh>
    <rPh sb="3" eb="6">
      <t>ジギョウショ</t>
    </rPh>
    <rPh sb="6" eb="8">
      <t>シュベツ</t>
    </rPh>
    <phoneticPr fontId="12"/>
  </si>
  <si>
    <t>法人名</t>
    <rPh sb="0" eb="2">
      <t>ホウジン</t>
    </rPh>
    <rPh sb="2" eb="3">
      <t>メイ</t>
    </rPh>
    <phoneticPr fontId="12"/>
  </si>
  <si>
    <t>施設・事業所名</t>
    <rPh sb="0" eb="2">
      <t>シセツ</t>
    </rPh>
    <rPh sb="3" eb="6">
      <t>ジギョウショ</t>
    </rPh>
    <rPh sb="6" eb="7">
      <t>メイ</t>
    </rPh>
    <phoneticPr fontId="12"/>
  </si>
  <si>
    <t>法人名＋施設・事業所名</t>
    <rPh sb="0" eb="2">
      <t>ホウジン</t>
    </rPh>
    <rPh sb="2" eb="3">
      <t>メイ</t>
    </rPh>
    <rPh sb="4" eb="6">
      <t>シセツ</t>
    </rPh>
    <rPh sb="7" eb="10">
      <t>ジギョウショ</t>
    </rPh>
    <rPh sb="10" eb="11">
      <t>メイ</t>
    </rPh>
    <phoneticPr fontId="12"/>
  </si>
  <si>
    <t>介護ロボット等の種別
（Ａ）</t>
    <rPh sb="0" eb="2">
      <t>カイゴ</t>
    </rPh>
    <rPh sb="6" eb="7">
      <t>トウ</t>
    </rPh>
    <rPh sb="8" eb="10">
      <t>シュベツ</t>
    </rPh>
    <phoneticPr fontId="12"/>
  </si>
  <si>
    <t>１台当たりの
機器購入価格
（Ｂ）</t>
    <rPh sb="1" eb="2">
      <t>ダイ</t>
    </rPh>
    <rPh sb="2" eb="3">
      <t>ア</t>
    </rPh>
    <rPh sb="7" eb="9">
      <t>キキ</t>
    </rPh>
    <rPh sb="9" eb="11">
      <t>コウニュウ</t>
    </rPh>
    <rPh sb="11" eb="13">
      <t>カカク</t>
    </rPh>
    <phoneticPr fontId="12"/>
  </si>
  <si>
    <t>導入台数
（Ｃ）</t>
    <rPh sb="0" eb="2">
      <t>ドウニュウ</t>
    </rPh>
    <rPh sb="2" eb="4">
      <t>ダイスウ</t>
    </rPh>
    <phoneticPr fontId="12"/>
  </si>
  <si>
    <t>初期設定に要する費用
（Ｄ）</t>
    <rPh sb="0" eb="2">
      <t>ショキ</t>
    </rPh>
    <rPh sb="2" eb="4">
      <t>セッテイ</t>
    </rPh>
    <rPh sb="5" eb="6">
      <t>ヨウ</t>
    </rPh>
    <rPh sb="8" eb="10">
      <t>ヒヨウ</t>
    </rPh>
    <phoneticPr fontId="12"/>
  </si>
  <si>
    <t>グループホーム</t>
    <phoneticPr fontId="12"/>
  </si>
  <si>
    <t>重度訪問介護</t>
    <phoneticPr fontId="12"/>
  </si>
  <si>
    <t>短期入所</t>
    <phoneticPr fontId="12"/>
  </si>
  <si>
    <t>重度障害者等包括支援</t>
    <phoneticPr fontId="12"/>
  </si>
  <si>
    <t>合計</t>
    <phoneticPr fontId="12"/>
  </si>
  <si>
    <t>（注１）</t>
    <rPh sb="1" eb="2">
      <t>チュウ</t>
    </rPh>
    <phoneticPr fontId="12"/>
  </si>
  <si>
    <t>「導入機器名」には、補助対象となるロボット機器を記載。それ以外の付属品等は本体機器に含めて記載すること。</t>
    <phoneticPr fontId="12"/>
  </si>
  <si>
    <t>（注２）</t>
    <rPh sb="1" eb="2">
      <t>チュウ</t>
    </rPh>
    <phoneticPr fontId="12"/>
  </si>
  <si>
    <t>（注３）</t>
    <rPh sb="1" eb="2">
      <t>チュウ</t>
    </rPh>
    <phoneticPr fontId="12"/>
  </si>
  <si>
    <t>機器をリース等により導入する場合、年度末までのリース等に要する料金を「Ｂ」欄に記載すること。</t>
    <rPh sb="0" eb="2">
      <t>キキ</t>
    </rPh>
    <rPh sb="6" eb="7">
      <t>トウ</t>
    </rPh>
    <rPh sb="10" eb="12">
      <t>ドウニュウ</t>
    </rPh>
    <rPh sb="14" eb="16">
      <t>バアイ</t>
    </rPh>
    <rPh sb="17" eb="19">
      <t>ネンド</t>
    </rPh>
    <rPh sb="19" eb="20">
      <t>マツ</t>
    </rPh>
    <rPh sb="26" eb="27">
      <t>トウ</t>
    </rPh>
    <rPh sb="28" eb="29">
      <t>ヨウ</t>
    </rPh>
    <rPh sb="31" eb="33">
      <t>リョウキン</t>
    </rPh>
    <rPh sb="37" eb="38">
      <t>ラン</t>
    </rPh>
    <rPh sb="39" eb="41">
      <t>キサイ</t>
    </rPh>
    <phoneticPr fontId="12"/>
  </si>
  <si>
    <t>（注４）</t>
    <rPh sb="1" eb="2">
      <t>チュウ</t>
    </rPh>
    <phoneticPr fontId="12"/>
  </si>
  <si>
    <t>行や列の結合や、自動計算の関数の変更等は行わないこと。</t>
    <rPh sb="2" eb="4">
      <t>ジドウ</t>
    </rPh>
    <rPh sb="4" eb="6">
      <t>ケイサン</t>
    </rPh>
    <rPh sb="7" eb="9">
      <t>カンスウ</t>
    </rPh>
    <rPh sb="10" eb="12">
      <t>ヘンコウ</t>
    </rPh>
    <rPh sb="12" eb="13">
      <t>トウ</t>
    </rPh>
    <rPh sb="14" eb="15">
      <t>オコナ</t>
    </rPh>
    <phoneticPr fontId="12"/>
  </si>
  <si>
    <t>障害者支援施設</t>
    <phoneticPr fontId="12"/>
  </si>
  <si>
    <t>居宅介護</t>
    <phoneticPr fontId="12"/>
  </si>
  <si>
    <t>移乗介護</t>
    <phoneticPr fontId="12"/>
  </si>
  <si>
    <t>移動支援</t>
    <phoneticPr fontId="12"/>
  </si>
  <si>
    <t>排泄支援</t>
    <phoneticPr fontId="12"/>
  </si>
  <si>
    <t>見守り・コミュニケーション</t>
    <phoneticPr fontId="12"/>
  </si>
  <si>
    <t>入浴支援</t>
    <phoneticPr fontId="12"/>
  </si>
  <si>
    <t>機能訓練支援</t>
    <rPh sb="0" eb="2">
      <t>キノウ</t>
    </rPh>
    <rPh sb="2" eb="4">
      <t>クンレン</t>
    </rPh>
    <rPh sb="4" eb="6">
      <t>シエン</t>
    </rPh>
    <phoneticPr fontId="12"/>
  </si>
  <si>
    <t>栄養管理支援</t>
    <rPh sb="0" eb="2">
      <t>エイヨウ</t>
    </rPh>
    <rPh sb="2" eb="4">
      <t>カンリ</t>
    </rPh>
    <rPh sb="4" eb="6">
      <t>シエン</t>
    </rPh>
    <phoneticPr fontId="12"/>
  </si>
  <si>
    <t>（注５）</t>
    <rPh sb="1" eb="2">
      <t>チュウ</t>
    </rPh>
    <phoneticPr fontId="12"/>
  </si>
  <si>
    <t>【基本情報】</t>
    <rPh sb="1" eb="3">
      <t>キホン</t>
    </rPh>
    <rPh sb="3" eb="5">
      <t>ジョウホウ</t>
    </rPh>
    <phoneticPr fontId="12"/>
  </si>
  <si>
    <t>フリガナ</t>
    <phoneticPr fontId="12"/>
  </si>
  <si>
    <t>事業所名</t>
    <rPh sb="0" eb="3">
      <t>ジギョウショ</t>
    </rPh>
    <rPh sb="3" eb="4">
      <t>メイ</t>
    </rPh>
    <phoneticPr fontId="12"/>
  </si>
  <si>
    <t>施設・事業所種別（指定を複数受けている場合は、補助上限額を適用する施設・事業所を選択）</t>
    <rPh sb="9" eb="11">
      <t>シテイ</t>
    </rPh>
    <rPh sb="12" eb="14">
      <t>フクスウ</t>
    </rPh>
    <rPh sb="14" eb="15">
      <t>ウ</t>
    </rPh>
    <rPh sb="19" eb="21">
      <t>バアイ</t>
    </rPh>
    <rPh sb="23" eb="25">
      <t>ホジョ</t>
    </rPh>
    <rPh sb="25" eb="28">
      <t>ジョウゲンガク</t>
    </rPh>
    <rPh sb="29" eb="31">
      <t>テキヨウ</t>
    </rPh>
    <rPh sb="33" eb="35">
      <t>シセツ</t>
    </rPh>
    <rPh sb="36" eb="39">
      <t>ジギョウショ</t>
    </rPh>
    <rPh sb="40" eb="42">
      <t>センタク</t>
    </rPh>
    <phoneticPr fontId="12"/>
  </si>
  <si>
    <t>（補助実績）</t>
    <rPh sb="1" eb="3">
      <t>ホジョ</t>
    </rPh>
    <rPh sb="3" eb="5">
      <t>ジッセキ</t>
    </rPh>
    <phoneticPr fontId="12"/>
  </si>
  <si>
    <t>（補助年度）</t>
    <rPh sb="1" eb="3">
      <t>ホジョ</t>
    </rPh>
    <rPh sb="3" eb="5">
      <t>ネンド</t>
    </rPh>
    <phoneticPr fontId="12"/>
  </si>
  <si>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</si>
  <si>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2"/>
  </si>
  <si>
    <t>　「福祉・介護職員等処遇改善加算」を算定しているか、あるいは交付申請後おおむね３ヶ月以内に取得見込みである。</t>
    <rPh sb="2" eb="4">
      <t>フクシ</t>
    </rPh>
    <rPh sb="5" eb="7">
      <t>カイゴ</t>
    </rPh>
    <rPh sb="7" eb="9">
      <t>ショクイン</t>
    </rPh>
    <rPh sb="9" eb="10">
      <t>トウ</t>
    </rPh>
    <rPh sb="10" eb="12">
      <t>ショグウ</t>
    </rPh>
    <rPh sb="12" eb="14">
      <t>カイゼン</t>
    </rPh>
    <rPh sb="14" eb="16">
      <t>カサン</t>
    </rPh>
    <rPh sb="18" eb="20">
      <t>サンテイ</t>
    </rPh>
    <rPh sb="30" eb="32">
      <t>コウフ</t>
    </rPh>
    <rPh sb="32" eb="35">
      <t>シンセイゴ</t>
    </rPh>
    <rPh sb="41" eb="42">
      <t>ゲツ</t>
    </rPh>
    <rPh sb="42" eb="44">
      <t>イナイ</t>
    </rPh>
    <rPh sb="45" eb="47">
      <t>シュトク</t>
    </rPh>
    <rPh sb="47" eb="49">
      <t>ミコ</t>
    </rPh>
    <phoneticPr fontId="12"/>
  </si>
  <si>
    <t>事業計画</t>
    <rPh sb="0" eb="2">
      <t>ジギョウ</t>
    </rPh>
    <rPh sb="2" eb="4">
      <t>ケイカク</t>
    </rPh>
    <phoneticPr fontId="12"/>
  </si>
  <si>
    <t>機器の種別：</t>
    <rPh sb="0" eb="2">
      <t>キキ</t>
    </rPh>
    <rPh sb="3" eb="5">
      <t>シュベツ</t>
    </rPh>
    <phoneticPr fontId="12"/>
  </si>
  <si>
    <t>　　　移乗介護</t>
    <rPh sb="3" eb="5">
      <t>イジョウ</t>
    </rPh>
    <rPh sb="5" eb="7">
      <t>カイゴ</t>
    </rPh>
    <phoneticPr fontId="12"/>
  </si>
  <si>
    <t>排泄支援</t>
  </si>
  <si>
    <t>入浴支援</t>
  </si>
  <si>
    <t>　　　移動支援</t>
    <rPh sb="3" eb="5">
      <t>イドウ</t>
    </rPh>
    <rPh sb="5" eb="7">
      <t>シエン</t>
    </rPh>
    <phoneticPr fontId="12"/>
  </si>
  <si>
    <t>見守り・コミュニケーション</t>
  </si>
  <si>
    <t>　　  機器名：</t>
    <rPh sb="4" eb="7">
      <t>キキメイ</t>
    </rPh>
    <phoneticPr fontId="12"/>
  </si>
  <si>
    <t>機器の特徴：</t>
    <rPh sb="0" eb="2">
      <t>キキ</t>
    </rPh>
    <rPh sb="3" eb="5">
      <t>トクチョウ</t>
    </rPh>
    <phoneticPr fontId="12"/>
  </si>
  <si>
    <t>（２）機器を導入することにしたきっかけ及び目的（複数回答可）</t>
    <rPh sb="19" eb="20">
      <t>オヨ</t>
    </rPh>
    <phoneticPr fontId="12"/>
  </si>
  <si>
    <t>きっかけ</t>
    <phoneticPr fontId="12"/>
  </si>
  <si>
    <t>目的</t>
    <rPh sb="0" eb="2">
      <t>モクテキ</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</si>
  <si>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</si>
  <si>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</si>
  <si>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（３）事業所が抱える課題</t>
    <rPh sb="3" eb="6">
      <t>ジギョウショ</t>
    </rPh>
    <rPh sb="7" eb="8">
      <t>カカ</t>
    </rPh>
    <rPh sb="10" eb="12">
      <t>カダイ</t>
    </rPh>
    <phoneticPr fontId="12"/>
  </si>
  <si>
    <t>業務内容</t>
    <rPh sb="0" eb="2">
      <t>ギョウム</t>
    </rPh>
    <rPh sb="2" eb="4">
      <t>ナイヨウ</t>
    </rPh>
    <phoneticPr fontId="12"/>
  </si>
  <si>
    <t>A.業務従事者数</t>
    <rPh sb="2" eb="4">
      <t>ギョウム</t>
    </rPh>
    <rPh sb="4" eb="7">
      <t>ジュウジシャ</t>
    </rPh>
    <rPh sb="7" eb="8">
      <t>スウ</t>
    </rPh>
    <phoneticPr fontId="22"/>
  </si>
  <si>
    <t>発生件数</t>
    <rPh sb="0" eb="2">
      <t>ハッセイ</t>
    </rPh>
    <rPh sb="2" eb="4">
      <t>ケンスウ</t>
    </rPh>
    <phoneticPr fontId="12"/>
  </si>
  <si>
    <t>D. 1件当たりの
平均処理時間（分）</t>
    <rPh sb="4" eb="5">
      <t>ケン</t>
    </rPh>
    <rPh sb="5" eb="6">
      <t>ア</t>
    </rPh>
    <rPh sb="10" eb="12">
      <t>ヘイキン</t>
    </rPh>
    <rPh sb="12" eb="14">
      <t>ショリ</t>
    </rPh>
    <rPh sb="14" eb="16">
      <t>ジカン</t>
    </rPh>
    <rPh sb="17" eb="18">
      <t>フン</t>
    </rPh>
    <phoneticPr fontId="12"/>
  </si>
  <si>
    <t>人時間
E（A×C×D）</t>
    <rPh sb="0" eb="1">
      <t>ヒト</t>
    </rPh>
    <rPh sb="1" eb="3">
      <t>ジカン</t>
    </rPh>
    <phoneticPr fontId="12"/>
  </si>
  <si>
    <t>１人あたり
業務時間
（C×D／A）</t>
    <rPh sb="1" eb="2">
      <t>ヒト</t>
    </rPh>
    <rPh sb="6" eb="8">
      <t>ギョウム</t>
    </rPh>
    <rPh sb="8" eb="10">
      <t>ジカン</t>
    </rPh>
    <phoneticPr fontId="12"/>
  </si>
  <si>
    <t>B.ひと月当たり</t>
    <rPh sb="4" eb="5">
      <t>ツキ</t>
    </rPh>
    <rPh sb="5" eb="6">
      <t>ア</t>
    </rPh>
    <phoneticPr fontId="12"/>
  </si>
  <si>
    <t>C.年間発生件数（B×12）</t>
    <rPh sb="2" eb="4">
      <t>ネンカン</t>
    </rPh>
    <rPh sb="4" eb="6">
      <t>ハッセイ</t>
    </rPh>
    <rPh sb="6" eb="8">
      <t>ケンスウ</t>
    </rPh>
    <phoneticPr fontId="12"/>
  </si>
  <si>
    <t>直接介護</t>
    <rPh sb="0" eb="2">
      <t>チョクセツ</t>
    </rPh>
    <rPh sb="2" eb="4">
      <t>カイゴ</t>
    </rPh>
    <phoneticPr fontId="12"/>
  </si>
  <si>
    <t>１　移動・移乗・体位変換</t>
    <rPh sb="2" eb="4">
      <t>イドウ</t>
    </rPh>
    <rPh sb="5" eb="7">
      <t>イジョウ</t>
    </rPh>
    <rPh sb="8" eb="10">
      <t>タイイ</t>
    </rPh>
    <rPh sb="10" eb="12">
      <t>ヘンカン</t>
    </rPh>
    <phoneticPr fontId="12"/>
  </si>
  <si>
    <t>２　排泄介助・支援</t>
    <rPh sb="2" eb="4">
      <t>ハイセツ</t>
    </rPh>
    <rPh sb="4" eb="6">
      <t>カイジョ</t>
    </rPh>
    <rPh sb="7" eb="9">
      <t>シエン</t>
    </rPh>
    <phoneticPr fontId="12"/>
  </si>
  <si>
    <t>３　生活自立支援（※1）</t>
    <rPh sb="2" eb="4">
      <t>セイカツ</t>
    </rPh>
    <rPh sb="4" eb="6">
      <t>ジリツ</t>
    </rPh>
    <rPh sb="6" eb="8">
      <t>シエン</t>
    </rPh>
    <phoneticPr fontId="12"/>
  </si>
  <si>
    <t>４　行動上の問題への対応（※2）</t>
    <rPh sb="2" eb="5">
      <t>コウドウジョウ</t>
    </rPh>
    <rPh sb="6" eb="8">
      <t>モンダイ</t>
    </rPh>
    <rPh sb="10" eb="12">
      <t>タイオウ</t>
    </rPh>
    <phoneticPr fontId="12"/>
  </si>
  <si>
    <t>５　その他の直接介護</t>
    <rPh sb="4" eb="5">
      <t>タ</t>
    </rPh>
    <rPh sb="6" eb="8">
      <t>チョクセツ</t>
    </rPh>
    <rPh sb="8" eb="10">
      <t>カイゴ</t>
    </rPh>
    <phoneticPr fontId="12"/>
  </si>
  <si>
    <t>間接業務</t>
    <rPh sb="0" eb="2">
      <t>カンセツ</t>
    </rPh>
    <rPh sb="2" eb="4">
      <t>ギョウム</t>
    </rPh>
    <phoneticPr fontId="12"/>
  </si>
  <si>
    <t>６　巡回・移動</t>
    <rPh sb="2" eb="4">
      <t>ジュンカイ</t>
    </rPh>
    <rPh sb="5" eb="7">
      <t>イドウ</t>
    </rPh>
    <phoneticPr fontId="12"/>
  </si>
  <si>
    <t>A.業務従事者数</t>
    <phoneticPr fontId="22"/>
  </si>
  <si>
    <t>D. 1件当たりの
平均処理時間（分）</t>
    <phoneticPr fontId="12"/>
  </si>
  <si>
    <t>人時間
E（A×C×D）</t>
    <phoneticPr fontId="12"/>
  </si>
  <si>
    <t>　年間業務時間数想定削減率（％）</t>
    <rPh sb="1" eb="3">
      <t>ネンカン</t>
    </rPh>
    <rPh sb="3" eb="5">
      <t>ギョウム</t>
    </rPh>
    <rPh sb="5" eb="8">
      <t>ジカンスウ</t>
    </rPh>
    <rPh sb="8" eb="10">
      <t>ソウテイ</t>
    </rPh>
    <rPh sb="10" eb="12">
      <t>サクゲン</t>
    </rPh>
    <rPh sb="12" eb="13">
      <t>リツ</t>
    </rPh>
    <phoneticPr fontId="12"/>
  </si>
  <si>
    <t>職員数（実数）</t>
    <rPh sb="0" eb="3">
      <t>ショクインスウ</t>
    </rPh>
    <rPh sb="4" eb="6">
      <t>ジッスウ</t>
    </rPh>
    <phoneticPr fontId="12"/>
  </si>
  <si>
    <t>人</t>
    <rPh sb="0" eb="1">
      <t>ヒト</t>
    </rPh>
    <phoneticPr fontId="12"/>
  </si>
  <si>
    <t>施設利用者数</t>
    <rPh sb="0" eb="2">
      <t>シセツ</t>
    </rPh>
    <rPh sb="2" eb="5">
      <t>リヨウシャ</t>
    </rPh>
    <rPh sb="5" eb="6">
      <t>スウ</t>
    </rPh>
    <phoneticPr fontId="12"/>
  </si>
  <si>
    <t>実支出（予定）額：</t>
    <rPh sb="0" eb="1">
      <t>ジツ</t>
    </rPh>
    <rPh sb="4" eb="6">
      <t>ヨテイ</t>
    </rPh>
    <rPh sb="7" eb="8">
      <t>ガク</t>
    </rPh>
    <phoneticPr fontId="12"/>
  </si>
  <si>
    <t>円</t>
    <rPh sb="0" eb="1">
      <t>エン</t>
    </rPh>
    <phoneticPr fontId="12"/>
  </si>
  <si>
    <t>機器導入費用
（合計）</t>
    <rPh sb="0" eb="2">
      <t>キキ</t>
    </rPh>
    <rPh sb="2" eb="4">
      <t>ドウニュウ</t>
    </rPh>
    <rPh sb="4" eb="6">
      <t>ヒヨウ</t>
    </rPh>
    <rPh sb="8" eb="10">
      <t>ゴウケイ</t>
    </rPh>
    <phoneticPr fontId="12"/>
  </si>
  <si>
    <t>初期設定に要する費用
（合計）</t>
    <rPh sb="0" eb="2">
      <t>ショキ</t>
    </rPh>
    <rPh sb="2" eb="4">
      <t>セッテイ</t>
    </rPh>
    <rPh sb="5" eb="6">
      <t>ヨウ</t>
    </rPh>
    <rPh sb="8" eb="10">
      <t>ヒヨウ</t>
    </rPh>
    <rPh sb="12" eb="14">
      <t>ゴウケイ</t>
    </rPh>
    <phoneticPr fontId="12"/>
  </si>
  <si>
    <t>値引額
（合計）</t>
    <rPh sb="0" eb="2">
      <t>ネビ</t>
    </rPh>
    <rPh sb="2" eb="3">
      <t>ガク</t>
    </rPh>
    <rPh sb="5" eb="7">
      <t>ゴウケイ</t>
    </rPh>
    <phoneticPr fontId="12"/>
  </si>
  <si>
    <t>No.</t>
    <phoneticPr fontId="12"/>
  </si>
  <si>
    <t>導入内容</t>
    <rPh sb="0" eb="2">
      <t>ドウニュウ</t>
    </rPh>
    <rPh sb="2" eb="4">
      <t>ナイヨウ</t>
    </rPh>
    <phoneticPr fontId="12"/>
  </si>
  <si>
    <t>数量</t>
    <rPh sb="0" eb="2">
      <t>スウリョウ</t>
    </rPh>
    <phoneticPr fontId="12"/>
  </si>
  <si>
    <t>単価</t>
    <rPh sb="0" eb="2">
      <t>タンカ</t>
    </rPh>
    <phoneticPr fontId="12"/>
  </si>
  <si>
    <t>機器導入費用</t>
    <rPh sb="0" eb="2">
      <t>キキ</t>
    </rPh>
    <rPh sb="2" eb="4">
      <t>ドウニュウ</t>
    </rPh>
    <rPh sb="4" eb="6">
      <t>ヒヨウ</t>
    </rPh>
    <phoneticPr fontId="12"/>
  </si>
  <si>
    <t>初期設定に要する費用</t>
    <rPh sb="0" eb="2">
      <t>ショキ</t>
    </rPh>
    <rPh sb="2" eb="4">
      <t>セッテイ</t>
    </rPh>
    <rPh sb="5" eb="6">
      <t>ヨウ</t>
    </rPh>
    <rPh sb="8" eb="10">
      <t>ヒヨウ</t>
    </rPh>
    <phoneticPr fontId="12"/>
  </si>
  <si>
    <t>台</t>
  </si>
  <si>
    <t>合計</t>
    <rPh sb="0" eb="2">
      <t>ゴウケイ</t>
    </rPh>
    <phoneticPr fontId="12"/>
  </si>
  <si>
    <t>パソコン</t>
    <phoneticPr fontId="12"/>
  </si>
  <si>
    <t>スマートフォン</t>
    <phoneticPr fontId="12"/>
  </si>
  <si>
    <t>タブレット</t>
    <phoneticPr fontId="12"/>
  </si>
  <si>
    <t>インカム</t>
    <phoneticPr fontId="12"/>
  </si>
  <si>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</si>
  <si>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r>
      <rPr>
        <b/>
        <sz val="14"/>
        <rFont val="ＭＳ Ｐゴシック"/>
        <family val="3"/>
        <charset val="128"/>
        <scheme val="minor"/>
      </rPr>
      <t>備考</t>
    </r>
    <r>
      <rPr>
        <b/>
        <sz val="12"/>
        <rFont val="ＭＳ Ｐ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12"/>
  </si>
  <si>
    <t>介護ロボット等に係る内容</t>
    <rPh sb="0" eb="2">
      <t>カイゴ</t>
    </rPh>
    <rPh sb="6" eb="7">
      <t>トウ</t>
    </rPh>
    <rPh sb="8" eb="9">
      <t>カカ</t>
    </rPh>
    <rPh sb="10" eb="12">
      <t>ナイヨウ</t>
    </rPh>
    <phoneticPr fontId="12"/>
  </si>
  <si>
    <t>ICTに係る内容</t>
    <rPh sb="4" eb="5">
      <t>カカ</t>
    </rPh>
    <rPh sb="6" eb="8">
      <t>ナイヨウ</t>
    </rPh>
    <phoneticPr fontId="12"/>
  </si>
  <si>
    <t>確認事項①</t>
  </si>
  <si>
    <t>確認事項②</t>
  </si>
  <si>
    <t>確認事項③</t>
  </si>
  <si>
    <t>確認事項④</t>
  </si>
  <si>
    <t>確認事項⑤</t>
  </si>
  <si>
    <t>導入ロボット機器名</t>
    <rPh sb="0" eb="2">
      <t>ドウニュウ</t>
    </rPh>
    <rPh sb="6" eb="8">
      <t>キキ</t>
    </rPh>
    <rPh sb="8" eb="9">
      <t>メイ</t>
    </rPh>
    <phoneticPr fontId="12"/>
  </si>
  <si>
    <r>
      <rPr>
        <b/>
        <sz val="13"/>
        <color rgb="FFFF0000"/>
        <rFont val="ＭＳ Ｐゴシック"/>
        <family val="3"/>
        <charset val="128"/>
      </rPr>
      <t>見守り機器の導入に伴う
通信環境整備に係る費用</t>
    </r>
    <r>
      <rPr>
        <b/>
        <sz val="13"/>
        <color theme="1"/>
        <rFont val="ＭＳ Ｐゴシック"/>
        <family val="3"/>
        <charset val="128"/>
      </rPr>
      <t xml:space="preserve">
</t>
    </r>
    <r>
      <rPr>
        <b/>
        <sz val="14"/>
        <color theme="1"/>
        <rFont val="ＭＳ Ｐゴシック"/>
        <family val="3"/>
        <charset val="128"/>
      </rPr>
      <t>（E)</t>
    </r>
    <phoneticPr fontId="12"/>
  </si>
  <si>
    <t>１台当たりの導入経費
（F＝Ｂ＋Ｄ／Ｃ）</t>
    <rPh sb="1" eb="2">
      <t>ダイ</t>
    </rPh>
    <rPh sb="2" eb="3">
      <t>ア</t>
    </rPh>
    <rPh sb="6" eb="8">
      <t>ドウニュウ</t>
    </rPh>
    <rPh sb="8" eb="10">
      <t>ケイヒ</t>
    </rPh>
    <phoneticPr fontId="12"/>
  </si>
  <si>
    <t>所要額
（Ｇ＝Ｃ×Ｆ＋E）</t>
    <rPh sb="0" eb="3">
      <t>ショヨウガク</t>
    </rPh>
    <phoneticPr fontId="12"/>
  </si>
  <si>
    <r>
      <t xml:space="preserve">＜施設・事業所単位＞
所要額の合計額
</t>
    </r>
    <r>
      <rPr>
        <b/>
        <sz val="16"/>
        <color rgb="FFFF0000"/>
        <rFont val="ＭＳ Ｐゴシック"/>
        <family val="3"/>
        <charset val="128"/>
      </rPr>
      <t>（ICT）</t>
    </r>
    <r>
      <rPr>
        <sz val="14"/>
        <color theme="1"/>
        <rFont val="ＭＳ Ｐゴシック"/>
        <family val="3"/>
        <charset val="128"/>
      </rPr>
      <t xml:space="preserve">
（Ｉ）</t>
    </r>
    <rPh sb="11" eb="14">
      <t>ショヨウガク</t>
    </rPh>
    <rPh sb="15" eb="17">
      <t>ゴウケイ</t>
    </rPh>
    <rPh sb="17" eb="18">
      <t>ガク</t>
    </rPh>
    <phoneticPr fontId="12"/>
  </si>
  <si>
    <t>＜施設・事業所単位＞
対象経費の支出予定額
（Ｊ= Ｈ + Ｉ）</t>
    <rPh sb="11" eb="13">
      <t>タイショウ</t>
    </rPh>
    <rPh sb="13" eb="15">
      <t>ケイヒ</t>
    </rPh>
    <rPh sb="16" eb="18">
      <t>シシュツ</t>
    </rPh>
    <rPh sb="18" eb="20">
      <t>ヨテイ</t>
    </rPh>
    <rPh sb="20" eb="21">
      <t>ガク</t>
    </rPh>
    <phoneticPr fontId="12"/>
  </si>
  <si>
    <t>「Ａ」欄は、「移乗介護」、「移動支援」、「排泄支援」、「見守り・コミュニケーション」、「入浴支援」、「機能訓練支援」、「栄養管理支援」から選択すること。</t>
    <rPh sb="3" eb="4">
      <t>ラン</t>
    </rPh>
    <rPh sb="7" eb="9">
      <t>イジョウ</t>
    </rPh>
    <rPh sb="9" eb="11">
      <t>カイゴ</t>
    </rPh>
    <rPh sb="14" eb="16">
      <t>イドウ</t>
    </rPh>
    <rPh sb="16" eb="18">
      <t>シエン</t>
    </rPh>
    <rPh sb="21" eb="23">
      <t>ハイセツ</t>
    </rPh>
    <rPh sb="23" eb="25">
      <t>シエン</t>
    </rPh>
    <rPh sb="28" eb="30">
      <t>ミマモ</t>
    </rPh>
    <rPh sb="44" eb="46">
      <t>ニュウヨク</t>
    </rPh>
    <rPh sb="46" eb="48">
      <t>シエン</t>
    </rPh>
    <rPh sb="51" eb="53">
      <t>キノウ</t>
    </rPh>
    <rPh sb="53" eb="55">
      <t>クンレン</t>
    </rPh>
    <rPh sb="55" eb="57">
      <t>シエン</t>
    </rPh>
    <rPh sb="60" eb="62">
      <t>エイヨウ</t>
    </rPh>
    <rPh sb="62" eb="64">
      <t>カンリ</t>
    </rPh>
    <rPh sb="64" eb="66">
      <t>シエン</t>
    </rPh>
    <rPh sb="69" eb="71">
      <t>センタク</t>
    </rPh>
    <phoneticPr fontId="12"/>
  </si>
  <si>
    <t>なお、「見守り・コミュニケーション」は、「施設・事業所種別」で「障害者支援施設」、「グループホーム」を選択した場合のみ対象。</t>
    <rPh sb="51" eb="53">
      <t>センタク</t>
    </rPh>
    <rPh sb="55" eb="57">
      <t>バアイ</t>
    </rPh>
    <rPh sb="59" eb="61">
      <t>タイショウ</t>
    </rPh>
    <phoneticPr fontId="12"/>
  </si>
  <si>
    <t>「E」欄は、「A」欄で「見守り・コミュニケーション」を選択した場合にのみ記載すること。</t>
    <rPh sb="3" eb="4">
      <t>ラン</t>
    </rPh>
    <rPh sb="9" eb="10">
      <t>ラン</t>
    </rPh>
    <rPh sb="36" eb="38">
      <t>キサイ</t>
    </rPh>
    <phoneticPr fontId="12"/>
  </si>
  <si>
    <t>「Ｉ」欄に、ICT導入支援の所要額を記載すること。なお、複数行にわたって同一の事業所の記載がある場合には、同一事業所の行の中で、一番上の行へ所要額を記載すること。</t>
    <rPh sb="3" eb="4">
      <t>ラン</t>
    </rPh>
    <rPh sb="9" eb="11">
      <t>ドウニュウ</t>
    </rPh>
    <rPh sb="11" eb="13">
      <t>シエン</t>
    </rPh>
    <rPh sb="14" eb="17">
      <t>ショヨウガク</t>
    </rPh>
    <rPh sb="18" eb="20">
      <t>キサイ</t>
    </rPh>
    <rPh sb="28" eb="30">
      <t>フクスウ</t>
    </rPh>
    <rPh sb="30" eb="31">
      <t>ギョウ</t>
    </rPh>
    <rPh sb="36" eb="38">
      <t>ドウイツ</t>
    </rPh>
    <rPh sb="39" eb="42">
      <t>ジギョウショ</t>
    </rPh>
    <rPh sb="43" eb="45">
      <t>キサイ</t>
    </rPh>
    <rPh sb="48" eb="50">
      <t>バアイ</t>
    </rPh>
    <rPh sb="53" eb="55">
      <t>ドウイツ</t>
    </rPh>
    <rPh sb="55" eb="58">
      <t>ジギョウショ</t>
    </rPh>
    <rPh sb="59" eb="60">
      <t>ギョウ</t>
    </rPh>
    <rPh sb="61" eb="62">
      <t>ナカ</t>
    </rPh>
    <rPh sb="64" eb="66">
      <t>イチバン</t>
    </rPh>
    <rPh sb="66" eb="67">
      <t>ウエ</t>
    </rPh>
    <rPh sb="68" eb="69">
      <t>ギョウ</t>
    </rPh>
    <rPh sb="70" eb="73">
      <t>ショヨウガク</t>
    </rPh>
    <rPh sb="74" eb="76">
      <t>キサイ</t>
    </rPh>
    <phoneticPr fontId="12"/>
  </si>
  <si>
    <t>（注６）</t>
    <rPh sb="1" eb="2">
      <t>チュウ</t>
    </rPh>
    <phoneticPr fontId="12"/>
  </si>
  <si>
    <t>「Ｋ」欄は、「Ｊ」欄と基準額1,000万円を比較して低い金額が入る。</t>
    <rPh sb="3" eb="4">
      <t>ラン</t>
    </rPh>
    <rPh sb="9" eb="10">
      <t>ラン</t>
    </rPh>
    <rPh sb="11" eb="14">
      <t>キジュンガク</t>
    </rPh>
    <rPh sb="19" eb="21">
      <t>マンエン</t>
    </rPh>
    <rPh sb="22" eb="24">
      <t>ヒカク</t>
    </rPh>
    <rPh sb="26" eb="27">
      <t>ヒク</t>
    </rPh>
    <rPh sb="28" eb="30">
      <t>キンガク</t>
    </rPh>
    <rPh sb="31" eb="32">
      <t>ハイ</t>
    </rPh>
    <phoneticPr fontId="12"/>
  </si>
  <si>
    <t>（注７）</t>
    <rPh sb="1" eb="2">
      <t>チュウ</t>
    </rPh>
    <phoneticPr fontId="12"/>
  </si>
  <si>
    <t>令和７年度（令和６年度からの繰越分）障害福祉分野の介護テクノロジー導入支援事業（パッケージ型導入支援）　事業計画書　総表　（間接補助分）　</t>
    <phoneticPr fontId="12"/>
  </si>
  <si>
    <r>
      <t xml:space="preserve">＜施設・事業所単位＞
所要額の合計額
</t>
    </r>
    <r>
      <rPr>
        <b/>
        <sz val="16"/>
        <color rgb="FFFF0000"/>
        <rFont val="ＭＳ Ｐゴシック"/>
        <family val="3"/>
        <charset val="128"/>
      </rPr>
      <t>（ロボット）</t>
    </r>
    <r>
      <rPr>
        <sz val="14"/>
        <color theme="1"/>
        <rFont val="ＭＳ Ｐゴシック"/>
        <family val="3"/>
        <charset val="128"/>
      </rPr>
      <t xml:space="preserve">
（Ｈ）</t>
    </r>
    <rPh sb="1" eb="3">
      <t>シセツ</t>
    </rPh>
    <rPh sb="4" eb="6">
      <t>ジギョウ</t>
    </rPh>
    <rPh sb="6" eb="7">
      <t>ショ</t>
    </rPh>
    <rPh sb="7" eb="9">
      <t>タンイ</t>
    </rPh>
    <rPh sb="11" eb="14">
      <t>ショヨウガク</t>
    </rPh>
    <rPh sb="15" eb="18">
      <t>ゴウケイガク</t>
    </rPh>
    <phoneticPr fontId="12"/>
  </si>
  <si>
    <t>＜施設・事業所単位＞
選定額
（Ｋ）</t>
    <rPh sb="11" eb="13">
      <t>センテイ</t>
    </rPh>
    <rPh sb="13" eb="14">
      <t>ガク</t>
    </rPh>
    <phoneticPr fontId="12"/>
  </si>
  <si>
    <t>短期入所</t>
  </si>
  <si>
    <t>選定額合計×３／４(Ｌ)</t>
    <rPh sb="0" eb="2">
      <t>センテイ</t>
    </rPh>
    <rPh sb="2" eb="3">
      <t>ガク</t>
    </rPh>
    <rPh sb="3" eb="5">
      <t>ゴウケイ</t>
    </rPh>
    <phoneticPr fontId="12"/>
  </si>
  <si>
    <t>都道府県・指定都市・中核市
補助額（Ｍ)</t>
    <rPh sb="0" eb="4">
      <t>トドウフケン</t>
    </rPh>
    <rPh sb="5" eb="7">
      <t>シテイ</t>
    </rPh>
    <rPh sb="7" eb="9">
      <t>トシ</t>
    </rPh>
    <rPh sb="10" eb="13">
      <t>チュウカクシ</t>
    </rPh>
    <rPh sb="14" eb="17">
      <t>ホジョガク</t>
    </rPh>
    <phoneticPr fontId="12"/>
  </si>
  <si>
    <t>国庫補助基本額（Ｎ)</t>
    <rPh sb="0" eb="2">
      <t>コッコ</t>
    </rPh>
    <rPh sb="2" eb="4">
      <t>ホジョ</t>
    </rPh>
    <rPh sb="4" eb="7">
      <t>キホンガク</t>
    </rPh>
    <phoneticPr fontId="12"/>
  </si>
  <si>
    <t>国庫補助所要額( Ｏ =Ｎ×２/３)</t>
    <rPh sb="0" eb="2">
      <t>コッコ</t>
    </rPh>
    <rPh sb="2" eb="4">
      <t>ホジョ</t>
    </rPh>
    <rPh sb="4" eb="6">
      <t>ショヨウ</t>
    </rPh>
    <rPh sb="6" eb="7">
      <t>ガク</t>
    </rPh>
    <phoneticPr fontId="12"/>
  </si>
  <si>
    <t>「Ｍ」欄は、実際に都道府県・指定都市・中核市が施設・事業所に対して補助する金額を記載すること。</t>
    <rPh sb="3" eb="4">
      <t>ラン</t>
    </rPh>
    <rPh sb="6" eb="8">
      <t>ジッサイ</t>
    </rPh>
    <rPh sb="9" eb="13">
      <t>トドウフケン</t>
    </rPh>
    <rPh sb="14" eb="16">
      <t>シテイ</t>
    </rPh>
    <rPh sb="16" eb="18">
      <t>トシ</t>
    </rPh>
    <rPh sb="19" eb="22">
      <t>チュウカクシ</t>
    </rPh>
    <rPh sb="23" eb="25">
      <t>シセツ</t>
    </rPh>
    <rPh sb="26" eb="29">
      <t>ジギョウショ</t>
    </rPh>
    <rPh sb="30" eb="31">
      <t>タイ</t>
    </rPh>
    <rPh sb="33" eb="35">
      <t>ホジョ</t>
    </rPh>
    <rPh sb="37" eb="39">
      <t>キンガク</t>
    </rPh>
    <rPh sb="40" eb="42">
      <t>キサイ</t>
    </rPh>
    <phoneticPr fontId="12"/>
  </si>
  <si>
    <t>（注８）</t>
    <rPh sb="1" eb="2">
      <t>チュウ</t>
    </rPh>
    <phoneticPr fontId="12"/>
  </si>
  <si>
    <t>令和７年度（令和６年度からの繰越分）障害福祉分野の介護テクノロジー導入支援事業（パッケージ型導入支援）
事業計画書</t>
    <phoneticPr fontId="12"/>
  </si>
  <si>
    <r>
      <rPr>
        <sz val="12"/>
        <rFont val="ＭＳ Ｐゴシック"/>
        <family val="3"/>
        <charset val="128"/>
      </rPr>
      <t>職員数（常勤換算数）</t>
    </r>
    <r>
      <rPr>
        <sz val="10"/>
        <color theme="1"/>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</si>
  <si>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参考情報：令和元年度から令和６年度に係るロボット等導入支援事業もしくはＩＣＴ導入モデル事業補助実績</t>
    </r>
    <r>
      <rPr>
        <sz val="12"/>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8" eb="40">
      <t>ドウニュウ</t>
    </rPh>
    <rPh sb="43" eb="45">
      <t>ジギョウ</t>
    </rPh>
    <rPh sb="45" eb="47">
      <t>ホジョ</t>
    </rPh>
    <rPh sb="47" eb="49">
      <t>ジッセキ</t>
    </rPh>
    <rPh sb="50" eb="53">
      <t>フクスウカイ</t>
    </rPh>
    <rPh sb="53" eb="55">
      <t>ホジョ</t>
    </rPh>
    <rPh sb="56" eb="57">
      <t>ウ</t>
    </rPh>
    <rPh sb="61" eb="63">
      <t>バアイ</t>
    </rPh>
    <rPh sb="64" eb="66">
      <t>ホジョ</t>
    </rPh>
    <rPh sb="66" eb="68">
      <t>ネンド</t>
    </rPh>
    <rPh sb="69" eb="71">
      <t>チョッキン</t>
    </rPh>
    <rPh sb="72" eb="74">
      <t>センタク</t>
    </rPh>
    <phoneticPr fontId="12"/>
  </si>
  <si>
    <t>　ICT機器（AIカメラ等除く）の申請のために、都道府県等が行うICT導入に伴う研修会に参加する。</t>
    <rPh sb="4" eb="6">
      <t>キキ</t>
    </rPh>
    <rPh sb="12" eb="13">
      <t>トウ</t>
    </rPh>
    <rPh sb="13" eb="14">
      <t>ノゾ</t>
    </rPh>
    <rPh sb="17" eb="19">
      <t>シンセイ</t>
    </rPh>
    <rPh sb="24" eb="28">
      <t>トドウフケン</t>
    </rPh>
    <rPh sb="28" eb="29">
      <t>トウ</t>
    </rPh>
    <rPh sb="30" eb="31">
      <t>オコナ</t>
    </rPh>
    <rPh sb="35" eb="37">
      <t>ドウニュウ</t>
    </rPh>
    <rPh sb="38" eb="39">
      <t>トモナ</t>
    </rPh>
    <rPh sb="40" eb="43">
      <t>ケンシュウカイ</t>
    </rPh>
    <rPh sb="44" eb="46">
      <t>サンカ</t>
    </rPh>
    <phoneticPr fontId="22"/>
  </si>
  <si>
    <r>
      <rPr>
        <sz val="11"/>
        <color theme="1"/>
        <rFont val="ＭＳ Ｐゴシック"/>
        <family val="3"/>
        <charset val="128"/>
        <scheme val="minor"/>
      </rPr>
      <t>　介護ロボット等やＩＣＴ機器等の導入によって得られた生産性向上による業務効率化及び職員の業務負担軽減により超過勤務手当等の経費に金銭的剰余が出た場合には、
　当該費用を</t>
    </r>
    <r>
      <rPr>
        <sz val="11"/>
        <rFont val="ＭＳ Ｐゴシック"/>
        <family val="3"/>
        <charset val="128"/>
        <scheme val="minor"/>
      </rPr>
      <t>利用者が受ける障害福祉サ</t>
    </r>
    <r>
      <rPr>
        <sz val="11"/>
        <color theme="1"/>
        <rFont val="ＭＳ Ｐゴシック"/>
        <family val="3"/>
        <charset val="128"/>
        <scheme val="minor"/>
      </rPr>
      <t>ービスの質の向上や職員の賃金改善に資する取組に適切に使用するとともに</t>
    </r>
    <r>
      <rPr>
        <sz val="11"/>
        <rFont val="ＭＳ Ｐゴシック"/>
        <family val="3"/>
        <charset val="128"/>
        <scheme val="minor"/>
      </rPr>
      <t>、そ</t>
    </r>
    <r>
      <rPr>
        <sz val="11"/>
        <color theme="1"/>
        <rFont val="ＭＳ Ｐゴシック"/>
        <family val="3"/>
        <charset val="128"/>
        <scheme val="minor"/>
      </rPr>
      <t>の旨を職員等に周知する。</t>
    </r>
    <rPh sb="1" eb="3">
      <t>カイゴ</t>
    </rPh>
    <rPh sb="7" eb="8">
      <t>トウ</t>
    </rPh>
    <rPh sb="12" eb="14">
      <t>キキ</t>
    </rPh>
    <rPh sb="14" eb="15">
      <t>トウ</t>
    </rPh>
    <rPh sb="16" eb="18">
      <t>ドウニュウ</t>
    </rPh>
    <rPh sb="22" eb="23">
      <t>エ</t>
    </rPh>
    <rPh sb="26" eb="29">
      <t>セイサンセイ</t>
    </rPh>
    <rPh sb="29" eb="31">
      <t>コウジョウ</t>
    </rPh>
    <rPh sb="34" eb="36">
      <t>ギョウム</t>
    </rPh>
    <rPh sb="36" eb="38">
      <t>コウリツ</t>
    </rPh>
    <rPh sb="38" eb="39">
      <t>カ</t>
    </rPh>
    <rPh sb="39" eb="40">
      <t>オヨ</t>
    </rPh>
    <rPh sb="41" eb="43">
      <t>ショクイン</t>
    </rPh>
    <rPh sb="57" eb="59">
      <t>テアテ</t>
    </rPh>
    <rPh sb="61" eb="63">
      <t>ケイヒ</t>
    </rPh>
    <rPh sb="84" eb="87">
      <t>リヨウシャ</t>
    </rPh>
    <rPh sb="88" eb="89">
      <t>ウ</t>
    </rPh>
    <rPh sb="91" eb="93">
      <t>ショウガイ</t>
    </rPh>
    <rPh sb="93" eb="95">
      <t>フクシ</t>
    </rPh>
    <rPh sb="133" eb="134">
      <t>ムネ</t>
    </rPh>
    <rPh sb="135" eb="137">
      <t>ショクイン</t>
    </rPh>
    <rPh sb="137" eb="138">
      <t>トウ</t>
    </rPh>
    <rPh sb="139" eb="141">
      <t>シュウチ</t>
    </rPh>
    <phoneticPr fontId="22"/>
  </si>
  <si>
    <t>　厚生労働省からの求めがあった場合は、介護ロボット等やICT機器等導入の効果分析や事例の公表等に対応する。</t>
    <rPh sb="1" eb="3">
      <t>コウセイ</t>
    </rPh>
    <rPh sb="3" eb="6">
      <t>ロウドウショウ</t>
    </rPh>
    <rPh sb="9" eb="10">
      <t>モト</t>
    </rPh>
    <rPh sb="15" eb="17">
      <t>バアイ</t>
    </rPh>
    <rPh sb="19" eb="21">
      <t>カイゴ</t>
    </rPh>
    <rPh sb="25" eb="26">
      <t>トウ</t>
    </rPh>
    <rPh sb="30" eb="32">
      <t>キキ</t>
    </rPh>
    <rPh sb="32" eb="33">
      <t>トウ</t>
    </rPh>
    <rPh sb="33" eb="35">
      <t>ドウニュウ</t>
    </rPh>
    <rPh sb="36" eb="38">
      <t>コウカ</t>
    </rPh>
    <rPh sb="38" eb="40">
      <t>ブンセキ</t>
    </rPh>
    <rPh sb="41" eb="43">
      <t>ジレイ</t>
    </rPh>
    <rPh sb="44" eb="46">
      <t>コウヒョウ</t>
    </rPh>
    <rPh sb="46" eb="47">
      <t>トウ</t>
    </rPh>
    <rPh sb="48" eb="50">
      <t>タイオウ</t>
    </rPh>
    <phoneticPr fontId="22"/>
  </si>
  <si>
    <t>（１）介護テクノロジーのパッケージ型の導入について、介護ロボット等とＩＣＴ機器の組み合わせを選択</t>
    <rPh sb="3" eb="5">
      <t>カイゴ</t>
    </rPh>
    <rPh sb="17" eb="18">
      <t>ガタ</t>
    </rPh>
    <rPh sb="19" eb="21">
      <t>ドウニュウ</t>
    </rPh>
    <rPh sb="26" eb="28">
      <t>カイゴ</t>
    </rPh>
    <rPh sb="32" eb="33">
      <t>トウ</t>
    </rPh>
    <rPh sb="37" eb="39">
      <t>キキ</t>
    </rPh>
    <rPh sb="40" eb="41">
      <t>ク</t>
    </rPh>
    <rPh sb="42" eb="43">
      <t>ア</t>
    </rPh>
    <rPh sb="46" eb="48">
      <t>センタク</t>
    </rPh>
    <phoneticPr fontId="12"/>
  </si>
  <si>
    <t>　【介護ロボット等】</t>
    <rPh sb="2" eb="4">
      <t>カイゴ</t>
    </rPh>
    <rPh sb="8" eb="9">
      <t>トウ</t>
    </rPh>
    <phoneticPr fontId="12"/>
  </si>
  <si>
    <t>　【ＩＣＴ機器】</t>
    <rPh sb="5" eb="7">
      <t>キキ</t>
    </rPh>
    <phoneticPr fontId="12"/>
  </si>
  <si>
    <t>　　　　　　　　ＡＩカメラ等（防犯、虐待防止、事故防止など、利用者の安全安心のために活用するカメラ）</t>
    <rPh sb="13" eb="14">
      <t>トウ</t>
    </rPh>
    <rPh sb="15" eb="17">
      <t>ボウハン</t>
    </rPh>
    <rPh sb="18" eb="20">
      <t>ギャクタイ</t>
    </rPh>
    <rPh sb="20" eb="22">
      <t>ボウシ</t>
    </rPh>
    <rPh sb="23" eb="25">
      <t>ジコ</t>
    </rPh>
    <rPh sb="25" eb="27">
      <t>ボウシ</t>
    </rPh>
    <rPh sb="30" eb="33">
      <t>リヨウシャ</t>
    </rPh>
    <rPh sb="34" eb="36">
      <t>アンゼン</t>
    </rPh>
    <rPh sb="36" eb="38">
      <t>アンシン</t>
    </rPh>
    <rPh sb="42" eb="44">
      <t>カツヨウ</t>
    </rPh>
    <phoneticPr fontId="12"/>
  </si>
  <si>
    <r>
      <t>　　　　　　　　ソフトウェア</t>
    </r>
    <r>
      <rPr>
        <sz val="10"/>
        <rFont val="ＭＳ Ｐゴシック"/>
        <family val="3"/>
        <charset val="128"/>
      </rPr>
      <t>（事業所での業務を支援するソフトウェア（記録業務、情報共有業務、請求業務）で、各種業務を一気通貫で行うことが可能なものに限る。）</t>
    </r>
    <rPh sb="15" eb="18">
      <t>ジギョウショ</t>
    </rPh>
    <rPh sb="20" eb="22">
      <t>ギョウム</t>
    </rPh>
    <rPh sb="23" eb="25">
      <t>シエン</t>
    </rPh>
    <rPh sb="34" eb="36">
      <t>キロク</t>
    </rPh>
    <rPh sb="36" eb="38">
      <t>ギョウム</t>
    </rPh>
    <rPh sb="39" eb="41">
      <t>ジョウホウ</t>
    </rPh>
    <rPh sb="41" eb="43">
      <t>キョウユウ</t>
    </rPh>
    <rPh sb="43" eb="45">
      <t>ギョウム</t>
    </rPh>
    <rPh sb="46" eb="48">
      <t>セイキュウ</t>
    </rPh>
    <rPh sb="48" eb="50">
      <t>ギョウム</t>
    </rPh>
    <rPh sb="53" eb="55">
      <t>カクシュ</t>
    </rPh>
    <rPh sb="55" eb="57">
      <t>ギョウム</t>
    </rPh>
    <rPh sb="58" eb="60">
      <t>イッキ</t>
    </rPh>
    <rPh sb="60" eb="62">
      <t>ツウカン</t>
    </rPh>
    <rPh sb="63" eb="64">
      <t>オコナ</t>
    </rPh>
    <rPh sb="68" eb="70">
      <t>カノウ</t>
    </rPh>
    <rPh sb="74" eb="75">
      <t>カギ</t>
    </rPh>
    <phoneticPr fontId="12"/>
  </si>
  <si>
    <r>
      <t>　　　　　　　　ソフトウェア</t>
    </r>
    <r>
      <rPr>
        <sz val="10"/>
        <rFont val="ＭＳ Ｐゴシック"/>
        <family val="3"/>
        <charset val="128"/>
      </rPr>
      <t>（バックオフィス業務のためのソフトウェア（勤怠管理、シフト表作成、人事、給与などの業務）で、各種業務を一気通貫で行うことが可能なものに限る。）</t>
    </r>
    <rPh sb="22" eb="24">
      <t>ギョウム</t>
    </rPh>
    <rPh sb="35" eb="37">
      <t>キンタイ</t>
    </rPh>
    <rPh sb="37" eb="39">
      <t>カンリ</t>
    </rPh>
    <rPh sb="43" eb="44">
      <t>ヒョウ</t>
    </rPh>
    <rPh sb="44" eb="46">
      <t>サクセイ</t>
    </rPh>
    <rPh sb="47" eb="49">
      <t>ジンジ</t>
    </rPh>
    <rPh sb="50" eb="52">
      <t>キュウヨ</t>
    </rPh>
    <rPh sb="55" eb="57">
      <t>ギョウム</t>
    </rPh>
    <rPh sb="60" eb="62">
      <t>カクシュ</t>
    </rPh>
    <rPh sb="62" eb="64">
      <t>ギョウム</t>
    </rPh>
    <rPh sb="65" eb="67">
      <t>イッキ</t>
    </rPh>
    <rPh sb="67" eb="69">
      <t>ツウカン</t>
    </rPh>
    <rPh sb="70" eb="71">
      <t>オコナ</t>
    </rPh>
    <rPh sb="75" eb="77">
      <t>カノウ</t>
    </rPh>
    <rPh sb="81" eb="82">
      <t>カギ</t>
    </rPh>
    <phoneticPr fontId="12"/>
  </si>
  <si>
    <t xml:space="preserve">       ※介護ロボット等において、「見守り・コミュニケーション」を選択している場合は、上記パソコン、スマートフォン、タブレット、インカム、ソフトウェアに加えて以下の</t>
    <rPh sb="8" eb="10">
      <t>カイゴ</t>
    </rPh>
    <rPh sb="14" eb="15">
      <t>トウ</t>
    </rPh>
    <rPh sb="21" eb="23">
      <t>ミマモ</t>
    </rPh>
    <rPh sb="36" eb="38">
      <t>センタク</t>
    </rPh>
    <rPh sb="42" eb="44">
      <t>バアイ</t>
    </rPh>
    <rPh sb="46" eb="48">
      <t>ジョウキ</t>
    </rPh>
    <rPh sb="79" eb="80">
      <t>クワ</t>
    </rPh>
    <phoneticPr fontId="12"/>
  </si>
  <si>
    <t xml:space="preserve"> 　　　　通信環境機器等の費用も対象となる。ただし、見守り記機器を効果的に活用するために必要な機器等に限る。</t>
    <rPh sb="13" eb="15">
      <t>ヒヨウ</t>
    </rPh>
    <rPh sb="16" eb="18">
      <t>タイショウ</t>
    </rPh>
    <rPh sb="26" eb="28">
      <t>ミマモ</t>
    </rPh>
    <rPh sb="29" eb="30">
      <t>キ</t>
    </rPh>
    <rPh sb="30" eb="32">
      <t>キキ</t>
    </rPh>
    <rPh sb="33" eb="36">
      <t>コウカテキ</t>
    </rPh>
    <rPh sb="37" eb="39">
      <t>カツヨウ</t>
    </rPh>
    <rPh sb="44" eb="46">
      <t>ヒツヨウ</t>
    </rPh>
    <rPh sb="47" eb="49">
      <t>キキ</t>
    </rPh>
    <rPh sb="49" eb="50">
      <t>トウ</t>
    </rPh>
    <rPh sb="51" eb="52">
      <t>カギ</t>
    </rPh>
    <phoneticPr fontId="12"/>
  </si>
  <si>
    <t>　　　　　　　　通信環境機器等（Wi-Fi環境を整備するために必要な経費、記録ソフトウェア、システム管理サーバー、モデム、ルータ等）</t>
    <rPh sb="8" eb="10">
      <t>ツウシン</t>
    </rPh>
    <rPh sb="10" eb="12">
      <t>カンキョウ</t>
    </rPh>
    <rPh sb="12" eb="14">
      <t>キキ</t>
    </rPh>
    <rPh sb="14" eb="15">
      <t>トウ</t>
    </rPh>
    <rPh sb="21" eb="23">
      <t>カンキョウ</t>
    </rPh>
    <rPh sb="24" eb="26">
      <t>セイビ</t>
    </rPh>
    <rPh sb="31" eb="33">
      <t>ヒツヨウ</t>
    </rPh>
    <rPh sb="34" eb="36">
      <t>ケイヒ</t>
    </rPh>
    <rPh sb="37" eb="39">
      <t>キロク</t>
    </rPh>
    <rPh sb="50" eb="52">
      <t>カンリ</t>
    </rPh>
    <rPh sb="64" eb="65">
      <t>トウ</t>
    </rPh>
    <phoneticPr fontId="12"/>
  </si>
  <si>
    <t>（４）機器を導入する業務内容（概要）　</t>
    <rPh sb="3" eb="5">
      <t>キキ</t>
    </rPh>
    <rPh sb="6" eb="8">
      <t>ドウニュウ</t>
    </rPh>
    <rPh sb="10" eb="12">
      <t>ギョウム</t>
    </rPh>
    <rPh sb="12" eb="14">
      <t>ナイヨウ</t>
    </rPh>
    <rPh sb="15" eb="17">
      <t>ガイヨウ</t>
    </rPh>
    <phoneticPr fontId="12"/>
  </si>
  <si>
    <t>（５）パッケージ型（介護ロボット等やICT等の複数組み合わせ）の導入による効果　</t>
    <rPh sb="8" eb="9">
      <t>ガタ</t>
    </rPh>
    <rPh sb="10" eb="12">
      <t>カイゴ</t>
    </rPh>
    <rPh sb="16" eb="17">
      <t>トウ</t>
    </rPh>
    <rPh sb="21" eb="22">
      <t>トウ</t>
    </rPh>
    <rPh sb="23" eb="25">
      <t>フクスウ</t>
    </rPh>
    <rPh sb="25" eb="26">
      <t>ク</t>
    </rPh>
    <rPh sb="27" eb="28">
      <t>ア</t>
    </rPh>
    <rPh sb="32" eb="34">
      <t>ドウニュウ</t>
    </rPh>
    <rPh sb="37" eb="39">
      <t>コウカ</t>
    </rPh>
    <phoneticPr fontId="12"/>
  </si>
  <si>
    <t>（６）パッケージ型による機器導入前の定量的指標及び導入により想定される定量的指標</t>
    <rPh sb="8" eb="9">
      <t>ガタ</t>
    </rPh>
    <rPh sb="12" eb="14">
      <t>キキ</t>
    </rPh>
    <rPh sb="14" eb="17">
      <t>ドウニュウマエ</t>
    </rPh>
    <rPh sb="18" eb="21">
      <t>テイリョウテキ</t>
    </rPh>
    <rPh sb="21" eb="23">
      <t>シヒョウ</t>
    </rPh>
    <rPh sb="23" eb="24">
      <t>オヨ</t>
    </rPh>
    <rPh sb="25" eb="27">
      <t>ドウニュウ</t>
    </rPh>
    <rPh sb="30" eb="32">
      <t>ソウテイ</t>
    </rPh>
    <rPh sb="35" eb="38">
      <t>テイリョウテキ</t>
    </rPh>
    <rPh sb="38" eb="40">
      <t>シヒョウ</t>
    </rPh>
    <phoneticPr fontId="12"/>
  </si>
  <si>
    <t>　①　前記（４）に係る現在（パッケージ型による機器導入前）の業務時間内訳</t>
    <rPh sb="3" eb="5">
      <t>ゼンキ</t>
    </rPh>
    <rPh sb="9" eb="10">
      <t>カカ</t>
    </rPh>
    <rPh sb="11" eb="13">
      <t>ゲンザイ</t>
    </rPh>
    <rPh sb="19" eb="20">
      <t>ガタ</t>
    </rPh>
    <rPh sb="23" eb="25">
      <t>キキ</t>
    </rPh>
    <rPh sb="25" eb="28">
      <t>ドウニュウマエ</t>
    </rPh>
    <rPh sb="30" eb="32">
      <t>ギョウム</t>
    </rPh>
    <rPh sb="32" eb="34">
      <t>ジカン</t>
    </rPh>
    <rPh sb="34" eb="36">
      <t>ウチワケ</t>
    </rPh>
    <phoneticPr fontId="12"/>
  </si>
  <si>
    <t>７　支援記録の作成</t>
    <rPh sb="2" eb="4">
      <t>シエン</t>
    </rPh>
    <rPh sb="4" eb="6">
      <t>キロク</t>
    </rPh>
    <rPh sb="7" eb="9">
      <t>サクセイ</t>
    </rPh>
    <phoneticPr fontId="12"/>
  </si>
  <si>
    <t>８　職員間の情報伝達・情報共有</t>
    <rPh sb="2" eb="4">
      <t>ショクイン</t>
    </rPh>
    <rPh sb="4" eb="5">
      <t>カン</t>
    </rPh>
    <rPh sb="6" eb="8">
      <t>ジョウホウ</t>
    </rPh>
    <rPh sb="8" eb="10">
      <t>デンタツ</t>
    </rPh>
    <rPh sb="11" eb="13">
      <t>ジョウホウ</t>
    </rPh>
    <rPh sb="13" eb="15">
      <t>キョウユウ</t>
    </rPh>
    <phoneticPr fontId="12"/>
  </si>
  <si>
    <t>９　請求業務・勤怠管理・給与業務等</t>
    <rPh sb="2" eb="4">
      <t>セイキュウ</t>
    </rPh>
    <rPh sb="4" eb="6">
      <t>ギョウム</t>
    </rPh>
    <rPh sb="7" eb="9">
      <t>キンタイ</t>
    </rPh>
    <rPh sb="9" eb="11">
      <t>カンリ</t>
    </rPh>
    <rPh sb="12" eb="14">
      <t>キュウヨ</t>
    </rPh>
    <rPh sb="14" eb="16">
      <t>ギョウム</t>
    </rPh>
    <rPh sb="16" eb="17">
      <t>トウ</t>
    </rPh>
    <phoneticPr fontId="12"/>
  </si>
  <si>
    <t>１０　見守り機器の使用・確認</t>
    <rPh sb="3" eb="5">
      <t>ミマモ</t>
    </rPh>
    <rPh sb="6" eb="8">
      <t>キキ</t>
    </rPh>
    <rPh sb="9" eb="11">
      <t>シヨウ</t>
    </rPh>
    <rPh sb="12" eb="14">
      <t>カクニン</t>
    </rPh>
    <phoneticPr fontId="12"/>
  </si>
  <si>
    <t>１１　その他の間接業務</t>
    <rPh sb="5" eb="6">
      <t>タ</t>
    </rPh>
    <rPh sb="7" eb="9">
      <t>カンセツ</t>
    </rPh>
    <rPh sb="9" eb="11">
      <t>ギョウム</t>
    </rPh>
    <phoneticPr fontId="12"/>
  </si>
  <si>
    <t>　②　パッケージ型による機器導入後の前記（４）に係る想定業務時間内訳</t>
    <rPh sb="8" eb="9">
      <t>ガタ</t>
    </rPh>
    <rPh sb="12" eb="14">
      <t>キキ</t>
    </rPh>
    <rPh sb="14" eb="17">
      <t>ドウニュウゴ</t>
    </rPh>
    <rPh sb="18" eb="20">
      <t>ゼンキ</t>
    </rPh>
    <rPh sb="24" eb="25">
      <t>カカ</t>
    </rPh>
    <rPh sb="26" eb="28">
      <t>ソウテイ</t>
    </rPh>
    <rPh sb="28" eb="30">
      <t>ギョウム</t>
    </rPh>
    <rPh sb="30" eb="32">
      <t>ジカン</t>
    </rPh>
    <rPh sb="32" eb="34">
      <t>ウチワケ</t>
    </rPh>
    <phoneticPr fontId="12"/>
  </si>
  <si>
    <t>令和７年度（令和６年度からの繰越分）障害福祉分野の介護テクノロジー導入支援事業（パッケージ型導入支援）
積算内訳書</t>
    <phoneticPr fontId="12"/>
  </si>
  <si>
    <t>【介護ロボット等】</t>
    <rPh sb="1" eb="3">
      <t>カイゴ</t>
    </rPh>
    <rPh sb="7" eb="8">
      <t>トウ</t>
    </rPh>
    <phoneticPr fontId="12"/>
  </si>
  <si>
    <t>【ICT機器】</t>
    <rPh sb="4" eb="6">
      <t>キキ</t>
    </rPh>
    <phoneticPr fontId="12"/>
  </si>
  <si>
    <t>見守り機器の導入に伴う通信環境整備に係る経費（障害者支援施設、グループホームのみ）</t>
    <phoneticPr fontId="12"/>
  </si>
  <si>
    <t>通信環境整備費用（合計）</t>
    <rPh sb="0" eb="2">
      <t>ツウシン</t>
    </rPh>
    <rPh sb="2" eb="4">
      <t>カンキョウ</t>
    </rPh>
    <rPh sb="4" eb="6">
      <t>セイビ</t>
    </rPh>
    <rPh sb="6" eb="8">
      <t>ヒヨウ</t>
    </rPh>
    <rPh sb="9" eb="11">
      <t>ゴウケイ</t>
    </rPh>
    <phoneticPr fontId="12"/>
  </si>
  <si>
    <t>見守り機器の導入に伴う通信環境整備に係る経費（積算内訳）</t>
    <rPh sb="0" eb="2">
      <t>ミマモ</t>
    </rPh>
    <rPh sb="20" eb="22">
      <t>ケイヒ</t>
    </rPh>
    <rPh sb="23" eb="25">
      <t>セキサン</t>
    </rPh>
    <rPh sb="25" eb="27">
      <t>ウチワケ</t>
    </rPh>
    <phoneticPr fontId="12"/>
  </si>
  <si>
    <t>費用合計</t>
    <rPh sb="0" eb="2">
      <t>ヒヨウ</t>
    </rPh>
    <rPh sb="2" eb="4">
      <t>ゴウケイ</t>
    </rPh>
    <phoneticPr fontId="12"/>
  </si>
  <si>
    <t>（参考様式）</t>
    <rPh sb="1" eb="5">
      <t>サンコウヨウシキ</t>
    </rPh>
    <phoneticPr fontId="12"/>
  </si>
  <si>
    <t>障害者支援施設</t>
  </si>
  <si>
    <t>担　当　者　調　査　票</t>
    <phoneticPr fontId="12"/>
  </si>
  <si>
    <t>共同生活援助</t>
  </si>
  <si>
    <t>居宅介護</t>
  </si>
  <si>
    <t>重度訪問介護</t>
  </si>
  <si>
    <t>重度障害者等包括支援</t>
  </si>
  <si>
    <t>指定年月日(西暦)</t>
    <rPh sb="0" eb="2">
      <t>シテイ</t>
    </rPh>
    <rPh sb="2" eb="5">
      <t>ネンガッピ</t>
    </rPh>
    <rPh sb="6" eb="8">
      <t>セイレキ</t>
    </rPh>
    <phoneticPr fontId="12"/>
  </si>
  <si>
    <t>代表者職名</t>
    <rPh sb="0" eb="5">
      <t>ダイヒョウシャショクメイ</t>
    </rPh>
    <phoneticPr fontId="12"/>
  </si>
  <si>
    <t>代表者氏名</t>
    <rPh sb="0" eb="3">
      <t>ダイヒョウシャ</t>
    </rPh>
    <rPh sb="3" eb="5">
      <t>シメイ</t>
    </rPh>
    <rPh sb="4" eb="5">
      <t>メイ</t>
    </rPh>
    <phoneticPr fontId="12"/>
  </si>
  <si>
    <t>法人所在地</t>
    <rPh sb="0" eb="2">
      <t>ホウジン</t>
    </rPh>
    <rPh sb="2" eb="5">
      <t>ショザイチ</t>
    </rPh>
    <phoneticPr fontId="12"/>
  </si>
  <si>
    <t>〒</t>
    <phoneticPr fontId="12"/>
  </si>
  <si>
    <t>事業所番号</t>
    <rPh sb="0" eb="5">
      <t>ジギョウショバンゴウ</t>
    </rPh>
    <phoneticPr fontId="12"/>
  </si>
  <si>
    <t>サービス種別</t>
    <rPh sb="4" eb="6">
      <t>シュベツ</t>
    </rPh>
    <phoneticPr fontId="12"/>
  </si>
  <si>
    <t>利用定員</t>
    <rPh sb="0" eb="4">
      <t>リヨウテイイン</t>
    </rPh>
    <phoneticPr fontId="12"/>
  </si>
  <si>
    <t>施設・事業所所在地</t>
    <rPh sb="0" eb="2">
      <t>シセツ</t>
    </rPh>
    <rPh sb="3" eb="6">
      <t>ジギョウショ</t>
    </rPh>
    <rPh sb="6" eb="9">
      <t>ショザイチ</t>
    </rPh>
    <phoneticPr fontId="12"/>
  </si>
  <si>
    <t>担当者連絡先</t>
    <rPh sb="0" eb="3">
      <t>タントウシャ</t>
    </rPh>
    <rPh sb="3" eb="6">
      <t>レンラクサキ</t>
    </rPh>
    <phoneticPr fontId="12"/>
  </si>
  <si>
    <t>担当者氏名</t>
    <rPh sb="0" eb="3">
      <t>タントウシャ</t>
    </rPh>
    <rPh sb="3" eb="5">
      <t>シメイ</t>
    </rPh>
    <phoneticPr fontId="12"/>
  </si>
  <si>
    <t>電話番号</t>
    <rPh sb="0" eb="2">
      <t>デンワ</t>
    </rPh>
    <rPh sb="2" eb="4">
      <t>バンゴウ</t>
    </rPh>
    <phoneticPr fontId="12"/>
  </si>
  <si>
    <t>メールアドレス</t>
    <phoneticPr fontId="12"/>
  </si>
  <si>
    <t>法人名</t>
    <rPh sb="0" eb="2">
      <t>ホウジン</t>
    </rPh>
    <rPh sb="2" eb="3">
      <t>メイ</t>
    </rPh>
    <phoneticPr fontId="64"/>
  </si>
  <si>
    <t>代表者名</t>
    <rPh sb="0" eb="3">
      <t>ダイヒョウシャ</t>
    </rPh>
    <rPh sb="3" eb="4">
      <t>メイ</t>
    </rPh>
    <phoneticPr fontId="64"/>
  </si>
  <si>
    <t>法人〒</t>
    <rPh sb="0" eb="2">
      <t>ホウジン</t>
    </rPh>
    <phoneticPr fontId="64"/>
  </si>
  <si>
    <t>法人所在地</t>
    <rPh sb="0" eb="5">
      <t>ホウジンショザイチ</t>
    </rPh>
    <phoneticPr fontId="59"/>
  </si>
  <si>
    <t>事業所名</t>
    <rPh sb="0" eb="3">
      <t>ジギョウショ</t>
    </rPh>
    <rPh sb="3" eb="4">
      <t>メイ</t>
    </rPh>
    <phoneticPr fontId="64"/>
  </si>
  <si>
    <t>事業所番号</t>
    <rPh sb="0" eb="5">
      <t>ジギョウショバンゴウ</t>
    </rPh>
    <phoneticPr fontId="64"/>
  </si>
  <si>
    <t>指定年月日</t>
    <rPh sb="0" eb="5">
      <t>シテイネンガッピ</t>
    </rPh>
    <phoneticPr fontId="59"/>
  </si>
  <si>
    <t>サービス種別</t>
    <rPh sb="4" eb="6">
      <t>シュベツ</t>
    </rPh>
    <phoneticPr fontId="59"/>
  </si>
  <si>
    <t>定員</t>
    <rPh sb="0" eb="2">
      <t>テイイン</t>
    </rPh>
    <phoneticPr fontId="59"/>
  </si>
  <si>
    <t>事業所〒</t>
    <rPh sb="0" eb="3">
      <t>ジギョウショ</t>
    </rPh>
    <phoneticPr fontId="59"/>
  </si>
  <si>
    <t>事業所所在地</t>
    <rPh sb="0" eb="3">
      <t>ジギョウショ</t>
    </rPh>
    <rPh sb="3" eb="6">
      <t>ショザイチ</t>
    </rPh>
    <phoneticPr fontId="64"/>
  </si>
  <si>
    <t>担当者名</t>
    <rPh sb="0" eb="3">
      <t>タントウシャ</t>
    </rPh>
    <rPh sb="3" eb="4">
      <t>メイ</t>
    </rPh>
    <phoneticPr fontId="64"/>
  </si>
  <si>
    <t>電話番号</t>
    <rPh sb="0" eb="2">
      <t>デンワ</t>
    </rPh>
    <rPh sb="2" eb="4">
      <t>バンゴウ</t>
    </rPh>
    <phoneticPr fontId="64"/>
  </si>
  <si>
    <t>メールアドレス</t>
  </si>
  <si>
    <t>備考</t>
    <rPh sb="0" eb="2">
      <t>ビコウ</t>
    </rPh>
    <phoneticPr fontId="59"/>
  </si>
  <si>
    <t>実支出予定額</t>
    <rPh sb="0" eb="3">
      <t>ジツシシュツ</t>
    </rPh>
    <rPh sb="3" eb="6">
      <t>ヨテイガク</t>
    </rPh>
    <phoneticPr fontId="59"/>
  </si>
  <si>
    <t>補助基本額</t>
    <rPh sb="0" eb="5">
      <t>ホジョキホンガク</t>
    </rPh>
    <phoneticPr fontId="59"/>
  </si>
  <si>
    <t>うち県補助額</t>
    <rPh sb="2" eb="5">
      <t>ケンホジョ</t>
    </rPh>
    <rPh sb="5" eb="6">
      <t>ガク</t>
    </rPh>
    <phoneticPr fontId="59"/>
  </si>
  <si>
    <t>うち国補助額</t>
    <rPh sb="2" eb="6">
      <t>クニホジョガク</t>
    </rPh>
    <phoneticPr fontId="59"/>
  </si>
  <si>
    <t>合計額</t>
    <rPh sb="0" eb="3">
      <t>ゴウケイガク</t>
    </rPh>
    <phoneticPr fontId="59"/>
  </si>
  <si>
    <t>事業所の課題</t>
    <rPh sb="0" eb="3">
      <t>ジギョウショ</t>
    </rPh>
    <rPh sb="4" eb="6">
      <t>カダイ</t>
    </rPh>
    <phoneticPr fontId="59"/>
  </si>
  <si>
    <t>導入予定設備</t>
    <rPh sb="0" eb="4">
      <t>ドウニュウヨテイ</t>
    </rPh>
    <rPh sb="4" eb="6">
      <t>セツビ</t>
    </rPh>
    <phoneticPr fontId="59"/>
  </si>
  <si>
    <t>導入概要</t>
    <rPh sb="0" eb="2">
      <t>ドウニュウ</t>
    </rPh>
    <rPh sb="2" eb="4">
      <t>ガイヨウ</t>
    </rPh>
    <phoneticPr fontId="59"/>
  </si>
  <si>
    <t>業務時間削減（％）</t>
    <rPh sb="0" eb="2">
      <t>ギョウム</t>
    </rPh>
    <rPh sb="2" eb="4">
      <t>ジカン</t>
    </rPh>
    <rPh sb="4" eb="6">
      <t>サクゲン</t>
    </rPh>
    <phoneticPr fontId="59"/>
  </si>
  <si>
    <t>作文量削減（％）</t>
    <rPh sb="0" eb="3">
      <t>サクブンリョウ</t>
    </rPh>
    <rPh sb="3" eb="5">
      <t>サクゲン</t>
    </rPh>
    <phoneticPr fontId="59"/>
  </si>
  <si>
    <t>20％削減理由</t>
    <rPh sb="3" eb="7">
      <t>サクゲンリユウ</t>
    </rPh>
    <phoneticPr fontId="59"/>
  </si>
  <si>
    <t>別紙３（１）</t>
    <rPh sb="0" eb="2">
      <t>ベッシ</t>
    </rPh>
    <phoneticPr fontId="12"/>
  </si>
  <si>
    <t>※確認事項について、該当するものに○又は×を付けること。</t>
    <rPh sb="1" eb="3">
      <t>カクニン</t>
    </rPh>
    <rPh sb="3" eb="5">
      <t>ジコウ</t>
    </rPh>
    <rPh sb="10" eb="12">
      <t>ガイトウ</t>
    </rPh>
    <rPh sb="18" eb="19">
      <t>マタ</t>
    </rPh>
    <rPh sb="22" eb="23">
      <t>ツ</t>
    </rPh>
    <phoneticPr fontId="12"/>
  </si>
  <si>
    <t>※県の方で入力します。</t>
    <rPh sb="1" eb="2">
      <t>ケン</t>
    </rPh>
    <rPh sb="3" eb="4">
      <t>ホウ</t>
    </rPh>
    <rPh sb="5" eb="7">
      <t>ニュウリョク</t>
    </rPh>
    <phoneticPr fontId="12"/>
  </si>
  <si>
    <t>千葉県</t>
    <rPh sb="0" eb="3">
      <t>チバケン</t>
    </rPh>
    <phoneticPr fontId="12"/>
  </si>
  <si>
    <t>別紙３（２）</t>
    <rPh sb="0" eb="2">
      <t>ベッシ</t>
    </rPh>
    <phoneticPr fontId="12"/>
  </si>
  <si>
    <t>別紙３（３）</t>
    <rPh sb="0" eb="2">
      <t>ベッシ</t>
    </rPh>
    <phoneticPr fontId="12"/>
  </si>
  <si>
    <t>導入履歴</t>
    <rPh sb="0" eb="2">
      <t>ドウニュウ</t>
    </rPh>
    <rPh sb="2" eb="4">
      <t>リレキ</t>
    </rPh>
    <phoneticPr fontId="12"/>
  </si>
  <si>
    <t>パッケージ型効果</t>
    <rPh sb="5" eb="6">
      <t>ガタ</t>
    </rPh>
    <rPh sb="6" eb="8">
      <t>コウカ</t>
    </rPh>
    <phoneticPr fontId="59"/>
  </si>
  <si>
    <t>事業名：障害福祉分野の介護テクノロジー導入支援事業</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</si>
</sst>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人時間&quot;"/>
    <numFmt numFmtId="184" formatCode="#,##0_ &quot;時間&quot;"/>
    <numFmt numFmtId="185" formatCode="#,##0_ &quot;ページ&quot;"/>
    <numFmt numFmtId="186" formatCode="yyyy/m/d;@"/>
    <numFmt numFmtId="187" formatCode="000\-0000"/>
    <numFmt numFmtId="188" formatCode="0&quot;名&quot;"/>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8"/>
      <name val="ＭＳ Ｐゴシック"/>
      <family val="3"/>
      <charset val="128"/>
    </font>
    <font>
      <sz val="9"/>
      <color theme="1"/>
      <name val="ＭＳ Ｐゴシック"/>
      <family val="2"/>
      <charset val="128"/>
      <scheme val="minor"/>
    </font>
    <font>
      <sz val="11"/>
      <color rgb="FFFF0000"/>
      <name val="ＭＳ Ｐゴシック"/>
      <family val="3"/>
      <charset val="128"/>
      <scheme val="minor"/>
    </font>
    <font>
      <sz val="14"/>
      <color theme="1"/>
      <name val="ＭＳ Ｐゴシック"/>
      <family val="3"/>
      <charset val="128"/>
    </font>
    <font>
      <b/>
      <u/>
      <sz val="12"/>
      <name val="ＭＳ Ｐゴシック"/>
      <family val="3"/>
      <charset val="128"/>
      <scheme val="minor"/>
    </font>
    <font>
      <sz val="16"/>
      <name val="ＭＳ Ｐゴシック"/>
      <family val="3"/>
      <charset val="128"/>
    </font>
    <font>
      <sz val="14"/>
      <name val="ＭＳ Ｐゴシック"/>
      <family val="3"/>
      <charset val="128"/>
    </font>
    <font>
      <sz val="18"/>
      <name val="ＭＳ Ｐゴシック"/>
      <family val="3"/>
      <charset val="128"/>
    </font>
    <font>
      <b/>
      <sz val="16"/>
      <name val="ＭＳ Ｐゴシック"/>
      <family val="3"/>
      <charset val="128"/>
    </font>
    <font>
      <b/>
      <sz val="14"/>
      <name val="ＭＳ Ｐゴシック"/>
      <family val="3"/>
      <charset val="128"/>
      <scheme val="minor"/>
    </font>
    <font>
      <b/>
      <sz val="20"/>
      <color rgb="FFFF0000"/>
      <name val="ＭＳ Ｐゴシック"/>
      <family val="3"/>
      <charset val="128"/>
    </font>
    <font>
      <b/>
      <sz val="14"/>
      <color theme="1"/>
      <name val="ＭＳ Ｐゴシック"/>
      <family val="3"/>
      <charset val="128"/>
    </font>
    <font>
      <b/>
      <sz val="16"/>
      <color rgb="FFFF0000"/>
      <name val="ＭＳ Ｐゴシック"/>
      <family val="3"/>
      <charset val="128"/>
    </font>
    <font>
      <b/>
      <sz val="22"/>
      <color rgb="FFFF0000"/>
      <name val="ＭＳ Ｐゴシック"/>
      <family val="3"/>
      <charset val="128"/>
    </font>
    <font>
      <sz val="10"/>
      <name val="ＭＳ Ｐゴシック"/>
      <family val="3"/>
      <charset val="128"/>
    </font>
    <font>
      <sz val="12"/>
      <color rgb="FFFF0000"/>
      <name val="ＭＳ Ｐゴシック"/>
      <family val="3"/>
      <charset val="128"/>
      <scheme val="minor"/>
    </font>
    <font>
      <sz val="9"/>
      <name val="ＭＳ Ｐゴシック"/>
      <family val="3"/>
      <charset val="128"/>
    </font>
    <font>
      <sz val="20"/>
      <name val="ＭＳ Ｐゴシック"/>
      <family val="3"/>
      <charset val="128"/>
    </font>
    <font>
      <sz val="11"/>
      <color theme="1"/>
      <name val="ＭＳ Ｐゴシック"/>
      <family val="2"/>
      <scheme val="minor"/>
    </font>
    <font>
      <sz val="6"/>
      <name val="ＭＳ Ｐゴシック"/>
      <family val="3"/>
      <charset val="128"/>
      <scheme val="minor"/>
    </font>
    <font>
      <b/>
      <sz val="13"/>
      <color rgb="FFFF0000"/>
      <name val="ＭＳ Ｐゴシック"/>
      <family val="3"/>
      <charset val="128"/>
    </font>
    <font>
      <b/>
      <sz val="13"/>
      <color theme="1"/>
      <name val="ＭＳ Ｐゴシック"/>
      <family val="3"/>
      <charset val="128"/>
    </font>
    <font>
      <sz val="10"/>
      <color rgb="FFFF0000"/>
      <name val="ＭＳ Ｐゴシック"/>
      <family val="3"/>
      <charset val="128"/>
      <scheme val="minor"/>
    </font>
    <font>
      <sz val="9"/>
      <color rgb="FF000000"/>
      <name val="Meiryo UI"/>
      <family val="3"/>
      <charset val="128"/>
    </font>
    <font>
      <sz val="18"/>
      <color theme="3"/>
      <name val="ＭＳ Ｐゴシック"/>
      <family val="2"/>
      <charset val="128"/>
      <scheme val="major"/>
    </font>
    <font>
      <sz val="11"/>
      <name val="ＭＳ 明朝"/>
      <family val="1"/>
      <charset val="128"/>
    </font>
    <font>
      <sz val="11"/>
      <name val="ＭＳ ゴシック"/>
      <family val="3"/>
      <charset val="128"/>
    </font>
    <font>
      <sz val="24"/>
      <name val="ＭＳ Ｐゴシック"/>
      <family val="3"/>
      <charset val="128"/>
    </font>
    <font>
      <sz val="9"/>
      <color indexed="81"/>
      <name val="MS P ゴシック"/>
      <family val="3"/>
      <charset val="128"/>
    </font>
    <font>
      <sz val="11"/>
      <color theme="1"/>
      <name val="ＭＳ ゴシック"/>
      <family val="3"/>
      <charset val="128"/>
    </font>
    <font>
      <b/>
      <sz val="20"/>
      <color indexed="81"/>
      <name val="MS P ゴシック"/>
      <family val="3"/>
      <charset val="128"/>
    </font>
  </fonts>
  <fills count="16">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CCFFFF"/>
        <bgColor indexed="64"/>
      </patternFill>
    </fill>
    <fill>
      <patternFill patternType="solid">
        <fgColor theme="2"/>
        <bgColor indexed="64"/>
      </patternFill>
    </fill>
    <fill>
      <patternFill patternType="solid">
        <fgColor rgb="FFFFFF00"/>
        <bgColor indexed="64"/>
      </patternFill>
    </fill>
    <fill>
      <patternFill patternType="solid">
        <fgColor rgb="FF00B050"/>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0">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58" fillId="0" borderId="0" applyFont="0" applyFill="0" applyBorder="0" applyAlignment="0" applyProtection="0">
      <alignment vertical="center"/>
    </xf>
    <xf numFmtId="9" fontId="13" fillId="0" borderId="0" applyFont="0" applyFill="0" applyBorder="0" applyAlignment="0" applyProtection="0">
      <alignment vertical="center"/>
    </xf>
    <xf numFmtId="0" fontId="65" fillId="0" borderId="0">
      <alignment vertical="center"/>
    </xf>
  </cellStyleXfs>
  <cellXfs count="424">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8" fillId="0" borderId="0" xfId="9" applyFont="1" applyProtection="1">
      <alignment vertical="center"/>
      <protection locked="0"/>
    </xf>
    <xf numFmtId="0" fontId="17" fillId="0" borderId="0" xfId="9" applyFont="1" applyProtection="1">
      <alignment vertical="center"/>
      <protection locked="0"/>
    </xf>
    <xf numFmtId="0" fontId="28" fillId="0" borderId="4" xfId="9" applyFont="1" applyBorder="1" applyAlignment="1" applyProtection="1">
      <alignment horizontal="right" vertical="center"/>
      <protection locked="0"/>
    </xf>
    <xf numFmtId="0" fontId="17" fillId="0" borderId="1" xfId="9" applyFont="1" applyBorder="1" applyAlignment="1" applyProtection="1">
      <alignment horizontal="center" vertical="center"/>
      <protection locked="0"/>
    </xf>
    <xf numFmtId="0" fontId="30" fillId="0" borderId="0" xfId="9" applyFont="1" applyProtection="1">
      <alignment vertical="center"/>
      <protection locked="0"/>
    </xf>
    <xf numFmtId="0" fontId="21" fillId="0" borderId="0" xfId="9" applyFont="1" applyProtection="1">
      <alignment vertical="center"/>
      <protection locked="0"/>
    </xf>
    <xf numFmtId="6" fontId="17" fillId="0" borderId="0" xfId="11" applyFont="1" applyFill="1" applyBorder="1" applyAlignment="1" applyProtection="1">
      <alignment vertical="center"/>
    </xf>
    <xf numFmtId="0" fontId="16" fillId="4" borderId="28" xfId="9" applyFont="1" applyFill="1" applyBorder="1" applyAlignment="1">
      <alignment horizontal="center" vertical="center"/>
    </xf>
    <xf numFmtId="0" fontId="16" fillId="0" borderId="0" xfId="9" applyFont="1">
      <alignment vertical="center"/>
    </xf>
    <xf numFmtId="0" fontId="16" fillId="4" borderId="34" xfId="9" applyFont="1" applyFill="1" applyBorder="1" applyAlignment="1">
      <alignment horizontal="center" vertical="center" shrinkToFit="1"/>
    </xf>
    <xf numFmtId="0" fontId="16" fillId="4" borderId="34" xfId="9" applyFont="1" applyFill="1" applyBorder="1" applyAlignment="1">
      <alignment horizontal="center" vertical="center"/>
    </xf>
    <xf numFmtId="0" fontId="16" fillId="4" borderId="26" xfId="9" applyFont="1" applyFill="1" applyBorder="1" applyAlignment="1">
      <alignment horizontal="center" vertical="center"/>
    </xf>
    <xf numFmtId="0" fontId="21" fillId="0" borderId="0" xfId="9" applyFont="1">
      <alignment vertical="center"/>
    </xf>
    <xf numFmtId="0" fontId="0" fillId="0" borderId="0" xfId="0" applyProtection="1">
      <alignment vertical="center"/>
      <protection locked="0"/>
    </xf>
    <xf numFmtId="0" fontId="30" fillId="0" borderId="0" xfId="0" applyFont="1" applyProtection="1">
      <alignment vertical="center"/>
      <protection locked="0"/>
    </xf>
    <xf numFmtId="41" fontId="28" fillId="0" borderId="0" xfId="11" applyNumberFormat="1" applyFont="1" applyFill="1" applyBorder="1" applyAlignment="1" applyProtection="1">
      <alignment horizontal="right" vertical="center"/>
    </xf>
    <xf numFmtId="0" fontId="36" fillId="0" borderId="0" xfId="0" applyFont="1">
      <alignment vertical="center"/>
    </xf>
    <xf numFmtId="0" fontId="37" fillId="0" borderId="0" xfId="0" applyFont="1">
      <alignment vertical="center"/>
    </xf>
    <xf numFmtId="0" fontId="35" fillId="0" borderId="0" xfId="0" applyFont="1" applyAlignment="1">
      <alignment horizontal="center" vertical="center"/>
    </xf>
    <xf numFmtId="0" fontId="35" fillId="0" borderId="0" xfId="0" applyFont="1" applyAlignment="1">
      <alignment horizontal="center" vertical="center" shrinkToFit="1"/>
    </xf>
    <xf numFmtId="0" fontId="30" fillId="0" borderId="0" xfId="0" applyFont="1">
      <alignment vertical="center"/>
    </xf>
    <xf numFmtId="0" fontId="15" fillId="0" borderId="0" xfId="0" applyFont="1">
      <alignment vertical="center"/>
    </xf>
    <xf numFmtId="0" fontId="39" fillId="0" borderId="0" xfId="0" applyFont="1">
      <alignment vertical="center"/>
    </xf>
    <xf numFmtId="0" fontId="16" fillId="0" borderId="0" xfId="0" applyFont="1">
      <alignment vertical="center"/>
    </xf>
    <xf numFmtId="0" fontId="42" fillId="0" borderId="0" xfId="0" applyFont="1">
      <alignment vertical="center"/>
    </xf>
    <xf numFmtId="0" fontId="23" fillId="0" borderId="0" xfId="0" applyFont="1">
      <alignment vertical="center"/>
    </xf>
    <xf numFmtId="0" fontId="44" fillId="0" borderId="0" xfId="9" applyFont="1" applyProtection="1">
      <alignment vertical="center"/>
      <protection locked="0"/>
    </xf>
    <xf numFmtId="0" fontId="30" fillId="0" borderId="0" xfId="9" applyFont="1" applyAlignment="1" applyProtection="1">
      <alignment horizontal="center" vertical="center"/>
      <protection locked="0"/>
    </xf>
    <xf numFmtId="0" fontId="17" fillId="0" borderId="2" xfId="9" applyFont="1" applyBorder="1" applyAlignment="1" applyProtection="1">
      <alignment vertical="top"/>
      <protection locked="0"/>
    </xf>
    <xf numFmtId="0" fontId="45" fillId="0" borderId="0" xfId="0" applyFont="1">
      <alignment vertical="center"/>
    </xf>
    <xf numFmtId="0" fontId="46" fillId="0" borderId="0" xfId="0" applyFont="1" applyAlignment="1">
      <alignment horizontal="left" vertical="center"/>
    </xf>
    <xf numFmtId="0" fontId="45" fillId="0" borderId="0" xfId="0" applyFont="1" applyAlignment="1">
      <alignment horizontal="left" vertical="center"/>
    </xf>
    <xf numFmtId="0" fontId="14" fillId="0" borderId="0" xfId="0" applyFont="1" applyAlignment="1">
      <alignment vertical="center" wrapText="1"/>
    </xf>
    <xf numFmtId="0" fontId="45" fillId="0" borderId="0" xfId="0" applyFont="1" applyAlignment="1">
      <alignment horizontal="right"/>
    </xf>
    <xf numFmtId="0" fontId="43" fillId="0" borderId="1" xfId="0" applyFont="1" applyBorder="1" applyAlignment="1">
      <alignment horizontal="center" vertical="center" shrinkToFit="1"/>
    </xf>
    <xf numFmtId="0" fontId="46" fillId="0" borderId="1" xfId="0" applyFont="1" applyBorder="1" applyProtection="1">
      <alignment vertical="center"/>
      <protection locked="0"/>
    </xf>
    <xf numFmtId="0" fontId="43" fillId="0" borderId="14" xfId="0" applyFont="1" applyBorder="1" applyAlignment="1" applyProtection="1">
      <alignment horizontal="center" vertical="center" wrapText="1" shrinkToFit="1"/>
      <protection locked="0"/>
    </xf>
    <xf numFmtId="38" fontId="43" fillId="0" borderId="2" xfId="33" applyFont="1" applyFill="1" applyBorder="1" applyAlignment="1" applyProtection="1">
      <alignment vertical="center" wrapText="1" shrinkToFit="1"/>
      <protection locked="0"/>
    </xf>
    <xf numFmtId="38" fontId="43" fillId="0" borderId="14" xfId="33" applyFont="1" applyFill="1" applyBorder="1" applyAlignment="1" applyProtection="1">
      <alignment vertical="center" wrapText="1" shrinkToFit="1"/>
      <protection locked="0"/>
    </xf>
    <xf numFmtId="38" fontId="0" fillId="0" borderId="0" xfId="33" applyFont="1">
      <alignment vertical="center"/>
    </xf>
    <xf numFmtId="38" fontId="46" fillId="0" borderId="0" xfId="33" applyFont="1" applyFill="1" applyBorder="1" applyAlignment="1">
      <alignment horizontal="center" vertical="center"/>
    </xf>
    <xf numFmtId="38" fontId="46" fillId="0" borderId="0" xfId="33" applyFont="1" applyFill="1" applyBorder="1" applyAlignment="1">
      <alignment horizontal="right" vertical="center"/>
    </xf>
    <xf numFmtId="38" fontId="46" fillId="0" borderId="0" xfId="33" applyFont="1" applyFill="1" applyBorder="1" applyAlignment="1">
      <alignment vertical="center"/>
    </xf>
    <xf numFmtId="38" fontId="46" fillId="0" borderId="0" xfId="33" applyFont="1" applyFill="1" applyBorder="1">
      <alignment vertical="center"/>
    </xf>
    <xf numFmtId="38" fontId="46" fillId="3" borderId="15" xfId="33" applyFont="1" applyFill="1" applyBorder="1">
      <alignment vertical="center"/>
    </xf>
    <xf numFmtId="38" fontId="46" fillId="3" borderId="21" xfId="33" applyFont="1" applyFill="1" applyBorder="1">
      <alignment vertical="center"/>
    </xf>
    <xf numFmtId="38" fontId="45" fillId="0" borderId="0" xfId="33" applyFont="1" applyFill="1" applyBorder="1" applyAlignment="1">
      <alignment horizontal="right" vertical="center"/>
    </xf>
    <xf numFmtId="38" fontId="45" fillId="0" borderId="0" xfId="33" applyFont="1" applyFill="1" applyBorder="1" applyAlignment="1">
      <alignment horizontal="left" vertical="center"/>
    </xf>
    <xf numFmtId="0" fontId="45" fillId="0" borderId="0" xfId="0" applyFont="1" applyAlignment="1">
      <alignment horizontal="right" vertical="center"/>
    </xf>
    <xf numFmtId="0" fontId="46" fillId="0" borderId="0" xfId="0" applyFont="1">
      <alignment vertical="center"/>
    </xf>
    <xf numFmtId="0" fontId="48" fillId="0" borderId="0" xfId="0" applyFont="1">
      <alignment vertical="center"/>
    </xf>
    <xf numFmtId="38" fontId="14" fillId="0" borderId="0" xfId="0" applyNumberFormat="1" applyFont="1" applyAlignment="1">
      <alignment horizontal="left" vertical="center"/>
    </xf>
    <xf numFmtId="38" fontId="46" fillId="3" borderId="78" xfId="33" applyFont="1" applyFill="1" applyBorder="1" applyAlignment="1">
      <alignment vertical="center"/>
    </xf>
    <xf numFmtId="0" fontId="47" fillId="0" borderId="0" xfId="0" applyFont="1" applyAlignment="1">
      <alignment horizontal="center" vertical="center" wrapText="1"/>
    </xf>
    <xf numFmtId="0" fontId="17" fillId="0" borderId="0" xfId="0" applyFont="1">
      <alignment vertical="center"/>
    </xf>
    <xf numFmtId="178" fontId="0" fillId="0" borderId="0" xfId="0" applyNumberFormat="1" applyAlignment="1">
      <alignment horizontal="center" vertical="center" shrinkToFit="1"/>
    </xf>
    <xf numFmtId="0" fontId="0" fillId="0" borderId="0" xfId="0" applyAlignment="1">
      <alignment horizontal="left" vertical="center"/>
    </xf>
    <xf numFmtId="41" fontId="0" fillId="0" borderId="0" xfId="0" applyNumberFormat="1" applyAlignment="1">
      <alignment horizontal="center" vertical="center"/>
    </xf>
    <xf numFmtId="0" fontId="15" fillId="0" borderId="0" xfId="9">
      <alignment vertical="center"/>
    </xf>
    <xf numFmtId="0" fontId="15" fillId="0" borderId="0" xfId="9" applyProtection="1">
      <alignment vertical="center"/>
      <protection locked="0"/>
    </xf>
    <xf numFmtId="0" fontId="28" fillId="9" borderId="3" xfId="9" applyFont="1" applyFill="1" applyBorder="1" applyProtection="1">
      <alignment vertical="center"/>
      <protection locked="0"/>
    </xf>
    <xf numFmtId="0" fontId="15" fillId="0" borderId="0" xfId="9" applyAlignment="1" applyProtection="1">
      <alignment horizontal="left" vertical="top" wrapText="1"/>
      <protection locked="0"/>
    </xf>
    <xf numFmtId="0" fontId="21" fillId="4" borderId="1" xfId="9" applyFont="1" applyFill="1" applyBorder="1" applyAlignment="1" applyProtection="1">
      <alignment horizontal="center" vertical="center"/>
      <protection locked="0"/>
    </xf>
    <xf numFmtId="0" fontId="28" fillId="0" borderId="0" xfId="9" applyFont="1" applyProtection="1">
      <alignment vertical="center"/>
      <protection locked="0"/>
    </xf>
    <xf numFmtId="38" fontId="46" fillId="0" borderId="26" xfId="33" applyFont="1" applyFill="1" applyBorder="1" applyAlignment="1">
      <alignment vertical="center" shrinkToFit="1"/>
    </xf>
    <xf numFmtId="38" fontId="46" fillId="0" borderId="77" xfId="33" applyFont="1" applyFill="1" applyBorder="1" applyAlignment="1">
      <alignment vertical="center" shrinkToFit="1"/>
    </xf>
    <xf numFmtId="0" fontId="14" fillId="0" borderId="1" xfId="0" applyFont="1" applyBorder="1">
      <alignment vertical="center"/>
    </xf>
    <xf numFmtId="178" fontId="23" fillId="0" borderId="0" xfId="0" applyNumberFormat="1" applyFont="1" applyAlignment="1">
      <alignment horizontal="center" vertical="center"/>
    </xf>
    <xf numFmtId="0" fontId="38" fillId="0" borderId="0" xfId="0" applyFont="1" applyAlignment="1">
      <alignment horizontal="center" vertical="center"/>
    </xf>
    <xf numFmtId="0" fontId="0" fillId="0" borderId="0" xfId="0" applyAlignment="1">
      <alignment horizontal="center" vertical="center" shrinkToFit="1"/>
    </xf>
    <xf numFmtId="185" fontId="0" fillId="0" borderId="0" xfId="0" applyNumberFormat="1" applyAlignment="1">
      <alignment vertical="center" shrinkToFit="1"/>
    </xf>
    <xf numFmtId="0" fontId="0" fillId="0" borderId="0" xfId="0" applyAlignment="1">
      <alignment vertical="center" shrinkToFit="1"/>
    </xf>
    <xf numFmtId="0" fontId="0" fillId="0" borderId="0" xfId="0" applyAlignment="1">
      <alignment horizontal="center" vertical="center" wrapText="1"/>
    </xf>
    <xf numFmtId="0" fontId="41" fillId="0" borderId="0" xfId="0" applyFont="1" applyAlignment="1">
      <alignment horizontal="center" vertical="center" wrapText="1"/>
    </xf>
    <xf numFmtId="177" fontId="23" fillId="0" borderId="0" xfId="0" applyNumberFormat="1" applyFont="1">
      <alignment vertical="center"/>
    </xf>
    <xf numFmtId="0" fontId="16" fillId="0" borderId="0" xfId="35" applyFont="1">
      <alignment vertical="center"/>
    </xf>
    <xf numFmtId="0" fontId="27" fillId="0" borderId="0" xfId="35" applyFont="1" applyAlignment="1">
      <alignment horizontal="center" vertical="center"/>
    </xf>
    <xf numFmtId="0" fontId="1" fillId="0" borderId="0" xfId="35">
      <alignment vertical="center"/>
    </xf>
    <xf numFmtId="0" fontId="16" fillId="0" borderId="0" xfId="35" applyFont="1" applyProtection="1">
      <alignment vertical="center"/>
      <protection locked="0"/>
    </xf>
    <xf numFmtId="0" fontId="19" fillId="0" borderId="0" xfId="35" applyFont="1" applyAlignment="1" applyProtection="1">
      <alignment horizontal="center" vertical="center"/>
      <protection locked="0"/>
    </xf>
    <xf numFmtId="0" fontId="1" fillId="0" borderId="0" xfId="35" applyProtection="1">
      <alignment vertical="center"/>
      <protection locked="0"/>
    </xf>
    <xf numFmtId="0" fontId="35" fillId="0" borderId="0" xfId="35" applyFont="1" applyAlignment="1" applyProtection="1">
      <alignment horizontal="center" vertical="center" shrinkToFit="1"/>
      <protection locked="0"/>
    </xf>
    <xf numFmtId="0" fontId="34" fillId="0" borderId="0" xfId="35" applyFont="1" applyAlignment="1" applyProtection="1">
      <alignment horizontal="center" vertical="center"/>
      <protection locked="0"/>
    </xf>
    <xf numFmtId="0" fontId="28" fillId="0" borderId="3" xfId="9" applyFont="1" applyBorder="1" applyAlignment="1" applyProtection="1">
      <alignment horizontal="center" vertical="center"/>
      <protection locked="0"/>
    </xf>
    <xf numFmtId="0" fontId="17" fillId="0" borderId="0" xfId="9" applyFont="1" applyAlignment="1" applyProtection="1">
      <alignment vertical="top"/>
      <protection locked="0"/>
    </xf>
    <xf numFmtId="0" fontId="17" fillId="0" borderId="0" xfId="9" applyFont="1" applyAlignment="1" applyProtection="1">
      <alignment horizontal="right" vertical="center"/>
      <protection locked="0"/>
    </xf>
    <xf numFmtId="0" fontId="17" fillId="0" borderId="0" xfId="9" applyFont="1" applyAlignment="1" applyProtection="1">
      <alignment horizontal="center" vertical="center"/>
      <protection locked="0"/>
    </xf>
    <xf numFmtId="0" fontId="21" fillId="0" borderId="0" xfId="9" applyFont="1" applyAlignment="1" applyProtection="1">
      <alignment horizontal="center" vertical="center"/>
      <protection locked="0"/>
    </xf>
    <xf numFmtId="0" fontId="21" fillId="0" borderId="0" xfId="9" applyFont="1" applyAlignment="1" applyProtection="1">
      <alignment horizontal="left" vertical="center"/>
      <protection locked="0"/>
    </xf>
    <xf numFmtId="0" fontId="50" fillId="0" borderId="0" xfId="0" applyFont="1">
      <alignment vertical="center"/>
    </xf>
    <xf numFmtId="0" fontId="46" fillId="0" borderId="14" xfId="0" applyFont="1" applyBorder="1" applyProtection="1">
      <alignment vertical="center"/>
      <protection locked="0"/>
    </xf>
    <xf numFmtId="0" fontId="43" fillId="0" borderId="82" xfId="0" applyFont="1" applyBorder="1" applyAlignment="1">
      <alignment horizontal="center" vertical="center" wrapText="1" shrinkToFit="1"/>
    </xf>
    <xf numFmtId="0" fontId="43" fillId="0" borderId="82" xfId="0" applyFont="1" applyBorder="1" applyAlignment="1">
      <alignment horizontal="center" vertical="center" shrinkToFit="1"/>
    </xf>
    <xf numFmtId="0" fontId="43" fillId="0" borderId="83" xfId="0" applyFont="1" applyBorder="1" applyAlignment="1">
      <alignment horizontal="center" vertical="center" shrinkToFit="1"/>
    </xf>
    <xf numFmtId="0" fontId="46" fillId="0" borderId="84" xfId="0" applyFont="1" applyBorder="1" applyAlignment="1">
      <alignment horizontal="center" vertical="center" wrapText="1"/>
    </xf>
    <xf numFmtId="0" fontId="43" fillId="0" borderId="33" xfId="0" applyFont="1" applyBorder="1" applyAlignment="1" applyProtection="1">
      <alignment horizontal="center" vertical="center" wrapText="1" shrinkToFit="1"/>
      <protection locked="0"/>
    </xf>
    <xf numFmtId="38" fontId="46" fillId="0" borderId="86" xfId="33" applyFont="1" applyFill="1" applyBorder="1" applyAlignment="1">
      <alignment horizontal="right" vertical="center"/>
    </xf>
    <xf numFmtId="38" fontId="46" fillId="0" borderId="87" xfId="33" applyFont="1" applyFill="1" applyBorder="1" applyAlignment="1">
      <alignment horizontal="right" vertical="center"/>
    </xf>
    <xf numFmtId="0" fontId="43" fillId="8" borderId="6" xfId="0" applyFont="1" applyFill="1" applyBorder="1" applyAlignment="1">
      <alignment horizontal="center" vertical="center" wrapText="1" shrinkToFit="1"/>
    </xf>
    <xf numFmtId="38" fontId="46" fillId="8" borderId="75" xfId="33" applyFont="1" applyFill="1" applyBorder="1" applyAlignment="1">
      <alignment horizontal="right" vertical="center"/>
    </xf>
    <xf numFmtId="0" fontId="43" fillId="0" borderId="88" xfId="0" applyFont="1" applyBorder="1" applyAlignment="1" applyProtection="1">
      <alignment horizontal="center" vertical="center" wrapText="1" shrinkToFit="1"/>
      <protection locked="0"/>
    </xf>
    <xf numFmtId="0" fontId="43" fillId="0" borderId="22" xfId="0" applyFont="1" applyBorder="1" applyAlignment="1" applyProtection="1">
      <alignment horizontal="center" vertical="center" wrapText="1" shrinkToFit="1"/>
      <protection locked="0"/>
    </xf>
    <xf numFmtId="38" fontId="46" fillId="0" borderId="89" xfId="33" applyFont="1" applyFill="1" applyBorder="1" applyAlignment="1">
      <alignment horizontal="center" vertical="center"/>
    </xf>
    <xf numFmtId="38" fontId="46" fillId="0" borderId="90" xfId="33" applyFont="1" applyFill="1" applyBorder="1" applyAlignment="1">
      <alignment vertical="center"/>
    </xf>
    <xf numFmtId="38" fontId="46" fillId="0" borderId="86" xfId="33" applyFont="1" applyFill="1" applyBorder="1" applyAlignment="1">
      <alignment vertical="center"/>
    </xf>
    <xf numFmtId="0" fontId="43" fillId="8" borderId="2" xfId="0" applyFont="1" applyFill="1" applyBorder="1" applyAlignment="1">
      <alignment horizontal="center" vertical="center" wrapText="1" shrinkToFit="1"/>
    </xf>
    <xf numFmtId="0" fontId="43" fillId="0" borderId="84" xfId="0" applyFont="1" applyBorder="1" applyAlignment="1">
      <alignment horizontal="center" vertical="center" shrinkToFit="1"/>
    </xf>
    <xf numFmtId="0" fontId="43" fillId="6" borderId="80" xfId="0" applyFont="1" applyFill="1" applyBorder="1" applyAlignment="1">
      <alignment horizontal="center" vertical="center" shrinkToFit="1"/>
    </xf>
    <xf numFmtId="0" fontId="43" fillId="6" borderId="82" xfId="0" applyFont="1" applyFill="1" applyBorder="1" applyAlignment="1">
      <alignment horizontal="center" vertical="center" wrapText="1" shrinkToFit="1"/>
    </xf>
    <xf numFmtId="0" fontId="46" fillId="6" borderId="81" xfId="0" applyFont="1" applyFill="1" applyBorder="1" applyAlignment="1">
      <alignment horizontal="center" vertical="center" wrapText="1" shrinkToFit="1"/>
    </xf>
    <xf numFmtId="0" fontId="43" fillId="10" borderId="79" xfId="0" applyFont="1" applyFill="1" applyBorder="1" applyAlignment="1">
      <alignment horizontal="center" vertical="center" wrapText="1" shrinkToFit="1"/>
    </xf>
    <xf numFmtId="0" fontId="43" fillId="6" borderId="91" xfId="0" applyFont="1" applyFill="1" applyBorder="1" applyAlignment="1">
      <alignment horizontal="center" vertical="center" wrapText="1" shrinkToFit="1"/>
    </xf>
    <xf numFmtId="0" fontId="46" fillId="0" borderId="80" xfId="0" applyFont="1" applyBorder="1" applyAlignment="1">
      <alignment horizontal="center" vertical="center" wrapText="1"/>
    </xf>
    <xf numFmtId="38" fontId="46" fillId="3" borderId="22" xfId="0" applyNumberFormat="1" applyFont="1" applyFill="1" applyBorder="1">
      <alignment vertical="center"/>
    </xf>
    <xf numFmtId="38" fontId="46" fillId="3" borderId="77" xfId="33" applyFont="1" applyFill="1" applyBorder="1" applyAlignment="1">
      <alignment vertical="center"/>
    </xf>
    <xf numFmtId="38" fontId="46" fillId="3" borderId="26" xfId="0" applyNumberFormat="1" applyFont="1" applyFill="1" applyBorder="1">
      <alignment vertical="center"/>
    </xf>
    <xf numFmtId="38" fontId="46" fillId="3" borderId="40" xfId="0" applyNumberFormat="1" applyFont="1" applyFill="1" applyBorder="1">
      <alignment vertical="center"/>
    </xf>
    <xf numFmtId="0" fontId="51" fillId="6" borderId="82" xfId="0" applyFont="1" applyFill="1" applyBorder="1" applyAlignment="1">
      <alignment horizontal="center" vertical="center" wrapText="1" shrinkToFit="1"/>
    </xf>
    <xf numFmtId="0" fontId="46" fillId="10" borderId="79" xfId="0" applyFont="1" applyFill="1" applyBorder="1" applyAlignment="1">
      <alignment horizontal="center" vertical="center"/>
    </xf>
    <xf numFmtId="0" fontId="53" fillId="0" borderId="0" xfId="0" applyFont="1">
      <alignment vertical="center"/>
    </xf>
    <xf numFmtId="0" fontId="27" fillId="0" borderId="0" xfId="0" applyFont="1" applyAlignment="1">
      <alignment horizontal="center" vertical="center" wrapText="1"/>
    </xf>
    <xf numFmtId="0" fontId="46" fillId="3" borderId="43" xfId="0" applyFont="1" applyFill="1" applyBorder="1">
      <alignment vertical="center"/>
    </xf>
    <xf numFmtId="0" fontId="46" fillId="3" borderId="42" xfId="0" applyFont="1" applyFill="1" applyBorder="1">
      <alignment vertical="center"/>
    </xf>
    <xf numFmtId="0" fontId="28" fillId="0" borderId="0" xfId="0" applyFont="1" applyAlignment="1" applyProtection="1">
      <alignment horizontal="left" vertical="center"/>
      <protection locked="0"/>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41" fontId="30" fillId="0" borderId="0" xfId="0" applyNumberFormat="1" applyFont="1" applyAlignment="1">
      <alignment horizontal="center" vertical="center"/>
    </xf>
    <xf numFmtId="0" fontId="55" fillId="0" borderId="0" xfId="0" applyFont="1">
      <alignment vertical="center"/>
    </xf>
    <xf numFmtId="0" fontId="28" fillId="0" borderId="0" xfId="0" applyFont="1">
      <alignment vertical="center"/>
    </xf>
    <xf numFmtId="0" fontId="28" fillId="0" borderId="0" xfId="0" applyFont="1" applyAlignment="1">
      <alignment horizontal="left" vertical="center"/>
    </xf>
    <xf numFmtId="178" fontId="14" fillId="0" borderId="28" xfId="0" applyNumberFormat="1" applyFont="1" applyBorder="1" applyAlignment="1">
      <alignment horizontal="center" vertical="center" shrinkToFit="1"/>
    </xf>
    <xf numFmtId="183" fontId="0" fillId="0" borderId="0" xfId="0" applyNumberFormat="1" applyAlignment="1">
      <alignment vertical="center" shrinkToFit="1"/>
    </xf>
    <xf numFmtId="0" fontId="14" fillId="0" borderId="51" xfId="0" applyFont="1" applyBorder="1" applyAlignment="1">
      <alignment horizontal="left" vertical="center" shrinkToFit="1"/>
    </xf>
    <xf numFmtId="180" fontId="14" fillId="0" borderId="51" xfId="0" applyNumberFormat="1" applyFont="1" applyBorder="1" applyAlignment="1">
      <alignment vertical="center" shrinkToFit="1"/>
    </xf>
    <xf numFmtId="181" fontId="14" fillId="0" borderId="51" xfId="0" applyNumberFormat="1" applyFont="1" applyBorder="1" applyAlignment="1">
      <alignment vertical="center" shrinkToFit="1"/>
    </xf>
    <xf numFmtId="182" fontId="14" fillId="0" borderId="51" xfId="0" applyNumberFormat="1" applyFont="1" applyBorder="1" applyAlignment="1">
      <alignment vertical="center" shrinkToFit="1"/>
    </xf>
    <xf numFmtId="183" fontId="14" fillId="2" borderId="11" xfId="0" applyNumberFormat="1" applyFont="1" applyFill="1" applyBorder="1" applyAlignment="1">
      <alignment vertical="center" shrinkToFit="1"/>
    </xf>
    <xf numFmtId="184" fontId="14" fillId="2" borderId="11" xfId="0" applyNumberFormat="1" applyFont="1" applyFill="1" applyBorder="1" applyAlignment="1">
      <alignment vertical="center" shrinkToFit="1"/>
    </xf>
    <xf numFmtId="0" fontId="14" fillId="0" borderId="55" xfId="0" applyFont="1" applyBorder="1" applyAlignment="1">
      <alignment horizontal="left" vertical="center" shrinkToFit="1"/>
    </xf>
    <xf numFmtId="180" fontId="14" fillId="0" borderId="55" xfId="0" applyNumberFormat="1" applyFont="1" applyBorder="1" applyAlignment="1">
      <alignment vertical="center" shrinkToFit="1"/>
    </xf>
    <xf numFmtId="181" fontId="14" fillId="0" borderId="55" xfId="0" applyNumberFormat="1" applyFont="1" applyBorder="1" applyAlignment="1">
      <alignment vertical="center" shrinkToFit="1"/>
    </xf>
    <xf numFmtId="182" fontId="14" fillId="0" borderId="55" xfId="0" applyNumberFormat="1" applyFont="1" applyBorder="1" applyAlignment="1">
      <alignment vertical="center" shrinkToFit="1"/>
    </xf>
    <xf numFmtId="183" fontId="14" fillId="2" borderId="55" xfId="0" applyNumberFormat="1" applyFont="1" applyFill="1" applyBorder="1" applyAlignment="1">
      <alignment vertical="center" shrinkToFit="1"/>
    </xf>
    <xf numFmtId="184" fontId="14" fillId="2" borderId="55" xfId="0" applyNumberFormat="1" applyFont="1" applyFill="1" applyBorder="1" applyAlignment="1">
      <alignment vertical="center" shrinkToFit="1"/>
    </xf>
    <xf numFmtId="0" fontId="14" fillId="0" borderId="62" xfId="0" applyFont="1" applyBorder="1" applyAlignment="1">
      <alignment horizontal="left" vertical="center" shrinkToFit="1"/>
    </xf>
    <xf numFmtId="180" fontId="14" fillId="0" borderId="62" xfId="0" applyNumberFormat="1" applyFont="1" applyBorder="1" applyAlignment="1">
      <alignment vertical="center" shrinkToFit="1"/>
    </xf>
    <xf numFmtId="181" fontId="14" fillId="0" borderId="62" xfId="0" applyNumberFormat="1" applyFont="1" applyBorder="1" applyAlignment="1">
      <alignment vertical="center" shrinkToFit="1"/>
    </xf>
    <xf numFmtId="182" fontId="14" fillId="0" borderId="62" xfId="0" applyNumberFormat="1" applyFont="1" applyBorder="1" applyAlignment="1">
      <alignment vertical="center" shrinkToFit="1"/>
    </xf>
    <xf numFmtId="183" fontId="14" fillId="2" borderId="62" xfId="0" applyNumberFormat="1" applyFont="1" applyFill="1" applyBorder="1" applyAlignment="1">
      <alignment vertical="center" shrinkToFit="1"/>
    </xf>
    <xf numFmtId="184" fontId="14" fillId="2" borderId="62" xfId="0" applyNumberFormat="1" applyFont="1" applyFill="1" applyBorder="1" applyAlignment="1">
      <alignment vertical="center" shrinkToFit="1"/>
    </xf>
    <xf numFmtId="0" fontId="14" fillId="0" borderId="68" xfId="0" applyFont="1" applyBorder="1" applyAlignment="1">
      <alignment horizontal="left" vertical="center" shrinkToFit="1"/>
    </xf>
    <xf numFmtId="180" fontId="14" fillId="0" borderId="68" xfId="0" applyNumberFormat="1" applyFont="1" applyBorder="1" applyAlignment="1">
      <alignment vertical="center" shrinkToFit="1"/>
    </xf>
    <xf numFmtId="181" fontId="14" fillId="0" borderId="68" xfId="0" applyNumberFormat="1" applyFont="1" applyBorder="1" applyAlignment="1">
      <alignment vertical="center" shrinkToFit="1"/>
    </xf>
    <xf numFmtId="182" fontId="14" fillId="0" borderId="68" xfId="0" applyNumberFormat="1" applyFont="1" applyBorder="1" applyAlignment="1">
      <alignment vertical="center" shrinkToFit="1"/>
    </xf>
    <xf numFmtId="183" fontId="14" fillId="2" borderId="68" xfId="0" applyNumberFormat="1" applyFont="1" applyFill="1" applyBorder="1" applyAlignment="1">
      <alignment vertical="center" shrinkToFit="1"/>
    </xf>
    <xf numFmtId="184" fontId="14" fillId="2" borderId="68" xfId="0" applyNumberFormat="1" applyFont="1" applyFill="1" applyBorder="1" applyAlignment="1">
      <alignment vertical="center" shrinkToFit="1"/>
    </xf>
    <xf numFmtId="183" fontId="14" fillId="2" borderId="18" xfId="0" applyNumberFormat="1" applyFont="1" applyFill="1" applyBorder="1" applyAlignment="1">
      <alignment vertical="center" shrinkToFit="1"/>
    </xf>
    <xf numFmtId="184" fontId="14" fillId="2" borderId="18" xfId="0" applyNumberFormat="1" applyFont="1" applyFill="1" applyBorder="1" applyAlignment="1">
      <alignment vertical="center" shrinkToFit="1"/>
    </xf>
    <xf numFmtId="181" fontId="14" fillId="0" borderId="1" xfId="0" applyNumberFormat="1" applyFont="1" applyBorder="1" applyAlignment="1">
      <alignment vertical="center" shrinkToFit="1"/>
    </xf>
    <xf numFmtId="182" fontId="14" fillId="0" borderId="1" xfId="0" applyNumberFormat="1" applyFont="1" applyBorder="1" applyAlignment="1">
      <alignment vertical="center" shrinkToFit="1"/>
    </xf>
    <xf numFmtId="183" fontId="14" fillId="2" borderId="1" xfId="0" applyNumberFormat="1" applyFont="1" applyFill="1" applyBorder="1" applyAlignment="1">
      <alignment vertical="center" shrinkToFit="1"/>
    </xf>
    <xf numFmtId="184" fontId="14" fillId="2" borderId="1" xfId="0" applyNumberFormat="1" applyFont="1" applyFill="1" applyBorder="1" applyAlignment="1">
      <alignment vertical="center" shrinkToFit="1"/>
    </xf>
    <xf numFmtId="177" fontId="30" fillId="2" borderId="1" xfId="0" applyNumberFormat="1" applyFont="1" applyFill="1" applyBorder="1">
      <alignment vertical="center"/>
    </xf>
    <xf numFmtId="41" fontId="14" fillId="0" borderId="0" xfId="0" applyNumberFormat="1" applyFont="1" applyAlignment="1">
      <alignment horizontal="center" vertical="center"/>
    </xf>
    <xf numFmtId="0" fontId="14" fillId="0" borderId="0" xfId="0" applyFont="1" applyAlignment="1">
      <alignment horizontal="center" vertical="center" shrinkToFit="1"/>
    </xf>
    <xf numFmtId="181" fontId="14" fillId="0" borderId="0" xfId="0" applyNumberFormat="1" applyFont="1" applyAlignment="1">
      <alignment vertical="center" shrinkToFit="1"/>
    </xf>
    <xf numFmtId="182" fontId="14" fillId="0" borderId="0" xfId="0" applyNumberFormat="1" applyFont="1" applyAlignment="1">
      <alignment vertical="center" shrinkToFit="1"/>
    </xf>
    <xf numFmtId="184" fontId="14" fillId="0" borderId="0" xfId="0" applyNumberFormat="1" applyFont="1" applyAlignment="1">
      <alignment vertical="center" shrinkToFit="1"/>
    </xf>
    <xf numFmtId="0" fontId="30" fillId="0" borderId="0" xfId="0" applyFont="1" applyAlignment="1" applyProtection="1">
      <alignment vertical="center" shrinkToFit="1"/>
      <protection locked="0"/>
    </xf>
    <xf numFmtId="0" fontId="14" fillId="0" borderId="0" xfId="0" applyFont="1" applyAlignment="1">
      <alignment horizontal="right" vertical="center"/>
    </xf>
    <xf numFmtId="0" fontId="14" fillId="0" borderId="19" xfId="0" applyFont="1" applyBorder="1">
      <alignment vertical="center"/>
    </xf>
    <xf numFmtId="0" fontId="14" fillId="0" borderId="10" xfId="0" applyFont="1" applyBorder="1">
      <alignment vertical="center"/>
    </xf>
    <xf numFmtId="0" fontId="14" fillId="0" borderId="5" xfId="0" applyFont="1" applyBorder="1">
      <alignment vertical="center"/>
    </xf>
    <xf numFmtId="0" fontId="28" fillId="0" borderId="5" xfId="0" applyFont="1" applyBorder="1">
      <alignment vertical="center"/>
    </xf>
    <xf numFmtId="0" fontId="14" fillId="0" borderId="27" xfId="0" applyFont="1" applyBorder="1">
      <alignment vertical="center"/>
    </xf>
    <xf numFmtId="0" fontId="14" fillId="0" borderId="12" xfId="0" applyFont="1" applyBorder="1">
      <alignment vertical="center"/>
    </xf>
    <xf numFmtId="177" fontId="38" fillId="0" borderId="0" xfId="0" applyNumberFormat="1" applyFont="1">
      <alignment vertical="center"/>
    </xf>
    <xf numFmtId="183" fontId="0" fillId="2" borderId="1" xfId="0" applyNumberFormat="1" applyFill="1" applyBorder="1" applyAlignment="1">
      <alignment vertical="center" shrinkToFit="1"/>
    </xf>
    <xf numFmtId="181" fontId="14" fillId="0" borderId="0" xfId="0" applyNumberFormat="1" applyFont="1" applyAlignment="1">
      <alignment horizontal="right" vertical="center" shrinkToFit="1"/>
    </xf>
    <xf numFmtId="0" fontId="0" fillId="7" borderId="11" xfId="0" applyFill="1" applyBorder="1" applyAlignment="1">
      <alignment horizontal="center" vertical="center" wrapText="1"/>
    </xf>
    <xf numFmtId="38" fontId="43" fillId="3" borderId="14" xfId="33" applyFont="1" applyFill="1" applyBorder="1" applyAlignment="1" applyProtection="1">
      <alignment vertical="center" wrapText="1" shrinkToFit="1"/>
    </xf>
    <xf numFmtId="38" fontId="43" fillId="3" borderId="13" xfId="33" applyFont="1" applyFill="1" applyBorder="1" applyAlignment="1" applyProtection="1">
      <alignment vertical="center" shrinkToFit="1"/>
    </xf>
    <xf numFmtId="38" fontId="43" fillId="3" borderId="17" xfId="33" applyFont="1" applyFill="1" applyBorder="1" applyAlignment="1" applyProtection="1">
      <alignment vertical="center" shrinkToFit="1"/>
    </xf>
    <xf numFmtId="38" fontId="46" fillId="3" borderId="86" xfId="33" applyFont="1" applyFill="1" applyBorder="1" applyAlignment="1" applyProtection="1">
      <alignment vertical="center"/>
    </xf>
    <xf numFmtId="38" fontId="46" fillId="3" borderId="20" xfId="33" applyFont="1" applyFill="1" applyBorder="1" applyAlignment="1" applyProtection="1">
      <alignment vertical="center"/>
    </xf>
    <xf numFmtId="38" fontId="46" fillId="3" borderId="21" xfId="33" applyFont="1" applyFill="1" applyBorder="1" applyAlignment="1" applyProtection="1">
      <alignment vertical="center"/>
    </xf>
    <xf numFmtId="38" fontId="46" fillId="0" borderId="72" xfId="0" applyNumberFormat="1" applyFont="1" applyBorder="1" applyProtection="1">
      <alignment vertical="center"/>
      <protection locked="0"/>
    </xf>
    <xf numFmtId="38" fontId="46" fillId="0" borderId="73" xfId="0" applyNumberFormat="1" applyFont="1" applyBorder="1" applyProtection="1">
      <alignment vertical="center"/>
      <protection locked="0"/>
    </xf>
    <xf numFmtId="38" fontId="46" fillId="3" borderId="25" xfId="33" applyFont="1" applyFill="1" applyBorder="1">
      <alignment vertical="center"/>
    </xf>
    <xf numFmtId="38" fontId="46" fillId="0" borderId="22" xfId="33" applyFont="1" applyFill="1" applyBorder="1" applyAlignment="1">
      <alignment vertical="center" shrinkToFit="1"/>
    </xf>
    <xf numFmtId="38" fontId="46" fillId="0" borderId="22" xfId="33" applyFont="1" applyFill="1" applyBorder="1" applyAlignment="1">
      <alignment vertical="center" wrapText="1" shrinkToFit="1"/>
    </xf>
    <xf numFmtId="38" fontId="46" fillId="0" borderId="25" xfId="33" applyFont="1" applyFill="1" applyBorder="1" applyProtection="1">
      <alignment vertical="center"/>
      <protection locked="0"/>
    </xf>
    <xf numFmtId="0" fontId="35" fillId="0" borderId="79" xfId="0" applyFont="1" applyBorder="1" applyAlignment="1">
      <alignment horizontal="center" vertical="center"/>
    </xf>
    <xf numFmtId="0" fontId="33" fillId="0" borderId="0" xfId="0" applyFont="1" applyAlignment="1">
      <alignment horizontal="center" vertical="center"/>
    </xf>
    <xf numFmtId="0" fontId="62" fillId="0" borderId="0" xfId="0" applyFont="1" applyAlignment="1">
      <alignment horizontal="left" vertical="center"/>
    </xf>
    <xf numFmtId="0" fontId="43" fillId="11" borderId="1" xfId="0" applyFont="1" applyFill="1" applyBorder="1" applyAlignment="1">
      <alignment horizontal="center" vertical="center" wrapText="1" shrinkToFit="1"/>
    </xf>
    <xf numFmtId="38" fontId="46" fillId="11" borderId="74" xfId="33" applyFont="1" applyFill="1" applyBorder="1" applyAlignment="1">
      <alignment horizontal="right" vertical="center"/>
    </xf>
    <xf numFmtId="0" fontId="57" fillId="0" borderId="0" xfId="0" applyFont="1" applyProtection="1">
      <alignment vertical="center"/>
      <protection locked="0"/>
    </xf>
    <xf numFmtId="0" fontId="14" fillId="0" borderId="0" xfId="39" applyFont="1">
      <alignment vertical="center"/>
    </xf>
    <xf numFmtId="0" fontId="14" fillId="0" borderId="0" xfId="39" applyFont="1" applyAlignment="1">
      <alignment horizontal="right" vertical="center"/>
    </xf>
    <xf numFmtId="0" fontId="65" fillId="0" borderId="0" xfId="39">
      <alignment vertical="center"/>
    </xf>
    <xf numFmtId="0" fontId="66" fillId="0" borderId="0" xfId="39" applyFont="1">
      <alignment vertical="center"/>
    </xf>
    <xf numFmtId="0" fontId="14" fillId="0" borderId="35" xfId="39" applyFont="1" applyBorder="1" applyAlignment="1">
      <alignment horizontal="right" vertical="center"/>
    </xf>
    <xf numFmtId="187" fontId="14" fillId="12" borderId="66" xfId="39" applyNumberFormat="1" applyFont="1" applyFill="1" applyBorder="1" applyAlignment="1">
      <alignment horizontal="left" vertical="top"/>
    </xf>
    <xf numFmtId="0" fontId="14" fillId="0" borderId="93" xfId="39" applyFont="1" applyBorder="1" applyAlignment="1">
      <alignment horizontal="center" vertical="center"/>
    </xf>
    <xf numFmtId="0" fontId="14" fillId="0" borderId="1" xfId="39" applyFont="1" applyBorder="1" applyAlignment="1">
      <alignment horizontal="center" vertical="center"/>
    </xf>
    <xf numFmtId="0" fontId="14" fillId="0" borderId="14" xfId="39" applyFont="1" applyBorder="1" applyAlignment="1">
      <alignment horizontal="center" vertical="center"/>
    </xf>
    <xf numFmtId="0" fontId="69" fillId="13" borderId="11" xfId="0" applyFont="1" applyFill="1" applyBorder="1" applyAlignment="1">
      <alignment horizontal="center" vertical="center" shrinkToFit="1"/>
    </xf>
    <xf numFmtId="38" fontId="69" fillId="14" borderId="11" xfId="37" applyFont="1" applyFill="1" applyBorder="1" applyAlignment="1">
      <alignment horizontal="center" vertical="center" shrinkToFit="1"/>
    </xf>
    <xf numFmtId="38" fontId="69" fillId="13" borderId="11" xfId="37" applyFont="1" applyFill="1" applyBorder="1" applyAlignment="1">
      <alignment horizontal="center" vertical="center" shrinkToFit="1"/>
    </xf>
    <xf numFmtId="0" fontId="69" fillId="15" borderId="11" xfId="0" applyFont="1" applyFill="1" applyBorder="1" applyAlignment="1">
      <alignment horizontal="center" vertical="center" shrinkToFit="1"/>
    </xf>
    <xf numFmtId="0" fontId="69" fillId="13" borderId="11" xfId="0" applyFont="1" applyFill="1" applyBorder="1" applyAlignment="1">
      <alignment vertical="center" shrinkToFit="1"/>
    </xf>
    <xf numFmtId="0" fontId="69" fillId="13" borderId="0" xfId="0" applyFont="1" applyFill="1" applyAlignment="1">
      <alignment horizontal="center" vertical="center" shrinkToFit="1"/>
    </xf>
    <xf numFmtId="0" fontId="69" fillId="0" borderId="0" xfId="0" applyFont="1" applyAlignment="1">
      <alignment horizontal="center" vertical="center" shrinkToFit="1"/>
    </xf>
    <xf numFmtId="0" fontId="0" fillId="0" borderId="1" xfId="0" applyBorder="1">
      <alignment vertical="center"/>
    </xf>
    <xf numFmtId="186" fontId="0" fillId="0" borderId="1" xfId="0" applyNumberFormat="1" applyBorder="1">
      <alignment vertical="center"/>
    </xf>
    <xf numFmtId="38" fontId="0" fillId="0" borderId="1" xfId="0" applyNumberFormat="1" applyBorder="1">
      <alignment vertical="center"/>
    </xf>
    <xf numFmtId="38" fontId="66" fillId="0" borderId="1" xfId="37" applyFont="1" applyFill="1" applyBorder="1" applyAlignment="1">
      <alignment vertical="center" shrinkToFit="1"/>
    </xf>
    <xf numFmtId="38" fontId="69" fillId="0" borderId="1" xfId="37" applyFont="1" applyFill="1" applyBorder="1" applyAlignment="1">
      <alignment vertical="center"/>
    </xf>
    <xf numFmtId="177" fontId="0" fillId="0" borderId="1" xfId="38" applyNumberFormat="1" applyFont="1" applyBorder="1">
      <alignment vertical="center"/>
    </xf>
    <xf numFmtId="0" fontId="0" fillId="9" borderId="1" xfId="0" applyFill="1" applyBorder="1">
      <alignment vertical="center"/>
    </xf>
    <xf numFmtId="0" fontId="0" fillId="0" borderId="76"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47" fillId="0" borderId="0" xfId="0" applyFont="1" applyAlignment="1">
      <alignment horizontal="center" vertical="center" wrapText="1"/>
    </xf>
    <xf numFmtId="0" fontId="46" fillId="6" borderId="92" xfId="0" applyFont="1" applyFill="1" applyBorder="1" applyAlignment="1">
      <alignment horizontal="center" vertical="center" wrapText="1"/>
    </xf>
    <xf numFmtId="0" fontId="46" fillId="6" borderId="83" xfId="0" applyFont="1" applyFill="1" applyBorder="1" applyAlignment="1">
      <alignment horizontal="center" vertical="center" wrapText="1"/>
    </xf>
    <xf numFmtId="0" fontId="46" fillId="6" borderId="84" xfId="0" applyFont="1" applyFill="1" applyBorder="1" applyAlignment="1">
      <alignment horizontal="center" vertical="center" wrapText="1"/>
    </xf>
    <xf numFmtId="38" fontId="46" fillId="0" borderId="85" xfId="33" applyFont="1" applyFill="1" applyBorder="1" applyAlignment="1">
      <alignment horizontal="center" vertical="center"/>
    </xf>
    <xf numFmtId="38" fontId="46" fillId="0" borderId="23" xfId="33" applyFont="1" applyFill="1" applyBorder="1" applyAlignment="1">
      <alignment horizontal="center" vertical="center"/>
    </xf>
    <xf numFmtId="0" fontId="43" fillId="0" borderId="94" xfId="0" applyFont="1" applyBorder="1" applyAlignment="1">
      <alignment horizontal="center" vertical="center" wrapText="1"/>
    </xf>
    <xf numFmtId="0" fontId="43" fillId="0" borderId="95" xfId="0" applyFont="1" applyBorder="1" applyAlignment="1">
      <alignment horizontal="center" vertical="center" wrapText="1"/>
    </xf>
    <xf numFmtId="181" fontId="14" fillId="2" borderId="59" xfId="0" applyNumberFormat="1" applyFont="1" applyFill="1" applyBorder="1" applyAlignment="1">
      <alignment horizontal="right" vertical="center" shrinkToFit="1"/>
    </xf>
    <xf numFmtId="181" fontId="14" fillId="2" borderId="60" xfId="0" applyNumberFormat="1" applyFont="1" applyFill="1" applyBorder="1" applyAlignment="1">
      <alignment horizontal="right" vertical="center" shrinkToFit="1"/>
    </xf>
    <xf numFmtId="181" fontId="14" fillId="2" borderId="61" xfId="0" applyNumberFormat="1" applyFont="1" applyFill="1" applyBorder="1" applyAlignment="1">
      <alignment horizontal="right" vertical="center" shrinkToFit="1"/>
    </xf>
    <xf numFmtId="0" fontId="0" fillId="5" borderId="0" xfId="0" applyFill="1" applyAlignment="1" applyProtection="1">
      <alignment horizontal="left" vertical="center"/>
      <protection locked="0"/>
    </xf>
    <xf numFmtId="0" fontId="28" fillId="0" borderId="1" xfId="0" applyFont="1" applyBorder="1" applyAlignment="1">
      <alignment horizontal="left" vertical="top" wrapText="1"/>
    </xf>
    <xf numFmtId="0" fontId="29" fillId="7" borderId="11" xfId="0" applyFont="1" applyFill="1" applyBorder="1" applyAlignment="1">
      <alignment horizontal="center" vertical="center" wrapText="1"/>
    </xf>
    <xf numFmtId="0" fontId="56" fillId="7" borderId="18"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14" fillId="0" borderId="11"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14" xfId="0" applyFont="1" applyBorder="1" applyAlignment="1">
      <alignment horizontal="center" vertical="center" shrinkToFit="1"/>
    </xf>
    <xf numFmtId="181" fontId="14" fillId="2" borderId="52" xfId="0" applyNumberFormat="1" applyFont="1" applyFill="1" applyBorder="1" applyAlignment="1">
      <alignment horizontal="right" vertical="center" shrinkToFit="1"/>
    </xf>
    <xf numFmtId="181" fontId="14" fillId="2" borderId="53" xfId="0" applyNumberFormat="1" applyFont="1" applyFill="1" applyBorder="1" applyAlignment="1">
      <alignment horizontal="right" vertical="center" shrinkToFit="1"/>
    </xf>
    <xf numFmtId="181" fontId="14" fillId="2" borderId="54" xfId="0" applyNumberFormat="1" applyFont="1" applyFill="1" applyBorder="1" applyAlignment="1">
      <alignment horizontal="right" vertical="center" shrinkToFit="1"/>
    </xf>
    <xf numFmtId="181" fontId="14" fillId="2" borderId="56" xfId="0" applyNumberFormat="1" applyFont="1" applyFill="1" applyBorder="1" applyAlignment="1">
      <alignment horizontal="right" vertical="center" shrinkToFit="1"/>
    </xf>
    <xf numFmtId="181" fontId="14" fillId="2" borderId="57" xfId="0" applyNumberFormat="1" applyFont="1" applyFill="1" applyBorder="1" applyAlignment="1">
      <alignment horizontal="right" vertical="center" shrinkToFit="1"/>
    </xf>
    <xf numFmtId="181" fontId="14" fillId="2" borderId="58" xfId="0" applyNumberFormat="1" applyFont="1" applyFill="1" applyBorder="1" applyAlignment="1">
      <alignment horizontal="right" vertical="center" shrinkToFit="1"/>
    </xf>
    <xf numFmtId="181" fontId="14" fillId="2" borderId="69" xfId="0" applyNumberFormat="1" applyFont="1" applyFill="1" applyBorder="1" applyAlignment="1">
      <alignment horizontal="right" vertical="center" shrinkToFit="1"/>
    </xf>
    <xf numFmtId="181" fontId="14" fillId="2" borderId="70" xfId="0" applyNumberFormat="1" applyFont="1" applyFill="1" applyBorder="1" applyAlignment="1">
      <alignment horizontal="right" vertical="center" shrinkToFit="1"/>
    </xf>
    <xf numFmtId="181" fontId="14" fillId="2" borderId="71" xfId="0" applyNumberFormat="1" applyFont="1" applyFill="1" applyBorder="1" applyAlignment="1">
      <alignment horizontal="right" vertical="center" shrinkToFit="1"/>
    </xf>
    <xf numFmtId="0" fontId="14" fillId="7" borderId="10" xfId="0" applyFont="1" applyFill="1" applyBorder="1" applyAlignment="1">
      <alignment horizontal="center" vertical="center" wrapText="1"/>
    </xf>
    <xf numFmtId="0" fontId="14" fillId="7" borderId="27" xfId="0"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24" xfId="0" applyFont="1" applyFill="1" applyBorder="1" applyAlignment="1">
      <alignment horizontal="center" vertical="center" wrapText="1"/>
    </xf>
    <xf numFmtId="0" fontId="31" fillId="0" borderId="47" xfId="0" applyFont="1" applyBorder="1" applyAlignment="1">
      <alignment horizontal="center" vertical="center"/>
    </xf>
    <xf numFmtId="0" fontId="31" fillId="0" borderId="32" xfId="0" applyFont="1" applyBorder="1" applyAlignment="1">
      <alignment horizontal="center" vertical="center"/>
    </xf>
    <xf numFmtId="0" fontId="31" fillId="0" borderId="31" xfId="0" applyFont="1" applyBorder="1" applyAlignment="1">
      <alignment horizontal="center" vertical="center"/>
    </xf>
    <xf numFmtId="0" fontId="27" fillId="0" borderId="0" xfId="0" applyFont="1" applyAlignment="1">
      <alignment horizontal="center" vertical="center" wrapText="1"/>
    </xf>
    <xf numFmtId="0" fontId="34" fillId="0" borderId="2" xfId="0" applyFont="1" applyBorder="1" applyAlignment="1">
      <alignment horizontal="center" vertical="center"/>
    </xf>
    <xf numFmtId="0" fontId="41" fillId="5" borderId="63" xfId="0" applyFont="1" applyFill="1" applyBorder="1" applyAlignment="1">
      <alignment horizontal="center" vertical="center"/>
    </xf>
    <xf numFmtId="0" fontId="29" fillId="5" borderId="64" xfId="0" applyFont="1" applyFill="1" applyBorder="1" applyAlignment="1">
      <alignment horizontal="center" vertical="center"/>
    </xf>
    <xf numFmtId="0" fontId="14" fillId="0" borderId="39" xfId="0" applyFont="1" applyBorder="1" applyAlignment="1">
      <alignment horizontal="left" vertical="center"/>
    </xf>
    <xf numFmtId="0" fontId="14" fillId="0" borderId="38" xfId="0" applyFont="1" applyBorder="1" applyAlignment="1">
      <alignment horizontal="left" vertical="center"/>
    </xf>
    <xf numFmtId="0" fontId="14" fillId="0" borderId="37" xfId="0" applyFont="1" applyBorder="1" applyAlignment="1">
      <alignment horizontal="left" vertical="center"/>
    </xf>
    <xf numFmtId="0" fontId="14" fillId="5" borderId="47" xfId="0" applyFont="1" applyFill="1" applyBorder="1" applyAlignment="1">
      <alignment horizontal="center" vertical="center"/>
    </xf>
    <xf numFmtId="0" fontId="14" fillId="5" borderId="65" xfId="0" applyFont="1" applyFill="1" applyBorder="1" applyAlignment="1">
      <alignment horizontal="center" vertical="center"/>
    </xf>
    <xf numFmtId="0" fontId="14" fillId="0" borderId="36" xfId="0" applyFont="1" applyBorder="1" applyAlignment="1">
      <alignment horizontal="left" vertical="center"/>
    </xf>
    <xf numFmtId="0" fontId="14" fillId="0" borderId="32" xfId="0" applyFont="1" applyBorder="1" applyAlignment="1">
      <alignment horizontal="left" vertical="center"/>
    </xf>
    <xf numFmtId="0" fontId="14" fillId="0" borderId="31" xfId="0" applyFont="1" applyBorder="1" applyAlignment="1">
      <alignment horizontal="left" vertical="center"/>
    </xf>
    <xf numFmtId="0" fontId="41" fillId="5" borderId="48" xfId="0" applyFont="1" applyFill="1" applyBorder="1" applyAlignment="1">
      <alignment horizontal="center" vertical="center"/>
    </xf>
    <xf numFmtId="0" fontId="29" fillId="5" borderId="66" xfId="0" applyFont="1" applyFill="1" applyBorder="1" applyAlignment="1">
      <alignment horizontal="center" vertical="center"/>
    </xf>
    <xf numFmtId="0" fontId="14" fillId="0" borderId="35" xfId="0" applyFont="1" applyBorder="1" applyAlignment="1">
      <alignment horizontal="left" vertical="center"/>
    </xf>
    <xf numFmtId="0" fontId="14" fillId="0" borderId="30" xfId="0" applyFont="1" applyBorder="1" applyAlignment="1">
      <alignment horizontal="left" vertical="center"/>
    </xf>
    <xf numFmtId="0" fontId="14" fillId="0" borderId="29" xfId="0" applyFont="1" applyBorder="1" applyAlignment="1">
      <alignment horizontal="left" vertical="center"/>
    </xf>
    <xf numFmtId="0" fontId="14" fillId="5" borderId="67" xfId="0" applyFont="1" applyFill="1" applyBorder="1" applyAlignment="1">
      <alignment horizontal="center" vertical="center"/>
    </xf>
    <xf numFmtId="0" fontId="14" fillId="5" borderId="24" xfId="0" applyFont="1" applyFill="1" applyBorder="1" applyAlignment="1">
      <alignment horizontal="center" vertical="center"/>
    </xf>
    <xf numFmtId="0" fontId="14" fillId="0" borderId="13" xfId="0" applyFont="1" applyBorder="1" applyAlignment="1">
      <alignment horizontal="left" vertical="center"/>
    </xf>
    <xf numFmtId="0" fontId="14" fillId="0" borderId="2" xfId="0" applyFont="1" applyBorder="1" applyAlignment="1">
      <alignment horizontal="left" vertical="center"/>
    </xf>
    <xf numFmtId="0" fontId="14" fillId="0" borderId="33" xfId="0" applyFont="1" applyBorder="1" applyAlignment="1">
      <alignment horizontal="left" vertical="center"/>
    </xf>
    <xf numFmtId="0" fontId="14" fillId="5" borderId="7" xfId="0" applyFont="1" applyFill="1" applyBorder="1" applyAlignment="1">
      <alignment horizontal="left" vertical="center" shrinkToFit="1"/>
    </xf>
    <xf numFmtId="0" fontId="14" fillId="5" borderId="0" xfId="0" applyFont="1" applyFill="1" applyAlignment="1">
      <alignment horizontal="left" vertical="center" shrinkToFit="1"/>
    </xf>
    <xf numFmtId="0" fontId="14" fillId="5" borderId="9" xfId="0" applyFont="1" applyFill="1" applyBorder="1" applyAlignment="1">
      <alignment horizontal="left" vertical="center" shrinkToFit="1"/>
    </xf>
    <xf numFmtId="0" fontId="0" fillId="5" borderId="48" xfId="0" applyFill="1" applyBorder="1" applyAlignment="1">
      <alignment horizontal="left" vertical="center" shrinkToFit="1"/>
    </xf>
    <xf numFmtId="0" fontId="0" fillId="5" borderId="30" xfId="0" applyFill="1" applyBorder="1" applyAlignment="1">
      <alignment horizontal="left" vertical="center" shrinkToFit="1"/>
    </xf>
    <xf numFmtId="0" fontId="0" fillId="5" borderId="29" xfId="0" applyFill="1" applyBorder="1" applyAlignment="1">
      <alignment horizontal="left" vertical="center" shrinkToFit="1"/>
    </xf>
    <xf numFmtId="179" fontId="34" fillId="0" borderId="47" xfId="0" applyNumberFormat="1" applyFont="1" applyBorder="1" applyAlignment="1">
      <alignment horizontal="center" vertical="center"/>
    </xf>
    <xf numFmtId="179" fontId="34" fillId="0" borderId="32" xfId="0" applyNumberFormat="1" applyFont="1" applyBorder="1" applyAlignment="1">
      <alignment horizontal="center" vertical="center"/>
    </xf>
    <xf numFmtId="179" fontId="34" fillId="0" borderId="31" xfId="0" applyNumberFormat="1" applyFont="1" applyBorder="1" applyAlignment="1">
      <alignment horizontal="center" vertical="center"/>
    </xf>
    <xf numFmtId="0" fontId="14" fillId="5" borderId="48" xfId="0" applyFont="1" applyFill="1" applyBorder="1" applyAlignment="1">
      <alignment horizontal="left" vertical="center" shrinkToFit="1"/>
    </xf>
    <xf numFmtId="0" fontId="14" fillId="5" borderId="30" xfId="0" applyFont="1" applyFill="1" applyBorder="1" applyAlignment="1">
      <alignment horizontal="left" vertical="center" shrinkToFit="1"/>
    </xf>
    <xf numFmtId="0" fontId="14" fillId="5" borderId="29" xfId="0" applyFont="1" applyFill="1" applyBorder="1" applyAlignment="1">
      <alignment horizontal="left" vertical="center" shrinkToFit="1"/>
    </xf>
    <xf numFmtId="178" fontId="14" fillId="0" borderId="46" xfId="0" applyNumberFormat="1" applyFont="1" applyBorder="1" applyAlignment="1">
      <alignment horizontal="center" vertical="center" shrinkToFit="1"/>
    </xf>
    <xf numFmtId="178" fontId="14" fillId="0" borderId="45" xfId="0" applyNumberFormat="1" applyFont="1" applyBorder="1" applyAlignment="1">
      <alignment horizontal="center" vertical="center" shrinkToFit="1"/>
    </xf>
    <xf numFmtId="178" fontId="14" fillId="0" borderId="49" xfId="0" applyNumberFormat="1" applyFont="1" applyBorder="1" applyAlignment="1">
      <alignment horizontal="center" vertical="center" shrinkToFit="1"/>
    </xf>
    <xf numFmtId="178" fontId="30" fillId="0" borderId="49" xfId="0" applyNumberFormat="1" applyFont="1" applyBorder="1" applyAlignment="1">
      <alignment horizontal="center" vertical="center"/>
    </xf>
    <xf numFmtId="178" fontId="30" fillId="0" borderId="50" xfId="0" applyNumberFormat="1" applyFont="1" applyBorder="1" applyAlignment="1">
      <alignment horizontal="center" vertical="center"/>
    </xf>
    <xf numFmtId="0" fontId="15" fillId="0" borderId="0" xfId="0" applyFont="1" applyAlignment="1" applyProtection="1">
      <alignment horizontal="left" vertical="center" wrapText="1" shrinkToFit="1"/>
      <protection locked="0"/>
    </xf>
    <xf numFmtId="0" fontId="28" fillId="0" borderId="0" xfId="0" applyFont="1" applyAlignment="1" applyProtection="1">
      <alignment horizontal="left" vertical="center" wrapText="1" shrinkToFit="1"/>
      <protection locked="0"/>
    </xf>
    <xf numFmtId="0" fontId="28" fillId="0" borderId="0" xfId="0" applyFont="1" applyAlignment="1" applyProtection="1">
      <alignment horizontal="left" vertical="center" shrinkToFit="1"/>
      <protection locked="0"/>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3" xfId="0" applyFont="1" applyBorder="1" applyAlignment="1">
      <alignment horizontal="center" vertical="center"/>
    </xf>
    <xf numFmtId="0" fontId="14" fillId="0" borderId="10" xfId="0" applyFont="1" applyBorder="1" applyAlignment="1">
      <alignment horizontal="center" vertical="center"/>
    </xf>
    <xf numFmtId="0" fontId="14" fillId="0" borderId="5" xfId="0" applyFont="1" applyBorder="1" applyAlignment="1">
      <alignment horizontal="center" vertical="center"/>
    </xf>
    <xf numFmtId="0" fontId="14" fillId="0" borderId="27" xfId="0" applyFont="1"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2" xfId="0" applyFont="1" applyBorder="1" applyAlignment="1">
      <alignment horizontal="center" vertical="center"/>
    </xf>
    <xf numFmtId="0" fontId="14" fillId="0" borderId="24" xfId="0" applyFont="1" applyBorder="1" applyAlignment="1">
      <alignment horizontal="center" vertical="center"/>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14" fillId="6" borderId="3" xfId="0" applyFont="1" applyFill="1" applyBorder="1" applyAlignment="1">
      <alignment horizontal="center" vertical="center"/>
    </xf>
    <xf numFmtId="0" fontId="14" fillId="0" borderId="24" xfId="0" applyFont="1" applyBorder="1" applyAlignment="1">
      <alignment horizontal="left" vertical="center"/>
    </xf>
    <xf numFmtId="0" fontId="14" fillId="7" borderId="4" xfId="0" applyFont="1" applyFill="1" applyBorder="1" applyAlignment="1">
      <alignment horizontal="center" vertical="center" shrinkToFit="1"/>
    </xf>
    <xf numFmtId="0" fontId="14" fillId="7" borderId="6" xfId="0" applyFont="1" applyFill="1" applyBorder="1" applyAlignment="1">
      <alignment horizontal="center" vertical="center" shrinkToFit="1"/>
    </xf>
    <xf numFmtId="181" fontId="14" fillId="2" borderId="4" xfId="0" applyNumberFormat="1" applyFont="1" applyFill="1" applyBorder="1" applyAlignment="1">
      <alignment horizontal="right" vertical="center" shrinkToFit="1"/>
    </xf>
    <xf numFmtId="181" fontId="14" fillId="2" borderId="6" xfId="0" applyNumberFormat="1" applyFont="1" applyFill="1" applyBorder="1" applyAlignment="1">
      <alignment horizontal="right" vertical="center" shrinkToFit="1"/>
    </xf>
    <xf numFmtId="181" fontId="14" fillId="2" borderId="3" xfId="0" applyNumberFormat="1" applyFont="1" applyFill="1" applyBorder="1" applyAlignment="1">
      <alignment horizontal="right" vertical="center" shrinkToFit="1"/>
    </xf>
    <xf numFmtId="0" fontId="14" fillId="7" borderId="4"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24" fillId="7" borderId="11" xfId="0" applyFont="1" applyFill="1" applyBorder="1" applyAlignment="1">
      <alignment horizontal="center" vertical="center" wrapText="1"/>
    </xf>
    <xf numFmtId="0" fontId="40" fillId="7" borderId="18"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14" xfId="0" applyFont="1" applyFill="1" applyBorder="1" applyAlignment="1">
      <alignment horizontal="center" vertical="center" wrapText="1"/>
    </xf>
    <xf numFmtId="0" fontId="0" fillId="0" borderId="0" xfId="0" applyAlignment="1">
      <alignment horizontal="center" vertical="center" wrapText="1"/>
    </xf>
    <xf numFmtId="0" fontId="17" fillId="0" borderId="10" xfId="9" applyFont="1" applyBorder="1" applyAlignment="1" applyProtection="1">
      <alignment horizontal="center" vertical="top"/>
      <protection locked="0"/>
    </xf>
    <xf numFmtId="0" fontId="17" fillId="0" borderId="5" xfId="9" applyFont="1" applyBorder="1" applyAlignment="1" applyProtection="1">
      <alignment horizontal="center" vertical="top"/>
      <protection locked="0"/>
    </xf>
    <xf numFmtId="0" fontId="17" fillId="0" borderId="27" xfId="9" applyFont="1" applyBorder="1" applyAlignment="1" applyProtection="1">
      <alignment horizontal="center" vertical="top"/>
      <protection locked="0"/>
    </xf>
    <xf numFmtId="0" fontId="17" fillId="0" borderId="19" xfId="9" applyFont="1" applyBorder="1" applyAlignment="1" applyProtection="1">
      <alignment horizontal="center" vertical="top"/>
      <protection locked="0"/>
    </xf>
    <xf numFmtId="0" fontId="17" fillId="0" borderId="0" xfId="9" applyFont="1" applyAlignment="1" applyProtection="1">
      <alignment horizontal="center" vertical="top"/>
      <protection locked="0"/>
    </xf>
    <xf numFmtId="0" fontId="17" fillId="0" borderId="12" xfId="9" applyFont="1" applyBorder="1" applyAlignment="1" applyProtection="1">
      <alignment horizontal="center" vertical="top"/>
      <protection locked="0"/>
    </xf>
    <xf numFmtId="0" fontId="17" fillId="0" borderId="13" xfId="9" applyFont="1" applyBorder="1" applyAlignment="1" applyProtection="1">
      <alignment horizontal="center" vertical="top"/>
      <protection locked="0"/>
    </xf>
    <xf numFmtId="0" fontId="17" fillId="0" borderId="2" xfId="9" applyFont="1" applyBorder="1" applyAlignment="1" applyProtection="1">
      <alignment horizontal="center" vertical="top"/>
      <protection locked="0"/>
    </xf>
    <xf numFmtId="0" fontId="17" fillId="0" borderId="24" xfId="9" applyFont="1" applyBorder="1" applyAlignment="1" applyProtection="1">
      <alignment horizontal="center" vertical="top"/>
      <protection locked="0"/>
    </xf>
    <xf numFmtId="0" fontId="21" fillId="4" borderId="4" xfId="9" applyFont="1" applyFill="1" applyBorder="1" applyAlignment="1" applyProtection="1">
      <alignment horizontal="center" vertical="center"/>
      <protection locked="0"/>
    </xf>
    <xf numFmtId="0" fontId="21" fillId="4" borderId="6" xfId="9" applyFont="1" applyFill="1" applyBorder="1" applyAlignment="1" applyProtection="1">
      <alignment horizontal="center" vertical="center"/>
      <protection locked="0"/>
    </xf>
    <xf numFmtId="0" fontId="21" fillId="4" borderId="3" xfId="9" applyFont="1" applyFill="1" applyBorder="1" applyAlignment="1" applyProtection="1">
      <alignment horizontal="center" vertical="center"/>
      <protection locked="0"/>
    </xf>
    <xf numFmtId="0" fontId="17" fillId="0" borderId="4" xfId="9" applyFont="1" applyBorder="1" applyAlignment="1" applyProtection="1">
      <alignment horizontal="center" vertical="center"/>
      <protection locked="0"/>
    </xf>
    <xf numFmtId="0" fontId="17" fillId="0" borderId="6" xfId="9" applyFont="1" applyBorder="1" applyAlignment="1" applyProtection="1">
      <alignment horizontal="center" vertical="center"/>
      <protection locked="0"/>
    </xf>
    <xf numFmtId="0" fontId="17" fillId="0" borderId="3" xfId="9" applyFont="1" applyBorder="1" applyAlignment="1" applyProtection="1">
      <alignment horizontal="center" vertical="center"/>
      <protection locked="0"/>
    </xf>
    <xf numFmtId="0" fontId="17" fillId="0" borderId="4" xfId="9" applyFont="1" applyBorder="1" applyAlignment="1" applyProtection="1">
      <alignment horizontal="right" vertical="center"/>
      <protection locked="0"/>
    </xf>
    <xf numFmtId="0" fontId="17" fillId="0" borderId="6" xfId="9" applyFont="1" applyBorder="1" applyAlignment="1" applyProtection="1">
      <alignment horizontal="right" vertical="center"/>
      <protection locked="0"/>
    </xf>
    <xf numFmtId="0" fontId="17" fillId="0" borderId="1" xfId="9" applyFont="1" applyBorder="1" applyProtection="1">
      <alignment vertical="center"/>
      <protection locked="0"/>
    </xf>
    <xf numFmtId="38" fontId="28" fillId="0" borderId="1" xfId="12" applyFont="1" applyBorder="1" applyAlignment="1" applyProtection="1">
      <alignment horizontal="right" vertical="center"/>
      <protection locked="0"/>
    </xf>
    <xf numFmtId="38" fontId="28" fillId="2" borderId="1" xfId="12" applyFont="1" applyFill="1" applyBorder="1" applyAlignment="1" applyProtection="1">
      <alignment horizontal="right" vertical="center"/>
      <protection locked="0"/>
    </xf>
    <xf numFmtId="0" fontId="30" fillId="4" borderId="1" xfId="9" applyFont="1" applyFill="1" applyBorder="1" applyAlignment="1" applyProtection="1">
      <alignment horizontal="center" vertical="center"/>
      <protection locked="0"/>
    </xf>
    <xf numFmtId="41" fontId="28" fillId="2" borderId="4" xfId="11" applyNumberFormat="1" applyFont="1" applyFill="1" applyBorder="1" applyAlignment="1" applyProtection="1">
      <alignment horizontal="right" vertical="center"/>
    </xf>
    <xf numFmtId="41" fontId="28" fillId="2" borderId="6" xfId="11" applyNumberFormat="1" applyFont="1" applyFill="1" applyBorder="1" applyAlignment="1" applyProtection="1">
      <alignment horizontal="right" vertical="center"/>
    </xf>
    <xf numFmtId="41" fontId="28" fillId="2" borderId="3" xfId="11" applyNumberFormat="1" applyFont="1" applyFill="1" applyBorder="1" applyAlignment="1" applyProtection="1">
      <alignment horizontal="right" vertical="center"/>
    </xf>
    <xf numFmtId="38" fontId="28" fillId="0" borderId="4" xfId="12" applyFont="1" applyBorder="1" applyAlignment="1" applyProtection="1">
      <alignment horizontal="center" vertical="center"/>
      <protection locked="0"/>
    </xf>
    <xf numFmtId="38" fontId="28" fillId="0" borderId="6" xfId="12" applyFont="1" applyBorder="1" applyAlignment="1" applyProtection="1">
      <alignment horizontal="center" vertical="center"/>
      <protection locked="0"/>
    </xf>
    <xf numFmtId="38" fontId="28" fillId="0" borderId="3" xfId="12" applyFont="1" applyBorder="1" applyAlignment="1" applyProtection="1">
      <alignment horizontal="center" vertical="center"/>
      <protection locked="0"/>
    </xf>
    <xf numFmtId="0" fontId="21" fillId="4" borderId="1" xfId="9" applyFont="1" applyFill="1" applyBorder="1" applyAlignment="1" applyProtection="1">
      <alignment horizontal="center" vertical="center" wrapText="1"/>
      <protection locked="0"/>
    </xf>
    <xf numFmtId="0" fontId="21" fillId="4" borderId="1" xfId="9" applyFont="1" applyFill="1" applyBorder="1" applyAlignment="1" applyProtection="1">
      <alignment horizontal="center" vertical="center"/>
      <protection locked="0"/>
    </xf>
    <xf numFmtId="0" fontId="25" fillId="0" borderId="1" xfId="9" applyFont="1" applyBorder="1" applyAlignment="1" applyProtection="1">
      <alignment horizontal="left" vertical="top" wrapText="1"/>
      <protection locked="0"/>
    </xf>
    <xf numFmtId="0" fontId="29" fillId="0" borderId="1" xfId="9" applyFont="1" applyBorder="1" applyAlignment="1" applyProtection="1">
      <alignment horizontal="left" vertical="top" wrapText="1"/>
      <protection locked="0"/>
    </xf>
    <xf numFmtId="0" fontId="21" fillId="4" borderId="1" xfId="9" applyFont="1" applyFill="1" applyBorder="1" applyAlignment="1" applyProtection="1">
      <alignment horizontal="center" vertical="center" shrinkToFit="1"/>
      <protection locked="0"/>
    </xf>
    <xf numFmtId="41" fontId="17" fillId="2" borderId="1" xfId="11" applyNumberFormat="1" applyFont="1" applyFill="1" applyBorder="1" applyAlignment="1" applyProtection="1">
      <alignment vertical="center"/>
    </xf>
    <xf numFmtId="6" fontId="17" fillId="2" borderId="1" xfId="11" applyFont="1" applyFill="1" applyBorder="1" applyAlignment="1" applyProtection="1">
      <alignment vertical="center"/>
    </xf>
    <xf numFmtId="0" fontId="30" fillId="4" borderId="1" xfId="9" applyFont="1" applyFill="1" applyBorder="1" applyAlignment="1" applyProtection="1">
      <alignment horizontal="center" vertical="center" shrinkToFit="1"/>
      <protection locked="0"/>
    </xf>
    <xf numFmtId="0" fontId="21" fillId="4" borderId="1" xfId="9" applyFont="1" applyFill="1" applyBorder="1" applyAlignment="1" applyProtection="1">
      <alignment horizontal="center" vertical="center" wrapText="1" shrinkToFit="1"/>
      <protection locked="0"/>
    </xf>
    <xf numFmtId="0" fontId="21" fillId="4" borderId="4" xfId="9" applyFont="1" applyFill="1" applyBorder="1" applyAlignment="1" applyProtection="1">
      <alignment horizontal="center" vertical="center" wrapText="1" shrinkToFit="1"/>
      <protection locked="0"/>
    </xf>
    <xf numFmtId="0" fontId="21" fillId="4" borderId="3" xfId="9" applyFont="1" applyFill="1" applyBorder="1" applyAlignment="1" applyProtection="1">
      <alignment horizontal="center" vertical="center" shrinkToFit="1"/>
      <protection locked="0"/>
    </xf>
    <xf numFmtId="41" fontId="17" fillId="2" borderId="4" xfId="11" applyNumberFormat="1" applyFont="1" applyFill="1" applyBorder="1" applyAlignment="1" applyProtection="1">
      <alignment vertical="center"/>
      <protection locked="0"/>
    </xf>
    <xf numFmtId="6" fontId="17" fillId="2" borderId="3" xfId="11" applyFont="1" applyFill="1" applyBorder="1" applyAlignment="1" applyProtection="1">
      <alignment vertical="center"/>
      <protection locked="0"/>
    </xf>
    <xf numFmtId="38" fontId="17" fillId="0" borderId="4" xfId="11" applyNumberFormat="1" applyFont="1" applyBorder="1" applyAlignment="1" applyProtection="1">
      <alignment vertical="center" shrinkToFit="1"/>
      <protection locked="0"/>
    </xf>
    <xf numFmtId="38" fontId="17" fillId="0" borderId="3" xfId="11" applyNumberFormat="1" applyFont="1" applyBorder="1" applyAlignment="1" applyProtection="1">
      <alignment vertical="center" shrinkToFit="1"/>
      <protection locked="0"/>
    </xf>
    <xf numFmtId="176" fontId="18" fillId="0" borderId="20" xfId="9" applyNumberFormat="1" applyFont="1" applyBorder="1" applyAlignment="1">
      <alignment horizontal="center" vertical="center"/>
    </xf>
    <xf numFmtId="176" fontId="18" fillId="0" borderId="41" xfId="9" applyNumberFormat="1" applyFont="1" applyBorder="1" applyAlignment="1">
      <alignment horizontal="center" vertical="center"/>
    </xf>
    <xf numFmtId="178" fontId="18" fillId="0" borderId="41" xfId="9" applyNumberFormat="1" applyFont="1" applyBorder="1" applyAlignment="1">
      <alignment horizontal="left" vertical="center"/>
    </xf>
    <xf numFmtId="178" fontId="32" fillId="0" borderId="40" xfId="9" applyNumberFormat="1" applyFont="1" applyBorder="1" applyAlignment="1">
      <alignment horizontal="left" vertical="center"/>
    </xf>
    <xf numFmtId="0" fontId="19" fillId="0" borderId="0" xfId="9" applyFont="1" applyAlignment="1" applyProtection="1">
      <alignment horizontal="right" vertical="center" shrinkToFit="1"/>
      <protection locked="0"/>
    </xf>
    <xf numFmtId="41" fontId="19" fillId="2" borderId="0" xfId="11" applyNumberFormat="1" applyFont="1" applyFill="1" applyBorder="1" applyAlignment="1" applyProtection="1">
      <alignment horizontal="right" vertical="center"/>
    </xf>
    <xf numFmtId="6" fontId="19" fillId="2" borderId="0" xfId="11" applyFont="1" applyFill="1" applyBorder="1" applyAlignment="1" applyProtection="1">
      <alignment horizontal="right" vertical="center"/>
    </xf>
    <xf numFmtId="6" fontId="19" fillId="2" borderId="8" xfId="11" applyFont="1" applyFill="1" applyBorder="1" applyAlignment="1" applyProtection="1">
      <alignment horizontal="right" vertical="center"/>
    </xf>
    <xf numFmtId="0" fontId="26" fillId="0" borderId="0" xfId="9" applyFont="1" applyAlignment="1" applyProtection="1">
      <alignment horizontal="center" vertical="center"/>
      <protection locked="0"/>
    </xf>
    <xf numFmtId="0" fontId="31" fillId="0" borderId="0" xfId="9" applyFont="1" applyAlignment="1" applyProtection="1">
      <alignment horizontal="center" vertical="center"/>
      <protection locked="0"/>
    </xf>
    <xf numFmtId="0" fontId="28" fillId="0" borderId="0" xfId="9" applyFont="1" applyProtection="1">
      <alignment vertical="center"/>
      <protection locked="0"/>
    </xf>
    <xf numFmtId="0" fontId="27" fillId="0" borderId="0" xfId="9" applyFont="1" applyAlignment="1" applyProtection="1">
      <alignment horizontal="center" vertical="center" wrapText="1"/>
      <protection locked="0"/>
    </xf>
    <xf numFmtId="0" fontId="27" fillId="0" borderId="0" xfId="9" applyFont="1" applyAlignment="1" applyProtection="1">
      <alignment horizontal="center" vertical="center"/>
      <protection locked="0"/>
    </xf>
    <xf numFmtId="0" fontId="35" fillId="0" borderId="0" xfId="35" applyFont="1" applyAlignment="1" applyProtection="1">
      <alignment horizontal="center" vertical="center" shrinkToFit="1"/>
      <protection locked="0"/>
    </xf>
    <xf numFmtId="0" fontId="34" fillId="0" borderId="2" xfId="35" applyFont="1" applyBorder="1" applyAlignment="1" applyProtection="1">
      <alignment horizontal="center" vertical="center"/>
      <protection locked="0"/>
    </xf>
    <xf numFmtId="0" fontId="20" fillId="0" borderId="44" xfId="9" applyFont="1" applyBorder="1" applyAlignment="1">
      <alignment horizontal="left" vertical="top" shrinkToFit="1"/>
    </xf>
    <xf numFmtId="0" fontId="20" fillId="0" borderId="16" xfId="9" applyFont="1" applyBorder="1" applyAlignment="1">
      <alignment horizontal="left" vertical="top" shrinkToFit="1"/>
    </xf>
    <xf numFmtId="0" fontId="33" fillId="0" borderId="43" xfId="9" applyFont="1" applyBorder="1" applyAlignment="1">
      <alignment horizontal="left" vertical="top" shrinkToFit="1"/>
    </xf>
    <xf numFmtId="0" fontId="20" fillId="0" borderId="13" xfId="9" applyFont="1" applyBorder="1" applyAlignment="1">
      <alignment horizontal="left" vertical="top" shrinkToFit="1"/>
    </xf>
    <xf numFmtId="0" fontId="20" fillId="0" borderId="2" xfId="9" applyFont="1" applyBorder="1" applyAlignment="1">
      <alignment horizontal="left" vertical="top" shrinkToFit="1"/>
    </xf>
    <xf numFmtId="0" fontId="33" fillId="0" borderId="33" xfId="9" applyFont="1" applyBorder="1" applyAlignment="1">
      <alignment horizontal="left" vertical="top" shrinkToFit="1"/>
    </xf>
    <xf numFmtId="176" fontId="18" fillId="0" borderId="4" xfId="9" applyNumberFormat="1" applyFont="1" applyBorder="1" applyAlignment="1">
      <alignment horizontal="center" vertical="center"/>
    </xf>
    <xf numFmtId="176" fontId="18" fillId="0" borderId="6" xfId="9" applyNumberFormat="1" applyFont="1" applyBorder="1" applyAlignment="1">
      <alignment horizontal="center" vertical="center"/>
    </xf>
    <xf numFmtId="178" fontId="18" fillId="0" borderId="6" xfId="9" applyNumberFormat="1" applyFont="1" applyBorder="1" applyAlignment="1">
      <alignment horizontal="left" vertical="center"/>
    </xf>
    <xf numFmtId="178" fontId="32" fillId="0" borderId="42" xfId="9" applyNumberFormat="1" applyFont="1" applyBorder="1" applyAlignment="1">
      <alignment horizontal="left" vertical="center"/>
    </xf>
    <xf numFmtId="0" fontId="67" fillId="0" borderId="0" xfId="39" applyFont="1" applyAlignment="1">
      <alignment horizontal="center" vertical="center" wrapText="1"/>
    </xf>
    <xf numFmtId="0" fontId="67" fillId="0" borderId="0" xfId="39" applyFont="1" applyAlignment="1">
      <alignment horizontal="center" vertical="center"/>
    </xf>
    <xf numFmtId="0" fontId="14" fillId="0" borderId="0" xfId="39" applyFont="1" applyAlignment="1">
      <alignment horizontal="center" vertical="center"/>
    </xf>
    <xf numFmtId="0" fontId="14" fillId="0" borderId="4" xfId="39" applyFont="1" applyBorder="1" applyAlignment="1">
      <alignment horizontal="center" vertical="center"/>
    </xf>
    <xf numFmtId="0" fontId="14" fillId="0" borderId="3" xfId="39" applyFont="1" applyBorder="1" applyAlignment="1">
      <alignment horizontal="center" vertical="center"/>
    </xf>
    <xf numFmtId="0" fontId="14" fillId="12" borderId="4" xfId="39" applyFont="1" applyFill="1" applyBorder="1" applyAlignment="1">
      <alignment horizontal="left" vertical="center"/>
    </xf>
    <xf numFmtId="0" fontId="14" fillId="12" borderId="3" xfId="39" applyFont="1" applyFill="1" applyBorder="1" applyAlignment="1">
      <alignment horizontal="left" vertical="center"/>
    </xf>
    <xf numFmtId="186" fontId="14" fillId="12" borderId="4" xfId="39" applyNumberFormat="1" applyFont="1" applyFill="1" applyBorder="1" applyAlignment="1">
      <alignment horizontal="center" vertical="center"/>
    </xf>
    <xf numFmtId="186" fontId="14" fillId="12" borderId="3" xfId="39" applyNumberFormat="1" applyFont="1" applyFill="1" applyBorder="1" applyAlignment="1">
      <alignment horizontal="center" vertical="center"/>
    </xf>
    <xf numFmtId="0" fontId="14" fillId="0" borderId="10" xfId="39" applyFont="1" applyBorder="1" applyAlignment="1">
      <alignment horizontal="center" vertical="center"/>
    </xf>
    <xf numFmtId="0" fontId="14" fillId="0" borderId="27" xfId="39" applyFont="1" applyBorder="1" applyAlignment="1">
      <alignment horizontal="center" vertical="center"/>
    </xf>
    <xf numFmtId="0" fontId="14" fillId="0" borderId="13" xfId="39" applyFont="1" applyBorder="1" applyAlignment="1">
      <alignment horizontal="center" vertical="center"/>
    </xf>
    <xf numFmtId="0" fontId="14" fillId="0" borderId="24" xfId="39" applyFont="1" applyBorder="1" applyAlignment="1">
      <alignment horizontal="center" vertical="center"/>
    </xf>
    <xf numFmtId="0" fontId="14" fillId="12" borderId="13" xfId="39" applyFont="1" applyFill="1" applyBorder="1" applyAlignment="1">
      <alignment horizontal="left" vertical="center"/>
    </xf>
    <xf numFmtId="0" fontId="14" fillId="12" borderId="24" xfId="39" applyFont="1" applyFill="1" applyBorder="1" applyAlignment="1">
      <alignment horizontal="left" vertical="center"/>
    </xf>
    <xf numFmtId="188" fontId="14" fillId="12" borderId="4" xfId="39" applyNumberFormat="1" applyFont="1" applyFill="1" applyBorder="1" applyAlignment="1">
      <alignment horizontal="left" vertical="center"/>
    </xf>
    <xf numFmtId="188" fontId="14" fillId="12" borderId="3" xfId="39" applyNumberFormat="1" applyFont="1" applyFill="1" applyBorder="1" applyAlignment="1">
      <alignment horizontal="left" vertical="center"/>
    </xf>
    <xf numFmtId="0" fontId="14" fillId="0" borderId="11" xfId="39" applyFont="1" applyBorder="1" applyAlignment="1">
      <alignment horizontal="center" vertical="center" textRotation="255"/>
    </xf>
    <xf numFmtId="0" fontId="14" fillId="0" borderId="18" xfId="39" applyFont="1" applyBorder="1" applyAlignment="1">
      <alignment horizontal="center" vertical="center" textRotation="255"/>
    </xf>
    <xf numFmtId="0" fontId="14" fillId="0" borderId="14" xfId="39" applyFont="1" applyBorder="1" applyAlignment="1">
      <alignment horizontal="center" vertical="center" textRotation="255"/>
    </xf>
    <xf numFmtId="0" fontId="14" fillId="12" borderId="35" xfId="39" applyFont="1" applyFill="1" applyBorder="1" applyAlignment="1">
      <alignment horizontal="left" vertical="center"/>
    </xf>
    <xf numFmtId="0" fontId="14" fillId="12" borderId="66" xfId="39" applyFont="1" applyFill="1" applyBorder="1" applyAlignment="1">
      <alignment horizontal="left" vertical="center"/>
    </xf>
  </cellXfs>
  <cellStyles count="40">
    <cellStyle name="パーセント" xfId="38" builtinId="5"/>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2 3" xfId="33" xr:uid="{CCCD9392-9577-463E-9B4A-A53100AC6C88}"/>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桁区切り 7" xfId="37" xr:uid="{59B08B46-060A-4687-9648-4B9995502153}"/>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3 3" xfId="39" xr:uid="{18AFFBCF-9B69-4DA0-B287-0A0BABFDE21A}"/>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4" xr:uid="{71812CEF-7F87-4E72-96F7-2C7A3C647F7E}"/>
    <cellStyle name="標準 5 5 3" xfId="36" xr:uid="{DA457A0D-113D-42BB-87C0-E2BB562EE7E8}"/>
    <cellStyle name="標準 5 6" xfId="32" xr:uid="{00000000-0005-0000-0000-00001F000000}"/>
    <cellStyle name="標準 5 6 2" xfId="35" xr:uid="{EA80E7DD-833F-4583-86D2-D75666E5E1B1}"/>
    <cellStyle name="標準 6" xfId="14" xr:uid="{00000000-0005-0000-0000-000020000000}"/>
    <cellStyle name="標準 6 2" xfId="28" xr:uid="{00000000-0005-0000-0000-000021000000}"/>
    <cellStyle name="標準 7" xfId="24" xr:uid="{00000000-0005-0000-0000-000022000000}"/>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9" lockText="1" noThreeD="1"/>
</file>

<file path=xl/ctrlProps/ctrlProp11.xml><?xml version="1.0" encoding="utf-8"?>
<formControlPr xmlns="http://schemas.microsoft.com/office/spreadsheetml/2009/9/main" objectType="CheckBox" fmlaLink="$R$30" lockText="1" noThreeD="1"/>
</file>

<file path=xl/ctrlProps/ctrlProp12.xml><?xml version="1.0" encoding="utf-8"?>
<formControlPr xmlns="http://schemas.microsoft.com/office/spreadsheetml/2009/9/main" objectType="CheckBox" fmlaLink="$R$31" lockText="1" noThreeD="1"/>
</file>

<file path=xl/ctrlProps/ctrlProp13.xml><?xml version="1.0" encoding="utf-8"?>
<formControlPr xmlns="http://schemas.microsoft.com/office/spreadsheetml/2009/9/main" objectType="CheckBox" fmlaLink="$R$32" lockText="1" noThreeD="1"/>
</file>

<file path=xl/ctrlProps/ctrlProp14.xml><?xml version="1.0" encoding="utf-8"?>
<formControlPr xmlns="http://schemas.microsoft.com/office/spreadsheetml/2009/9/main" objectType="CheckBox" fmlaLink="$R$33" lockText="1" noThreeD="1"/>
</file>

<file path=xl/ctrlProps/ctrlProp15.xml><?xml version="1.0" encoding="utf-8"?>
<formControlPr xmlns="http://schemas.microsoft.com/office/spreadsheetml/2009/9/main" objectType="CheckBox" fmlaLink="$R$34" lockText="1" noThreeD="1"/>
</file>

<file path=xl/ctrlProps/ctrlProp16.xml><?xml version="1.0" encoding="utf-8"?>
<formControlPr xmlns="http://schemas.microsoft.com/office/spreadsheetml/2009/9/main" objectType="CheckBox" fmlaLink="$R$35" lockText="1" noThreeD="1"/>
</file>

<file path=xl/ctrlProps/ctrlProp17.xml><?xml version="1.0" encoding="utf-8"?>
<formControlPr xmlns="http://schemas.microsoft.com/office/spreadsheetml/2009/9/main" objectType="CheckBox" fmlaLink="$R$48" lockText="1" noThreeD="1"/>
</file>

<file path=xl/ctrlProps/ctrlProp18.xml><?xml version="1.0" encoding="utf-8"?>
<formControlPr xmlns="http://schemas.microsoft.com/office/spreadsheetml/2009/9/main" objectType="CheckBox" fmlaLink="$R$49" lockText="1" noThreeD="1"/>
</file>

<file path=xl/ctrlProps/ctrlProp19.xml><?xml version="1.0" encoding="utf-8"?>
<formControlPr xmlns="http://schemas.microsoft.com/office/spreadsheetml/2009/9/main" objectType="CheckBox" fmlaLink="$R$5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47"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2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363682</xdr:colOff>
      <xdr:row>58</xdr:row>
      <xdr:rowOff>86591</xdr:rowOff>
    </xdr:from>
    <xdr:to>
      <xdr:col>8</xdr:col>
      <xdr:colOff>861686</xdr:colOff>
      <xdr:row>74</xdr:row>
      <xdr:rowOff>10391</xdr:rowOff>
    </xdr:to>
    <xdr:pic>
      <xdr:nvPicPr>
        <xdr:cNvPr id="2" name="図 1">
          <a:extLst>
            <a:ext uri="{FF2B5EF4-FFF2-40B4-BE49-F238E27FC236}">
              <a16:creationId xmlns:a16="http://schemas.microsoft.com/office/drawing/2014/main" id="{2239B200-A743-4052-9C81-1E7C45ADD4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682" y="25405773"/>
          <a:ext cx="12464868" cy="26947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25</xdr:row>
          <xdr:rowOff>161925</xdr:rowOff>
        </xdr:from>
        <xdr:to>
          <xdr:col>2</xdr:col>
          <xdr:colOff>266700</xdr:colOff>
          <xdr:row>28</xdr:row>
          <xdr:rowOff>104775</xdr:rowOff>
        </xdr:to>
        <xdr:sp macro="" textlink="">
          <xdr:nvSpPr>
            <xdr:cNvPr id="108545" name="Check Box 1" hidden="1">
              <a:extLst>
                <a:ext uri="{63B3BB69-23CF-44E3-9099-C40C66FF867C}">
                  <a14:compatExt spid="_x0000_s108545"/>
                </a:ext>
                <a:ext uri="{FF2B5EF4-FFF2-40B4-BE49-F238E27FC236}">
                  <a16:creationId xmlns:a16="http://schemas.microsoft.com/office/drawing/2014/main" id="{00000000-0008-0000-0200-00000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28</xdr:row>
          <xdr:rowOff>0</xdr:rowOff>
        </xdr:from>
        <xdr:to>
          <xdr:col>3</xdr:col>
          <xdr:colOff>9525</xdr:colOff>
          <xdr:row>29</xdr:row>
          <xdr:rowOff>47625</xdr:rowOff>
        </xdr:to>
        <xdr:sp macro="" textlink="">
          <xdr:nvSpPr>
            <xdr:cNvPr id="108546" name="Check Box 2" hidden="1">
              <a:extLst>
                <a:ext uri="{63B3BB69-23CF-44E3-9099-C40C66FF867C}">
                  <a14:compatExt spid="_x0000_s108546"/>
                </a:ext>
                <a:ext uri="{FF2B5EF4-FFF2-40B4-BE49-F238E27FC236}">
                  <a16:creationId xmlns:a16="http://schemas.microsoft.com/office/drawing/2014/main" id="{00000000-0008-0000-0200-00000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26</xdr:row>
          <xdr:rowOff>0</xdr:rowOff>
        </xdr:from>
        <xdr:to>
          <xdr:col>3</xdr:col>
          <xdr:colOff>0</xdr:colOff>
          <xdr:row>28</xdr:row>
          <xdr:rowOff>38100</xdr:rowOff>
        </xdr:to>
        <xdr:sp macro="" textlink="">
          <xdr:nvSpPr>
            <xdr:cNvPr id="108547" name="Check Box 3" hidden="1">
              <a:extLst>
                <a:ext uri="{63B3BB69-23CF-44E3-9099-C40C66FF867C}">
                  <a14:compatExt spid="_x0000_s108547"/>
                </a:ext>
                <a:ext uri="{FF2B5EF4-FFF2-40B4-BE49-F238E27FC236}">
                  <a16:creationId xmlns:a16="http://schemas.microsoft.com/office/drawing/2014/main" id="{00000000-0008-0000-0200-00000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0</xdr:rowOff>
        </xdr:from>
        <xdr:to>
          <xdr:col>1</xdr:col>
          <xdr:colOff>247650</xdr:colOff>
          <xdr:row>19</xdr:row>
          <xdr:rowOff>57150</xdr:rowOff>
        </xdr:to>
        <xdr:sp macro="" textlink="">
          <xdr:nvSpPr>
            <xdr:cNvPr id="108548" name="Check Box 4" hidden="1">
              <a:extLst>
                <a:ext uri="{63B3BB69-23CF-44E3-9099-C40C66FF867C}">
                  <a14:compatExt spid="_x0000_s108548"/>
                </a:ext>
                <a:ext uri="{FF2B5EF4-FFF2-40B4-BE49-F238E27FC236}">
                  <a16:creationId xmlns:a16="http://schemas.microsoft.com/office/drawing/2014/main" id="{00000000-0008-0000-0200-00000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371475</xdr:rowOff>
        </xdr:from>
        <xdr:to>
          <xdr:col>1</xdr:col>
          <xdr:colOff>257175</xdr:colOff>
          <xdr:row>20</xdr:row>
          <xdr:rowOff>19050</xdr:rowOff>
        </xdr:to>
        <xdr:sp macro="" textlink="">
          <xdr:nvSpPr>
            <xdr:cNvPr id="108549" name="Check Box 5" hidden="1">
              <a:extLst>
                <a:ext uri="{63B3BB69-23CF-44E3-9099-C40C66FF867C}">
                  <a14:compatExt spid="_x0000_s108549"/>
                </a:ext>
                <a:ext uri="{FF2B5EF4-FFF2-40B4-BE49-F238E27FC236}">
                  <a16:creationId xmlns:a16="http://schemas.microsoft.com/office/drawing/2014/main" id="{00000000-0008-0000-0200-00000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xdr:row>
          <xdr:rowOff>381000</xdr:rowOff>
        </xdr:from>
        <xdr:to>
          <xdr:col>1</xdr:col>
          <xdr:colOff>247650</xdr:colOff>
          <xdr:row>21</xdr:row>
          <xdr:rowOff>0</xdr:rowOff>
        </xdr:to>
        <xdr:sp macro="" textlink="">
          <xdr:nvSpPr>
            <xdr:cNvPr id="108550" name="Check Box 6" hidden="1">
              <a:extLst>
                <a:ext uri="{63B3BB69-23CF-44E3-9099-C40C66FF867C}">
                  <a14:compatExt spid="_x0000_s108550"/>
                </a:ext>
                <a:ext uri="{FF2B5EF4-FFF2-40B4-BE49-F238E27FC236}">
                  <a16:creationId xmlns:a16="http://schemas.microsoft.com/office/drawing/2014/main" id="{00000000-0008-0000-0200-00000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219075</xdr:rowOff>
        </xdr:from>
        <xdr:to>
          <xdr:col>2</xdr:col>
          <xdr:colOff>257175</xdr:colOff>
          <xdr:row>29</xdr:row>
          <xdr:rowOff>38100</xdr:rowOff>
        </xdr:to>
        <xdr:sp macro="" textlink="">
          <xdr:nvSpPr>
            <xdr:cNvPr id="108551" name="Check Box 7" hidden="1">
              <a:extLst>
                <a:ext uri="{63B3BB69-23CF-44E3-9099-C40C66FF867C}">
                  <a14:compatExt spid="_x0000_s108551"/>
                </a:ext>
                <a:ext uri="{FF2B5EF4-FFF2-40B4-BE49-F238E27FC236}">
                  <a16:creationId xmlns:a16="http://schemas.microsoft.com/office/drawing/2014/main" id="{00000000-0008-0000-0200-00000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25</xdr:row>
          <xdr:rowOff>142875</xdr:rowOff>
        </xdr:from>
        <xdr:to>
          <xdr:col>5</xdr:col>
          <xdr:colOff>9525</xdr:colOff>
          <xdr:row>28</xdr:row>
          <xdr:rowOff>114300</xdr:rowOff>
        </xdr:to>
        <xdr:sp macro="" textlink="">
          <xdr:nvSpPr>
            <xdr:cNvPr id="108552" name="Check Box 8" hidden="1">
              <a:extLst>
                <a:ext uri="{63B3BB69-23CF-44E3-9099-C40C66FF867C}">
                  <a14:compatExt spid="_x0000_s108552"/>
                </a:ext>
                <a:ext uri="{FF2B5EF4-FFF2-40B4-BE49-F238E27FC236}">
                  <a16:creationId xmlns:a16="http://schemas.microsoft.com/office/drawing/2014/main" id="{00000000-0008-0000-0200-00000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0</xdr:rowOff>
        </xdr:from>
        <xdr:to>
          <xdr:col>2</xdr:col>
          <xdr:colOff>1209675</xdr:colOff>
          <xdr:row>49</xdr:row>
          <xdr:rowOff>9525</xdr:rowOff>
        </xdr:to>
        <xdr:sp macro="" textlink="">
          <xdr:nvSpPr>
            <xdr:cNvPr id="108553" name="Check Box 9" hidden="1">
              <a:extLst>
                <a:ext uri="{63B3BB69-23CF-44E3-9099-C40C66FF867C}">
                  <a14:compatExt spid="_x0000_s108553"/>
                </a:ext>
                <a:ext uri="{FF2B5EF4-FFF2-40B4-BE49-F238E27FC236}">
                  <a16:creationId xmlns:a16="http://schemas.microsoft.com/office/drawing/2014/main" id="{00000000-0008-0000-0200-00000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219075</xdr:rowOff>
        </xdr:from>
        <xdr:to>
          <xdr:col>2</xdr:col>
          <xdr:colOff>1438275</xdr:colOff>
          <xdr:row>49</xdr:row>
          <xdr:rowOff>228600</xdr:rowOff>
        </xdr:to>
        <xdr:sp macro="" textlink="">
          <xdr:nvSpPr>
            <xdr:cNvPr id="108554" name="Check Box 10" hidden="1">
              <a:extLst>
                <a:ext uri="{63B3BB69-23CF-44E3-9099-C40C66FF867C}">
                  <a14:compatExt spid="_x0000_s108554"/>
                </a:ext>
                <a:ext uri="{FF2B5EF4-FFF2-40B4-BE49-F238E27FC236}">
                  <a16:creationId xmlns:a16="http://schemas.microsoft.com/office/drawing/2014/main" id="{00000000-0008-0000-0200-00000A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209550</xdr:rowOff>
        </xdr:from>
        <xdr:to>
          <xdr:col>2</xdr:col>
          <xdr:colOff>1247775</xdr:colOff>
          <xdr:row>51</xdr:row>
          <xdr:rowOff>47625</xdr:rowOff>
        </xdr:to>
        <xdr:sp macro="" textlink="">
          <xdr:nvSpPr>
            <xdr:cNvPr id="108555" name="Check Box 11" hidden="1">
              <a:extLst>
                <a:ext uri="{63B3BB69-23CF-44E3-9099-C40C66FF867C}">
                  <a14:compatExt spid="_x0000_s108555"/>
                </a:ext>
                <a:ext uri="{FF2B5EF4-FFF2-40B4-BE49-F238E27FC236}">
                  <a16:creationId xmlns:a16="http://schemas.microsoft.com/office/drawing/2014/main" id="{00000000-0008-0000-0200-00000B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9525</xdr:rowOff>
        </xdr:from>
        <xdr:to>
          <xdr:col>4</xdr:col>
          <xdr:colOff>885825</xdr:colOff>
          <xdr:row>49</xdr:row>
          <xdr:rowOff>9525</xdr:rowOff>
        </xdr:to>
        <xdr:sp macro="" textlink="">
          <xdr:nvSpPr>
            <xdr:cNvPr id="108556" name="Check Box 12" hidden="1">
              <a:extLst>
                <a:ext uri="{63B3BB69-23CF-44E3-9099-C40C66FF867C}">
                  <a14:compatExt spid="_x0000_s108556"/>
                </a:ext>
                <a:ext uri="{FF2B5EF4-FFF2-40B4-BE49-F238E27FC236}">
                  <a16:creationId xmlns:a16="http://schemas.microsoft.com/office/drawing/2014/main" id="{00000000-0008-0000-0200-00000C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228600</xdr:rowOff>
        </xdr:from>
        <xdr:to>
          <xdr:col>4</xdr:col>
          <xdr:colOff>885825</xdr:colOff>
          <xdr:row>50</xdr:row>
          <xdr:rowOff>0</xdr:rowOff>
        </xdr:to>
        <xdr:sp macro="" textlink="">
          <xdr:nvSpPr>
            <xdr:cNvPr id="108557" name="Check Box 13" hidden="1">
              <a:extLst>
                <a:ext uri="{63B3BB69-23CF-44E3-9099-C40C66FF867C}">
                  <a14:compatExt spid="_x0000_s108557"/>
                </a:ext>
                <a:ext uri="{FF2B5EF4-FFF2-40B4-BE49-F238E27FC236}">
                  <a16:creationId xmlns:a16="http://schemas.microsoft.com/office/drawing/2014/main" id="{00000000-0008-0000-0200-00000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49</xdr:row>
          <xdr:rowOff>228600</xdr:rowOff>
        </xdr:from>
        <xdr:to>
          <xdr:col>4</xdr:col>
          <xdr:colOff>885825</xdr:colOff>
          <xdr:row>51</xdr:row>
          <xdr:rowOff>57150</xdr:rowOff>
        </xdr:to>
        <xdr:sp macro="" textlink="">
          <xdr:nvSpPr>
            <xdr:cNvPr id="108558" name="Check Box 14" hidden="1">
              <a:extLst>
                <a:ext uri="{63B3BB69-23CF-44E3-9099-C40C66FF867C}">
                  <a14:compatExt spid="_x0000_s108558"/>
                </a:ext>
                <a:ext uri="{FF2B5EF4-FFF2-40B4-BE49-F238E27FC236}">
                  <a16:creationId xmlns:a16="http://schemas.microsoft.com/office/drawing/2014/main" id="{00000000-0008-0000-0200-00000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19050</xdr:rowOff>
        </xdr:from>
        <xdr:to>
          <xdr:col>2</xdr:col>
          <xdr:colOff>85725</xdr:colOff>
          <xdr:row>52</xdr:row>
          <xdr:rowOff>38100</xdr:rowOff>
        </xdr:to>
        <xdr:sp macro="" textlink="">
          <xdr:nvSpPr>
            <xdr:cNvPr id="108559" name="Check Box 15" hidden="1">
              <a:extLst>
                <a:ext uri="{63B3BB69-23CF-44E3-9099-C40C66FF867C}">
                  <a14:compatExt spid="_x0000_s108559"/>
                </a:ext>
                <a:ext uri="{FF2B5EF4-FFF2-40B4-BE49-F238E27FC236}">
                  <a16:creationId xmlns:a16="http://schemas.microsoft.com/office/drawing/2014/main" id="{00000000-0008-0000-0200-00000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38100</xdr:rowOff>
        </xdr:from>
        <xdr:to>
          <xdr:col>8</xdr:col>
          <xdr:colOff>533400</xdr:colOff>
          <xdr:row>48</xdr:row>
          <xdr:rowOff>228600</xdr:rowOff>
        </xdr:to>
        <xdr:sp macro="" textlink="">
          <xdr:nvSpPr>
            <xdr:cNvPr id="108560" name="Check Box 16" hidden="1">
              <a:extLst>
                <a:ext uri="{63B3BB69-23CF-44E3-9099-C40C66FF867C}">
                  <a14:compatExt spid="_x0000_s108560"/>
                </a:ext>
                <a:ext uri="{FF2B5EF4-FFF2-40B4-BE49-F238E27FC236}">
                  <a16:creationId xmlns:a16="http://schemas.microsoft.com/office/drawing/2014/main" id="{00000000-0008-0000-0200-00001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49</xdr:row>
          <xdr:rowOff>123825</xdr:rowOff>
        </xdr:from>
        <xdr:to>
          <xdr:col>13</xdr:col>
          <xdr:colOff>0</xdr:colOff>
          <xdr:row>50</xdr:row>
          <xdr:rowOff>133350</xdr:rowOff>
        </xdr:to>
        <xdr:sp macro="" textlink="">
          <xdr:nvSpPr>
            <xdr:cNvPr id="108563" name="Check Box 19" hidden="1">
              <a:extLst>
                <a:ext uri="{63B3BB69-23CF-44E3-9099-C40C66FF867C}">
                  <a14:compatExt spid="_x0000_s108563"/>
                </a:ext>
                <a:ext uri="{FF2B5EF4-FFF2-40B4-BE49-F238E27FC236}">
                  <a16:creationId xmlns:a16="http://schemas.microsoft.com/office/drawing/2014/main" id="{00000000-0008-0000-0200-00001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50</xdr:row>
          <xdr:rowOff>57150</xdr:rowOff>
        </xdr:from>
        <xdr:to>
          <xdr:col>12</xdr:col>
          <xdr:colOff>733425</xdr:colOff>
          <xdr:row>51</xdr:row>
          <xdr:rowOff>142875</xdr:rowOff>
        </xdr:to>
        <xdr:sp macro="" textlink="">
          <xdr:nvSpPr>
            <xdr:cNvPr id="108564" name="Check Box 20" hidden="1">
              <a:extLst>
                <a:ext uri="{63B3BB69-23CF-44E3-9099-C40C66FF867C}">
                  <a14:compatExt spid="_x0000_s108564"/>
                </a:ext>
                <a:ext uri="{FF2B5EF4-FFF2-40B4-BE49-F238E27FC236}">
                  <a16:creationId xmlns:a16="http://schemas.microsoft.com/office/drawing/2014/main" id="{00000000-0008-0000-0200-00001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51</xdr:row>
          <xdr:rowOff>76200</xdr:rowOff>
        </xdr:from>
        <xdr:to>
          <xdr:col>11</xdr:col>
          <xdr:colOff>247650</xdr:colOff>
          <xdr:row>52</xdr:row>
          <xdr:rowOff>104775</xdr:rowOff>
        </xdr:to>
        <xdr:sp macro="" textlink="">
          <xdr:nvSpPr>
            <xdr:cNvPr id="108565" name="Check Box 21" hidden="1">
              <a:extLst>
                <a:ext uri="{63B3BB69-23CF-44E3-9099-C40C66FF867C}">
                  <a14:compatExt spid="_x0000_s108565"/>
                </a:ext>
                <a:ext uri="{FF2B5EF4-FFF2-40B4-BE49-F238E27FC236}">
                  <a16:creationId xmlns:a16="http://schemas.microsoft.com/office/drawing/2014/main" id="{00000000-0008-0000-0200-00001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57150</xdr:rowOff>
        </xdr:from>
        <xdr:to>
          <xdr:col>10</xdr:col>
          <xdr:colOff>57150</xdr:colOff>
          <xdr:row>52</xdr:row>
          <xdr:rowOff>19050</xdr:rowOff>
        </xdr:to>
        <xdr:sp macro="" textlink="">
          <xdr:nvSpPr>
            <xdr:cNvPr id="108566" name="Check Box 22" hidden="1">
              <a:extLst>
                <a:ext uri="{63B3BB69-23CF-44E3-9099-C40C66FF867C}">
                  <a14:compatExt spid="_x0000_s108566"/>
                </a:ext>
                <a:ext uri="{FF2B5EF4-FFF2-40B4-BE49-F238E27FC236}">
                  <a16:creationId xmlns:a16="http://schemas.microsoft.com/office/drawing/2014/main" id="{00000000-0008-0000-0200-00001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会議や他職種連携におけるロボット・ICTの活用</a:t>
              </a:r>
            </a:p>
          </xdr:txBody>
        </xdr:sp>
        <xdr:clientData/>
      </xdr:twoCellAnchor>
    </mc:Choice>
    <mc:Fallback/>
  </mc:AlternateContent>
  <xdr:twoCellAnchor>
    <xdr:from>
      <xdr:col>7</xdr:col>
      <xdr:colOff>61232</xdr:colOff>
      <xdr:row>48</xdr:row>
      <xdr:rowOff>171450</xdr:rowOff>
    </xdr:from>
    <xdr:to>
      <xdr:col>13</xdr:col>
      <xdr:colOff>142875</xdr:colOff>
      <xdr:row>49</xdr:row>
      <xdr:rowOff>171450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6319157" y="9182100"/>
          <a:ext cx="554899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96</xdr:row>
      <xdr:rowOff>9524</xdr:rowOff>
    </xdr:from>
    <xdr:to>
      <xdr:col>7</xdr:col>
      <xdr:colOff>81643</xdr:colOff>
      <xdr:row>99</xdr:row>
      <xdr:rowOff>56029</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19075" y="21491200"/>
          <a:ext cx="6137862" cy="494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※1</a:t>
          </a:r>
          <a:r>
            <a:rPr kumimoji="1" lang="ja-JP" altLang="en-US" sz="1200"/>
            <a:t>　入眠起床支援、利用者とのコミュニケーション、訴えの把握、日常生活の支援</a:t>
          </a:r>
          <a:endParaRPr kumimoji="1" lang="en-US" altLang="ja-JP" sz="1200"/>
        </a:p>
        <a:p>
          <a:r>
            <a:rPr kumimoji="1" lang="en-US" altLang="ja-JP" sz="1200"/>
            <a:t>※2</a:t>
          </a:r>
          <a:r>
            <a:rPr kumimoji="1" lang="ja-JP" altLang="en-US" sz="1200"/>
            <a:t>　徘徊、不潔行為、昼夜逆転等に対する対応等</a:t>
          </a:r>
          <a:endParaRPr kumimoji="1" lang="en-US" altLang="ja-JP" sz="12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20</xdr:row>
          <xdr:rowOff>381000</xdr:rowOff>
        </xdr:from>
        <xdr:to>
          <xdr:col>1</xdr:col>
          <xdr:colOff>133350</xdr:colOff>
          <xdr:row>22</xdr:row>
          <xdr:rowOff>9525</xdr:rowOff>
        </xdr:to>
        <xdr:sp macro="" textlink="">
          <xdr:nvSpPr>
            <xdr:cNvPr id="108567" name="Check Box 23" hidden="1">
              <a:extLst>
                <a:ext uri="{63B3BB69-23CF-44E3-9099-C40C66FF867C}">
                  <a14:compatExt spid="_x0000_s108567"/>
                </a:ext>
                <a:ext uri="{FF2B5EF4-FFF2-40B4-BE49-F238E27FC236}">
                  <a16:creationId xmlns:a16="http://schemas.microsoft.com/office/drawing/2014/main" id="{00000000-0008-0000-0200-00001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27</xdr:row>
          <xdr:rowOff>219075</xdr:rowOff>
        </xdr:from>
        <xdr:to>
          <xdr:col>4</xdr:col>
          <xdr:colOff>952500</xdr:colOff>
          <xdr:row>29</xdr:row>
          <xdr:rowOff>38100</xdr:rowOff>
        </xdr:to>
        <xdr:sp macro="" textlink="">
          <xdr:nvSpPr>
            <xdr:cNvPr id="108568" name="Check Box 24" hidden="1">
              <a:extLst>
                <a:ext uri="{63B3BB69-23CF-44E3-9099-C40C66FF867C}">
                  <a14:compatExt spid="_x0000_s108568"/>
                </a:ext>
                <a:ext uri="{FF2B5EF4-FFF2-40B4-BE49-F238E27FC236}">
                  <a16:creationId xmlns:a16="http://schemas.microsoft.com/office/drawing/2014/main" id="{00000000-0008-0000-0200-00001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27</xdr:row>
          <xdr:rowOff>200025</xdr:rowOff>
        </xdr:from>
        <xdr:to>
          <xdr:col>8</xdr:col>
          <xdr:colOff>28575</xdr:colOff>
          <xdr:row>29</xdr:row>
          <xdr:rowOff>28575</xdr:rowOff>
        </xdr:to>
        <xdr:sp macro="" textlink="">
          <xdr:nvSpPr>
            <xdr:cNvPr id="108569" name="Check Box 25" hidden="1">
              <a:extLst>
                <a:ext uri="{63B3BB69-23CF-44E3-9099-C40C66FF867C}">
                  <a14:compatExt spid="_x0000_s108569"/>
                </a:ext>
                <a:ext uri="{FF2B5EF4-FFF2-40B4-BE49-F238E27FC236}">
                  <a16:creationId xmlns:a16="http://schemas.microsoft.com/office/drawing/2014/main" id="{00000000-0008-0000-0200-00001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35</xdr:row>
          <xdr:rowOff>152400</xdr:rowOff>
        </xdr:from>
        <xdr:to>
          <xdr:col>3</xdr:col>
          <xdr:colOff>0</xdr:colOff>
          <xdr:row>37</xdr:row>
          <xdr:rowOff>114300</xdr:rowOff>
        </xdr:to>
        <xdr:sp macro="" textlink="">
          <xdr:nvSpPr>
            <xdr:cNvPr id="108573" name="Check Box 29" hidden="1">
              <a:extLst>
                <a:ext uri="{63B3BB69-23CF-44E3-9099-C40C66FF867C}">
                  <a14:compatExt spid="_x0000_s108573"/>
                </a:ext>
                <a:ext uri="{FF2B5EF4-FFF2-40B4-BE49-F238E27FC236}">
                  <a16:creationId xmlns:a16="http://schemas.microsoft.com/office/drawing/2014/main" id="{00000000-0008-0000-0200-00001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35</xdr:row>
          <xdr:rowOff>152400</xdr:rowOff>
        </xdr:from>
        <xdr:to>
          <xdr:col>6</xdr:col>
          <xdr:colOff>190500</xdr:colOff>
          <xdr:row>37</xdr:row>
          <xdr:rowOff>114300</xdr:rowOff>
        </xdr:to>
        <xdr:sp macro="" textlink="">
          <xdr:nvSpPr>
            <xdr:cNvPr id="108574" name="Check Box 30" hidden="1">
              <a:extLst>
                <a:ext uri="{63B3BB69-23CF-44E3-9099-C40C66FF867C}">
                  <a14:compatExt spid="_x0000_s108574"/>
                </a:ext>
                <a:ext uri="{FF2B5EF4-FFF2-40B4-BE49-F238E27FC236}">
                  <a16:creationId xmlns:a16="http://schemas.microsoft.com/office/drawing/2014/main" id="{00000000-0008-0000-0200-00001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35</xdr:row>
          <xdr:rowOff>123825</xdr:rowOff>
        </xdr:from>
        <xdr:to>
          <xdr:col>2</xdr:col>
          <xdr:colOff>762000</xdr:colOff>
          <xdr:row>37</xdr:row>
          <xdr:rowOff>95250</xdr:rowOff>
        </xdr:to>
        <xdr:sp macro="" textlink="">
          <xdr:nvSpPr>
            <xdr:cNvPr id="108575" name="Check Box 31" hidden="1">
              <a:extLst>
                <a:ext uri="{63B3BB69-23CF-44E3-9099-C40C66FF867C}">
                  <a14:compatExt spid="_x0000_s108575"/>
                </a:ext>
                <a:ext uri="{FF2B5EF4-FFF2-40B4-BE49-F238E27FC236}">
                  <a16:creationId xmlns:a16="http://schemas.microsoft.com/office/drawing/2014/main" id="{00000000-0008-0000-0200-00001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152400</xdr:rowOff>
        </xdr:from>
        <xdr:to>
          <xdr:col>4</xdr:col>
          <xdr:colOff>285750</xdr:colOff>
          <xdr:row>37</xdr:row>
          <xdr:rowOff>114300</xdr:rowOff>
        </xdr:to>
        <xdr:sp macro="" textlink="">
          <xdr:nvSpPr>
            <xdr:cNvPr id="108576" name="Check Box 32" hidden="1">
              <a:extLst>
                <a:ext uri="{63B3BB69-23CF-44E3-9099-C40C66FF867C}">
                  <a14:compatExt spid="_x0000_s108576"/>
                </a:ext>
                <a:ext uri="{FF2B5EF4-FFF2-40B4-BE49-F238E27FC236}">
                  <a16:creationId xmlns:a16="http://schemas.microsoft.com/office/drawing/2014/main" id="{00000000-0008-0000-0200-00002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43</xdr:row>
          <xdr:rowOff>28575</xdr:rowOff>
        </xdr:from>
        <xdr:to>
          <xdr:col>2</xdr:col>
          <xdr:colOff>771525</xdr:colOff>
          <xdr:row>45</xdr:row>
          <xdr:rowOff>114300</xdr:rowOff>
        </xdr:to>
        <xdr:sp macro="" textlink="">
          <xdr:nvSpPr>
            <xdr:cNvPr id="108577" name="Check Box 33" hidden="1">
              <a:extLst>
                <a:ext uri="{63B3BB69-23CF-44E3-9099-C40C66FF867C}">
                  <a14:compatExt spid="_x0000_s108577"/>
                </a:ext>
                <a:ext uri="{FF2B5EF4-FFF2-40B4-BE49-F238E27FC236}">
                  <a16:creationId xmlns:a16="http://schemas.microsoft.com/office/drawing/2014/main" id="{00000000-0008-0000-0200-00002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38</xdr:row>
          <xdr:rowOff>142875</xdr:rowOff>
        </xdr:from>
        <xdr:to>
          <xdr:col>2</xdr:col>
          <xdr:colOff>762000</xdr:colOff>
          <xdr:row>40</xdr:row>
          <xdr:rowOff>133350</xdr:rowOff>
        </xdr:to>
        <xdr:sp macro="" textlink="">
          <xdr:nvSpPr>
            <xdr:cNvPr id="108578" name="Check Box 34" hidden="1">
              <a:extLst>
                <a:ext uri="{63B3BB69-23CF-44E3-9099-C40C66FF867C}">
                  <a14:compatExt spid="_x0000_s108578"/>
                </a:ext>
                <a:ext uri="{FF2B5EF4-FFF2-40B4-BE49-F238E27FC236}">
                  <a16:creationId xmlns:a16="http://schemas.microsoft.com/office/drawing/2014/main" id="{00000000-0008-0000-0200-00002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37</xdr:row>
          <xdr:rowOff>133350</xdr:rowOff>
        </xdr:from>
        <xdr:to>
          <xdr:col>2</xdr:col>
          <xdr:colOff>771525</xdr:colOff>
          <xdr:row>39</xdr:row>
          <xdr:rowOff>114300</xdr:rowOff>
        </xdr:to>
        <xdr:sp macro="" textlink="">
          <xdr:nvSpPr>
            <xdr:cNvPr id="108579" name="Check Box 35" hidden="1">
              <a:extLst>
                <a:ext uri="{63B3BB69-23CF-44E3-9099-C40C66FF867C}">
                  <a14:compatExt spid="_x0000_s108579"/>
                </a:ext>
                <a:ext uri="{FF2B5EF4-FFF2-40B4-BE49-F238E27FC236}">
                  <a16:creationId xmlns:a16="http://schemas.microsoft.com/office/drawing/2014/main" id="{00000000-0008-0000-0200-00002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36</xdr:row>
          <xdr:rowOff>152400</xdr:rowOff>
        </xdr:from>
        <xdr:to>
          <xdr:col>2</xdr:col>
          <xdr:colOff>771525</xdr:colOff>
          <xdr:row>38</xdr:row>
          <xdr:rowOff>133350</xdr:rowOff>
        </xdr:to>
        <xdr:sp macro="" textlink="">
          <xdr:nvSpPr>
            <xdr:cNvPr id="108580" name="Check Box 36" hidden="1">
              <a:extLst>
                <a:ext uri="{63B3BB69-23CF-44E3-9099-C40C66FF867C}">
                  <a14:compatExt spid="_x0000_s108580"/>
                </a:ext>
                <a:ext uri="{FF2B5EF4-FFF2-40B4-BE49-F238E27FC236}">
                  <a16:creationId xmlns:a16="http://schemas.microsoft.com/office/drawing/2014/main" id="{00000000-0008-0000-0200-00002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85725</xdr:rowOff>
        </xdr:from>
        <xdr:to>
          <xdr:col>9</xdr:col>
          <xdr:colOff>400050</xdr:colOff>
          <xdr:row>50</xdr:row>
          <xdr:rowOff>85725</xdr:rowOff>
        </xdr:to>
        <xdr:sp macro="" textlink="">
          <xdr:nvSpPr>
            <xdr:cNvPr id="108581" name="Check Box 37" hidden="1">
              <a:extLst>
                <a:ext uri="{63B3BB69-23CF-44E3-9099-C40C66FF867C}">
                  <a14:compatExt spid="_x0000_s108581"/>
                </a:ext>
                <a:ext uri="{FF2B5EF4-FFF2-40B4-BE49-F238E27FC236}">
                  <a16:creationId xmlns:a16="http://schemas.microsoft.com/office/drawing/2014/main" id="{00000000-0008-0000-0200-00002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66675</xdr:rowOff>
        </xdr:from>
        <xdr:to>
          <xdr:col>9</xdr:col>
          <xdr:colOff>152400</xdr:colOff>
          <xdr:row>51</xdr:row>
          <xdr:rowOff>85725</xdr:rowOff>
        </xdr:to>
        <xdr:sp macro="" textlink="">
          <xdr:nvSpPr>
            <xdr:cNvPr id="108582" name="Check Box 38" hidden="1">
              <a:extLst>
                <a:ext uri="{63B3BB69-23CF-44E3-9099-C40C66FF867C}">
                  <a14:compatExt spid="_x0000_s108582"/>
                </a:ext>
                <a:ext uri="{FF2B5EF4-FFF2-40B4-BE49-F238E27FC236}">
                  <a16:creationId xmlns:a16="http://schemas.microsoft.com/office/drawing/2014/main" id="{00000000-0008-0000-0200-00002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17</xdr:row>
          <xdr:rowOff>0</xdr:rowOff>
        </xdr:from>
        <xdr:to>
          <xdr:col>1</xdr:col>
          <xdr:colOff>247650</xdr:colOff>
          <xdr:row>18</xdr:row>
          <xdr:rowOff>57150</xdr:rowOff>
        </xdr:to>
        <xdr:sp macro="" textlink="">
          <xdr:nvSpPr>
            <xdr:cNvPr id="108583" name="Check Box 39" hidden="1">
              <a:extLst>
                <a:ext uri="{63B3BB69-23CF-44E3-9099-C40C66FF867C}">
                  <a14:compatExt spid="_x0000_s108583"/>
                </a:ext>
                <a:ext uri="{FF2B5EF4-FFF2-40B4-BE49-F238E27FC236}">
                  <a16:creationId xmlns:a16="http://schemas.microsoft.com/office/drawing/2014/main" id="{00000000-0008-0000-0200-00002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163285</xdr:colOff>
      <xdr:row>54</xdr:row>
      <xdr:rowOff>122465</xdr:rowOff>
    </xdr:from>
    <xdr:to>
      <xdr:col>21</xdr:col>
      <xdr:colOff>78242</xdr:colOff>
      <xdr:row>59</xdr:row>
      <xdr:rowOff>40053</xdr:rowOff>
    </xdr:to>
    <xdr:pic>
      <xdr:nvPicPr>
        <xdr:cNvPr id="3" name="図 2">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285" y="16451036"/>
          <a:ext cx="10406064" cy="114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57A98-CF75-4DD2-A169-5B3E1F3C94C5}">
  <sheetPr>
    <tabColor rgb="FFC00000"/>
    <pageSetUpPr fitToPage="1"/>
  </sheetPr>
  <dimension ref="A1:AH57"/>
  <sheetViews>
    <sheetView showGridLines="0" showZeros="0" tabSelected="1" view="pageBreakPreview" zoomScale="40" zoomScaleNormal="55" zoomScaleSheetLayoutView="40" workbookViewId="0">
      <selection activeCell="I16" sqref="I16"/>
    </sheetView>
  </sheetViews>
  <sheetFormatPr defaultColWidth="8" defaultRowHeight="14.25"/>
  <cols>
    <col min="1" max="1" width="15.625" style="1" customWidth="1"/>
    <col min="2" max="2" width="13.125" style="1" customWidth="1"/>
    <col min="3" max="3" width="28" style="1" bestFit="1" customWidth="1"/>
    <col min="4" max="4" width="25.375" style="1" customWidth="1"/>
    <col min="5" max="5" width="32.875" style="1" customWidth="1"/>
    <col min="6" max="6" width="29.875" style="1" hidden="1" customWidth="1"/>
    <col min="7" max="11" width="29.875" style="1" customWidth="1"/>
    <col min="12" max="12" width="25.625" style="2" customWidth="1"/>
    <col min="13" max="13" width="28" style="2" customWidth="1"/>
    <col min="14" max="14" width="17.625" style="2" bestFit="1" customWidth="1"/>
    <col min="15" max="15" width="12" style="2" bestFit="1" customWidth="1"/>
    <col min="16" max="16" width="23.875" style="2" customWidth="1"/>
    <col min="17" max="17" width="32.375" style="2" customWidth="1"/>
    <col min="18" max="18" width="26.625" style="2" bestFit="1" customWidth="1"/>
    <col min="19" max="19" width="17.625" style="2" bestFit="1" customWidth="1"/>
    <col min="20" max="20" width="27.125" style="1" customWidth="1"/>
    <col min="21" max="21" width="27.875" style="1" customWidth="1"/>
    <col min="22" max="22" width="35" style="1" customWidth="1"/>
    <col min="23" max="23" width="30.625" style="1" customWidth="1"/>
    <col min="24" max="24" width="4.875" style="1" customWidth="1"/>
    <col min="25" max="25" width="8" style="1"/>
    <col min="26" max="28" width="0" style="1" hidden="1" customWidth="1"/>
    <col min="29" max="31" width="8" style="1"/>
    <col min="32" max="32" width="3.375" style="1" customWidth="1"/>
    <col min="33" max="33" width="11" style="1" customWidth="1"/>
    <col min="34" max="34" width="11.625" style="1" customWidth="1"/>
    <col min="35" max="35" width="15.875" style="1" customWidth="1"/>
    <col min="36" max="259" width="8" style="1"/>
    <col min="260" max="260" width="15.625" style="1" customWidth="1"/>
    <col min="261" max="261" width="13.125" style="1" customWidth="1"/>
    <col min="262" max="262" width="28" style="1" bestFit="1" customWidth="1"/>
    <col min="263" max="263" width="25.375" style="1" customWidth="1"/>
    <col min="264" max="264" width="32.875" style="1" customWidth="1"/>
    <col min="265" max="265" width="0" style="1" hidden="1" customWidth="1"/>
    <col min="266" max="266" width="25.625" style="1" customWidth="1"/>
    <col min="267" max="267" width="30.625" style="1" bestFit="1" customWidth="1"/>
    <col min="268" max="268" width="17.625" style="1" bestFit="1" customWidth="1"/>
    <col min="269" max="269" width="12" style="1" bestFit="1" customWidth="1"/>
    <col min="270" max="270" width="28.125" style="1" bestFit="1" customWidth="1"/>
    <col min="271" max="271" width="26.625" style="1" bestFit="1" customWidth="1"/>
    <col min="272" max="272" width="32.875" style="1" customWidth="1"/>
    <col min="273" max="273" width="32.125" style="1" bestFit="1" customWidth="1"/>
    <col min="274" max="274" width="17.625" style="1" bestFit="1" customWidth="1"/>
    <col min="275" max="275" width="28.375" style="1" bestFit="1" customWidth="1"/>
    <col min="276" max="276" width="29.875" style="1" customWidth="1"/>
    <col min="277" max="277" width="23.625" style="1" customWidth="1"/>
    <col min="278" max="287" width="8" style="1"/>
    <col min="288" max="291" width="0" style="1" hidden="1" customWidth="1"/>
    <col min="292" max="515" width="8" style="1"/>
    <col min="516" max="516" width="15.625" style="1" customWidth="1"/>
    <col min="517" max="517" width="13.125" style="1" customWidth="1"/>
    <col min="518" max="518" width="28" style="1" bestFit="1" customWidth="1"/>
    <col min="519" max="519" width="25.375" style="1" customWidth="1"/>
    <col min="520" max="520" width="32.875" style="1" customWidth="1"/>
    <col min="521" max="521" width="0" style="1" hidden="1" customWidth="1"/>
    <col min="522" max="522" width="25.625" style="1" customWidth="1"/>
    <col min="523" max="523" width="30.625" style="1" bestFit="1" customWidth="1"/>
    <col min="524" max="524" width="17.625" style="1" bestFit="1" customWidth="1"/>
    <col min="525" max="525" width="12" style="1" bestFit="1" customWidth="1"/>
    <col min="526" max="526" width="28.125" style="1" bestFit="1" customWidth="1"/>
    <col min="527" max="527" width="26.625" style="1" bestFit="1" customWidth="1"/>
    <col min="528" max="528" width="32.875" style="1" customWidth="1"/>
    <col min="529" max="529" width="32.125" style="1" bestFit="1" customWidth="1"/>
    <col min="530" max="530" width="17.625" style="1" bestFit="1" customWidth="1"/>
    <col min="531" max="531" width="28.375" style="1" bestFit="1" customWidth="1"/>
    <col min="532" max="532" width="29.875" style="1" customWidth="1"/>
    <col min="533" max="533" width="23.625" style="1" customWidth="1"/>
    <col min="534" max="543" width="8" style="1"/>
    <col min="544" max="547" width="0" style="1" hidden="1" customWidth="1"/>
    <col min="548" max="771" width="8" style="1"/>
    <col min="772" max="772" width="15.625" style="1" customWidth="1"/>
    <col min="773" max="773" width="13.125" style="1" customWidth="1"/>
    <col min="774" max="774" width="28" style="1" bestFit="1" customWidth="1"/>
    <col min="775" max="775" width="25.375" style="1" customWidth="1"/>
    <col min="776" max="776" width="32.875" style="1" customWidth="1"/>
    <col min="777" max="777" width="0" style="1" hidden="1" customWidth="1"/>
    <col min="778" max="778" width="25.625" style="1" customWidth="1"/>
    <col min="779" max="779" width="30.625" style="1" bestFit="1" customWidth="1"/>
    <col min="780" max="780" width="17.625" style="1" bestFit="1" customWidth="1"/>
    <col min="781" max="781" width="12" style="1" bestFit="1" customWidth="1"/>
    <col min="782" max="782" width="28.125" style="1" bestFit="1" customWidth="1"/>
    <col min="783" max="783" width="26.625" style="1" bestFit="1" customWidth="1"/>
    <col min="784" max="784" width="32.875" style="1" customWidth="1"/>
    <col min="785" max="785" width="32.125" style="1" bestFit="1" customWidth="1"/>
    <col min="786" max="786" width="17.625" style="1" bestFit="1" customWidth="1"/>
    <col min="787" max="787" width="28.375" style="1" bestFit="1" customWidth="1"/>
    <col min="788" max="788" width="29.875" style="1" customWidth="1"/>
    <col min="789" max="789" width="23.625" style="1" customWidth="1"/>
    <col min="790" max="799" width="8" style="1"/>
    <col min="800" max="803" width="0" style="1" hidden="1" customWidth="1"/>
    <col min="804" max="1027" width="8" style="1"/>
    <col min="1028" max="1028" width="15.625" style="1" customWidth="1"/>
    <col min="1029" max="1029" width="13.125" style="1" customWidth="1"/>
    <col min="1030" max="1030" width="28" style="1" bestFit="1" customWidth="1"/>
    <col min="1031" max="1031" width="25.375" style="1" customWidth="1"/>
    <col min="1032" max="1032" width="32.875" style="1" customWidth="1"/>
    <col min="1033" max="1033" width="0" style="1" hidden="1" customWidth="1"/>
    <col min="1034" max="1034" width="25.625" style="1" customWidth="1"/>
    <col min="1035" max="1035" width="30.625" style="1" bestFit="1" customWidth="1"/>
    <col min="1036" max="1036" width="17.625" style="1" bestFit="1" customWidth="1"/>
    <col min="1037" max="1037" width="12" style="1" bestFit="1" customWidth="1"/>
    <col min="1038" max="1038" width="28.125" style="1" bestFit="1" customWidth="1"/>
    <col min="1039" max="1039" width="26.625" style="1" bestFit="1" customWidth="1"/>
    <col min="1040" max="1040" width="32.875" style="1" customWidth="1"/>
    <col min="1041" max="1041" width="32.125" style="1" bestFit="1" customWidth="1"/>
    <col min="1042" max="1042" width="17.625" style="1" bestFit="1" customWidth="1"/>
    <col min="1043" max="1043" width="28.375" style="1" bestFit="1" customWidth="1"/>
    <col min="1044" max="1044" width="29.875" style="1" customWidth="1"/>
    <col min="1045" max="1045" width="23.625" style="1" customWidth="1"/>
    <col min="1046" max="1055" width="8" style="1"/>
    <col min="1056" max="1059" width="0" style="1" hidden="1" customWidth="1"/>
    <col min="1060" max="1283" width="8" style="1"/>
    <col min="1284" max="1284" width="15.625" style="1" customWidth="1"/>
    <col min="1285" max="1285" width="13.125" style="1" customWidth="1"/>
    <col min="1286" max="1286" width="28" style="1" bestFit="1" customWidth="1"/>
    <col min="1287" max="1287" width="25.375" style="1" customWidth="1"/>
    <col min="1288" max="1288" width="32.875" style="1" customWidth="1"/>
    <col min="1289" max="1289" width="0" style="1" hidden="1" customWidth="1"/>
    <col min="1290" max="1290" width="25.625" style="1" customWidth="1"/>
    <col min="1291" max="1291" width="30.625" style="1" bestFit="1" customWidth="1"/>
    <col min="1292" max="1292" width="17.625" style="1" bestFit="1" customWidth="1"/>
    <col min="1293" max="1293" width="12" style="1" bestFit="1" customWidth="1"/>
    <col min="1294" max="1294" width="28.125" style="1" bestFit="1" customWidth="1"/>
    <col min="1295" max="1295" width="26.625" style="1" bestFit="1" customWidth="1"/>
    <col min="1296" max="1296" width="32.875" style="1" customWidth="1"/>
    <col min="1297" max="1297" width="32.125" style="1" bestFit="1" customWidth="1"/>
    <col min="1298" max="1298" width="17.625" style="1" bestFit="1" customWidth="1"/>
    <col min="1299" max="1299" width="28.375" style="1" bestFit="1" customWidth="1"/>
    <col min="1300" max="1300" width="29.875" style="1" customWidth="1"/>
    <col min="1301" max="1301" width="23.625" style="1" customWidth="1"/>
    <col min="1302" max="1311" width="8" style="1"/>
    <col min="1312" max="1315" width="0" style="1" hidden="1" customWidth="1"/>
    <col min="1316" max="1539" width="8" style="1"/>
    <col min="1540" max="1540" width="15.625" style="1" customWidth="1"/>
    <col min="1541" max="1541" width="13.125" style="1" customWidth="1"/>
    <col min="1542" max="1542" width="28" style="1" bestFit="1" customWidth="1"/>
    <col min="1543" max="1543" width="25.375" style="1" customWidth="1"/>
    <col min="1544" max="1544" width="32.875" style="1" customWidth="1"/>
    <col min="1545" max="1545" width="0" style="1" hidden="1" customWidth="1"/>
    <col min="1546" max="1546" width="25.625" style="1" customWidth="1"/>
    <col min="1547" max="1547" width="30.625" style="1" bestFit="1" customWidth="1"/>
    <col min="1548" max="1548" width="17.625" style="1" bestFit="1" customWidth="1"/>
    <col min="1549" max="1549" width="12" style="1" bestFit="1" customWidth="1"/>
    <col min="1550" max="1550" width="28.125" style="1" bestFit="1" customWidth="1"/>
    <col min="1551" max="1551" width="26.625" style="1" bestFit="1" customWidth="1"/>
    <col min="1552" max="1552" width="32.875" style="1" customWidth="1"/>
    <col min="1553" max="1553" width="32.125" style="1" bestFit="1" customWidth="1"/>
    <col min="1554" max="1554" width="17.625" style="1" bestFit="1" customWidth="1"/>
    <col min="1555" max="1555" width="28.375" style="1" bestFit="1" customWidth="1"/>
    <col min="1556" max="1556" width="29.875" style="1" customWidth="1"/>
    <col min="1557" max="1557" width="23.625" style="1" customWidth="1"/>
    <col min="1558" max="1567" width="8" style="1"/>
    <col min="1568" max="1571" width="0" style="1" hidden="1" customWidth="1"/>
    <col min="1572" max="1795" width="8" style="1"/>
    <col min="1796" max="1796" width="15.625" style="1" customWidth="1"/>
    <col min="1797" max="1797" width="13.125" style="1" customWidth="1"/>
    <col min="1798" max="1798" width="28" style="1" bestFit="1" customWidth="1"/>
    <col min="1799" max="1799" width="25.375" style="1" customWidth="1"/>
    <col min="1800" max="1800" width="32.875" style="1" customWidth="1"/>
    <col min="1801" max="1801" width="0" style="1" hidden="1" customWidth="1"/>
    <col min="1802" max="1802" width="25.625" style="1" customWidth="1"/>
    <col min="1803" max="1803" width="30.625" style="1" bestFit="1" customWidth="1"/>
    <col min="1804" max="1804" width="17.625" style="1" bestFit="1" customWidth="1"/>
    <col min="1805" max="1805" width="12" style="1" bestFit="1" customWidth="1"/>
    <col min="1806" max="1806" width="28.125" style="1" bestFit="1" customWidth="1"/>
    <col min="1807" max="1807" width="26.625" style="1" bestFit="1" customWidth="1"/>
    <col min="1808" max="1808" width="32.875" style="1" customWidth="1"/>
    <col min="1809" max="1809" width="32.125" style="1" bestFit="1" customWidth="1"/>
    <col min="1810" max="1810" width="17.625" style="1" bestFit="1" customWidth="1"/>
    <col min="1811" max="1811" width="28.375" style="1" bestFit="1" customWidth="1"/>
    <col min="1812" max="1812" width="29.875" style="1" customWidth="1"/>
    <col min="1813" max="1813" width="23.625" style="1" customWidth="1"/>
    <col min="1814" max="1823" width="8" style="1"/>
    <col min="1824" max="1827" width="0" style="1" hidden="1" customWidth="1"/>
    <col min="1828" max="2051" width="8" style="1"/>
    <col min="2052" max="2052" width="15.625" style="1" customWidth="1"/>
    <col min="2053" max="2053" width="13.125" style="1" customWidth="1"/>
    <col min="2054" max="2054" width="28" style="1" bestFit="1" customWidth="1"/>
    <col min="2055" max="2055" width="25.375" style="1" customWidth="1"/>
    <col min="2056" max="2056" width="32.875" style="1" customWidth="1"/>
    <col min="2057" max="2057" width="0" style="1" hidden="1" customWidth="1"/>
    <col min="2058" max="2058" width="25.625" style="1" customWidth="1"/>
    <col min="2059" max="2059" width="30.625" style="1" bestFit="1" customWidth="1"/>
    <col min="2060" max="2060" width="17.625" style="1" bestFit="1" customWidth="1"/>
    <col min="2061" max="2061" width="12" style="1" bestFit="1" customWidth="1"/>
    <col min="2062" max="2062" width="28.125" style="1" bestFit="1" customWidth="1"/>
    <col min="2063" max="2063" width="26.625" style="1" bestFit="1" customWidth="1"/>
    <col min="2064" max="2064" width="32.875" style="1" customWidth="1"/>
    <col min="2065" max="2065" width="32.125" style="1" bestFit="1" customWidth="1"/>
    <col min="2066" max="2066" width="17.625" style="1" bestFit="1" customWidth="1"/>
    <col min="2067" max="2067" width="28.375" style="1" bestFit="1" customWidth="1"/>
    <col min="2068" max="2068" width="29.875" style="1" customWidth="1"/>
    <col min="2069" max="2069" width="23.625" style="1" customWidth="1"/>
    <col min="2070" max="2079" width="8" style="1"/>
    <col min="2080" max="2083" width="0" style="1" hidden="1" customWidth="1"/>
    <col min="2084" max="2307" width="8" style="1"/>
    <col min="2308" max="2308" width="15.625" style="1" customWidth="1"/>
    <col min="2309" max="2309" width="13.125" style="1" customWidth="1"/>
    <col min="2310" max="2310" width="28" style="1" bestFit="1" customWidth="1"/>
    <col min="2311" max="2311" width="25.375" style="1" customWidth="1"/>
    <col min="2312" max="2312" width="32.875" style="1" customWidth="1"/>
    <col min="2313" max="2313" width="0" style="1" hidden="1" customWidth="1"/>
    <col min="2314" max="2314" width="25.625" style="1" customWidth="1"/>
    <col min="2315" max="2315" width="30.625" style="1" bestFit="1" customWidth="1"/>
    <col min="2316" max="2316" width="17.625" style="1" bestFit="1" customWidth="1"/>
    <col min="2317" max="2317" width="12" style="1" bestFit="1" customWidth="1"/>
    <col min="2318" max="2318" width="28.125" style="1" bestFit="1" customWidth="1"/>
    <col min="2319" max="2319" width="26.625" style="1" bestFit="1" customWidth="1"/>
    <col min="2320" max="2320" width="32.875" style="1" customWidth="1"/>
    <col min="2321" max="2321" width="32.125" style="1" bestFit="1" customWidth="1"/>
    <col min="2322" max="2322" width="17.625" style="1" bestFit="1" customWidth="1"/>
    <col min="2323" max="2323" width="28.375" style="1" bestFit="1" customWidth="1"/>
    <col min="2324" max="2324" width="29.875" style="1" customWidth="1"/>
    <col min="2325" max="2325" width="23.625" style="1" customWidth="1"/>
    <col min="2326" max="2335" width="8" style="1"/>
    <col min="2336" max="2339" width="0" style="1" hidden="1" customWidth="1"/>
    <col min="2340" max="2563" width="8" style="1"/>
    <col min="2564" max="2564" width="15.625" style="1" customWidth="1"/>
    <col min="2565" max="2565" width="13.125" style="1" customWidth="1"/>
    <col min="2566" max="2566" width="28" style="1" bestFit="1" customWidth="1"/>
    <col min="2567" max="2567" width="25.375" style="1" customWidth="1"/>
    <col min="2568" max="2568" width="32.875" style="1" customWidth="1"/>
    <col min="2569" max="2569" width="0" style="1" hidden="1" customWidth="1"/>
    <col min="2570" max="2570" width="25.625" style="1" customWidth="1"/>
    <col min="2571" max="2571" width="30.625" style="1" bestFit="1" customWidth="1"/>
    <col min="2572" max="2572" width="17.625" style="1" bestFit="1" customWidth="1"/>
    <col min="2573" max="2573" width="12" style="1" bestFit="1" customWidth="1"/>
    <col min="2574" max="2574" width="28.125" style="1" bestFit="1" customWidth="1"/>
    <col min="2575" max="2575" width="26.625" style="1" bestFit="1" customWidth="1"/>
    <col min="2576" max="2576" width="32.875" style="1" customWidth="1"/>
    <col min="2577" max="2577" width="32.125" style="1" bestFit="1" customWidth="1"/>
    <col min="2578" max="2578" width="17.625" style="1" bestFit="1" customWidth="1"/>
    <col min="2579" max="2579" width="28.375" style="1" bestFit="1" customWidth="1"/>
    <col min="2580" max="2580" width="29.875" style="1" customWidth="1"/>
    <col min="2581" max="2581" width="23.625" style="1" customWidth="1"/>
    <col min="2582" max="2591" width="8" style="1"/>
    <col min="2592" max="2595" width="0" style="1" hidden="1" customWidth="1"/>
    <col min="2596" max="2819" width="8" style="1"/>
    <col min="2820" max="2820" width="15.625" style="1" customWidth="1"/>
    <col min="2821" max="2821" width="13.125" style="1" customWidth="1"/>
    <col min="2822" max="2822" width="28" style="1" bestFit="1" customWidth="1"/>
    <col min="2823" max="2823" width="25.375" style="1" customWidth="1"/>
    <col min="2824" max="2824" width="32.875" style="1" customWidth="1"/>
    <col min="2825" max="2825" width="0" style="1" hidden="1" customWidth="1"/>
    <col min="2826" max="2826" width="25.625" style="1" customWidth="1"/>
    <col min="2827" max="2827" width="30.625" style="1" bestFit="1" customWidth="1"/>
    <col min="2828" max="2828" width="17.625" style="1" bestFit="1" customWidth="1"/>
    <col min="2829" max="2829" width="12" style="1" bestFit="1" customWidth="1"/>
    <col min="2830" max="2830" width="28.125" style="1" bestFit="1" customWidth="1"/>
    <col min="2831" max="2831" width="26.625" style="1" bestFit="1" customWidth="1"/>
    <col min="2832" max="2832" width="32.875" style="1" customWidth="1"/>
    <col min="2833" max="2833" width="32.125" style="1" bestFit="1" customWidth="1"/>
    <col min="2834" max="2834" width="17.625" style="1" bestFit="1" customWidth="1"/>
    <col min="2835" max="2835" width="28.375" style="1" bestFit="1" customWidth="1"/>
    <col min="2836" max="2836" width="29.875" style="1" customWidth="1"/>
    <col min="2837" max="2837" width="23.625" style="1" customWidth="1"/>
    <col min="2838" max="2847" width="8" style="1"/>
    <col min="2848" max="2851" width="0" style="1" hidden="1" customWidth="1"/>
    <col min="2852" max="3075" width="8" style="1"/>
    <col min="3076" max="3076" width="15.625" style="1" customWidth="1"/>
    <col min="3077" max="3077" width="13.125" style="1" customWidth="1"/>
    <col min="3078" max="3078" width="28" style="1" bestFit="1" customWidth="1"/>
    <col min="3079" max="3079" width="25.375" style="1" customWidth="1"/>
    <col min="3080" max="3080" width="32.875" style="1" customWidth="1"/>
    <col min="3081" max="3081" width="0" style="1" hidden="1" customWidth="1"/>
    <col min="3082" max="3082" width="25.625" style="1" customWidth="1"/>
    <col min="3083" max="3083" width="30.625" style="1" bestFit="1" customWidth="1"/>
    <col min="3084" max="3084" width="17.625" style="1" bestFit="1" customWidth="1"/>
    <col min="3085" max="3085" width="12" style="1" bestFit="1" customWidth="1"/>
    <col min="3086" max="3086" width="28.125" style="1" bestFit="1" customWidth="1"/>
    <col min="3087" max="3087" width="26.625" style="1" bestFit="1" customWidth="1"/>
    <col min="3088" max="3088" width="32.875" style="1" customWidth="1"/>
    <col min="3089" max="3089" width="32.125" style="1" bestFit="1" customWidth="1"/>
    <col min="3090" max="3090" width="17.625" style="1" bestFit="1" customWidth="1"/>
    <col min="3091" max="3091" width="28.375" style="1" bestFit="1" customWidth="1"/>
    <col min="3092" max="3092" width="29.875" style="1" customWidth="1"/>
    <col min="3093" max="3093" width="23.625" style="1" customWidth="1"/>
    <col min="3094" max="3103" width="8" style="1"/>
    <col min="3104" max="3107" width="0" style="1" hidden="1" customWidth="1"/>
    <col min="3108" max="3331" width="8" style="1"/>
    <col min="3332" max="3332" width="15.625" style="1" customWidth="1"/>
    <col min="3333" max="3333" width="13.125" style="1" customWidth="1"/>
    <col min="3334" max="3334" width="28" style="1" bestFit="1" customWidth="1"/>
    <col min="3335" max="3335" width="25.375" style="1" customWidth="1"/>
    <col min="3336" max="3336" width="32.875" style="1" customWidth="1"/>
    <col min="3337" max="3337" width="0" style="1" hidden="1" customWidth="1"/>
    <col min="3338" max="3338" width="25.625" style="1" customWidth="1"/>
    <col min="3339" max="3339" width="30.625" style="1" bestFit="1" customWidth="1"/>
    <col min="3340" max="3340" width="17.625" style="1" bestFit="1" customWidth="1"/>
    <col min="3341" max="3341" width="12" style="1" bestFit="1" customWidth="1"/>
    <col min="3342" max="3342" width="28.125" style="1" bestFit="1" customWidth="1"/>
    <col min="3343" max="3343" width="26.625" style="1" bestFit="1" customWidth="1"/>
    <col min="3344" max="3344" width="32.875" style="1" customWidth="1"/>
    <col min="3345" max="3345" width="32.125" style="1" bestFit="1" customWidth="1"/>
    <col min="3346" max="3346" width="17.625" style="1" bestFit="1" customWidth="1"/>
    <col min="3347" max="3347" width="28.375" style="1" bestFit="1" customWidth="1"/>
    <col min="3348" max="3348" width="29.875" style="1" customWidth="1"/>
    <col min="3349" max="3349" width="23.625" style="1" customWidth="1"/>
    <col min="3350" max="3359" width="8" style="1"/>
    <col min="3360" max="3363" width="0" style="1" hidden="1" customWidth="1"/>
    <col min="3364" max="3587" width="8" style="1"/>
    <col min="3588" max="3588" width="15.625" style="1" customWidth="1"/>
    <col min="3589" max="3589" width="13.125" style="1" customWidth="1"/>
    <col min="3590" max="3590" width="28" style="1" bestFit="1" customWidth="1"/>
    <col min="3591" max="3591" width="25.375" style="1" customWidth="1"/>
    <col min="3592" max="3592" width="32.875" style="1" customWidth="1"/>
    <col min="3593" max="3593" width="0" style="1" hidden="1" customWidth="1"/>
    <col min="3594" max="3594" width="25.625" style="1" customWidth="1"/>
    <col min="3595" max="3595" width="30.625" style="1" bestFit="1" customWidth="1"/>
    <col min="3596" max="3596" width="17.625" style="1" bestFit="1" customWidth="1"/>
    <col min="3597" max="3597" width="12" style="1" bestFit="1" customWidth="1"/>
    <col min="3598" max="3598" width="28.125" style="1" bestFit="1" customWidth="1"/>
    <col min="3599" max="3599" width="26.625" style="1" bestFit="1" customWidth="1"/>
    <col min="3600" max="3600" width="32.875" style="1" customWidth="1"/>
    <col min="3601" max="3601" width="32.125" style="1" bestFit="1" customWidth="1"/>
    <col min="3602" max="3602" width="17.625" style="1" bestFit="1" customWidth="1"/>
    <col min="3603" max="3603" width="28.375" style="1" bestFit="1" customWidth="1"/>
    <col min="3604" max="3604" width="29.875" style="1" customWidth="1"/>
    <col min="3605" max="3605" width="23.625" style="1" customWidth="1"/>
    <col min="3606" max="3615" width="8" style="1"/>
    <col min="3616" max="3619" width="0" style="1" hidden="1" customWidth="1"/>
    <col min="3620" max="3843" width="8" style="1"/>
    <col min="3844" max="3844" width="15.625" style="1" customWidth="1"/>
    <col min="3845" max="3845" width="13.125" style="1" customWidth="1"/>
    <col min="3846" max="3846" width="28" style="1" bestFit="1" customWidth="1"/>
    <col min="3847" max="3847" width="25.375" style="1" customWidth="1"/>
    <col min="3848" max="3848" width="32.875" style="1" customWidth="1"/>
    <col min="3849" max="3849" width="0" style="1" hidden="1" customWidth="1"/>
    <col min="3850" max="3850" width="25.625" style="1" customWidth="1"/>
    <col min="3851" max="3851" width="30.625" style="1" bestFit="1" customWidth="1"/>
    <col min="3852" max="3852" width="17.625" style="1" bestFit="1" customWidth="1"/>
    <col min="3853" max="3853" width="12" style="1" bestFit="1" customWidth="1"/>
    <col min="3854" max="3854" width="28.125" style="1" bestFit="1" customWidth="1"/>
    <col min="3855" max="3855" width="26.625" style="1" bestFit="1" customWidth="1"/>
    <col min="3856" max="3856" width="32.875" style="1" customWidth="1"/>
    <col min="3857" max="3857" width="32.125" style="1" bestFit="1" customWidth="1"/>
    <col min="3858" max="3858" width="17.625" style="1" bestFit="1" customWidth="1"/>
    <col min="3859" max="3859" width="28.375" style="1" bestFit="1" customWidth="1"/>
    <col min="3860" max="3860" width="29.875" style="1" customWidth="1"/>
    <col min="3861" max="3861" width="23.625" style="1" customWidth="1"/>
    <col min="3862" max="3871" width="8" style="1"/>
    <col min="3872" max="3875" width="0" style="1" hidden="1" customWidth="1"/>
    <col min="3876" max="4099" width="8" style="1"/>
    <col min="4100" max="4100" width="15.625" style="1" customWidth="1"/>
    <col min="4101" max="4101" width="13.125" style="1" customWidth="1"/>
    <col min="4102" max="4102" width="28" style="1" bestFit="1" customWidth="1"/>
    <col min="4103" max="4103" width="25.375" style="1" customWidth="1"/>
    <col min="4104" max="4104" width="32.875" style="1" customWidth="1"/>
    <col min="4105" max="4105" width="0" style="1" hidden="1" customWidth="1"/>
    <col min="4106" max="4106" width="25.625" style="1" customWidth="1"/>
    <col min="4107" max="4107" width="30.625" style="1" bestFit="1" customWidth="1"/>
    <col min="4108" max="4108" width="17.625" style="1" bestFit="1" customWidth="1"/>
    <col min="4109" max="4109" width="12" style="1" bestFit="1" customWidth="1"/>
    <col min="4110" max="4110" width="28.125" style="1" bestFit="1" customWidth="1"/>
    <col min="4111" max="4111" width="26.625" style="1" bestFit="1" customWidth="1"/>
    <col min="4112" max="4112" width="32.875" style="1" customWidth="1"/>
    <col min="4113" max="4113" width="32.125" style="1" bestFit="1" customWidth="1"/>
    <col min="4114" max="4114" width="17.625" style="1" bestFit="1" customWidth="1"/>
    <col min="4115" max="4115" width="28.375" style="1" bestFit="1" customWidth="1"/>
    <col min="4116" max="4116" width="29.875" style="1" customWidth="1"/>
    <col min="4117" max="4117" width="23.625" style="1" customWidth="1"/>
    <col min="4118" max="4127" width="8" style="1"/>
    <col min="4128" max="4131" width="0" style="1" hidden="1" customWidth="1"/>
    <col min="4132" max="4355" width="8" style="1"/>
    <col min="4356" max="4356" width="15.625" style="1" customWidth="1"/>
    <col min="4357" max="4357" width="13.125" style="1" customWidth="1"/>
    <col min="4358" max="4358" width="28" style="1" bestFit="1" customWidth="1"/>
    <col min="4359" max="4359" width="25.375" style="1" customWidth="1"/>
    <col min="4360" max="4360" width="32.875" style="1" customWidth="1"/>
    <col min="4361" max="4361" width="0" style="1" hidden="1" customWidth="1"/>
    <col min="4362" max="4362" width="25.625" style="1" customWidth="1"/>
    <col min="4363" max="4363" width="30.625" style="1" bestFit="1" customWidth="1"/>
    <col min="4364" max="4364" width="17.625" style="1" bestFit="1" customWidth="1"/>
    <col min="4365" max="4365" width="12" style="1" bestFit="1" customWidth="1"/>
    <col min="4366" max="4366" width="28.125" style="1" bestFit="1" customWidth="1"/>
    <col min="4367" max="4367" width="26.625" style="1" bestFit="1" customWidth="1"/>
    <col min="4368" max="4368" width="32.875" style="1" customWidth="1"/>
    <col min="4369" max="4369" width="32.125" style="1" bestFit="1" customWidth="1"/>
    <col min="4370" max="4370" width="17.625" style="1" bestFit="1" customWidth="1"/>
    <col min="4371" max="4371" width="28.375" style="1" bestFit="1" customWidth="1"/>
    <col min="4372" max="4372" width="29.875" style="1" customWidth="1"/>
    <col min="4373" max="4373" width="23.625" style="1" customWidth="1"/>
    <col min="4374" max="4383" width="8" style="1"/>
    <col min="4384" max="4387" width="0" style="1" hidden="1" customWidth="1"/>
    <col min="4388" max="4611" width="8" style="1"/>
    <col min="4612" max="4612" width="15.625" style="1" customWidth="1"/>
    <col min="4613" max="4613" width="13.125" style="1" customWidth="1"/>
    <col min="4614" max="4614" width="28" style="1" bestFit="1" customWidth="1"/>
    <col min="4615" max="4615" width="25.375" style="1" customWidth="1"/>
    <col min="4616" max="4616" width="32.875" style="1" customWidth="1"/>
    <col min="4617" max="4617" width="0" style="1" hidden="1" customWidth="1"/>
    <col min="4618" max="4618" width="25.625" style="1" customWidth="1"/>
    <col min="4619" max="4619" width="30.625" style="1" bestFit="1" customWidth="1"/>
    <col min="4620" max="4620" width="17.625" style="1" bestFit="1" customWidth="1"/>
    <col min="4621" max="4621" width="12" style="1" bestFit="1" customWidth="1"/>
    <col min="4622" max="4622" width="28.125" style="1" bestFit="1" customWidth="1"/>
    <col min="4623" max="4623" width="26.625" style="1" bestFit="1" customWidth="1"/>
    <col min="4624" max="4624" width="32.875" style="1" customWidth="1"/>
    <col min="4625" max="4625" width="32.125" style="1" bestFit="1" customWidth="1"/>
    <col min="4626" max="4626" width="17.625" style="1" bestFit="1" customWidth="1"/>
    <col min="4627" max="4627" width="28.375" style="1" bestFit="1" customWidth="1"/>
    <col min="4628" max="4628" width="29.875" style="1" customWidth="1"/>
    <col min="4629" max="4629" width="23.625" style="1" customWidth="1"/>
    <col min="4630" max="4639" width="8" style="1"/>
    <col min="4640" max="4643" width="0" style="1" hidden="1" customWidth="1"/>
    <col min="4644" max="4867" width="8" style="1"/>
    <col min="4868" max="4868" width="15.625" style="1" customWidth="1"/>
    <col min="4869" max="4869" width="13.125" style="1" customWidth="1"/>
    <col min="4870" max="4870" width="28" style="1" bestFit="1" customWidth="1"/>
    <col min="4871" max="4871" width="25.375" style="1" customWidth="1"/>
    <col min="4872" max="4872" width="32.875" style="1" customWidth="1"/>
    <col min="4873" max="4873" width="0" style="1" hidden="1" customWidth="1"/>
    <col min="4874" max="4874" width="25.625" style="1" customWidth="1"/>
    <col min="4875" max="4875" width="30.625" style="1" bestFit="1" customWidth="1"/>
    <col min="4876" max="4876" width="17.625" style="1" bestFit="1" customWidth="1"/>
    <col min="4877" max="4877" width="12" style="1" bestFit="1" customWidth="1"/>
    <col min="4878" max="4878" width="28.125" style="1" bestFit="1" customWidth="1"/>
    <col min="4879" max="4879" width="26.625" style="1" bestFit="1" customWidth="1"/>
    <col min="4880" max="4880" width="32.875" style="1" customWidth="1"/>
    <col min="4881" max="4881" width="32.125" style="1" bestFit="1" customWidth="1"/>
    <col min="4882" max="4882" width="17.625" style="1" bestFit="1" customWidth="1"/>
    <col min="4883" max="4883" width="28.375" style="1" bestFit="1" customWidth="1"/>
    <col min="4884" max="4884" width="29.875" style="1" customWidth="1"/>
    <col min="4885" max="4885" width="23.625" style="1" customWidth="1"/>
    <col min="4886" max="4895" width="8" style="1"/>
    <col min="4896" max="4899" width="0" style="1" hidden="1" customWidth="1"/>
    <col min="4900" max="5123" width="8" style="1"/>
    <col min="5124" max="5124" width="15.625" style="1" customWidth="1"/>
    <col min="5125" max="5125" width="13.125" style="1" customWidth="1"/>
    <col min="5126" max="5126" width="28" style="1" bestFit="1" customWidth="1"/>
    <col min="5127" max="5127" width="25.375" style="1" customWidth="1"/>
    <col min="5128" max="5128" width="32.875" style="1" customWidth="1"/>
    <col min="5129" max="5129" width="0" style="1" hidden="1" customWidth="1"/>
    <col min="5130" max="5130" width="25.625" style="1" customWidth="1"/>
    <col min="5131" max="5131" width="30.625" style="1" bestFit="1" customWidth="1"/>
    <col min="5132" max="5132" width="17.625" style="1" bestFit="1" customWidth="1"/>
    <col min="5133" max="5133" width="12" style="1" bestFit="1" customWidth="1"/>
    <col min="5134" max="5134" width="28.125" style="1" bestFit="1" customWidth="1"/>
    <col min="5135" max="5135" width="26.625" style="1" bestFit="1" customWidth="1"/>
    <col min="5136" max="5136" width="32.875" style="1" customWidth="1"/>
    <col min="5137" max="5137" width="32.125" style="1" bestFit="1" customWidth="1"/>
    <col min="5138" max="5138" width="17.625" style="1" bestFit="1" customWidth="1"/>
    <col min="5139" max="5139" width="28.375" style="1" bestFit="1" customWidth="1"/>
    <col min="5140" max="5140" width="29.875" style="1" customWidth="1"/>
    <col min="5141" max="5141" width="23.625" style="1" customWidth="1"/>
    <col min="5142" max="5151" width="8" style="1"/>
    <col min="5152" max="5155" width="0" style="1" hidden="1" customWidth="1"/>
    <col min="5156" max="5379" width="8" style="1"/>
    <col min="5380" max="5380" width="15.625" style="1" customWidth="1"/>
    <col min="5381" max="5381" width="13.125" style="1" customWidth="1"/>
    <col min="5382" max="5382" width="28" style="1" bestFit="1" customWidth="1"/>
    <col min="5383" max="5383" width="25.375" style="1" customWidth="1"/>
    <col min="5384" max="5384" width="32.875" style="1" customWidth="1"/>
    <col min="5385" max="5385" width="0" style="1" hidden="1" customWidth="1"/>
    <col min="5386" max="5386" width="25.625" style="1" customWidth="1"/>
    <col min="5387" max="5387" width="30.625" style="1" bestFit="1" customWidth="1"/>
    <col min="5388" max="5388" width="17.625" style="1" bestFit="1" customWidth="1"/>
    <col min="5389" max="5389" width="12" style="1" bestFit="1" customWidth="1"/>
    <col min="5390" max="5390" width="28.125" style="1" bestFit="1" customWidth="1"/>
    <col min="5391" max="5391" width="26.625" style="1" bestFit="1" customWidth="1"/>
    <col min="5392" max="5392" width="32.875" style="1" customWidth="1"/>
    <col min="5393" max="5393" width="32.125" style="1" bestFit="1" customWidth="1"/>
    <col min="5394" max="5394" width="17.625" style="1" bestFit="1" customWidth="1"/>
    <col min="5395" max="5395" width="28.375" style="1" bestFit="1" customWidth="1"/>
    <col min="5396" max="5396" width="29.875" style="1" customWidth="1"/>
    <col min="5397" max="5397" width="23.625" style="1" customWidth="1"/>
    <col min="5398" max="5407" width="8" style="1"/>
    <col min="5408" max="5411" width="0" style="1" hidden="1" customWidth="1"/>
    <col min="5412" max="5635" width="8" style="1"/>
    <col min="5636" max="5636" width="15.625" style="1" customWidth="1"/>
    <col min="5637" max="5637" width="13.125" style="1" customWidth="1"/>
    <col min="5638" max="5638" width="28" style="1" bestFit="1" customWidth="1"/>
    <col min="5639" max="5639" width="25.375" style="1" customWidth="1"/>
    <col min="5640" max="5640" width="32.875" style="1" customWidth="1"/>
    <col min="5641" max="5641" width="0" style="1" hidden="1" customWidth="1"/>
    <col min="5642" max="5642" width="25.625" style="1" customWidth="1"/>
    <col min="5643" max="5643" width="30.625" style="1" bestFit="1" customWidth="1"/>
    <col min="5644" max="5644" width="17.625" style="1" bestFit="1" customWidth="1"/>
    <col min="5645" max="5645" width="12" style="1" bestFit="1" customWidth="1"/>
    <col min="5646" max="5646" width="28.125" style="1" bestFit="1" customWidth="1"/>
    <col min="5647" max="5647" width="26.625" style="1" bestFit="1" customWidth="1"/>
    <col min="5648" max="5648" width="32.875" style="1" customWidth="1"/>
    <col min="5649" max="5649" width="32.125" style="1" bestFit="1" customWidth="1"/>
    <col min="5650" max="5650" width="17.625" style="1" bestFit="1" customWidth="1"/>
    <col min="5651" max="5651" width="28.375" style="1" bestFit="1" customWidth="1"/>
    <col min="5652" max="5652" width="29.875" style="1" customWidth="1"/>
    <col min="5653" max="5653" width="23.625" style="1" customWidth="1"/>
    <col min="5654" max="5663" width="8" style="1"/>
    <col min="5664" max="5667" width="0" style="1" hidden="1" customWidth="1"/>
    <col min="5668" max="5891" width="8" style="1"/>
    <col min="5892" max="5892" width="15.625" style="1" customWidth="1"/>
    <col min="5893" max="5893" width="13.125" style="1" customWidth="1"/>
    <col min="5894" max="5894" width="28" style="1" bestFit="1" customWidth="1"/>
    <col min="5895" max="5895" width="25.375" style="1" customWidth="1"/>
    <col min="5896" max="5896" width="32.875" style="1" customWidth="1"/>
    <col min="5897" max="5897" width="0" style="1" hidden="1" customWidth="1"/>
    <col min="5898" max="5898" width="25.625" style="1" customWidth="1"/>
    <col min="5899" max="5899" width="30.625" style="1" bestFit="1" customWidth="1"/>
    <col min="5900" max="5900" width="17.625" style="1" bestFit="1" customWidth="1"/>
    <col min="5901" max="5901" width="12" style="1" bestFit="1" customWidth="1"/>
    <col min="5902" max="5902" width="28.125" style="1" bestFit="1" customWidth="1"/>
    <col min="5903" max="5903" width="26.625" style="1" bestFit="1" customWidth="1"/>
    <col min="5904" max="5904" width="32.875" style="1" customWidth="1"/>
    <col min="5905" max="5905" width="32.125" style="1" bestFit="1" customWidth="1"/>
    <col min="5906" max="5906" width="17.625" style="1" bestFit="1" customWidth="1"/>
    <col min="5907" max="5907" width="28.375" style="1" bestFit="1" customWidth="1"/>
    <col min="5908" max="5908" width="29.875" style="1" customWidth="1"/>
    <col min="5909" max="5909" width="23.625" style="1" customWidth="1"/>
    <col min="5910" max="5919" width="8" style="1"/>
    <col min="5920" max="5923" width="0" style="1" hidden="1" customWidth="1"/>
    <col min="5924" max="6147" width="8" style="1"/>
    <col min="6148" max="6148" width="15.625" style="1" customWidth="1"/>
    <col min="6149" max="6149" width="13.125" style="1" customWidth="1"/>
    <col min="6150" max="6150" width="28" style="1" bestFit="1" customWidth="1"/>
    <col min="6151" max="6151" width="25.375" style="1" customWidth="1"/>
    <col min="6152" max="6152" width="32.875" style="1" customWidth="1"/>
    <col min="6153" max="6153" width="0" style="1" hidden="1" customWidth="1"/>
    <col min="6154" max="6154" width="25.625" style="1" customWidth="1"/>
    <col min="6155" max="6155" width="30.625" style="1" bestFit="1" customWidth="1"/>
    <col min="6156" max="6156" width="17.625" style="1" bestFit="1" customWidth="1"/>
    <col min="6157" max="6157" width="12" style="1" bestFit="1" customWidth="1"/>
    <col min="6158" max="6158" width="28.125" style="1" bestFit="1" customWidth="1"/>
    <col min="6159" max="6159" width="26.625" style="1" bestFit="1" customWidth="1"/>
    <col min="6160" max="6160" width="32.875" style="1" customWidth="1"/>
    <col min="6161" max="6161" width="32.125" style="1" bestFit="1" customWidth="1"/>
    <col min="6162" max="6162" width="17.625" style="1" bestFit="1" customWidth="1"/>
    <col min="6163" max="6163" width="28.375" style="1" bestFit="1" customWidth="1"/>
    <col min="6164" max="6164" width="29.875" style="1" customWidth="1"/>
    <col min="6165" max="6165" width="23.625" style="1" customWidth="1"/>
    <col min="6166" max="6175" width="8" style="1"/>
    <col min="6176" max="6179" width="0" style="1" hidden="1" customWidth="1"/>
    <col min="6180" max="6403" width="8" style="1"/>
    <col min="6404" max="6404" width="15.625" style="1" customWidth="1"/>
    <col min="6405" max="6405" width="13.125" style="1" customWidth="1"/>
    <col min="6406" max="6406" width="28" style="1" bestFit="1" customWidth="1"/>
    <col min="6407" max="6407" width="25.375" style="1" customWidth="1"/>
    <col min="6408" max="6408" width="32.875" style="1" customWidth="1"/>
    <col min="6409" max="6409" width="0" style="1" hidden="1" customWidth="1"/>
    <col min="6410" max="6410" width="25.625" style="1" customWidth="1"/>
    <col min="6411" max="6411" width="30.625" style="1" bestFit="1" customWidth="1"/>
    <col min="6412" max="6412" width="17.625" style="1" bestFit="1" customWidth="1"/>
    <col min="6413" max="6413" width="12" style="1" bestFit="1" customWidth="1"/>
    <col min="6414" max="6414" width="28.125" style="1" bestFit="1" customWidth="1"/>
    <col min="6415" max="6415" width="26.625" style="1" bestFit="1" customWidth="1"/>
    <col min="6416" max="6416" width="32.875" style="1" customWidth="1"/>
    <col min="6417" max="6417" width="32.125" style="1" bestFit="1" customWidth="1"/>
    <col min="6418" max="6418" width="17.625" style="1" bestFit="1" customWidth="1"/>
    <col min="6419" max="6419" width="28.375" style="1" bestFit="1" customWidth="1"/>
    <col min="6420" max="6420" width="29.875" style="1" customWidth="1"/>
    <col min="6421" max="6421" width="23.625" style="1" customWidth="1"/>
    <col min="6422" max="6431" width="8" style="1"/>
    <col min="6432" max="6435" width="0" style="1" hidden="1" customWidth="1"/>
    <col min="6436" max="6659" width="8" style="1"/>
    <col min="6660" max="6660" width="15.625" style="1" customWidth="1"/>
    <col min="6661" max="6661" width="13.125" style="1" customWidth="1"/>
    <col min="6662" max="6662" width="28" style="1" bestFit="1" customWidth="1"/>
    <col min="6663" max="6663" width="25.375" style="1" customWidth="1"/>
    <col min="6664" max="6664" width="32.875" style="1" customWidth="1"/>
    <col min="6665" max="6665" width="0" style="1" hidden="1" customWidth="1"/>
    <col min="6666" max="6666" width="25.625" style="1" customWidth="1"/>
    <col min="6667" max="6667" width="30.625" style="1" bestFit="1" customWidth="1"/>
    <col min="6668" max="6668" width="17.625" style="1" bestFit="1" customWidth="1"/>
    <col min="6669" max="6669" width="12" style="1" bestFit="1" customWidth="1"/>
    <col min="6670" max="6670" width="28.125" style="1" bestFit="1" customWidth="1"/>
    <col min="6671" max="6671" width="26.625" style="1" bestFit="1" customWidth="1"/>
    <col min="6672" max="6672" width="32.875" style="1" customWidth="1"/>
    <col min="6673" max="6673" width="32.125" style="1" bestFit="1" customWidth="1"/>
    <col min="6674" max="6674" width="17.625" style="1" bestFit="1" customWidth="1"/>
    <col min="6675" max="6675" width="28.375" style="1" bestFit="1" customWidth="1"/>
    <col min="6676" max="6676" width="29.875" style="1" customWidth="1"/>
    <col min="6677" max="6677" width="23.625" style="1" customWidth="1"/>
    <col min="6678" max="6687" width="8" style="1"/>
    <col min="6688" max="6691" width="0" style="1" hidden="1" customWidth="1"/>
    <col min="6692" max="6915" width="8" style="1"/>
    <col min="6916" max="6916" width="15.625" style="1" customWidth="1"/>
    <col min="6917" max="6917" width="13.125" style="1" customWidth="1"/>
    <col min="6918" max="6918" width="28" style="1" bestFit="1" customWidth="1"/>
    <col min="6919" max="6919" width="25.375" style="1" customWidth="1"/>
    <col min="6920" max="6920" width="32.875" style="1" customWidth="1"/>
    <col min="6921" max="6921" width="0" style="1" hidden="1" customWidth="1"/>
    <col min="6922" max="6922" width="25.625" style="1" customWidth="1"/>
    <col min="6923" max="6923" width="30.625" style="1" bestFit="1" customWidth="1"/>
    <col min="6924" max="6924" width="17.625" style="1" bestFit="1" customWidth="1"/>
    <col min="6925" max="6925" width="12" style="1" bestFit="1" customWidth="1"/>
    <col min="6926" max="6926" width="28.125" style="1" bestFit="1" customWidth="1"/>
    <col min="6927" max="6927" width="26.625" style="1" bestFit="1" customWidth="1"/>
    <col min="6928" max="6928" width="32.875" style="1" customWidth="1"/>
    <col min="6929" max="6929" width="32.125" style="1" bestFit="1" customWidth="1"/>
    <col min="6930" max="6930" width="17.625" style="1" bestFit="1" customWidth="1"/>
    <col min="6931" max="6931" width="28.375" style="1" bestFit="1" customWidth="1"/>
    <col min="6932" max="6932" width="29.875" style="1" customWidth="1"/>
    <col min="6933" max="6933" width="23.625" style="1" customWidth="1"/>
    <col min="6934" max="6943" width="8" style="1"/>
    <col min="6944" max="6947" width="0" style="1" hidden="1" customWidth="1"/>
    <col min="6948" max="7171" width="8" style="1"/>
    <col min="7172" max="7172" width="15.625" style="1" customWidth="1"/>
    <col min="7173" max="7173" width="13.125" style="1" customWidth="1"/>
    <col min="7174" max="7174" width="28" style="1" bestFit="1" customWidth="1"/>
    <col min="7175" max="7175" width="25.375" style="1" customWidth="1"/>
    <col min="7176" max="7176" width="32.875" style="1" customWidth="1"/>
    <col min="7177" max="7177" width="0" style="1" hidden="1" customWidth="1"/>
    <col min="7178" max="7178" width="25.625" style="1" customWidth="1"/>
    <col min="7179" max="7179" width="30.625" style="1" bestFit="1" customWidth="1"/>
    <col min="7180" max="7180" width="17.625" style="1" bestFit="1" customWidth="1"/>
    <col min="7181" max="7181" width="12" style="1" bestFit="1" customWidth="1"/>
    <col min="7182" max="7182" width="28.125" style="1" bestFit="1" customWidth="1"/>
    <col min="7183" max="7183" width="26.625" style="1" bestFit="1" customWidth="1"/>
    <col min="7184" max="7184" width="32.875" style="1" customWidth="1"/>
    <col min="7185" max="7185" width="32.125" style="1" bestFit="1" customWidth="1"/>
    <col min="7186" max="7186" width="17.625" style="1" bestFit="1" customWidth="1"/>
    <col min="7187" max="7187" width="28.375" style="1" bestFit="1" customWidth="1"/>
    <col min="7188" max="7188" width="29.875" style="1" customWidth="1"/>
    <col min="7189" max="7189" width="23.625" style="1" customWidth="1"/>
    <col min="7190" max="7199" width="8" style="1"/>
    <col min="7200" max="7203" width="0" style="1" hidden="1" customWidth="1"/>
    <col min="7204" max="7427" width="8" style="1"/>
    <col min="7428" max="7428" width="15.625" style="1" customWidth="1"/>
    <col min="7429" max="7429" width="13.125" style="1" customWidth="1"/>
    <col min="7430" max="7430" width="28" style="1" bestFit="1" customWidth="1"/>
    <col min="7431" max="7431" width="25.375" style="1" customWidth="1"/>
    <col min="7432" max="7432" width="32.875" style="1" customWidth="1"/>
    <col min="7433" max="7433" width="0" style="1" hidden="1" customWidth="1"/>
    <col min="7434" max="7434" width="25.625" style="1" customWidth="1"/>
    <col min="7435" max="7435" width="30.625" style="1" bestFit="1" customWidth="1"/>
    <col min="7436" max="7436" width="17.625" style="1" bestFit="1" customWidth="1"/>
    <col min="7437" max="7437" width="12" style="1" bestFit="1" customWidth="1"/>
    <col min="7438" max="7438" width="28.125" style="1" bestFit="1" customWidth="1"/>
    <col min="7439" max="7439" width="26.625" style="1" bestFit="1" customWidth="1"/>
    <col min="7440" max="7440" width="32.875" style="1" customWidth="1"/>
    <col min="7441" max="7441" width="32.125" style="1" bestFit="1" customWidth="1"/>
    <col min="7442" max="7442" width="17.625" style="1" bestFit="1" customWidth="1"/>
    <col min="7443" max="7443" width="28.375" style="1" bestFit="1" customWidth="1"/>
    <col min="7444" max="7444" width="29.875" style="1" customWidth="1"/>
    <col min="7445" max="7445" width="23.625" style="1" customWidth="1"/>
    <col min="7446" max="7455" width="8" style="1"/>
    <col min="7456" max="7459" width="0" style="1" hidden="1" customWidth="1"/>
    <col min="7460" max="7683" width="8" style="1"/>
    <col min="7684" max="7684" width="15.625" style="1" customWidth="1"/>
    <col min="7685" max="7685" width="13.125" style="1" customWidth="1"/>
    <col min="7686" max="7686" width="28" style="1" bestFit="1" customWidth="1"/>
    <col min="7687" max="7687" width="25.375" style="1" customWidth="1"/>
    <col min="7688" max="7688" width="32.875" style="1" customWidth="1"/>
    <col min="7689" max="7689" width="0" style="1" hidden="1" customWidth="1"/>
    <col min="7690" max="7690" width="25.625" style="1" customWidth="1"/>
    <col min="7691" max="7691" width="30.625" style="1" bestFit="1" customWidth="1"/>
    <col min="7692" max="7692" width="17.625" style="1" bestFit="1" customWidth="1"/>
    <col min="7693" max="7693" width="12" style="1" bestFit="1" customWidth="1"/>
    <col min="7694" max="7694" width="28.125" style="1" bestFit="1" customWidth="1"/>
    <col min="7695" max="7695" width="26.625" style="1" bestFit="1" customWidth="1"/>
    <col min="7696" max="7696" width="32.875" style="1" customWidth="1"/>
    <col min="7697" max="7697" width="32.125" style="1" bestFit="1" customWidth="1"/>
    <col min="7698" max="7698" width="17.625" style="1" bestFit="1" customWidth="1"/>
    <col min="7699" max="7699" width="28.375" style="1" bestFit="1" customWidth="1"/>
    <col min="7700" max="7700" width="29.875" style="1" customWidth="1"/>
    <col min="7701" max="7701" width="23.625" style="1" customWidth="1"/>
    <col min="7702" max="7711" width="8" style="1"/>
    <col min="7712" max="7715" width="0" style="1" hidden="1" customWidth="1"/>
    <col min="7716" max="7939" width="8" style="1"/>
    <col min="7940" max="7940" width="15.625" style="1" customWidth="1"/>
    <col min="7941" max="7941" width="13.125" style="1" customWidth="1"/>
    <col min="7942" max="7942" width="28" style="1" bestFit="1" customWidth="1"/>
    <col min="7943" max="7943" width="25.375" style="1" customWidth="1"/>
    <col min="7944" max="7944" width="32.875" style="1" customWidth="1"/>
    <col min="7945" max="7945" width="0" style="1" hidden="1" customWidth="1"/>
    <col min="7946" max="7946" width="25.625" style="1" customWidth="1"/>
    <col min="7947" max="7947" width="30.625" style="1" bestFit="1" customWidth="1"/>
    <col min="7948" max="7948" width="17.625" style="1" bestFit="1" customWidth="1"/>
    <col min="7949" max="7949" width="12" style="1" bestFit="1" customWidth="1"/>
    <col min="7950" max="7950" width="28.125" style="1" bestFit="1" customWidth="1"/>
    <col min="7951" max="7951" width="26.625" style="1" bestFit="1" customWidth="1"/>
    <col min="7952" max="7952" width="32.875" style="1" customWidth="1"/>
    <col min="7953" max="7953" width="32.125" style="1" bestFit="1" customWidth="1"/>
    <col min="7954" max="7954" width="17.625" style="1" bestFit="1" customWidth="1"/>
    <col min="7955" max="7955" width="28.375" style="1" bestFit="1" customWidth="1"/>
    <col min="7956" max="7956" width="29.875" style="1" customWidth="1"/>
    <col min="7957" max="7957" width="23.625" style="1" customWidth="1"/>
    <col min="7958" max="7967" width="8" style="1"/>
    <col min="7968" max="7971" width="0" style="1" hidden="1" customWidth="1"/>
    <col min="7972" max="8195" width="8" style="1"/>
    <col min="8196" max="8196" width="15.625" style="1" customWidth="1"/>
    <col min="8197" max="8197" width="13.125" style="1" customWidth="1"/>
    <col min="8198" max="8198" width="28" style="1" bestFit="1" customWidth="1"/>
    <col min="8199" max="8199" width="25.375" style="1" customWidth="1"/>
    <col min="8200" max="8200" width="32.875" style="1" customWidth="1"/>
    <col min="8201" max="8201" width="0" style="1" hidden="1" customWidth="1"/>
    <col min="8202" max="8202" width="25.625" style="1" customWidth="1"/>
    <col min="8203" max="8203" width="30.625" style="1" bestFit="1" customWidth="1"/>
    <col min="8204" max="8204" width="17.625" style="1" bestFit="1" customWidth="1"/>
    <col min="8205" max="8205" width="12" style="1" bestFit="1" customWidth="1"/>
    <col min="8206" max="8206" width="28.125" style="1" bestFit="1" customWidth="1"/>
    <col min="8207" max="8207" width="26.625" style="1" bestFit="1" customWidth="1"/>
    <col min="8208" max="8208" width="32.875" style="1" customWidth="1"/>
    <col min="8209" max="8209" width="32.125" style="1" bestFit="1" customWidth="1"/>
    <col min="8210" max="8210" width="17.625" style="1" bestFit="1" customWidth="1"/>
    <col min="8211" max="8211" width="28.375" style="1" bestFit="1" customWidth="1"/>
    <col min="8212" max="8212" width="29.875" style="1" customWidth="1"/>
    <col min="8213" max="8213" width="23.625" style="1" customWidth="1"/>
    <col min="8214" max="8223" width="8" style="1"/>
    <col min="8224" max="8227" width="0" style="1" hidden="1" customWidth="1"/>
    <col min="8228" max="8451" width="8" style="1"/>
    <col min="8452" max="8452" width="15.625" style="1" customWidth="1"/>
    <col min="8453" max="8453" width="13.125" style="1" customWidth="1"/>
    <col min="8454" max="8454" width="28" style="1" bestFit="1" customWidth="1"/>
    <col min="8455" max="8455" width="25.375" style="1" customWidth="1"/>
    <col min="8456" max="8456" width="32.875" style="1" customWidth="1"/>
    <col min="8457" max="8457" width="0" style="1" hidden="1" customWidth="1"/>
    <col min="8458" max="8458" width="25.625" style="1" customWidth="1"/>
    <col min="8459" max="8459" width="30.625" style="1" bestFit="1" customWidth="1"/>
    <col min="8460" max="8460" width="17.625" style="1" bestFit="1" customWidth="1"/>
    <col min="8461" max="8461" width="12" style="1" bestFit="1" customWidth="1"/>
    <col min="8462" max="8462" width="28.125" style="1" bestFit="1" customWidth="1"/>
    <col min="8463" max="8463" width="26.625" style="1" bestFit="1" customWidth="1"/>
    <col min="8464" max="8464" width="32.875" style="1" customWidth="1"/>
    <col min="8465" max="8465" width="32.125" style="1" bestFit="1" customWidth="1"/>
    <col min="8466" max="8466" width="17.625" style="1" bestFit="1" customWidth="1"/>
    <col min="8467" max="8467" width="28.375" style="1" bestFit="1" customWidth="1"/>
    <col min="8468" max="8468" width="29.875" style="1" customWidth="1"/>
    <col min="8469" max="8469" width="23.625" style="1" customWidth="1"/>
    <col min="8470" max="8479" width="8" style="1"/>
    <col min="8480" max="8483" width="0" style="1" hidden="1" customWidth="1"/>
    <col min="8484" max="8707" width="8" style="1"/>
    <col min="8708" max="8708" width="15.625" style="1" customWidth="1"/>
    <col min="8709" max="8709" width="13.125" style="1" customWidth="1"/>
    <col min="8710" max="8710" width="28" style="1" bestFit="1" customWidth="1"/>
    <col min="8711" max="8711" width="25.375" style="1" customWidth="1"/>
    <col min="8712" max="8712" width="32.875" style="1" customWidth="1"/>
    <col min="8713" max="8713" width="0" style="1" hidden="1" customWidth="1"/>
    <col min="8714" max="8714" width="25.625" style="1" customWidth="1"/>
    <col min="8715" max="8715" width="30.625" style="1" bestFit="1" customWidth="1"/>
    <col min="8716" max="8716" width="17.625" style="1" bestFit="1" customWidth="1"/>
    <col min="8717" max="8717" width="12" style="1" bestFit="1" customWidth="1"/>
    <col min="8718" max="8718" width="28.125" style="1" bestFit="1" customWidth="1"/>
    <col min="8719" max="8719" width="26.625" style="1" bestFit="1" customWidth="1"/>
    <col min="8720" max="8720" width="32.875" style="1" customWidth="1"/>
    <col min="8721" max="8721" width="32.125" style="1" bestFit="1" customWidth="1"/>
    <col min="8722" max="8722" width="17.625" style="1" bestFit="1" customWidth="1"/>
    <col min="8723" max="8723" width="28.375" style="1" bestFit="1" customWidth="1"/>
    <col min="8724" max="8724" width="29.875" style="1" customWidth="1"/>
    <col min="8725" max="8725" width="23.625" style="1" customWidth="1"/>
    <col min="8726" max="8735" width="8" style="1"/>
    <col min="8736" max="8739" width="0" style="1" hidden="1" customWidth="1"/>
    <col min="8740" max="8963" width="8" style="1"/>
    <col min="8964" max="8964" width="15.625" style="1" customWidth="1"/>
    <col min="8965" max="8965" width="13.125" style="1" customWidth="1"/>
    <col min="8966" max="8966" width="28" style="1" bestFit="1" customWidth="1"/>
    <col min="8967" max="8967" width="25.375" style="1" customWidth="1"/>
    <col min="8968" max="8968" width="32.875" style="1" customWidth="1"/>
    <col min="8969" max="8969" width="0" style="1" hidden="1" customWidth="1"/>
    <col min="8970" max="8970" width="25.625" style="1" customWidth="1"/>
    <col min="8971" max="8971" width="30.625" style="1" bestFit="1" customWidth="1"/>
    <col min="8972" max="8972" width="17.625" style="1" bestFit="1" customWidth="1"/>
    <col min="8973" max="8973" width="12" style="1" bestFit="1" customWidth="1"/>
    <col min="8974" max="8974" width="28.125" style="1" bestFit="1" customWidth="1"/>
    <col min="8975" max="8975" width="26.625" style="1" bestFit="1" customWidth="1"/>
    <col min="8976" max="8976" width="32.875" style="1" customWidth="1"/>
    <col min="8977" max="8977" width="32.125" style="1" bestFit="1" customWidth="1"/>
    <col min="8978" max="8978" width="17.625" style="1" bestFit="1" customWidth="1"/>
    <col min="8979" max="8979" width="28.375" style="1" bestFit="1" customWidth="1"/>
    <col min="8980" max="8980" width="29.875" style="1" customWidth="1"/>
    <col min="8981" max="8981" width="23.625" style="1" customWidth="1"/>
    <col min="8982" max="8991" width="8" style="1"/>
    <col min="8992" max="8995" width="0" style="1" hidden="1" customWidth="1"/>
    <col min="8996" max="9219" width="8" style="1"/>
    <col min="9220" max="9220" width="15.625" style="1" customWidth="1"/>
    <col min="9221" max="9221" width="13.125" style="1" customWidth="1"/>
    <col min="9222" max="9222" width="28" style="1" bestFit="1" customWidth="1"/>
    <col min="9223" max="9223" width="25.375" style="1" customWidth="1"/>
    <col min="9224" max="9224" width="32.875" style="1" customWidth="1"/>
    <col min="9225" max="9225" width="0" style="1" hidden="1" customWidth="1"/>
    <col min="9226" max="9226" width="25.625" style="1" customWidth="1"/>
    <col min="9227" max="9227" width="30.625" style="1" bestFit="1" customWidth="1"/>
    <col min="9228" max="9228" width="17.625" style="1" bestFit="1" customWidth="1"/>
    <col min="9229" max="9229" width="12" style="1" bestFit="1" customWidth="1"/>
    <col min="9230" max="9230" width="28.125" style="1" bestFit="1" customWidth="1"/>
    <col min="9231" max="9231" width="26.625" style="1" bestFit="1" customWidth="1"/>
    <col min="9232" max="9232" width="32.875" style="1" customWidth="1"/>
    <col min="9233" max="9233" width="32.125" style="1" bestFit="1" customWidth="1"/>
    <col min="9234" max="9234" width="17.625" style="1" bestFit="1" customWidth="1"/>
    <col min="9235" max="9235" width="28.375" style="1" bestFit="1" customWidth="1"/>
    <col min="9236" max="9236" width="29.875" style="1" customWidth="1"/>
    <col min="9237" max="9237" width="23.625" style="1" customWidth="1"/>
    <col min="9238" max="9247" width="8" style="1"/>
    <col min="9248" max="9251" width="0" style="1" hidden="1" customWidth="1"/>
    <col min="9252" max="9475" width="8" style="1"/>
    <col min="9476" max="9476" width="15.625" style="1" customWidth="1"/>
    <col min="9477" max="9477" width="13.125" style="1" customWidth="1"/>
    <col min="9478" max="9478" width="28" style="1" bestFit="1" customWidth="1"/>
    <col min="9479" max="9479" width="25.375" style="1" customWidth="1"/>
    <col min="9480" max="9480" width="32.875" style="1" customWidth="1"/>
    <col min="9481" max="9481" width="0" style="1" hidden="1" customWidth="1"/>
    <col min="9482" max="9482" width="25.625" style="1" customWidth="1"/>
    <col min="9483" max="9483" width="30.625" style="1" bestFit="1" customWidth="1"/>
    <col min="9484" max="9484" width="17.625" style="1" bestFit="1" customWidth="1"/>
    <col min="9485" max="9485" width="12" style="1" bestFit="1" customWidth="1"/>
    <col min="9486" max="9486" width="28.125" style="1" bestFit="1" customWidth="1"/>
    <col min="9487" max="9487" width="26.625" style="1" bestFit="1" customWidth="1"/>
    <col min="9488" max="9488" width="32.875" style="1" customWidth="1"/>
    <col min="9489" max="9489" width="32.125" style="1" bestFit="1" customWidth="1"/>
    <col min="9490" max="9490" width="17.625" style="1" bestFit="1" customWidth="1"/>
    <col min="9491" max="9491" width="28.375" style="1" bestFit="1" customWidth="1"/>
    <col min="9492" max="9492" width="29.875" style="1" customWidth="1"/>
    <col min="9493" max="9493" width="23.625" style="1" customWidth="1"/>
    <col min="9494" max="9503" width="8" style="1"/>
    <col min="9504" max="9507" width="0" style="1" hidden="1" customWidth="1"/>
    <col min="9508" max="9731" width="8" style="1"/>
    <col min="9732" max="9732" width="15.625" style="1" customWidth="1"/>
    <col min="9733" max="9733" width="13.125" style="1" customWidth="1"/>
    <col min="9734" max="9734" width="28" style="1" bestFit="1" customWidth="1"/>
    <col min="9735" max="9735" width="25.375" style="1" customWidth="1"/>
    <col min="9736" max="9736" width="32.875" style="1" customWidth="1"/>
    <col min="9737" max="9737" width="0" style="1" hidden="1" customWidth="1"/>
    <col min="9738" max="9738" width="25.625" style="1" customWidth="1"/>
    <col min="9739" max="9739" width="30.625" style="1" bestFit="1" customWidth="1"/>
    <col min="9740" max="9740" width="17.625" style="1" bestFit="1" customWidth="1"/>
    <col min="9741" max="9741" width="12" style="1" bestFit="1" customWidth="1"/>
    <col min="9742" max="9742" width="28.125" style="1" bestFit="1" customWidth="1"/>
    <col min="9743" max="9743" width="26.625" style="1" bestFit="1" customWidth="1"/>
    <col min="9744" max="9744" width="32.875" style="1" customWidth="1"/>
    <col min="9745" max="9745" width="32.125" style="1" bestFit="1" customWidth="1"/>
    <col min="9746" max="9746" width="17.625" style="1" bestFit="1" customWidth="1"/>
    <col min="9747" max="9747" width="28.375" style="1" bestFit="1" customWidth="1"/>
    <col min="9748" max="9748" width="29.875" style="1" customWidth="1"/>
    <col min="9749" max="9749" width="23.625" style="1" customWidth="1"/>
    <col min="9750" max="9759" width="8" style="1"/>
    <col min="9760" max="9763" width="0" style="1" hidden="1" customWidth="1"/>
    <col min="9764" max="9987" width="8" style="1"/>
    <col min="9988" max="9988" width="15.625" style="1" customWidth="1"/>
    <col min="9989" max="9989" width="13.125" style="1" customWidth="1"/>
    <col min="9990" max="9990" width="28" style="1" bestFit="1" customWidth="1"/>
    <col min="9991" max="9991" width="25.375" style="1" customWidth="1"/>
    <col min="9992" max="9992" width="32.875" style="1" customWidth="1"/>
    <col min="9993" max="9993" width="0" style="1" hidden="1" customWidth="1"/>
    <col min="9994" max="9994" width="25.625" style="1" customWidth="1"/>
    <col min="9995" max="9995" width="30.625" style="1" bestFit="1" customWidth="1"/>
    <col min="9996" max="9996" width="17.625" style="1" bestFit="1" customWidth="1"/>
    <col min="9997" max="9997" width="12" style="1" bestFit="1" customWidth="1"/>
    <col min="9998" max="9998" width="28.125" style="1" bestFit="1" customWidth="1"/>
    <col min="9999" max="9999" width="26.625" style="1" bestFit="1" customWidth="1"/>
    <col min="10000" max="10000" width="32.875" style="1" customWidth="1"/>
    <col min="10001" max="10001" width="32.125" style="1" bestFit="1" customWidth="1"/>
    <col min="10002" max="10002" width="17.625" style="1" bestFit="1" customWidth="1"/>
    <col min="10003" max="10003" width="28.375" style="1" bestFit="1" customWidth="1"/>
    <col min="10004" max="10004" width="29.875" style="1" customWidth="1"/>
    <col min="10005" max="10005" width="23.625" style="1" customWidth="1"/>
    <col min="10006" max="10015" width="8" style="1"/>
    <col min="10016" max="10019" width="0" style="1" hidden="1" customWidth="1"/>
    <col min="10020" max="10243" width="8" style="1"/>
    <col min="10244" max="10244" width="15.625" style="1" customWidth="1"/>
    <col min="10245" max="10245" width="13.125" style="1" customWidth="1"/>
    <col min="10246" max="10246" width="28" style="1" bestFit="1" customWidth="1"/>
    <col min="10247" max="10247" width="25.375" style="1" customWidth="1"/>
    <col min="10248" max="10248" width="32.875" style="1" customWidth="1"/>
    <col min="10249" max="10249" width="0" style="1" hidden="1" customWidth="1"/>
    <col min="10250" max="10250" width="25.625" style="1" customWidth="1"/>
    <col min="10251" max="10251" width="30.625" style="1" bestFit="1" customWidth="1"/>
    <col min="10252" max="10252" width="17.625" style="1" bestFit="1" customWidth="1"/>
    <col min="10253" max="10253" width="12" style="1" bestFit="1" customWidth="1"/>
    <col min="10254" max="10254" width="28.125" style="1" bestFit="1" customWidth="1"/>
    <col min="10255" max="10255" width="26.625" style="1" bestFit="1" customWidth="1"/>
    <col min="10256" max="10256" width="32.875" style="1" customWidth="1"/>
    <col min="10257" max="10257" width="32.125" style="1" bestFit="1" customWidth="1"/>
    <col min="10258" max="10258" width="17.625" style="1" bestFit="1" customWidth="1"/>
    <col min="10259" max="10259" width="28.375" style="1" bestFit="1" customWidth="1"/>
    <col min="10260" max="10260" width="29.875" style="1" customWidth="1"/>
    <col min="10261" max="10261" width="23.625" style="1" customWidth="1"/>
    <col min="10262" max="10271" width="8" style="1"/>
    <col min="10272" max="10275" width="0" style="1" hidden="1" customWidth="1"/>
    <col min="10276" max="10499" width="8" style="1"/>
    <col min="10500" max="10500" width="15.625" style="1" customWidth="1"/>
    <col min="10501" max="10501" width="13.125" style="1" customWidth="1"/>
    <col min="10502" max="10502" width="28" style="1" bestFit="1" customWidth="1"/>
    <col min="10503" max="10503" width="25.375" style="1" customWidth="1"/>
    <col min="10504" max="10504" width="32.875" style="1" customWidth="1"/>
    <col min="10505" max="10505" width="0" style="1" hidden="1" customWidth="1"/>
    <col min="10506" max="10506" width="25.625" style="1" customWidth="1"/>
    <col min="10507" max="10507" width="30.625" style="1" bestFit="1" customWidth="1"/>
    <col min="10508" max="10508" width="17.625" style="1" bestFit="1" customWidth="1"/>
    <col min="10509" max="10509" width="12" style="1" bestFit="1" customWidth="1"/>
    <col min="10510" max="10510" width="28.125" style="1" bestFit="1" customWidth="1"/>
    <col min="10511" max="10511" width="26.625" style="1" bestFit="1" customWidth="1"/>
    <col min="10512" max="10512" width="32.875" style="1" customWidth="1"/>
    <col min="10513" max="10513" width="32.125" style="1" bestFit="1" customWidth="1"/>
    <col min="10514" max="10514" width="17.625" style="1" bestFit="1" customWidth="1"/>
    <col min="10515" max="10515" width="28.375" style="1" bestFit="1" customWidth="1"/>
    <col min="10516" max="10516" width="29.875" style="1" customWidth="1"/>
    <col min="10517" max="10517" width="23.625" style="1" customWidth="1"/>
    <col min="10518" max="10527" width="8" style="1"/>
    <col min="10528" max="10531" width="0" style="1" hidden="1" customWidth="1"/>
    <col min="10532" max="10755" width="8" style="1"/>
    <col min="10756" max="10756" width="15.625" style="1" customWidth="1"/>
    <col min="10757" max="10757" width="13.125" style="1" customWidth="1"/>
    <col min="10758" max="10758" width="28" style="1" bestFit="1" customWidth="1"/>
    <col min="10759" max="10759" width="25.375" style="1" customWidth="1"/>
    <col min="10760" max="10760" width="32.875" style="1" customWidth="1"/>
    <col min="10761" max="10761" width="0" style="1" hidden="1" customWidth="1"/>
    <col min="10762" max="10762" width="25.625" style="1" customWidth="1"/>
    <col min="10763" max="10763" width="30.625" style="1" bestFit="1" customWidth="1"/>
    <col min="10764" max="10764" width="17.625" style="1" bestFit="1" customWidth="1"/>
    <col min="10765" max="10765" width="12" style="1" bestFit="1" customWidth="1"/>
    <col min="10766" max="10766" width="28.125" style="1" bestFit="1" customWidth="1"/>
    <col min="10767" max="10767" width="26.625" style="1" bestFit="1" customWidth="1"/>
    <col min="10768" max="10768" width="32.875" style="1" customWidth="1"/>
    <col min="10769" max="10769" width="32.125" style="1" bestFit="1" customWidth="1"/>
    <col min="10770" max="10770" width="17.625" style="1" bestFit="1" customWidth="1"/>
    <col min="10771" max="10771" width="28.375" style="1" bestFit="1" customWidth="1"/>
    <col min="10772" max="10772" width="29.875" style="1" customWidth="1"/>
    <col min="10773" max="10773" width="23.625" style="1" customWidth="1"/>
    <col min="10774" max="10783" width="8" style="1"/>
    <col min="10784" max="10787" width="0" style="1" hidden="1" customWidth="1"/>
    <col min="10788" max="11011" width="8" style="1"/>
    <col min="11012" max="11012" width="15.625" style="1" customWidth="1"/>
    <col min="11013" max="11013" width="13.125" style="1" customWidth="1"/>
    <col min="11014" max="11014" width="28" style="1" bestFit="1" customWidth="1"/>
    <col min="11015" max="11015" width="25.375" style="1" customWidth="1"/>
    <col min="11016" max="11016" width="32.875" style="1" customWidth="1"/>
    <col min="11017" max="11017" width="0" style="1" hidden="1" customWidth="1"/>
    <col min="11018" max="11018" width="25.625" style="1" customWidth="1"/>
    <col min="11019" max="11019" width="30.625" style="1" bestFit="1" customWidth="1"/>
    <col min="11020" max="11020" width="17.625" style="1" bestFit="1" customWidth="1"/>
    <col min="11021" max="11021" width="12" style="1" bestFit="1" customWidth="1"/>
    <col min="11022" max="11022" width="28.125" style="1" bestFit="1" customWidth="1"/>
    <col min="11023" max="11023" width="26.625" style="1" bestFit="1" customWidth="1"/>
    <col min="11024" max="11024" width="32.875" style="1" customWidth="1"/>
    <col min="11025" max="11025" width="32.125" style="1" bestFit="1" customWidth="1"/>
    <col min="11026" max="11026" width="17.625" style="1" bestFit="1" customWidth="1"/>
    <col min="11027" max="11027" width="28.375" style="1" bestFit="1" customWidth="1"/>
    <col min="11028" max="11028" width="29.875" style="1" customWidth="1"/>
    <col min="11029" max="11029" width="23.625" style="1" customWidth="1"/>
    <col min="11030" max="11039" width="8" style="1"/>
    <col min="11040" max="11043" width="0" style="1" hidden="1" customWidth="1"/>
    <col min="11044" max="11267" width="8" style="1"/>
    <col min="11268" max="11268" width="15.625" style="1" customWidth="1"/>
    <col min="11269" max="11269" width="13.125" style="1" customWidth="1"/>
    <col min="11270" max="11270" width="28" style="1" bestFit="1" customWidth="1"/>
    <col min="11271" max="11271" width="25.375" style="1" customWidth="1"/>
    <col min="11272" max="11272" width="32.875" style="1" customWidth="1"/>
    <col min="11273" max="11273" width="0" style="1" hidden="1" customWidth="1"/>
    <col min="11274" max="11274" width="25.625" style="1" customWidth="1"/>
    <col min="11275" max="11275" width="30.625" style="1" bestFit="1" customWidth="1"/>
    <col min="11276" max="11276" width="17.625" style="1" bestFit="1" customWidth="1"/>
    <col min="11277" max="11277" width="12" style="1" bestFit="1" customWidth="1"/>
    <col min="11278" max="11278" width="28.125" style="1" bestFit="1" customWidth="1"/>
    <col min="11279" max="11279" width="26.625" style="1" bestFit="1" customWidth="1"/>
    <col min="11280" max="11280" width="32.875" style="1" customWidth="1"/>
    <col min="11281" max="11281" width="32.125" style="1" bestFit="1" customWidth="1"/>
    <col min="11282" max="11282" width="17.625" style="1" bestFit="1" customWidth="1"/>
    <col min="11283" max="11283" width="28.375" style="1" bestFit="1" customWidth="1"/>
    <col min="11284" max="11284" width="29.875" style="1" customWidth="1"/>
    <col min="11285" max="11285" width="23.625" style="1" customWidth="1"/>
    <col min="11286" max="11295" width="8" style="1"/>
    <col min="11296" max="11299" width="0" style="1" hidden="1" customWidth="1"/>
    <col min="11300" max="11523" width="8" style="1"/>
    <col min="11524" max="11524" width="15.625" style="1" customWidth="1"/>
    <col min="11525" max="11525" width="13.125" style="1" customWidth="1"/>
    <col min="11526" max="11526" width="28" style="1" bestFit="1" customWidth="1"/>
    <col min="11527" max="11527" width="25.375" style="1" customWidth="1"/>
    <col min="11528" max="11528" width="32.875" style="1" customWidth="1"/>
    <col min="11529" max="11529" width="0" style="1" hidden="1" customWidth="1"/>
    <col min="11530" max="11530" width="25.625" style="1" customWidth="1"/>
    <col min="11531" max="11531" width="30.625" style="1" bestFit="1" customWidth="1"/>
    <col min="11532" max="11532" width="17.625" style="1" bestFit="1" customWidth="1"/>
    <col min="11533" max="11533" width="12" style="1" bestFit="1" customWidth="1"/>
    <col min="11534" max="11534" width="28.125" style="1" bestFit="1" customWidth="1"/>
    <col min="11535" max="11535" width="26.625" style="1" bestFit="1" customWidth="1"/>
    <col min="11536" max="11536" width="32.875" style="1" customWidth="1"/>
    <col min="11537" max="11537" width="32.125" style="1" bestFit="1" customWidth="1"/>
    <col min="11538" max="11538" width="17.625" style="1" bestFit="1" customWidth="1"/>
    <col min="11539" max="11539" width="28.375" style="1" bestFit="1" customWidth="1"/>
    <col min="11540" max="11540" width="29.875" style="1" customWidth="1"/>
    <col min="11541" max="11541" width="23.625" style="1" customWidth="1"/>
    <col min="11542" max="11551" width="8" style="1"/>
    <col min="11552" max="11555" width="0" style="1" hidden="1" customWidth="1"/>
    <col min="11556" max="11779" width="8" style="1"/>
    <col min="11780" max="11780" width="15.625" style="1" customWidth="1"/>
    <col min="11781" max="11781" width="13.125" style="1" customWidth="1"/>
    <col min="11782" max="11782" width="28" style="1" bestFit="1" customWidth="1"/>
    <col min="11783" max="11783" width="25.375" style="1" customWidth="1"/>
    <col min="11784" max="11784" width="32.875" style="1" customWidth="1"/>
    <col min="11785" max="11785" width="0" style="1" hidden="1" customWidth="1"/>
    <col min="11786" max="11786" width="25.625" style="1" customWidth="1"/>
    <col min="11787" max="11787" width="30.625" style="1" bestFit="1" customWidth="1"/>
    <col min="11788" max="11788" width="17.625" style="1" bestFit="1" customWidth="1"/>
    <col min="11789" max="11789" width="12" style="1" bestFit="1" customWidth="1"/>
    <col min="11790" max="11790" width="28.125" style="1" bestFit="1" customWidth="1"/>
    <col min="11791" max="11791" width="26.625" style="1" bestFit="1" customWidth="1"/>
    <col min="11792" max="11792" width="32.875" style="1" customWidth="1"/>
    <col min="11793" max="11793" width="32.125" style="1" bestFit="1" customWidth="1"/>
    <col min="11794" max="11794" width="17.625" style="1" bestFit="1" customWidth="1"/>
    <col min="11795" max="11795" width="28.375" style="1" bestFit="1" customWidth="1"/>
    <col min="11796" max="11796" width="29.875" style="1" customWidth="1"/>
    <col min="11797" max="11797" width="23.625" style="1" customWidth="1"/>
    <col min="11798" max="11807" width="8" style="1"/>
    <col min="11808" max="11811" width="0" style="1" hidden="1" customWidth="1"/>
    <col min="11812" max="12035" width="8" style="1"/>
    <col min="12036" max="12036" width="15.625" style="1" customWidth="1"/>
    <col min="12037" max="12037" width="13.125" style="1" customWidth="1"/>
    <col min="12038" max="12038" width="28" style="1" bestFit="1" customWidth="1"/>
    <col min="12039" max="12039" width="25.375" style="1" customWidth="1"/>
    <col min="12040" max="12040" width="32.875" style="1" customWidth="1"/>
    <col min="12041" max="12041" width="0" style="1" hidden="1" customWidth="1"/>
    <col min="12042" max="12042" width="25.625" style="1" customWidth="1"/>
    <col min="12043" max="12043" width="30.625" style="1" bestFit="1" customWidth="1"/>
    <col min="12044" max="12044" width="17.625" style="1" bestFit="1" customWidth="1"/>
    <col min="12045" max="12045" width="12" style="1" bestFit="1" customWidth="1"/>
    <col min="12046" max="12046" width="28.125" style="1" bestFit="1" customWidth="1"/>
    <col min="12047" max="12047" width="26.625" style="1" bestFit="1" customWidth="1"/>
    <col min="12048" max="12048" width="32.875" style="1" customWidth="1"/>
    <col min="12049" max="12049" width="32.125" style="1" bestFit="1" customWidth="1"/>
    <col min="12050" max="12050" width="17.625" style="1" bestFit="1" customWidth="1"/>
    <col min="12051" max="12051" width="28.375" style="1" bestFit="1" customWidth="1"/>
    <col min="12052" max="12052" width="29.875" style="1" customWidth="1"/>
    <col min="12053" max="12053" width="23.625" style="1" customWidth="1"/>
    <col min="12054" max="12063" width="8" style="1"/>
    <col min="12064" max="12067" width="0" style="1" hidden="1" customWidth="1"/>
    <col min="12068" max="12291" width="8" style="1"/>
    <col min="12292" max="12292" width="15.625" style="1" customWidth="1"/>
    <col min="12293" max="12293" width="13.125" style="1" customWidth="1"/>
    <col min="12294" max="12294" width="28" style="1" bestFit="1" customWidth="1"/>
    <col min="12295" max="12295" width="25.375" style="1" customWidth="1"/>
    <col min="12296" max="12296" width="32.875" style="1" customWidth="1"/>
    <col min="12297" max="12297" width="0" style="1" hidden="1" customWidth="1"/>
    <col min="12298" max="12298" width="25.625" style="1" customWidth="1"/>
    <col min="12299" max="12299" width="30.625" style="1" bestFit="1" customWidth="1"/>
    <col min="12300" max="12300" width="17.625" style="1" bestFit="1" customWidth="1"/>
    <col min="12301" max="12301" width="12" style="1" bestFit="1" customWidth="1"/>
    <col min="12302" max="12302" width="28.125" style="1" bestFit="1" customWidth="1"/>
    <col min="12303" max="12303" width="26.625" style="1" bestFit="1" customWidth="1"/>
    <col min="12304" max="12304" width="32.875" style="1" customWidth="1"/>
    <col min="12305" max="12305" width="32.125" style="1" bestFit="1" customWidth="1"/>
    <col min="12306" max="12306" width="17.625" style="1" bestFit="1" customWidth="1"/>
    <col min="12307" max="12307" width="28.375" style="1" bestFit="1" customWidth="1"/>
    <col min="12308" max="12308" width="29.875" style="1" customWidth="1"/>
    <col min="12309" max="12309" width="23.625" style="1" customWidth="1"/>
    <col min="12310" max="12319" width="8" style="1"/>
    <col min="12320" max="12323" width="0" style="1" hidden="1" customWidth="1"/>
    <col min="12324" max="12547" width="8" style="1"/>
    <col min="12548" max="12548" width="15.625" style="1" customWidth="1"/>
    <col min="12549" max="12549" width="13.125" style="1" customWidth="1"/>
    <col min="12550" max="12550" width="28" style="1" bestFit="1" customWidth="1"/>
    <col min="12551" max="12551" width="25.375" style="1" customWidth="1"/>
    <col min="12552" max="12552" width="32.875" style="1" customWidth="1"/>
    <col min="12553" max="12553" width="0" style="1" hidden="1" customWidth="1"/>
    <col min="12554" max="12554" width="25.625" style="1" customWidth="1"/>
    <col min="12555" max="12555" width="30.625" style="1" bestFit="1" customWidth="1"/>
    <col min="12556" max="12556" width="17.625" style="1" bestFit="1" customWidth="1"/>
    <col min="12557" max="12557" width="12" style="1" bestFit="1" customWidth="1"/>
    <col min="12558" max="12558" width="28.125" style="1" bestFit="1" customWidth="1"/>
    <col min="12559" max="12559" width="26.625" style="1" bestFit="1" customWidth="1"/>
    <col min="12560" max="12560" width="32.875" style="1" customWidth="1"/>
    <col min="12561" max="12561" width="32.125" style="1" bestFit="1" customWidth="1"/>
    <col min="12562" max="12562" width="17.625" style="1" bestFit="1" customWidth="1"/>
    <col min="12563" max="12563" width="28.375" style="1" bestFit="1" customWidth="1"/>
    <col min="12564" max="12564" width="29.875" style="1" customWidth="1"/>
    <col min="12565" max="12565" width="23.625" style="1" customWidth="1"/>
    <col min="12566" max="12575" width="8" style="1"/>
    <col min="12576" max="12579" width="0" style="1" hidden="1" customWidth="1"/>
    <col min="12580" max="12803" width="8" style="1"/>
    <col min="12804" max="12804" width="15.625" style="1" customWidth="1"/>
    <col min="12805" max="12805" width="13.125" style="1" customWidth="1"/>
    <col min="12806" max="12806" width="28" style="1" bestFit="1" customWidth="1"/>
    <col min="12807" max="12807" width="25.375" style="1" customWidth="1"/>
    <col min="12808" max="12808" width="32.875" style="1" customWidth="1"/>
    <col min="12809" max="12809" width="0" style="1" hidden="1" customWidth="1"/>
    <col min="12810" max="12810" width="25.625" style="1" customWidth="1"/>
    <col min="12811" max="12811" width="30.625" style="1" bestFit="1" customWidth="1"/>
    <col min="12812" max="12812" width="17.625" style="1" bestFit="1" customWidth="1"/>
    <col min="12813" max="12813" width="12" style="1" bestFit="1" customWidth="1"/>
    <col min="12814" max="12814" width="28.125" style="1" bestFit="1" customWidth="1"/>
    <col min="12815" max="12815" width="26.625" style="1" bestFit="1" customWidth="1"/>
    <col min="12816" max="12816" width="32.875" style="1" customWidth="1"/>
    <col min="12817" max="12817" width="32.125" style="1" bestFit="1" customWidth="1"/>
    <col min="12818" max="12818" width="17.625" style="1" bestFit="1" customWidth="1"/>
    <col min="12819" max="12819" width="28.375" style="1" bestFit="1" customWidth="1"/>
    <col min="12820" max="12820" width="29.875" style="1" customWidth="1"/>
    <col min="12821" max="12821" width="23.625" style="1" customWidth="1"/>
    <col min="12822" max="12831" width="8" style="1"/>
    <col min="12832" max="12835" width="0" style="1" hidden="1" customWidth="1"/>
    <col min="12836" max="13059" width="8" style="1"/>
    <col min="13060" max="13060" width="15.625" style="1" customWidth="1"/>
    <col min="13061" max="13061" width="13.125" style="1" customWidth="1"/>
    <col min="13062" max="13062" width="28" style="1" bestFit="1" customWidth="1"/>
    <col min="13063" max="13063" width="25.375" style="1" customWidth="1"/>
    <col min="13064" max="13064" width="32.875" style="1" customWidth="1"/>
    <col min="13065" max="13065" width="0" style="1" hidden="1" customWidth="1"/>
    <col min="13066" max="13066" width="25.625" style="1" customWidth="1"/>
    <col min="13067" max="13067" width="30.625" style="1" bestFit="1" customWidth="1"/>
    <col min="13068" max="13068" width="17.625" style="1" bestFit="1" customWidth="1"/>
    <col min="13069" max="13069" width="12" style="1" bestFit="1" customWidth="1"/>
    <col min="13070" max="13070" width="28.125" style="1" bestFit="1" customWidth="1"/>
    <col min="13071" max="13071" width="26.625" style="1" bestFit="1" customWidth="1"/>
    <col min="13072" max="13072" width="32.875" style="1" customWidth="1"/>
    <col min="13073" max="13073" width="32.125" style="1" bestFit="1" customWidth="1"/>
    <col min="13074" max="13074" width="17.625" style="1" bestFit="1" customWidth="1"/>
    <col min="13075" max="13075" width="28.375" style="1" bestFit="1" customWidth="1"/>
    <col min="13076" max="13076" width="29.875" style="1" customWidth="1"/>
    <col min="13077" max="13077" width="23.625" style="1" customWidth="1"/>
    <col min="13078" max="13087" width="8" style="1"/>
    <col min="13088" max="13091" width="0" style="1" hidden="1" customWidth="1"/>
    <col min="13092" max="13315" width="8" style="1"/>
    <col min="13316" max="13316" width="15.625" style="1" customWidth="1"/>
    <col min="13317" max="13317" width="13.125" style="1" customWidth="1"/>
    <col min="13318" max="13318" width="28" style="1" bestFit="1" customWidth="1"/>
    <col min="13319" max="13319" width="25.375" style="1" customWidth="1"/>
    <col min="13320" max="13320" width="32.875" style="1" customWidth="1"/>
    <col min="13321" max="13321" width="0" style="1" hidden="1" customWidth="1"/>
    <col min="13322" max="13322" width="25.625" style="1" customWidth="1"/>
    <col min="13323" max="13323" width="30.625" style="1" bestFit="1" customWidth="1"/>
    <col min="13324" max="13324" width="17.625" style="1" bestFit="1" customWidth="1"/>
    <col min="13325" max="13325" width="12" style="1" bestFit="1" customWidth="1"/>
    <col min="13326" max="13326" width="28.125" style="1" bestFit="1" customWidth="1"/>
    <col min="13327" max="13327" width="26.625" style="1" bestFit="1" customWidth="1"/>
    <col min="13328" max="13328" width="32.875" style="1" customWidth="1"/>
    <col min="13329" max="13329" width="32.125" style="1" bestFit="1" customWidth="1"/>
    <col min="13330" max="13330" width="17.625" style="1" bestFit="1" customWidth="1"/>
    <col min="13331" max="13331" width="28.375" style="1" bestFit="1" customWidth="1"/>
    <col min="13332" max="13332" width="29.875" style="1" customWidth="1"/>
    <col min="13333" max="13333" width="23.625" style="1" customWidth="1"/>
    <col min="13334" max="13343" width="8" style="1"/>
    <col min="13344" max="13347" width="0" style="1" hidden="1" customWidth="1"/>
    <col min="13348" max="13571" width="8" style="1"/>
    <col min="13572" max="13572" width="15.625" style="1" customWidth="1"/>
    <col min="13573" max="13573" width="13.125" style="1" customWidth="1"/>
    <col min="13574" max="13574" width="28" style="1" bestFit="1" customWidth="1"/>
    <col min="13575" max="13575" width="25.375" style="1" customWidth="1"/>
    <col min="13576" max="13576" width="32.875" style="1" customWidth="1"/>
    <col min="13577" max="13577" width="0" style="1" hidden="1" customWidth="1"/>
    <col min="13578" max="13578" width="25.625" style="1" customWidth="1"/>
    <col min="13579" max="13579" width="30.625" style="1" bestFit="1" customWidth="1"/>
    <col min="13580" max="13580" width="17.625" style="1" bestFit="1" customWidth="1"/>
    <col min="13581" max="13581" width="12" style="1" bestFit="1" customWidth="1"/>
    <col min="13582" max="13582" width="28.125" style="1" bestFit="1" customWidth="1"/>
    <col min="13583" max="13583" width="26.625" style="1" bestFit="1" customWidth="1"/>
    <col min="13584" max="13584" width="32.875" style="1" customWidth="1"/>
    <col min="13585" max="13585" width="32.125" style="1" bestFit="1" customWidth="1"/>
    <col min="13586" max="13586" width="17.625" style="1" bestFit="1" customWidth="1"/>
    <col min="13587" max="13587" width="28.375" style="1" bestFit="1" customWidth="1"/>
    <col min="13588" max="13588" width="29.875" style="1" customWidth="1"/>
    <col min="13589" max="13589" width="23.625" style="1" customWidth="1"/>
    <col min="13590" max="13599" width="8" style="1"/>
    <col min="13600" max="13603" width="0" style="1" hidden="1" customWidth="1"/>
    <col min="13604" max="13827" width="8" style="1"/>
    <col min="13828" max="13828" width="15.625" style="1" customWidth="1"/>
    <col min="13829" max="13829" width="13.125" style="1" customWidth="1"/>
    <col min="13830" max="13830" width="28" style="1" bestFit="1" customWidth="1"/>
    <col min="13831" max="13831" width="25.375" style="1" customWidth="1"/>
    <col min="13832" max="13832" width="32.875" style="1" customWidth="1"/>
    <col min="13833" max="13833" width="0" style="1" hidden="1" customWidth="1"/>
    <col min="13834" max="13834" width="25.625" style="1" customWidth="1"/>
    <col min="13835" max="13835" width="30.625" style="1" bestFit="1" customWidth="1"/>
    <col min="13836" max="13836" width="17.625" style="1" bestFit="1" customWidth="1"/>
    <col min="13837" max="13837" width="12" style="1" bestFit="1" customWidth="1"/>
    <col min="13838" max="13838" width="28.125" style="1" bestFit="1" customWidth="1"/>
    <col min="13839" max="13839" width="26.625" style="1" bestFit="1" customWidth="1"/>
    <col min="13840" max="13840" width="32.875" style="1" customWidth="1"/>
    <col min="13841" max="13841" width="32.125" style="1" bestFit="1" customWidth="1"/>
    <col min="13842" max="13842" width="17.625" style="1" bestFit="1" customWidth="1"/>
    <col min="13843" max="13843" width="28.375" style="1" bestFit="1" customWidth="1"/>
    <col min="13844" max="13844" width="29.875" style="1" customWidth="1"/>
    <col min="13845" max="13845" width="23.625" style="1" customWidth="1"/>
    <col min="13846" max="13855" width="8" style="1"/>
    <col min="13856" max="13859" width="0" style="1" hidden="1" customWidth="1"/>
    <col min="13860" max="14083" width="8" style="1"/>
    <col min="14084" max="14084" width="15.625" style="1" customWidth="1"/>
    <col min="14085" max="14085" width="13.125" style="1" customWidth="1"/>
    <col min="14086" max="14086" width="28" style="1" bestFit="1" customWidth="1"/>
    <col min="14087" max="14087" width="25.375" style="1" customWidth="1"/>
    <col min="14088" max="14088" width="32.875" style="1" customWidth="1"/>
    <col min="14089" max="14089" width="0" style="1" hidden="1" customWidth="1"/>
    <col min="14090" max="14090" width="25.625" style="1" customWidth="1"/>
    <col min="14091" max="14091" width="30.625" style="1" bestFit="1" customWidth="1"/>
    <col min="14092" max="14092" width="17.625" style="1" bestFit="1" customWidth="1"/>
    <col min="14093" max="14093" width="12" style="1" bestFit="1" customWidth="1"/>
    <col min="14094" max="14094" width="28.125" style="1" bestFit="1" customWidth="1"/>
    <col min="14095" max="14095" width="26.625" style="1" bestFit="1" customWidth="1"/>
    <col min="14096" max="14096" width="32.875" style="1" customWidth="1"/>
    <col min="14097" max="14097" width="32.125" style="1" bestFit="1" customWidth="1"/>
    <col min="14098" max="14098" width="17.625" style="1" bestFit="1" customWidth="1"/>
    <col min="14099" max="14099" width="28.375" style="1" bestFit="1" customWidth="1"/>
    <col min="14100" max="14100" width="29.875" style="1" customWidth="1"/>
    <col min="14101" max="14101" width="23.625" style="1" customWidth="1"/>
    <col min="14102" max="14111" width="8" style="1"/>
    <col min="14112" max="14115" width="0" style="1" hidden="1" customWidth="1"/>
    <col min="14116" max="14339" width="8" style="1"/>
    <col min="14340" max="14340" width="15.625" style="1" customWidth="1"/>
    <col min="14341" max="14341" width="13.125" style="1" customWidth="1"/>
    <col min="14342" max="14342" width="28" style="1" bestFit="1" customWidth="1"/>
    <col min="14343" max="14343" width="25.375" style="1" customWidth="1"/>
    <col min="14344" max="14344" width="32.875" style="1" customWidth="1"/>
    <col min="14345" max="14345" width="0" style="1" hidden="1" customWidth="1"/>
    <col min="14346" max="14346" width="25.625" style="1" customWidth="1"/>
    <col min="14347" max="14347" width="30.625" style="1" bestFit="1" customWidth="1"/>
    <col min="14348" max="14348" width="17.625" style="1" bestFit="1" customWidth="1"/>
    <col min="14349" max="14349" width="12" style="1" bestFit="1" customWidth="1"/>
    <col min="14350" max="14350" width="28.125" style="1" bestFit="1" customWidth="1"/>
    <col min="14351" max="14351" width="26.625" style="1" bestFit="1" customWidth="1"/>
    <col min="14352" max="14352" width="32.875" style="1" customWidth="1"/>
    <col min="14353" max="14353" width="32.125" style="1" bestFit="1" customWidth="1"/>
    <col min="14354" max="14354" width="17.625" style="1" bestFit="1" customWidth="1"/>
    <col min="14355" max="14355" width="28.375" style="1" bestFit="1" customWidth="1"/>
    <col min="14356" max="14356" width="29.875" style="1" customWidth="1"/>
    <col min="14357" max="14357" width="23.625" style="1" customWidth="1"/>
    <col min="14358" max="14367" width="8" style="1"/>
    <col min="14368" max="14371" width="0" style="1" hidden="1" customWidth="1"/>
    <col min="14372" max="14595" width="8" style="1"/>
    <col min="14596" max="14596" width="15.625" style="1" customWidth="1"/>
    <col min="14597" max="14597" width="13.125" style="1" customWidth="1"/>
    <col min="14598" max="14598" width="28" style="1" bestFit="1" customWidth="1"/>
    <col min="14599" max="14599" width="25.375" style="1" customWidth="1"/>
    <col min="14600" max="14600" width="32.875" style="1" customWidth="1"/>
    <col min="14601" max="14601" width="0" style="1" hidden="1" customWidth="1"/>
    <col min="14602" max="14602" width="25.625" style="1" customWidth="1"/>
    <col min="14603" max="14603" width="30.625" style="1" bestFit="1" customWidth="1"/>
    <col min="14604" max="14604" width="17.625" style="1" bestFit="1" customWidth="1"/>
    <col min="14605" max="14605" width="12" style="1" bestFit="1" customWidth="1"/>
    <col min="14606" max="14606" width="28.125" style="1" bestFit="1" customWidth="1"/>
    <col min="14607" max="14607" width="26.625" style="1" bestFit="1" customWidth="1"/>
    <col min="14608" max="14608" width="32.875" style="1" customWidth="1"/>
    <col min="14609" max="14609" width="32.125" style="1" bestFit="1" customWidth="1"/>
    <col min="14610" max="14610" width="17.625" style="1" bestFit="1" customWidth="1"/>
    <col min="14611" max="14611" width="28.375" style="1" bestFit="1" customWidth="1"/>
    <col min="14612" max="14612" width="29.875" style="1" customWidth="1"/>
    <col min="14613" max="14613" width="23.625" style="1" customWidth="1"/>
    <col min="14614" max="14623" width="8" style="1"/>
    <col min="14624" max="14627" width="0" style="1" hidden="1" customWidth="1"/>
    <col min="14628" max="14851" width="8" style="1"/>
    <col min="14852" max="14852" width="15.625" style="1" customWidth="1"/>
    <col min="14853" max="14853" width="13.125" style="1" customWidth="1"/>
    <col min="14854" max="14854" width="28" style="1" bestFit="1" customWidth="1"/>
    <col min="14855" max="14855" width="25.375" style="1" customWidth="1"/>
    <col min="14856" max="14856" width="32.875" style="1" customWidth="1"/>
    <col min="14857" max="14857" width="0" style="1" hidden="1" customWidth="1"/>
    <col min="14858" max="14858" width="25.625" style="1" customWidth="1"/>
    <col min="14859" max="14859" width="30.625" style="1" bestFit="1" customWidth="1"/>
    <col min="14860" max="14860" width="17.625" style="1" bestFit="1" customWidth="1"/>
    <col min="14861" max="14861" width="12" style="1" bestFit="1" customWidth="1"/>
    <col min="14862" max="14862" width="28.125" style="1" bestFit="1" customWidth="1"/>
    <col min="14863" max="14863" width="26.625" style="1" bestFit="1" customWidth="1"/>
    <col min="14864" max="14864" width="32.875" style="1" customWidth="1"/>
    <col min="14865" max="14865" width="32.125" style="1" bestFit="1" customWidth="1"/>
    <col min="14866" max="14866" width="17.625" style="1" bestFit="1" customWidth="1"/>
    <col min="14867" max="14867" width="28.375" style="1" bestFit="1" customWidth="1"/>
    <col min="14868" max="14868" width="29.875" style="1" customWidth="1"/>
    <col min="14869" max="14869" width="23.625" style="1" customWidth="1"/>
    <col min="14870" max="14879" width="8" style="1"/>
    <col min="14880" max="14883" width="0" style="1" hidden="1" customWidth="1"/>
    <col min="14884" max="15107" width="8" style="1"/>
    <col min="15108" max="15108" width="15.625" style="1" customWidth="1"/>
    <col min="15109" max="15109" width="13.125" style="1" customWidth="1"/>
    <col min="15110" max="15110" width="28" style="1" bestFit="1" customWidth="1"/>
    <col min="15111" max="15111" width="25.375" style="1" customWidth="1"/>
    <col min="15112" max="15112" width="32.875" style="1" customWidth="1"/>
    <col min="15113" max="15113" width="0" style="1" hidden="1" customWidth="1"/>
    <col min="15114" max="15114" width="25.625" style="1" customWidth="1"/>
    <col min="15115" max="15115" width="30.625" style="1" bestFit="1" customWidth="1"/>
    <col min="15116" max="15116" width="17.625" style="1" bestFit="1" customWidth="1"/>
    <col min="15117" max="15117" width="12" style="1" bestFit="1" customWidth="1"/>
    <col min="15118" max="15118" width="28.125" style="1" bestFit="1" customWidth="1"/>
    <col min="15119" max="15119" width="26.625" style="1" bestFit="1" customWidth="1"/>
    <col min="15120" max="15120" width="32.875" style="1" customWidth="1"/>
    <col min="15121" max="15121" width="32.125" style="1" bestFit="1" customWidth="1"/>
    <col min="15122" max="15122" width="17.625" style="1" bestFit="1" customWidth="1"/>
    <col min="15123" max="15123" width="28.375" style="1" bestFit="1" customWidth="1"/>
    <col min="15124" max="15124" width="29.875" style="1" customWidth="1"/>
    <col min="15125" max="15125" width="23.625" style="1" customWidth="1"/>
    <col min="15126" max="15135" width="8" style="1"/>
    <col min="15136" max="15139" width="0" style="1" hidden="1" customWidth="1"/>
    <col min="15140" max="15363" width="8" style="1"/>
    <col min="15364" max="15364" width="15.625" style="1" customWidth="1"/>
    <col min="15365" max="15365" width="13.125" style="1" customWidth="1"/>
    <col min="15366" max="15366" width="28" style="1" bestFit="1" customWidth="1"/>
    <col min="15367" max="15367" width="25.375" style="1" customWidth="1"/>
    <col min="15368" max="15368" width="32.875" style="1" customWidth="1"/>
    <col min="15369" max="15369" width="0" style="1" hidden="1" customWidth="1"/>
    <col min="15370" max="15370" width="25.625" style="1" customWidth="1"/>
    <col min="15371" max="15371" width="30.625" style="1" bestFit="1" customWidth="1"/>
    <col min="15372" max="15372" width="17.625" style="1" bestFit="1" customWidth="1"/>
    <col min="15373" max="15373" width="12" style="1" bestFit="1" customWidth="1"/>
    <col min="15374" max="15374" width="28.125" style="1" bestFit="1" customWidth="1"/>
    <col min="15375" max="15375" width="26.625" style="1" bestFit="1" customWidth="1"/>
    <col min="15376" max="15376" width="32.875" style="1" customWidth="1"/>
    <col min="15377" max="15377" width="32.125" style="1" bestFit="1" customWidth="1"/>
    <col min="15378" max="15378" width="17.625" style="1" bestFit="1" customWidth="1"/>
    <col min="15379" max="15379" width="28.375" style="1" bestFit="1" customWidth="1"/>
    <col min="15380" max="15380" width="29.875" style="1" customWidth="1"/>
    <col min="15381" max="15381" width="23.625" style="1" customWidth="1"/>
    <col min="15382" max="15391" width="8" style="1"/>
    <col min="15392" max="15395" width="0" style="1" hidden="1" customWidth="1"/>
    <col min="15396" max="15619" width="8" style="1"/>
    <col min="15620" max="15620" width="15.625" style="1" customWidth="1"/>
    <col min="15621" max="15621" width="13.125" style="1" customWidth="1"/>
    <col min="15622" max="15622" width="28" style="1" bestFit="1" customWidth="1"/>
    <col min="15623" max="15623" width="25.375" style="1" customWidth="1"/>
    <col min="15624" max="15624" width="32.875" style="1" customWidth="1"/>
    <col min="15625" max="15625" width="0" style="1" hidden="1" customWidth="1"/>
    <col min="15626" max="15626" width="25.625" style="1" customWidth="1"/>
    <col min="15627" max="15627" width="30.625" style="1" bestFit="1" customWidth="1"/>
    <col min="15628" max="15628" width="17.625" style="1" bestFit="1" customWidth="1"/>
    <col min="15629" max="15629" width="12" style="1" bestFit="1" customWidth="1"/>
    <col min="15630" max="15630" width="28.125" style="1" bestFit="1" customWidth="1"/>
    <col min="15631" max="15631" width="26.625" style="1" bestFit="1" customWidth="1"/>
    <col min="15632" max="15632" width="32.875" style="1" customWidth="1"/>
    <col min="15633" max="15633" width="32.125" style="1" bestFit="1" customWidth="1"/>
    <col min="15634" max="15634" width="17.625" style="1" bestFit="1" customWidth="1"/>
    <col min="15635" max="15635" width="28.375" style="1" bestFit="1" customWidth="1"/>
    <col min="15636" max="15636" width="29.875" style="1" customWidth="1"/>
    <col min="15637" max="15637" width="23.625" style="1" customWidth="1"/>
    <col min="15638" max="15647" width="8" style="1"/>
    <col min="15648" max="15651" width="0" style="1" hidden="1" customWidth="1"/>
    <col min="15652" max="15875" width="8" style="1"/>
    <col min="15876" max="15876" width="15.625" style="1" customWidth="1"/>
    <col min="15877" max="15877" width="13.125" style="1" customWidth="1"/>
    <col min="15878" max="15878" width="28" style="1" bestFit="1" customWidth="1"/>
    <col min="15879" max="15879" width="25.375" style="1" customWidth="1"/>
    <col min="15880" max="15880" width="32.875" style="1" customWidth="1"/>
    <col min="15881" max="15881" width="0" style="1" hidden="1" customWidth="1"/>
    <col min="15882" max="15882" width="25.625" style="1" customWidth="1"/>
    <col min="15883" max="15883" width="30.625" style="1" bestFit="1" customWidth="1"/>
    <col min="15884" max="15884" width="17.625" style="1" bestFit="1" customWidth="1"/>
    <col min="15885" max="15885" width="12" style="1" bestFit="1" customWidth="1"/>
    <col min="15886" max="15886" width="28.125" style="1" bestFit="1" customWidth="1"/>
    <col min="15887" max="15887" width="26.625" style="1" bestFit="1" customWidth="1"/>
    <col min="15888" max="15888" width="32.875" style="1" customWidth="1"/>
    <col min="15889" max="15889" width="32.125" style="1" bestFit="1" customWidth="1"/>
    <col min="15890" max="15890" width="17.625" style="1" bestFit="1" customWidth="1"/>
    <col min="15891" max="15891" width="28.375" style="1" bestFit="1" customWidth="1"/>
    <col min="15892" max="15892" width="29.875" style="1" customWidth="1"/>
    <col min="15893" max="15893" width="23.625" style="1" customWidth="1"/>
    <col min="15894" max="15903" width="8" style="1"/>
    <col min="15904" max="15907" width="0" style="1" hidden="1" customWidth="1"/>
    <col min="15908" max="16131" width="8" style="1"/>
    <col min="16132" max="16132" width="15.625" style="1" customWidth="1"/>
    <col min="16133" max="16133" width="13.125" style="1" customWidth="1"/>
    <col min="16134" max="16134" width="28" style="1" bestFit="1" customWidth="1"/>
    <col min="16135" max="16135" width="25.375" style="1" customWidth="1"/>
    <col min="16136" max="16136" width="32.875" style="1" customWidth="1"/>
    <col min="16137" max="16137" width="0" style="1" hidden="1" customWidth="1"/>
    <col min="16138" max="16138" width="25.625" style="1" customWidth="1"/>
    <col min="16139" max="16139" width="30.625" style="1" bestFit="1" customWidth="1"/>
    <col min="16140" max="16140" width="17.625" style="1" bestFit="1" customWidth="1"/>
    <col min="16141" max="16141" width="12" style="1" bestFit="1" customWidth="1"/>
    <col min="16142" max="16142" width="28.125" style="1" bestFit="1" customWidth="1"/>
    <col min="16143" max="16143" width="26.625" style="1" bestFit="1" customWidth="1"/>
    <col min="16144" max="16144" width="32.875" style="1" customWidth="1"/>
    <col min="16145" max="16145" width="32.125" style="1" bestFit="1" customWidth="1"/>
    <col min="16146" max="16146" width="17.625" style="1" bestFit="1" customWidth="1"/>
    <col min="16147" max="16147" width="28.375" style="1" bestFit="1" customWidth="1"/>
    <col min="16148" max="16148" width="29.875" style="1" customWidth="1"/>
    <col min="16149" max="16149" width="23.625" style="1" customWidth="1"/>
    <col min="16150" max="16159" width="8" style="1"/>
    <col min="16160" max="16163" width="0" style="1" hidden="1" customWidth="1"/>
    <col min="16164" max="16384" width="8" style="1"/>
  </cols>
  <sheetData>
    <row r="1" spans="1:34" ht="30" customHeight="1">
      <c r="A1" s="33" t="s">
        <v>208</v>
      </c>
      <c r="D1" s="34"/>
      <c r="M1" s="35"/>
      <c r="N1" s="35"/>
      <c r="O1" s="35"/>
      <c r="P1" s="35"/>
      <c r="Q1" s="35"/>
      <c r="R1" s="35"/>
      <c r="S1" s="35"/>
    </row>
    <row r="2" spans="1:34" ht="44.25" customHeight="1">
      <c r="A2" s="227" t="s">
        <v>120</v>
      </c>
      <c r="B2" s="227"/>
      <c r="C2" s="227"/>
      <c r="D2" s="227"/>
      <c r="E2" s="227"/>
      <c r="F2" s="227"/>
      <c r="G2" s="227"/>
      <c r="H2" s="227"/>
      <c r="I2" s="227"/>
      <c r="J2" s="227"/>
      <c r="K2" s="227"/>
      <c r="L2" s="227"/>
      <c r="M2" s="227"/>
      <c r="N2" s="227"/>
      <c r="O2" s="227"/>
      <c r="P2" s="227"/>
      <c r="Q2" s="227"/>
      <c r="R2" s="227"/>
      <c r="S2" s="227"/>
      <c r="T2" s="227"/>
      <c r="U2" s="57"/>
    </row>
    <row r="3" spans="1:34" ht="36.75" customHeight="1" thickBot="1">
      <c r="B3" s="123">
        <f>IF(SUM(COUNTIF(AB6:AB30, "エラー"))&gt;0, "入力エラー：「介護ロボット等の種別（A）」で「見守り・コミュニケーション」以外を選択した事業所で、「見守り機器の導入に伴う通信環境整備に係る費用（E）」に金額の入力があります。（注４）をご参照ください。", 0)</f>
        <v>0</v>
      </c>
      <c r="L3" s="36"/>
      <c r="M3" s="36"/>
      <c r="N3" s="36"/>
      <c r="O3" s="36"/>
      <c r="P3" s="36"/>
      <c r="Q3" s="36"/>
      <c r="R3" s="36"/>
      <c r="S3" s="36"/>
      <c r="T3" s="36"/>
      <c r="U3" s="37"/>
      <c r="W3" s="37"/>
    </row>
    <row r="4" spans="1:34" ht="35.1" customHeight="1" thickBot="1">
      <c r="B4" s="93"/>
      <c r="L4" s="228" t="s">
        <v>100</v>
      </c>
      <c r="M4" s="229"/>
      <c r="N4" s="229"/>
      <c r="O4" s="229"/>
      <c r="P4" s="229"/>
      <c r="Q4" s="229"/>
      <c r="R4" s="229"/>
      <c r="S4" s="229"/>
      <c r="T4" s="230"/>
      <c r="U4" s="122" t="s">
        <v>101</v>
      </c>
      <c r="W4" s="37" t="s">
        <v>1</v>
      </c>
    </row>
    <row r="5" spans="1:34" ht="108" customHeight="1" thickBot="1">
      <c r="A5" s="233"/>
      <c r="B5" s="234"/>
      <c r="C5" s="95" t="s">
        <v>4</v>
      </c>
      <c r="D5" s="96" t="s">
        <v>5</v>
      </c>
      <c r="E5" s="110" t="s">
        <v>6</v>
      </c>
      <c r="F5" s="97" t="s">
        <v>7</v>
      </c>
      <c r="G5" s="38" t="s">
        <v>102</v>
      </c>
      <c r="H5" s="38" t="s">
        <v>103</v>
      </c>
      <c r="I5" s="38" t="s">
        <v>104</v>
      </c>
      <c r="J5" s="38" t="s">
        <v>105</v>
      </c>
      <c r="K5" s="38" t="s">
        <v>106</v>
      </c>
      <c r="L5" s="111" t="s">
        <v>107</v>
      </c>
      <c r="M5" s="112" t="s">
        <v>8</v>
      </c>
      <c r="N5" s="113" t="s">
        <v>9</v>
      </c>
      <c r="O5" s="112" t="s">
        <v>10</v>
      </c>
      <c r="P5" s="112" t="s">
        <v>11</v>
      </c>
      <c r="Q5" s="121" t="s">
        <v>108</v>
      </c>
      <c r="R5" s="112" t="s">
        <v>109</v>
      </c>
      <c r="S5" s="113" t="s">
        <v>110</v>
      </c>
      <c r="T5" s="115" t="s">
        <v>121</v>
      </c>
      <c r="U5" s="114" t="s">
        <v>111</v>
      </c>
      <c r="V5" s="116" t="s">
        <v>112</v>
      </c>
      <c r="W5" s="98" t="s">
        <v>122</v>
      </c>
      <c r="AG5"/>
      <c r="AH5"/>
    </row>
    <row r="6" spans="1:34" ht="45" customHeight="1">
      <c r="A6" s="225"/>
      <c r="B6" s="226"/>
      <c r="C6" s="94"/>
      <c r="D6" s="40"/>
      <c r="E6" s="99"/>
      <c r="F6" s="109" t="str">
        <f>D6&amp;E6</f>
        <v/>
      </c>
      <c r="G6" s="199"/>
      <c r="H6" s="199"/>
      <c r="I6" s="199"/>
      <c r="J6" s="199"/>
      <c r="K6" s="199"/>
      <c r="L6" s="104"/>
      <c r="M6" s="40"/>
      <c r="N6" s="41"/>
      <c r="O6" s="42"/>
      <c r="P6" s="42"/>
      <c r="Q6" s="42"/>
      <c r="R6" s="184" t="str">
        <f>IFERROR((N6+P6/O6),"")</f>
        <v/>
      </c>
      <c r="S6" s="185" t="str">
        <f>IFERROR((O6*R6+Q6),"")</f>
        <v/>
      </c>
      <c r="T6" s="186">
        <f>SUMIF($F6:$F30,F6,$S6:$S30)</f>
        <v>0</v>
      </c>
      <c r="U6" s="190"/>
      <c r="V6" s="119">
        <f>SUM(T6,U6)</f>
        <v>0</v>
      </c>
      <c r="W6" s="125">
        <f>IF(V6&gt;10000000,10000000,V6)</f>
        <v>0</v>
      </c>
      <c r="Z6" s="70">
        <f t="shared" ref="Z6:Z30" si="0">IF(M6="見守り・コミュニケーション",1,2)</f>
        <v>2</v>
      </c>
      <c r="AA6" s="70">
        <f t="shared" ref="AA6:AA30" si="1">IF(ISNUMBER(Q6),1,2)</f>
        <v>2</v>
      </c>
      <c r="AB6" s="70" t="str">
        <f>IF(AND(Z6=2,AA6=1),"エラー","")</f>
        <v/>
      </c>
      <c r="AG6"/>
      <c r="AH6" s="43"/>
    </row>
    <row r="7" spans="1:34" ht="45" customHeight="1">
      <c r="A7" s="225"/>
      <c r="B7" s="226"/>
      <c r="C7" s="39"/>
      <c r="D7" s="40"/>
      <c r="E7" s="99"/>
      <c r="F7" s="109" t="str">
        <f t="shared" ref="F7:F30" si="2">D7&amp;E7</f>
        <v/>
      </c>
      <c r="G7" s="199"/>
      <c r="H7" s="199"/>
      <c r="I7" s="199"/>
      <c r="J7" s="199"/>
      <c r="K7" s="199"/>
      <c r="L7" s="105"/>
      <c r="M7" s="40"/>
      <c r="N7" s="41"/>
      <c r="O7" s="42"/>
      <c r="P7" s="42"/>
      <c r="Q7" s="42"/>
      <c r="R7" s="184" t="str">
        <f t="shared" ref="R7:R30" si="3">IFERROR((N7+P7/O7),"")</f>
        <v/>
      </c>
      <c r="S7" s="185" t="str">
        <f t="shared" ref="S7:S30" si="4">IFERROR((O7*R7+Q7),"")</f>
        <v/>
      </c>
      <c r="T7" s="186" t="str">
        <f>IF($F$7=$F$6,"",SUMIF($F$6:$F$30,F7,$S$6:$S$29))</f>
        <v/>
      </c>
      <c r="U7" s="191"/>
      <c r="V7" s="117">
        <f t="shared" ref="V7:V8" si="5">SUM(T7,U7)</f>
        <v>0</v>
      </c>
      <c r="W7" s="126">
        <f t="shared" ref="W7:W8" si="6">IF(V7&gt;10000000,10000000,V7)</f>
        <v>0</v>
      </c>
      <c r="Z7" s="70">
        <f t="shared" si="0"/>
        <v>2</v>
      </c>
      <c r="AA7" s="70">
        <f t="shared" si="1"/>
        <v>2</v>
      </c>
      <c r="AB7" s="70" t="str">
        <f t="shared" ref="AB7:AB30" si="7">IF(AND(Z7=2,AA7=1),"エラー","")</f>
        <v/>
      </c>
      <c r="AG7"/>
      <c r="AH7" s="43"/>
    </row>
    <row r="8" spans="1:34" ht="45" customHeight="1">
      <c r="A8" s="225"/>
      <c r="B8" s="226"/>
      <c r="C8" s="39"/>
      <c r="D8" s="40"/>
      <c r="E8" s="99"/>
      <c r="F8" s="109" t="str">
        <f t="shared" si="2"/>
        <v/>
      </c>
      <c r="G8" s="199"/>
      <c r="H8" s="199"/>
      <c r="I8" s="199"/>
      <c r="J8" s="199"/>
      <c r="K8" s="199"/>
      <c r="L8" s="104"/>
      <c r="M8" s="40"/>
      <c r="N8" s="41"/>
      <c r="O8" s="42"/>
      <c r="P8" s="42"/>
      <c r="Q8" s="42"/>
      <c r="R8" s="184" t="str">
        <f t="shared" si="3"/>
        <v/>
      </c>
      <c r="S8" s="185" t="str">
        <f t="shared" si="4"/>
        <v/>
      </c>
      <c r="T8" s="186" t="str">
        <f>IF(OR(F8=$F$6,F8=$F$7),"",SUMIF($F$6:$F$30,F8,$S$6:$S$30))</f>
        <v/>
      </c>
      <c r="U8" s="191"/>
      <c r="V8" s="117">
        <f t="shared" si="5"/>
        <v>0</v>
      </c>
      <c r="W8" s="126">
        <f t="shared" si="6"/>
        <v>0</v>
      </c>
      <c r="Z8" s="70">
        <f t="shared" si="0"/>
        <v>2</v>
      </c>
      <c r="AA8" s="70">
        <f t="shared" si="1"/>
        <v>2</v>
      </c>
      <c r="AB8" s="70" t="str">
        <f t="shared" si="7"/>
        <v/>
      </c>
      <c r="AG8"/>
      <c r="AH8" s="43"/>
    </row>
    <row r="9" spans="1:34" ht="45" customHeight="1">
      <c r="A9" s="225"/>
      <c r="B9" s="226"/>
      <c r="C9" s="39"/>
      <c r="D9" s="40"/>
      <c r="E9" s="99"/>
      <c r="F9" s="102" t="str">
        <f t="shared" si="2"/>
        <v/>
      </c>
      <c r="G9" s="199"/>
      <c r="H9" s="199"/>
      <c r="I9" s="199"/>
      <c r="J9" s="199"/>
      <c r="K9" s="199"/>
      <c r="L9" s="105"/>
      <c r="M9" s="40"/>
      <c r="N9" s="41"/>
      <c r="O9" s="42"/>
      <c r="P9" s="42"/>
      <c r="Q9" s="42"/>
      <c r="R9" s="184" t="str">
        <f t="shared" si="3"/>
        <v/>
      </c>
      <c r="S9" s="185" t="str">
        <f t="shared" si="4"/>
        <v/>
      </c>
      <c r="T9" s="186" t="str">
        <f>IF(OR(F9=$F$6,F9=$F$7,F9=$F$8),"",SUMIF($F$6:$F$30,F9,$S$6:$S$30))</f>
        <v/>
      </c>
      <c r="U9" s="191"/>
      <c r="V9" s="117">
        <f>SUM(T9,U9)</f>
        <v>0</v>
      </c>
      <c r="W9" s="126">
        <f>IF(V9&gt;10000000,10000000,V9)</f>
        <v>0</v>
      </c>
      <c r="Z9" s="70">
        <f t="shared" si="0"/>
        <v>2</v>
      </c>
      <c r="AA9" s="70">
        <f t="shared" si="1"/>
        <v>2</v>
      </c>
      <c r="AB9" s="70" t="str">
        <f t="shared" si="7"/>
        <v/>
      </c>
      <c r="AG9"/>
      <c r="AH9" s="43"/>
    </row>
    <row r="10" spans="1:34" ht="45" customHeight="1">
      <c r="A10" s="225"/>
      <c r="B10" s="226"/>
      <c r="C10" s="39"/>
      <c r="D10" s="40"/>
      <c r="E10" s="99"/>
      <c r="F10" s="102" t="str">
        <f t="shared" si="2"/>
        <v/>
      </c>
      <c r="G10" s="199"/>
      <c r="H10" s="199"/>
      <c r="I10" s="199"/>
      <c r="J10" s="199"/>
      <c r="K10" s="199"/>
      <c r="L10" s="104"/>
      <c r="M10" s="40"/>
      <c r="N10" s="41"/>
      <c r="O10" s="42"/>
      <c r="P10" s="42"/>
      <c r="Q10" s="42"/>
      <c r="R10" s="184" t="str">
        <f t="shared" si="3"/>
        <v/>
      </c>
      <c r="S10" s="185" t="str">
        <f t="shared" si="4"/>
        <v/>
      </c>
      <c r="T10" s="186" t="str">
        <f>IF(OR(F10=$F$6,F10=$F$7,F10=$F$8,F10=$F$9),"",SUMIF($F$6:$F$30,F10,$S$6:$S$30))</f>
        <v/>
      </c>
      <c r="U10" s="191"/>
      <c r="V10" s="117">
        <f t="shared" ref="V10:V30" si="8">SUM(T10,U10)</f>
        <v>0</v>
      </c>
      <c r="W10" s="126">
        <f t="shared" ref="W10:W30" si="9">IF(V10&gt;10000000,10000000,V10)</f>
        <v>0</v>
      </c>
      <c r="Z10" s="70">
        <f t="shared" si="0"/>
        <v>2</v>
      </c>
      <c r="AA10" s="70">
        <f t="shared" si="1"/>
        <v>2</v>
      </c>
      <c r="AB10" s="70" t="str">
        <f t="shared" si="7"/>
        <v/>
      </c>
      <c r="AG10"/>
      <c r="AH10" s="43"/>
    </row>
    <row r="11" spans="1:34" ht="45" customHeight="1">
      <c r="A11" s="225"/>
      <c r="B11" s="226"/>
      <c r="C11" s="39"/>
      <c r="D11" s="40"/>
      <c r="E11" s="99"/>
      <c r="F11" s="102" t="str">
        <f t="shared" si="2"/>
        <v/>
      </c>
      <c r="G11" s="199"/>
      <c r="H11" s="199"/>
      <c r="I11" s="199"/>
      <c r="J11" s="199"/>
      <c r="K11" s="199"/>
      <c r="L11" s="105"/>
      <c r="M11" s="40"/>
      <c r="N11" s="41"/>
      <c r="O11" s="42"/>
      <c r="P11" s="42"/>
      <c r="Q11" s="42"/>
      <c r="R11" s="184" t="str">
        <f t="shared" si="3"/>
        <v/>
      </c>
      <c r="S11" s="185" t="str">
        <f t="shared" si="4"/>
        <v/>
      </c>
      <c r="T11" s="186" t="str">
        <f>IF(OR(F11=$F$6,F11=$F$7,F11=$F$8,F11=$F$9,F11=$F$10),"",SUMIF($F$6:$F$30,F11,$S$6:$S$30))</f>
        <v/>
      </c>
      <c r="U11" s="191"/>
      <c r="V11" s="117">
        <f t="shared" si="8"/>
        <v>0</v>
      </c>
      <c r="W11" s="126">
        <f t="shared" si="9"/>
        <v>0</v>
      </c>
      <c r="Z11" s="70">
        <f t="shared" si="0"/>
        <v>2</v>
      </c>
      <c r="AA11" s="70">
        <f t="shared" si="1"/>
        <v>2</v>
      </c>
      <c r="AB11" s="70" t="str">
        <f t="shared" si="7"/>
        <v/>
      </c>
      <c r="AH11" s="43"/>
    </row>
    <row r="12" spans="1:34" ht="45" customHeight="1">
      <c r="A12" s="225"/>
      <c r="B12" s="226"/>
      <c r="C12" s="39"/>
      <c r="D12" s="40"/>
      <c r="E12" s="99"/>
      <c r="F12" s="102" t="str">
        <f t="shared" si="2"/>
        <v/>
      </c>
      <c r="G12" s="199"/>
      <c r="H12" s="199"/>
      <c r="I12" s="199"/>
      <c r="J12" s="199"/>
      <c r="K12" s="199"/>
      <c r="L12" s="104"/>
      <c r="M12" s="40"/>
      <c r="N12" s="41"/>
      <c r="O12" s="42"/>
      <c r="P12" s="42"/>
      <c r="Q12" s="42"/>
      <c r="R12" s="184" t="str">
        <f t="shared" si="3"/>
        <v/>
      </c>
      <c r="S12" s="185" t="str">
        <f t="shared" si="4"/>
        <v/>
      </c>
      <c r="T12" s="186" t="str">
        <f>IF(OR(F12=$F$6,F12=$F$7,F12=$F$8,F12=$F$9,F12=$F$10,F12=$F$11),"",SUMIF($F$6:$F$30,F12,$S$6:$S$30))</f>
        <v/>
      </c>
      <c r="U12" s="191"/>
      <c r="V12" s="117">
        <f t="shared" si="8"/>
        <v>0</v>
      </c>
      <c r="W12" s="126">
        <f t="shared" si="9"/>
        <v>0</v>
      </c>
      <c r="Z12" s="70">
        <f t="shared" si="0"/>
        <v>2</v>
      </c>
      <c r="AA12" s="70">
        <f t="shared" si="1"/>
        <v>2</v>
      </c>
      <c r="AB12" s="70" t="str">
        <f t="shared" si="7"/>
        <v/>
      </c>
      <c r="AH12" s="43"/>
    </row>
    <row r="13" spans="1:34" ht="45" customHeight="1">
      <c r="A13" s="225"/>
      <c r="B13" s="226"/>
      <c r="C13" s="39"/>
      <c r="D13" s="40"/>
      <c r="E13" s="99"/>
      <c r="F13" s="102" t="str">
        <f t="shared" si="2"/>
        <v/>
      </c>
      <c r="G13" s="199"/>
      <c r="H13" s="199"/>
      <c r="I13" s="199"/>
      <c r="J13" s="199"/>
      <c r="K13" s="199"/>
      <c r="L13" s="105"/>
      <c r="M13" s="40"/>
      <c r="N13" s="41"/>
      <c r="O13" s="42"/>
      <c r="P13" s="42"/>
      <c r="Q13" s="42"/>
      <c r="R13" s="184" t="str">
        <f t="shared" si="3"/>
        <v/>
      </c>
      <c r="S13" s="185" t="str">
        <f t="shared" si="4"/>
        <v/>
      </c>
      <c r="T13" s="186" t="str">
        <f>IF(OR(F13=$F$6,F13=$F$7,F13=$F$8,F13=$F$9,F13=$F$10,F13=$F$11,F13=$F$12),"",SUMIF($F$6:$F$30,F13,$S$6:$S$30))</f>
        <v/>
      </c>
      <c r="U13" s="191"/>
      <c r="V13" s="117">
        <f t="shared" si="8"/>
        <v>0</v>
      </c>
      <c r="W13" s="126">
        <f t="shared" si="9"/>
        <v>0</v>
      </c>
      <c r="Z13" s="70">
        <f t="shared" si="0"/>
        <v>2</v>
      </c>
      <c r="AA13" s="70">
        <f t="shared" si="1"/>
        <v>2</v>
      </c>
      <c r="AB13" s="70" t="str">
        <f t="shared" si="7"/>
        <v/>
      </c>
    </row>
    <row r="14" spans="1:34" ht="45" customHeight="1">
      <c r="A14" s="225"/>
      <c r="B14" s="226"/>
      <c r="C14" s="39"/>
      <c r="D14" s="40"/>
      <c r="E14" s="99"/>
      <c r="F14" s="102" t="str">
        <f t="shared" si="2"/>
        <v/>
      </c>
      <c r="G14" s="199"/>
      <c r="H14" s="199"/>
      <c r="I14" s="199"/>
      <c r="J14" s="199"/>
      <c r="K14" s="199"/>
      <c r="L14" s="104"/>
      <c r="M14" s="40"/>
      <c r="N14" s="41"/>
      <c r="O14" s="42"/>
      <c r="P14" s="42"/>
      <c r="Q14" s="42"/>
      <c r="R14" s="184" t="str">
        <f t="shared" si="3"/>
        <v/>
      </c>
      <c r="S14" s="185" t="str">
        <f t="shared" si="4"/>
        <v/>
      </c>
      <c r="T14" s="186" t="str">
        <f>IF(OR(F14=$F$6,F14=$F$7,F14=$F$8,F14=$F$9,F14=$F$10,F14=$F$11,F14=$F$12,F14=$F$13),"",SUMIF($F$6:$F$30,F14,$S$6:$S$30))</f>
        <v/>
      </c>
      <c r="U14" s="191"/>
      <c r="V14" s="117">
        <f t="shared" si="8"/>
        <v>0</v>
      </c>
      <c r="W14" s="126">
        <f t="shared" si="9"/>
        <v>0</v>
      </c>
      <c r="Z14" s="70">
        <f t="shared" si="0"/>
        <v>2</v>
      </c>
      <c r="AA14" s="70">
        <f t="shared" si="1"/>
        <v>2</v>
      </c>
      <c r="AB14" s="70" t="str">
        <f t="shared" si="7"/>
        <v/>
      </c>
    </row>
    <row r="15" spans="1:34" ht="45" customHeight="1">
      <c r="A15" s="225"/>
      <c r="B15" s="226"/>
      <c r="C15" s="39"/>
      <c r="D15" s="40"/>
      <c r="E15" s="99"/>
      <c r="F15" s="102" t="str">
        <f t="shared" si="2"/>
        <v/>
      </c>
      <c r="G15" s="199"/>
      <c r="H15" s="199"/>
      <c r="I15" s="199"/>
      <c r="J15" s="199"/>
      <c r="K15" s="199"/>
      <c r="L15" s="105"/>
      <c r="M15" s="40"/>
      <c r="N15" s="41"/>
      <c r="O15" s="42"/>
      <c r="P15" s="42"/>
      <c r="Q15" s="42"/>
      <c r="R15" s="184" t="str">
        <f t="shared" si="3"/>
        <v/>
      </c>
      <c r="S15" s="185" t="str">
        <f t="shared" si="4"/>
        <v/>
      </c>
      <c r="T15" s="186" t="str">
        <f>IF(OR(F15=$F$6,F15=$F$7,F15=$F$8,F15=$F$9,F15=$F$10,F15=$F$11,F15=$F$12,F15=$F$13,F15=$F$14),"",SUMIF($F$6:$F$30,F15,$S$6:$S$30))</f>
        <v/>
      </c>
      <c r="U15" s="191"/>
      <c r="V15" s="117">
        <f t="shared" si="8"/>
        <v>0</v>
      </c>
      <c r="W15" s="126">
        <f t="shared" si="9"/>
        <v>0</v>
      </c>
      <c r="Z15" s="70">
        <f t="shared" si="0"/>
        <v>2</v>
      </c>
      <c r="AA15" s="70">
        <f t="shared" si="1"/>
        <v>2</v>
      </c>
      <c r="AB15" s="70" t="str">
        <f t="shared" si="7"/>
        <v/>
      </c>
    </row>
    <row r="16" spans="1:34" ht="45" customHeight="1">
      <c r="A16" s="225"/>
      <c r="B16" s="226"/>
      <c r="C16" s="39"/>
      <c r="D16" s="40"/>
      <c r="E16" s="99"/>
      <c r="F16" s="102" t="str">
        <f t="shared" si="2"/>
        <v/>
      </c>
      <c r="G16" s="199"/>
      <c r="H16" s="199"/>
      <c r="I16" s="199"/>
      <c r="J16" s="199"/>
      <c r="K16" s="199"/>
      <c r="L16" s="104"/>
      <c r="M16" s="40"/>
      <c r="N16" s="41"/>
      <c r="O16" s="42"/>
      <c r="P16" s="42"/>
      <c r="Q16" s="42"/>
      <c r="R16" s="184" t="str">
        <f t="shared" si="3"/>
        <v/>
      </c>
      <c r="S16" s="185" t="str">
        <f t="shared" si="4"/>
        <v/>
      </c>
      <c r="T16" s="186" t="str">
        <f>IF(OR(F16=$F$6,F16=$F$7,F16=$F$8,F16=$F$9,F16=$F$10,F16=$F$11,F16=$F$12,F16=$F$13,F16=$F$14,F16=$F$15),"",SUMIF($F$6:$F$30,F16,$S$6:$S$30))</f>
        <v/>
      </c>
      <c r="U16" s="191"/>
      <c r="V16" s="117">
        <f t="shared" si="8"/>
        <v>0</v>
      </c>
      <c r="W16" s="126">
        <f t="shared" si="9"/>
        <v>0</v>
      </c>
      <c r="Z16" s="70">
        <f t="shared" si="0"/>
        <v>2</v>
      </c>
      <c r="AA16" s="70">
        <f t="shared" si="1"/>
        <v>2</v>
      </c>
      <c r="AB16" s="70" t="str">
        <f t="shared" si="7"/>
        <v/>
      </c>
    </row>
    <row r="17" spans="1:28" ht="45" customHeight="1">
      <c r="A17" s="225"/>
      <c r="B17" s="226"/>
      <c r="C17" s="39"/>
      <c r="D17" s="40"/>
      <c r="E17" s="99"/>
      <c r="F17" s="102" t="str">
        <f t="shared" si="2"/>
        <v/>
      </c>
      <c r="G17" s="199"/>
      <c r="H17" s="199"/>
      <c r="I17" s="199"/>
      <c r="J17" s="199"/>
      <c r="K17" s="199"/>
      <c r="L17" s="105"/>
      <c r="M17" s="40"/>
      <c r="N17" s="41"/>
      <c r="O17" s="42"/>
      <c r="P17" s="42"/>
      <c r="Q17" s="42"/>
      <c r="R17" s="184" t="str">
        <f t="shared" si="3"/>
        <v/>
      </c>
      <c r="S17" s="185" t="str">
        <f t="shared" si="4"/>
        <v/>
      </c>
      <c r="T17" s="186" t="str">
        <f>IF(OR(F17=$F$6,F17=$F$7,F17=$F$8,F17=$F$9,F17=$F$10,F17=$F$11,F17=$F$12,F17=$F$13,F17=$F$14,F17=$F$15,F17=$F$16),"",SUMIF($F$6:$F$30,F17,$S$6:$S$30))</f>
        <v/>
      </c>
      <c r="U17" s="191"/>
      <c r="V17" s="117">
        <f t="shared" si="8"/>
        <v>0</v>
      </c>
      <c r="W17" s="126">
        <f t="shared" si="9"/>
        <v>0</v>
      </c>
      <c r="Z17" s="70">
        <f t="shared" si="0"/>
        <v>2</v>
      </c>
      <c r="AA17" s="70">
        <f t="shared" si="1"/>
        <v>2</v>
      </c>
      <c r="AB17" s="70" t="str">
        <f t="shared" si="7"/>
        <v/>
      </c>
    </row>
    <row r="18" spans="1:28" ht="45" customHeight="1">
      <c r="A18" s="225"/>
      <c r="B18" s="226"/>
      <c r="C18" s="39"/>
      <c r="D18" s="40"/>
      <c r="E18" s="99"/>
      <c r="F18" s="102" t="str">
        <f t="shared" si="2"/>
        <v/>
      </c>
      <c r="G18" s="199"/>
      <c r="H18" s="199"/>
      <c r="I18" s="199"/>
      <c r="J18" s="199"/>
      <c r="K18" s="199"/>
      <c r="L18" s="104"/>
      <c r="M18" s="40"/>
      <c r="N18" s="41"/>
      <c r="O18" s="42"/>
      <c r="P18" s="42"/>
      <c r="Q18" s="42"/>
      <c r="R18" s="184" t="str">
        <f t="shared" si="3"/>
        <v/>
      </c>
      <c r="S18" s="185" t="str">
        <f t="shared" si="4"/>
        <v/>
      </c>
      <c r="T18" s="186" t="str">
        <f>IF(OR(F18=$F$6,F18=$F$7,F18=$F$8,F18=$F$9,F18=$F$10,F18=$F$11,F18=$F$12,F18=$F$13,F18=$F$14,F18=$F$15,F18=$F$16,F18=$F$17),"",SUMIF($F$6:$F$30,F18,$S$6:$S$30))</f>
        <v/>
      </c>
      <c r="U18" s="191"/>
      <c r="V18" s="117">
        <f t="shared" si="8"/>
        <v>0</v>
      </c>
      <c r="W18" s="126">
        <f t="shared" si="9"/>
        <v>0</v>
      </c>
      <c r="Z18" s="70">
        <f t="shared" si="0"/>
        <v>2</v>
      </c>
      <c r="AA18" s="70">
        <f t="shared" si="1"/>
        <v>2</v>
      </c>
      <c r="AB18" s="70" t="str">
        <f t="shared" si="7"/>
        <v/>
      </c>
    </row>
    <row r="19" spans="1:28" ht="45" customHeight="1">
      <c r="A19" s="225"/>
      <c r="B19" s="226"/>
      <c r="C19" s="39"/>
      <c r="D19" s="40"/>
      <c r="E19" s="99"/>
      <c r="F19" s="102" t="str">
        <f t="shared" si="2"/>
        <v/>
      </c>
      <c r="G19" s="199"/>
      <c r="H19" s="199"/>
      <c r="I19" s="199"/>
      <c r="J19" s="199"/>
      <c r="K19" s="199"/>
      <c r="L19" s="104"/>
      <c r="M19" s="40"/>
      <c r="N19" s="41"/>
      <c r="O19" s="42"/>
      <c r="P19" s="42"/>
      <c r="Q19" s="42"/>
      <c r="R19" s="184" t="str">
        <f t="shared" si="3"/>
        <v/>
      </c>
      <c r="S19" s="185" t="str">
        <f t="shared" si="4"/>
        <v/>
      </c>
      <c r="T19" s="186" t="str">
        <f>IF(OR(F19=$F$6,F19=$F$7,F19=$F$8,F19=$F$9,F19=$F$10,F19=$F$11,F19=$F$12,F19=$F$13,F19=$F$14,F19=$F$15,F19=$F$16,F19=$F$17,F19=$F$18),"",SUMIF($F$6:$F$30,F19,$S$6:$S$30))</f>
        <v/>
      </c>
      <c r="U19" s="191"/>
      <c r="V19" s="117">
        <f t="shared" si="8"/>
        <v>0</v>
      </c>
      <c r="W19" s="126">
        <f t="shared" si="9"/>
        <v>0</v>
      </c>
      <c r="Z19" s="70">
        <f t="shared" si="0"/>
        <v>2</v>
      </c>
      <c r="AA19" s="70">
        <f t="shared" si="1"/>
        <v>2</v>
      </c>
      <c r="AB19" s="70" t="str">
        <f t="shared" si="7"/>
        <v/>
      </c>
    </row>
    <row r="20" spans="1:28" ht="45" customHeight="1">
      <c r="A20" s="225"/>
      <c r="B20" s="226"/>
      <c r="C20" s="39"/>
      <c r="D20" s="40"/>
      <c r="E20" s="99"/>
      <c r="F20" s="102" t="str">
        <f t="shared" si="2"/>
        <v/>
      </c>
      <c r="G20" s="199"/>
      <c r="H20" s="199"/>
      <c r="I20" s="199"/>
      <c r="J20" s="199"/>
      <c r="K20" s="199"/>
      <c r="L20" s="104"/>
      <c r="M20" s="40"/>
      <c r="N20" s="41"/>
      <c r="O20" s="42"/>
      <c r="P20" s="42"/>
      <c r="Q20" s="42"/>
      <c r="R20" s="184" t="str">
        <f t="shared" si="3"/>
        <v/>
      </c>
      <c r="S20" s="185" t="str">
        <f t="shared" si="4"/>
        <v/>
      </c>
      <c r="T20" s="186" t="str">
        <f>IF(OR(F20=$F$6,F20=$F$7,F20=$F$8,F20=$F$9,F20=$F$10,F20=$F$11,F20=$F$12,F20=$F$13,F20=$F$14,F20=$F$15,F20=$F$16,F20=$F$17,F20=$F$18,F20=$F$19),"",SUMIF($F$6:$F$30,F20,$S$6:$S$30))</f>
        <v/>
      </c>
      <c r="U20" s="191"/>
      <c r="V20" s="117">
        <f t="shared" si="8"/>
        <v>0</v>
      </c>
      <c r="W20" s="126">
        <f t="shared" si="9"/>
        <v>0</v>
      </c>
      <c r="Z20" s="70">
        <f t="shared" si="0"/>
        <v>2</v>
      </c>
      <c r="AA20" s="70">
        <f t="shared" si="1"/>
        <v>2</v>
      </c>
      <c r="AB20" s="70" t="str">
        <f t="shared" si="7"/>
        <v/>
      </c>
    </row>
    <row r="21" spans="1:28" ht="45" customHeight="1">
      <c r="A21" s="225"/>
      <c r="B21" s="226"/>
      <c r="C21" s="39"/>
      <c r="D21" s="40"/>
      <c r="E21" s="99"/>
      <c r="F21" s="102" t="str">
        <f t="shared" si="2"/>
        <v/>
      </c>
      <c r="G21" s="199"/>
      <c r="H21" s="199"/>
      <c r="I21" s="199"/>
      <c r="J21" s="199"/>
      <c r="K21" s="199"/>
      <c r="L21" s="104"/>
      <c r="M21" s="40"/>
      <c r="N21" s="41"/>
      <c r="O21" s="42"/>
      <c r="P21" s="42"/>
      <c r="Q21" s="42"/>
      <c r="R21" s="184" t="str">
        <f t="shared" si="3"/>
        <v/>
      </c>
      <c r="S21" s="185" t="str">
        <f t="shared" si="4"/>
        <v/>
      </c>
      <c r="T21" s="186" t="str">
        <f>IF(OR(F21=$F$6,F21=$F$7,F21=$F$8,F21=$F$9,F21=$F$10,F21=$F$11,F21=$F$12,F21=$F$13,F21=$F$14,F21=$F$15,F21=$F$16,F21=$F$17,F21=$F$18,F21=$F$19,F21=$F$20),"",SUMIF($F$6:$F$30,F21,$S$6:$S$30))</f>
        <v/>
      </c>
      <c r="U21" s="191"/>
      <c r="V21" s="117">
        <f t="shared" si="8"/>
        <v>0</v>
      </c>
      <c r="W21" s="126">
        <f t="shared" si="9"/>
        <v>0</v>
      </c>
      <c r="Z21" s="70">
        <f t="shared" si="0"/>
        <v>2</v>
      </c>
      <c r="AA21" s="70">
        <f t="shared" si="1"/>
        <v>2</v>
      </c>
      <c r="AB21" s="70" t="str">
        <f t="shared" si="7"/>
        <v/>
      </c>
    </row>
    <row r="22" spans="1:28" ht="45" customHeight="1">
      <c r="A22" s="225"/>
      <c r="B22" s="226"/>
      <c r="C22" s="39"/>
      <c r="D22" s="40"/>
      <c r="E22" s="99"/>
      <c r="F22" s="102" t="str">
        <f t="shared" si="2"/>
        <v/>
      </c>
      <c r="G22" s="199"/>
      <c r="H22" s="199"/>
      <c r="I22" s="199"/>
      <c r="J22" s="199"/>
      <c r="K22" s="199"/>
      <c r="L22" s="104"/>
      <c r="M22" s="40"/>
      <c r="N22" s="41"/>
      <c r="O22" s="42"/>
      <c r="P22" s="42"/>
      <c r="Q22" s="42"/>
      <c r="R22" s="184" t="str">
        <f t="shared" si="3"/>
        <v/>
      </c>
      <c r="S22" s="185" t="str">
        <f t="shared" si="4"/>
        <v/>
      </c>
      <c r="T22" s="186" t="str">
        <f>IF(OR(F22=$F$6,F22=$F$7,F22=$F$8,F22=$F$9,F22=$F$10,F22=$F$11,F22=$F$12,F22=$F$13,F22=$F$14,F22=$F$15,F22=$F$16,F22=$F$17,F22=$F$18,F22=$F$19,F22=$F$20,F22=$F$21),"",SUMIF($F$6:$F$30,F22,$S$6:$S$30))</f>
        <v/>
      </c>
      <c r="U22" s="191"/>
      <c r="V22" s="117">
        <f t="shared" si="8"/>
        <v>0</v>
      </c>
      <c r="W22" s="126">
        <f t="shared" si="9"/>
        <v>0</v>
      </c>
      <c r="Z22" s="70">
        <f t="shared" si="0"/>
        <v>2</v>
      </c>
      <c r="AA22" s="70">
        <f t="shared" si="1"/>
        <v>2</v>
      </c>
      <c r="AB22" s="70" t="str">
        <f t="shared" si="7"/>
        <v/>
      </c>
    </row>
    <row r="23" spans="1:28" ht="45" customHeight="1">
      <c r="A23" s="225"/>
      <c r="B23" s="226"/>
      <c r="C23" s="39"/>
      <c r="D23" s="40"/>
      <c r="E23" s="99"/>
      <c r="F23" s="102" t="str">
        <f t="shared" si="2"/>
        <v/>
      </c>
      <c r="G23" s="199"/>
      <c r="H23" s="199"/>
      <c r="I23" s="199"/>
      <c r="J23" s="199"/>
      <c r="K23" s="199"/>
      <c r="L23" s="104"/>
      <c r="M23" s="40"/>
      <c r="N23" s="41"/>
      <c r="O23" s="42"/>
      <c r="P23" s="42"/>
      <c r="Q23" s="42"/>
      <c r="R23" s="184" t="str">
        <f t="shared" si="3"/>
        <v/>
      </c>
      <c r="S23" s="185" t="str">
        <f t="shared" si="4"/>
        <v/>
      </c>
      <c r="T23" s="186" t="str">
        <f>IF(OR(F23=$F$6,F23=$F$7,F23=$F$8,F23=$F$9,F23=$F$10,F23=$F$11,F23=$F$12,F23=$F$13,F23=$F$14,F23=$F$15,F23=$F$16,F23=$F$17,F23=$F$18,F23=$F$19,F23=$F$20,F23=$F$21,F23=$F$22),"",SUMIF($F$6:$F$30,F23,$S$6:$S$30))</f>
        <v/>
      </c>
      <c r="U23" s="191"/>
      <c r="V23" s="117">
        <f t="shared" si="8"/>
        <v>0</v>
      </c>
      <c r="W23" s="126">
        <f t="shared" si="9"/>
        <v>0</v>
      </c>
      <c r="Z23" s="70">
        <f t="shared" si="0"/>
        <v>2</v>
      </c>
      <c r="AA23" s="70">
        <f t="shared" si="1"/>
        <v>2</v>
      </c>
      <c r="AB23" s="70" t="str">
        <f t="shared" si="7"/>
        <v/>
      </c>
    </row>
    <row r="24" spans="1:28" ht="45" customHeight="1">
      <c r="A24" s="225"/>
      <c r="B24" s="226"/>
      <c r="C24" s="39"/>
      <c r="D24" s="40"/>
      <c r="E24" s="99"/>
      <c r="F24" s="102" t="str">
        <f t="shared" si="2"/>
        <v/>
      </c>
      <c r="G24" s="199"/>
      <c r="H24" s="199"/>
      <c r="I24" s="199"/>
      <c r="J24" s="199"/>
      <c r="K24" s="199"/>
      <c r="L24" s="104"/>
      <c r="M24" s="40"/>
      <c r="N24" s="41"/>
      <c r="O24" s="42"/>
      <c r="P24" s="42"/>
      <c r="Q24" s="42"/>
      <c r="R24" s="184" t="str">
        <f t="shared" si="3"/>
        <v/>
      </c>
      <c r="S24" s="185" t="str">
        <f t="shared" si="4"/>
        <v/>
      </c>
      <c r="T24" s="186" t="str">
        <f>IF(OR(F24=$F$6,F24=$F$7,F24=$F$8,F24=$F$9,F24=$F$10,F24=$F$11,F24=$F$12,F24=$F$13,F24=$F$14,F24=$F$15,F24=$F$16,F24=$F$17,F24=$F$18,F24=$F$19,F24=$F$20,F24=$F$21,F24=$F$22,F24=$F$23),"",SUMIF($F$6:$F$30,F24,$S$6:$S$30))</f>
        <v/>
      </c>
      <c r="U24" s="191"/>
      <c r="V24" s="117">
        <f t="shared" si="8"/>
        <v>0</v>
      </c>
      <c r="W24" s="126">
        <f t="shared" si="9"/>
        <v>0</v>
      </c>
      <c r="Z24" s="70">
        <f t="shared" si="0"/>
        <v>2</v>
      </c>
      <c r="AA24" s="70">
        <f t="shared" si="1"/>
        <v>2</v>
      </c>
      <c r="AB24" s="70" t="str">
        <f t="shared" si="7"/>
        <v/>
      </c>
    </row>
    <row r="25" spans="1:28" ht="45" customHeight="1">
      <c r="A25" s="225"/>
      <c r="B25" s="226"/>
      <c r="C25" s="39"/>
      <c r="D25" s="40"/>
      <c r="E25" s="99"/>
      <c r="F25" s="102" t="str">
        <f t="shared" si="2"/>
        <v/>
      </c>
      <c r="G25" s="199"/>
      <c r="H25" s="199"/>
      <c r="I25" s="199"/>
      <c r="J25" s="199"/>
      <c r="K25" s="199"/>
      <c r="L25" s="104"/>
      <c r="M25" s="40"/>
      <c r="N25" s="41"/>
      <c r="O25" s="42"/>
      <c r="P25" s="42"/>
      <c r="Q25" s="42"/>
      <c r="R25" s="184" t="str">
        <f t="shared" si="3"/>
        <v/>
      </c>
      <c r="S25" s="185" t="str">
        <f t="shared" si="4"/>
        <v/>
      </c>
      <c r="T25" s="186" t="str">
        <f>IF(OR(F25=$F$6,F25=$F$7,F25=$F$8,F25=$F$9,F25=$F$10,F25=$F$11,F25=$F$12,F25=$F$13,F25=$F$14,F25=$F$15,F25=$F$16,F25=$F$17,F25=$F$18,F25=$F$19,F25=$F$20,F25=$F$21,F25=$F$22,F25=$F$23,F25=$F$24),"",SUMIF($F$6:$F$30,F25,$S$6:$S$30))</f>
        <v/>
      </c>
      <c r="U25" s="191"/>
      <c r="V25" s="117">
        <f t="shared" si="8"/>
        <v>0</v>
      </c>
      <c r="W25" s="126">
        <f t="shared" si="9"/>
        <v>0</v>
      </c>
      <c r="Z25" s="70">
        <f t="shared" si="0"/>
        <v>2</v>
      </c>
      <c r="AA25" s="70">
        <f t="shared" si="1"/>
        <v>2</v>
      </c>
      <c r="AB25" s="70" t="str">
        <f t="shared" si="7"/>
        <v/>
      </c>
    </row>
    <row r="26" spans="1:28" ht="45" customHeight="1">
      <c r="A26" s="225"/>
      <c r="B26" s="226"/>
      <c r="C26" s="39"/>
      <c r="D26" s="40"/>
      <c r="E26" s="99"/>
      <c r="F26" s="102" t="str">
        <f t="shared" si="2"/>
        <v/>
      </c>
      <c r="G26" s="199"/>
      <c r="H26" s="199"/>
      <c r="I26" s="199"/>
      <c r="J26" s="199"/>
      <c r="K26" s="199"/>
      <c r="L26" s="104"/>
      <c r="M26" s="40"/>
      <c r="N26" s="41"/>
      <c r="O26" s="42"/>
      <c r="P26" s="42"/>
      <c r="Q26" s="42"/>
      <c r="R26" s="184" t="str">
        <f t="shared" si="3"/>
        <v/>
      </c>
      <c r="S26" s="185" t="str">
        <f t="shared" si="4"/>
        <v/>
      </c>
      <c r="T26" s="186" t="str">
        <f>IF(OR(F26=$F$6,F26=$F$7,F26=$F$8,F26=$F$9,F26=$F$10,F26=$F$11,F26=$F$12,F26=$F$13,F26=$F$14,F26=$F$15,F26=$F$16,F26=$F$17,F26=$F$18,F26=$F$19,F26=$F$20,F26=$F$21,F26=$F$22,F26=$F$23,F26=$F$24,F26=$F$25),"",SUMIF($F$6:$F$30,F26,$S$6:$S$30))</f>
        <v/>
      </c>
      <c r="U26" s="191"/>
      <c r="V26" s="117">
        <f t="shared" si="8"/>
        <v>0</v>
      </c>
      <c r="W26" s="126">
        <f t="shared" si="9"/>
        <v>0</v>
      </c>
      <c r="Z26" s="70">
        <f t="shared" si="0"/>
        <v>2</v>
      </c>
      <c r="AA26" s="70">
        <f t="shared" si="1"/>
        <v>2</v>
      </c>
      <c r="AB26" s="70" t="str">
        <f t="shared" si="7"/>
        <v/>
      </c>
    </row>
    <row r="27" spans="1:28" ht="45" customHeight="1">
      <c r="A27" s="225"/>
      <c r="B27" s="226"/>
      <c r="C27" s="39"/>
      <c r="D27" s="40"/>
      <c r="E27" s="99"/>
      <c r="F27" s="102" t="str">
        <f t="shared" si="2"/>
        <v/>
      </c>
      <c r="G27" s="199"/>
      <c r="H27" s="199"/>
      <c r="I27" s="199"/>
      <c r="J27" s="199"/>
      <c r="K27" s="199"/>
      <c r="L27" s="104"/>
      <c r="M27" s="40"/>
      <c r="N27" s="41"/>
      <c r="O27" s="42"/>
      <c r="P27" s="42"/>
      <c r="Q27" s="42"/>
      <c r="R27" s="184" t="str">
        <f t="shared" si="3"/>
        <v/>
      </c>
      <c r="S27" s="185" t="str">
        <f t="shared" si="4"/>
        <v/>
      </c>
      <c r="T27" s="186" t="str">
        <f>IF(OR(F27=$F$6,F27=$F$7,F27=$F$8,F27=$F$9,F27=$F$10,F27=$F$11,F27=$F$12,F27=$F$13,F27=$F$14,F27=$F$15,F27=$F$16,F27=$F$17,F27=$F$18,F27=$F$19,F27=$F$20,F27=$F$21,F27=$F$22,F27=$F$23,F27=$F$24,F27=$F$25,F27=$F$26),"",SUMIF($F$6:$F$30,F27,$S$6:$S$30))</f>
        <v/>
      </c>
      <c r="U27" s="191"/>
      <c r="V27" s="117">
        <f t="shared" si="8"/>
        <v>0</v>
      </c>
      <c r="W27" s="126">
        <f t="shared" si="9"/>
        <v>0</v>
      </c>
      <c r="Z27" s="70">
        <f t="shared" si="0"/>
        <v>2</v>
      </c>
      <c r="AA27" s="70">
        <f t="shared" si="1"/>
        <v>2</v>
      </c>
      <c r="AB27" s="70" t="str">
        <f t="shared" si="7"/>
        <v/>
      </c>
    </row>
    <row r="28" spans="1:28" ht="45" customHeight="1">
      <c r="A28" s="225"/>
      <c r="B28" s="226"/>
      <c r="C28" s="39"/>
      <c r="D28" s="40"/>
      <c r="E28" s="99"/>
      <c r="F28" s="102" t="str">
        <f t="shared" si="2"/>
        <v/>
      </c>
      <c r="G28" s="199"/>
      <c r="H28" s="199"/>
      <c r="I28" s="199"/>
      <c r="J28" s="199"/>
      <c r="K28" s="199"/>
      <c r="L28" s="104"/>
      <c r="M28" s="40"/>
      <c r="N28" s="41"/>
      <c r="O28" s="42"/>
      <c r="P28" s="42"/>
      <c r="Q28" s="42"/>
      <c r="R28" s="184" t="str">
        <f t="shared" si="3"/>
        <v/>
      </c>
      <c r="S28" s="185" t="str">
        <f t="shared" si="4"/>
        <v/>
      </c>
      <c r="T28" s="186" t="str">
        <f>IF(OR(F28=$F$6,F28=$F$7,F28=$F$8,F28=$F$9,F28=$F$10,F28=$F$11,F28=$F$12,F28=$F$13,F28=$F$14,F28=$F$15,F28=$F$16,F28=$F$17,F28=$F$18,F28=$F$19,F28=$F$20,F28=$F$21,F28=$F$22,F28=$F$23,F28=$F$24,F28=$F$25,F28=$F$26,F28=$F$27),"",SUMIF($F$6:$F$30,F28,$S$6:$S$30))</f>
        <v/>
      </c>
      <c r="U28" s="191"/>
      <c r="V28" s="117">
        <f t="shared" si="8"/>
        <v>0</v>
      </c>
      <c r="W28" s="126">
        <f t="shared" si="9"/>
        <v>0</v>
      </c>
      <c r="Z28" s="70">
        <f t="shared" si="0"/>
        <v>2</v>
      </c>
      <c r="AA28" s="70">
        <f t="shared" si="1"/>
        <v>2</v>
      </c>
      <c r="AB28" s="70" t="str">
        <f t="shared" si="7"/>
        <v/>
      </c>
    </row>
    <row r="29" spans="1:28" ht="45" customHeight="1">
      <c r="A29" s="225"/>
      <c r="B29" s="226"/>
      <c r="C29" s="39"/>
      <c r="D29" s="40"/>
      <c r="E29" s="99"/>
      <c r="F29" s="102" t="str">
        <f t="shared" si="2"/>
        <v/>
      </c>
      <c r="G29" s="199"/>
      <c r="H29" s="199"/>
      <c r="I29" s="199"/>
      <c r="J29" s="199"/>
      <c r="K29" s="199"/>
      <c r="L29" s="104"/>
      <c r="M29" s="40"/>
      <c r="N29" s="41"/>
      <c r="O29" s="42"/>
      <c r="P29" s="42"/>
      <c r="Q29" s="42"/>
      <c r="R29" s="184" t="str">
        <f t="shared" si="3"/>
        <v/>
      </c>
      <c r="S29" s="185" t="str">
        <f t="shared" si="4"/>
        <v/>
      </c>
      <c r="T29" s="186" t="str">
        <f>IF(OR(F29=$F$6,F29=$F$7,F29=$F$8,F29=$F$9,F29=$F$10,F29=$F$11,F29=$F$12,F29=$F$13,F29=$F$14,F29=$F$15,F29=$F$16,F29=$F$17,F29=$F$18,F29=$F$19,F29=$F$20,F29=$F$21,F29=$F$22,F29=$F$23,F29=$F$24,F29=$F$25,F29=$F$26,F29=$F$27,F29=$F$28),"",SUMIF($F$6:$F$30,F29,$S$6:$S$30))</f>
        <v/>
      </c>
      <c r="U29" s="191"/>
      <c r="V29" s="117">
        <f t="shared" si="8"/>
        <v>0</v>
      </c>
      <c r="W29" s="126">
        <f t="shared" si="9"/>
        <v>0</v>
      </c>
      <c r="Z29" s="70">
        <f t="shared" si="0"/>
        <v>2</v>
      </c>
      <c r="AA29" s="70">
        <f t="shared" si="1"/>
        <v>2</v>
      </c>
      <c r="AB29" s="70" t="str">
        <f t="shared" si="7"/>
        <v/>
      </c>
    </row>
    <row r="30" spans="1:28" ht="45" customHeight="1">
      <c r="A30" s="225"/>
      <c r="B30" s="226"/>
      <c r="C30" s="39"/>
      <c r="D30" s="40"/>
      <c r="E30" s="99"/>
      <c r="F30" s="102" t="str">
        <f t="shared" si="2"/>
        <v/>
      </c>
      <c r="G30" s="199"/>
      <c r="H30" s="199"/>
      <c r="I30" s="199"/>
      <c r="J30" s="199"/>
      <c r="K30" s="199"/>
      <c r="L30" s="105"/>
      <c r="M30" s="40"/>
      <c r="N30" s="41"/>
      <c r="O30" s="42"/>
      <c r="P30" s="42"/>
      <c r="Q30" s="42"/>
      <c r="R30" s="184" t="str">
        <f t="shared" si="3"/>
        <v/>
      </c>
      <c r="S30" s="185" t="str">
        <f t="shared" si="4"/>
        <v/>
      </c>
      <c r="T30" s="186" t="str">
        <f>IF(OR(F30=$F$6,F30=$F$7,F30=$F$8,F30=$F$9,F30=$F$10,F30=$F$11,F30=$F$12,F30=$F$13,F30=$F$14,F30=$F$15,F30=$F$16,F30=$F$17,F30=$F$18,F30=$F$19,F30=$F$20,F30=$F$21,F30=$F$22,F30=$F$23,F30=$F$24,F30=$F$25,F30=$F$26,F30=$F$27,F30=$F$28,F30=$F$29),"",SUMIF($F$6:$F$30,F30,$S$6:$S$30))</f>
        <v/>
      </c>
      <c r="U30" s="191"/>
      <c r="V30" s="117">
        <f t="shared" si="8"/>
        <v>0</v>
      </c>
      <c r="W30" s="126">
        <f t="shared" si="9"/>
        <v>0</v>
      </c>
      <c r="Z30" s="70">
        <f t="shared" si="0"/>
        <v>2</v>
      </c>
      <c r="AA30" s="70">
        <f t="shared" si="1"/>
        <v>2</v>
      </c>
      <c r="AB30" s="70" t="str">
        <f t="shared" si="7"/>
        <v/>
      </c>
    </row>
    <row r="31" spans="1:28" ht="45" customHeight="1" thickBot="1">
      <c r="A31" s="231" t="s">
        <v>16</v>
      </c>
      <c r="B31" s="232"/>
      <c r="C31" s="100"/>
      <c r="D31" s="100"/>
      <c r="E31" s="101"/>
      <c r="F31" s="103"/>
      <c r="G31" s="200"/>
      <c r="H31" s="200"/>
      <c r="I31" s="200"/>
      <c r="J31" s="200"/>
      <c r="K31" s="200"/>
      <c r="L31" s="106"/>
      <c r="M31" s="100"/>
      <c r="N31" s="107"/>
      <c r="O31" s="108"/>
      <c r="P31" s="108"/>
      <c r="Q31" s="108"/>
      <c r="R31" s="187"/>
      <c r="S31" s="188">
        <f>SUM(S6:S30)</f>
        <v>0</v>
      </c>
      <c r="T31" s="189">
        <f>SUM(T6:T30)</f>
        <v>0</v>
      </c>
      <c r="U31" s="56">
        <f>SUM(U6:U30)</f>
        <v>0</v>
      </c>
      <c r="V31" s="118">
        <f>SUM(V6:V30)</f>
        <v>0</v>
      </c>
      <c r="W31" s="120">
        <f>SUM(W6:W30)</f>
        <v>0</v>
      </c>
    </row>
    <row r="32" spans="1:28" ht="45" customHeight="1" thickBot="1">
      <c r="A32" s="44"/>
      <c r="B32" s="44"/>
      <c r="C32" s="45"/>
      <c r="D32" s="45"/>
      <c r="E32" s="45"/>
      <c r="F32" s="45"/>
      <c r="G32" s="45"/>
      <c r="H32" s="45"/>
      <c r="I32" s="45"/>
      <c r="J32" s="45"/>
      <c r="K32" s="45"/>
      <c r="L32" s="44"/>
      <c r="M32" s="45"/>
      <c r="N32" s="46"/>
      <c r="O32" s="46"/>
      <c r="P32" s="46"/>
      <c r="Q32" s="46"/>
      <c r="R32" s="46"/>
      <c r="S32" s="46"/>
      <c r="T32" s="46"/>
      <c r="U32" s="46"/>
    </row>
    <row r="33" spans="1:23" ht="45" customHeight="1">
      <c r="A33" s="44"/>
      <c r="B33" s="44"/>
      <c r="C33" s="45"/>
      <c r="D33" s="45"/>
      <c r="E33" s="45"/>
      <c r="F33" s="45"/>
      <c r="G33" s="45"/>
      <c r="H33" s="45"/>
      <c r="I33" s="45"/>
      <c r="J33" s="45"/>
      <c r="K33" s="45"/>
      <c r="L33" s="44"/>
      <c r="M33" s="45"/>
      <c r="N33" s="46"/>
      <c r="O33" s="46"/>
      <c r="P33" s="46"/>
      <c r="Q33" s="46"/>
      <c r="R33" s="46"/>
      <c r="S33" s="46"/>
      <c r="U33" s="47"/>
      <c r="V33" s="68" t="s">
        <v>124</v>
      </c>
      <c r="W33" s="48">
        <f>W31*3/4</f>
        <v>0</v>
      </c>
    </row>
    <row r="34" spans="1:23" ht="58.5" customHeight="1">
      <c r="A34" s="44"/>
      <c r="B34" s="44"/>
      <c r="C34" s="45"/>
      <c r="D34" s="45"/>
      <c r="E34" s="45"/>
      <c r="F34" s="45"/>
      <c r="G34" s="45"/>
      <c r="H34" s="45"/>
      <c r="I34" s="45"/>
      <c r="J34" s="45"/>
      <c r="K34" s="45"/>
      <c r="L34" s="44"/>
      <c r="M34" s="45"/>
      <c r="N34" s="46"/>
      <c r="O34" s="46"/>
      <c r="P34" s="46"/>
      <c r="Q34" s="46"/>
      <c r="R34" s="46"/>
      <c r="S34" s="46"/>
      <c r="U34" s="47"/>
      <c r="V34" s="194" t="s">
        <v>125</v>
      </c>
      <c r="W34" s="195"/>
    </row>
    <row r="35" spans="1:23" ht="45" customHeight="1">
      <c r="A35" s="44"/>
      <c r="B35" s="44"/>
      <c r="C35" s="45"/>
      <c r="D35" s="45"/>
      <c r="E35" s="45"/>
      <c r="F35" s="45"/>
      <c r="G35" s="45"/>
      <c r="H35" s="45"/>
      <c r="I35" s="45"/>
      <c r="J35" s="45"/>
      <c r="K35" s="45"/>
      <c r="L35" s="44"/>
      <c r="M35" s="45"/>
      <c r="N35" s="46"/>
      <c r="O35" s="46"/>
      <c r="P35" s="46"/>
      <c r="Q35" s="46"/>
      <c r="R35" s="46"/>
      <c r="S35" s="46"/>
      <c r="U35" s="47"/>
      <c r="V35" s="193" t="s">
        <v>126</v>
      </c>
      <c r="W35" s="192">
        <f>MIN(W33:W34)</f>
        <v>0</v>
      </c>
    </row>
    <row r="36" spans="1:23" ht="45" customHeight="1" thickBot="1">
      <c r="A36" s="44"/>
      <c r="B36" s="44"/>
      <c r="C36" s="45"/>
      <c r="D36" s="45"/>
      <c r="E36" s="45"/>
      <c r="F36" s="45"/>
      <c r="G36" s="45"/>
      <c r="H36" s="45"/>
      <c r="I36" s="45"/>
      <c r="J36" s="45"/>
      <c r="K36" s="45"/>
      <c r="L36" s="44"/>
      <c r="M36" s="45"/>
      <c r="N36" s="46"/>
      <c r="O36" s="46"/>
      <c r="P36" s="46"/>
      <c r="Q36" s="46"/>
      <c r="R36" s="46"/>
      <c r="S36" s="46"/>
      <c r="U36" s="47"/>
      <c r="V36" s="69" t="s">
        <v>127</v>
      </c>
      <c r="W36" s="49">
        <f>ROUNDDOWN(W35*2/3,-3)</f>
        <v>0</v>
      </c>
    </row>
    <row r="37" spans="1:23" ht="23.1" customHeight="1">
      <c r="A37" s="50" t="s">
        <v>17</v>
      </c>
      <c r="B37" s="51" t="s">
        <v>18</v>
      </c>
      <c r="C37" s="45"/>
      <c r="D37" s="45"/>
      <c r="E37" s="45"/>
      <c r="F37" s="45"/>
      <c r="G37" s="45"/>
      <c r="H37" s="45"/>
      <c r="I37" s="45"/>
      <c r="J37" s="45"/>
      <c r="K37" s="45"/>
      <c r="L37" s="44"/>
      <c r="M37" s="45"/>
      <c r="N37" s="46"/>
      <c r="O37" s="46"/>
      <c r="P37" s="46"/>
      <c r="Q37" s="46"/>
      <c r="R37" s="46"/>
      <c r="S37" s="46"/>
      <c r="U37" s="47"/>
    </row>
    <row r="38" spans="1:23" ht="23.1" customHeight="1">
      <c r="A38" s="52" t="s">
        <v>19</v>
      </c>
      <c r="B38" s="35" t="s">
        <v>113</v>
      </c>
      <c r="C38" s="53"/>
      <c r="D38" s="53"/>
      <c r="E38" s="53"/>
      <c r="F38" s="53"/>
      <c r="G38" s="53"/>
      <c r="H38" s="53"/>
      <c r="I38" s="53"/>
      <c r="J38" s="53"/>
      <c r="K38" s="53"/>
      <c r="L38" s="34"/>
      <c r="M38" s="34"/>
      <c r="N38" s="34"/>
      <c r="O38" s="34"/>
    </row>
    <row r="39" spans="1:23" ht="23.1" customHeight="1">
      <c r="A39" s="52"/>
      <c r="B39" s="35" t="s">
        <v>114</v>
      </c>
      <c r="C39" s="53"/>
      <c r="D39" s="53"/>
      <c r="E39" s="53"/>
      <c r="F39" s="53"/>
      <c r="G39" s="53"/>
      <c r="H39" s="53"/>
      <c r="I39" s="53"/>
      <c r="J39" s="53"/>
      <c r="K39" s="53"/>
      <c r="L39" s="34"/>
      <c r="M39" s="34"/>
      <c r="N39" s="34"/>
      <c r="O39" s="34"/>
    </row>
    <row r="40" spans="1:23" ht="23.1" customHeight="1">
      <c r="A40" s="52" t="s">
        <v>20</v>
      </c>
      <c r="B40" s="35" t="s">
        <v>21</v>
      </c>
      <c r="C40" s="53"/>
      <c r="D40" s="53"/>
      <c r="E40" s="53"/>
      <c r="F40" s="53"/>
      <c r="G40" s="53"/>
      <c r="H40" s="53"/>
      <c r="I40" s="53"/>
      <c r="J40" s="53"/>
      <c r="K40" s="53"/>
      <c r="L40" s="34"/>
      <c r="M40" s="34"/>
      <c r="N40" s="34"/>
      <c r="O40" s="34"/>
    </row>
    <row r="41" spans="1:23" ht="23.1" customHeight="1">
      <c r="A41" s="52" t="s">
        <v>22</v>
      </c>
      <c r="B41" s="35" t="s">
        <v>115</v>
      </c>
      <c r="C41" s="53"/>
      <c r="D41" s="53"/>
      <c r="E41" s="53"/>
      <c r="F41" s="53"/>
      <c r="G41" s="53"/>
      <c r="H41" s="53"/>
      <c r="I41" s="53"/>
      <c r="J41" s="53"/>
      <c r="K41" s="53"/>
      <c r="L41" s="34"/>
      <c r="M41" s="34"/>
      <c r="N41" s="34"/>
      <c r="O41" s="34"/>
    </row>
    <row r="42" spans="1:23" s="2" customFormat="1" ht="23.1" customHeight="1">
      <c r="A42" s="52" t="s">
        <v>33</v>
      </c>
      <c r="B42" s="35" t="s">
        <v>116</v>
      </c>
      <c r="C42" s="34"/>
      <c r="D42" s="34"/>
      <c r="E42" s="34"/>
      <c r="F42" s="34"/>
      <c r="G42" s="34"/>
      <c r="H42" s="34"/>
      <c r="I42" s="34"/>
      <c r="J42" s="34"/>
      <c r="K42" s="34"/>
      <c r="L42" s="34"/>
      <c r="M42" s="34"/>
      <c r="N42" s="34"/>
      <c r="O42" s="34"/>
    </row>
    <row r="43" spans="1:23" s="2" customFormat="1" ht="23.1" customHeight="1">
      <c r="A43" s="52" t="s">
        <v>117</v>
      </c>
      <c r="B43" s="35" t="s">
        <v>118</v>
      </c>
      <c r="C43" s="34"/>
      <c r="D43" s="34"/>
      <c r="E43" s="34"/>
      <c r="F43" s="34"/>
      <c r="G43" s="34"/>
      <c r="H43" s="34"/>
      <c r="I43" s="34"/>
      <c r="J43" s="34"/>
      <c r="K43" s="34"/>
      <c r="L43" s="34"/>
      <c r="M43" s="34"/>
      <c r="N43" s="34"/>
      <c r="O43" s="34"/>
    </row>
    <row r="44" spans="1:23" s="2" customFormat="1" ht="23.1" customHeight="1">
      <c r="A44" s="52" t="s">
        <v>119</v>
      </c>
      <c r="B44" s="35" t="s">
        <v>128</v>
      </c>
      <c r="C44" s="34"/>
      <c r="D44" s="34"/>
      <c r="E44" s="34"/>
      <c r="F44" s="34"/>
      <c r="G44" s="34"/>
      <c r="H44" s="34"/>
      <c r="I44" s="34"/>
      <c r="J44" s="34"/>
      <c r="K44" s="34"/>
      <c r="L44" s="34"/>
      <c r="M44" s="34"/>
      <c r="N44" s="34"/>
      <c r="O44" s="34"/>
    </row>
    <row r="45" spans="1:23" ht="22.5" customHeight="1">
      <c r="A45" s="52" t="s">
        <v>129</v>
      </c>
      <c r="B45" s="33" t="s">
        <v>23</v>
      </c>
    </row>
    <row r="46" spans="1:23" ht="17.25" customHeight="1">
      <c r="B46" s="54"/>
      <c r="S46" s="55"/>
    </row>
    <row r="47" spans="1:23" s="2" customFormat="1" ht="24.75" customHeight="1"/>
    <row r="48" spans="1:23" s="2" customFormat="1" ht="45.75" customHeight="1">
      <c r="A48" s="201"/>
      <c r="B48" s="201"/>
      <c r="C48" s="201"/>
      <c r="D48" s="201"/>
      <c r="E48" s="201"/>
      <c r="F48" s="201"/>
      <c r="G48" s="201"/>
      <c r="H48" s="201"/>
      <c r="I48" s="201"/>
    </row>
    <row r="49" spans="1:34" s="2" customFormat="1" ht="24">
      <c r="A49" s="201" t="s">
        <v>209</v>
      </c>
      <c r="B49" s="201"/>
      <c r="C49" s="201"/>
      <c r="D49" s="201"/>
      <c r="E49" s="201"/>
      <c r="F49" s="201"/>
      <c r="G49" s="201"/>
      <c r="H49" s="201"/>
      <c r="I49" s="201"/>
    </row>
    <row r="50" spans="1:34" s="2" customFormat="1" hidden="1">
      <c r="D50" s="2" t="s">
        <v>24</v>
      </c>
      <c r="E50" s="2" t="s">
        <v>12</v>
      </c>
      <c r="F50" s="2" t="s">
        <v>25</v>
      </c>
      <c r="L50" s="2" t="s">
        <v>13</v>
      </c>
      <c r="M50" s="2" t="s">
        <v>14</v>
      </c>
      <c r="N50" s="1" t="s">
        <v>15</v>
      </c>
      <c r="O50" s="1"/>
    </row>
    <row r="51" spans="1:34" s="2" customFormat="1" hidden="1">
      <c r="D51" s="2" t="s">
        <v>26</v>
      </c>
      <c r="E51" s="2" t="s">
        <v>26</v>
      </c>
      <c r="F51" s="2" t="s">
        <v>26</v>
      </c>
      <c r="L51" s="2" t="s">
        <v>26</v>
      </c>
      <c r="M51" s="2" t="s">
        <v>26</v>
      </c>
      <c r="N51" s="2" t="s">
        <v>26</v>
      </c>
    </row>
    <row r="52" spans="1:34" s="2" customFormat="1" hidden="1">
      <c r="D52" s="2" t="s">
        <v>27</v>
      </c>
      <c r="E52" s="2" t="s">
        <v>27</v>
      </c>
      <c r="F52" s="2" t="s">
        <v>27</v>
      </c>
      <c r="L52" s="2" t="s">
        <v>27</v>
      </c>
      <c r="M52" s="2" t="s">
        <v>27</v>
      </c>
      <c r="N52" s="2" t="s">
        <v>27</v>
      </c>
    </row>
    <row r="53" spans="1:34" s="2" customFormat="1" hidden="1">
      <c r="D53" s="2" t="s">
        <v>28</v>
      </c>
      <c r="E53" s="2" t="s">
        <v>28</v>
      </c>
      <c r="F53" s="2" t="s">
        <v>28</v>
      </c>
      <c r="L53" s="2" t="s">
        <v>28</v>
      </c>
      <c r="M53" s="2" t="s">
        <v>28</v>
      </c>
      <c r="N53" s="2" t="s">
        <v>28</v>
      </c>
    </row>
    <row r="54" spans="1:34" s="2" customFormat="1" hidden="1">
      <c r="D54" s="2" t="s">
        <v>29</v>
      </c>
      <c r="E54" s="2" t="s">
        <v>29</v>
      </c>
      <c r="F54" s="2" t="s">
        <v>30</v>
      </c>
      <c r="L54" s="2" t="s">
        <v>30</v>
      </c>
      <c r="M54" s="2" t="s">
        <v>30</v>
      </c>
      <c r="N54" s="2" t="s">
        <v>30</v>
      </c>
    </row>
    <row r="55" spans="1:34" s="2" customFormat="1" hidden="1">
      <c r="D55" s="2" t="s">
        <v>30</v>
      </c>
      <c r="E55" s="2" t="s">
        <v>30</v>
      </c>
      <c r="F55" s="2" t="s">
        <v>31</v>
      </c>
      <c r="L55" s="2" t="s">
        <v>31</v>
      </c>
      <c r="M55" s="2" t="s">
        <v>31</v>
      </c>
      <c r="N55" s="2" t="s">
        <v>31</v>
      </c>
    </row>
    <row r="56" spans="1:34" s="2" customFormat="1" hidden="1">
      <c r="A56" s="1"/>
      <c r="B56" s="1"/>
      <c r="C56" s="1"/>
      <c r="D56" s="1" t="s">
        <v>31</v>
      </c>
      <c r="E56" s="1" t="s">
        <v>31</v>
      </c>
      <c r="F56" s="2" t="s">
        <v>32</v>
      </c>
      <c r="L56" s="2" t="s">
        <v>32</v>
      </c>
      <c r="M56" s="2" t="s">
        <v>32</v>
      </c>
      <c r="N56" s="2" t="s">
        <v>32</v>
      </c>
      <c r="T56" s="1"/>
      <c r="U56" s="1"/>
      <c r="V56" s="1"/>
      <c r="W56" s="1"/>
      <c r="X56" s="1"/>
      <c r="Y56" s="1"/>
      <c r="Z56" s="1"/>
      <c r="AA56" s="1"/>
      <c r="AB56" s="1"/>
      <c r="AC56" s="1"/>
      <c r="AD56" s="1"/>
      <c r="AE56" s="1"/>
      <c r="AF56" s="1"/>
      <c r="AG56" s="1"/>
      <c r="AH56" s="1"/>
    </row>
    <row r="57" spans="1:34" s="2" customFormat="1" hidden="1">
      <c r="A57" s="1"/>
      <c r="B57" s="1"/>
      <c r="C57" s="1"/>
      <c r="D57" s="1" t="s">
        <v>32</v>
      </c>
      <c r="E57" s="1" t="s">
        <v>32</v>
      </c>
      <c r="F57" s="1"/>
      <c r="G57" s="1"/>
      <c r="H57" s="1"/>
      <c r="I57" s="1"/>
      <c r="J57" s="1"/>
      <c r="K57" s="1"/>
      <c r="T57" s="1"/>
      <c r="U57" s="1"/>
      <c r="V57" s="1"/>
      <c r="W57" s="1"/>
      <c r="X57" s="1"/>
      <c r="Y57" s="1"/>
      <c r="Z57" s="1"/>
      <c r="AA57" s="1"/>
      <c r="AB57" s="1"/>
      <c r="AC57" s="1"/>
      <c r="AD57" s="1"/>
      <c r="AE57" s="1"/>
      <c r="AF57" s="1"/>
      <c r="AG57" s="1"/>
      <c r="AH57" s="1"/>
    </row>
  </sheetData>
  <mergeCells count="29">
    <mergeCell ref="A2:T2"/>
    <mergeCell ref="L4:T4"/>
    <mergeCell ref="A31:B31"/>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8:B28"/>
    <mergeCell ref="A29:B29"/>
    <mergeCell ref="A30:B30"/>
    <mergeCell ref="A23:B23"/>
    <mergeCell ref="A24:B24"/>
    <mergeCell ref="A25:B25"/>
    <mergeCell ref="A26:B26"/>
    <mergeCell ref="A27:B27"/>
  </mergeCells>
  <phoneticPr fontId="12"/>
  <dataValidations count="4">
    <dataValidation type="list" allowBlank="1" showInputMessage="1" showErrorMessage="1" sqref="C6:C30" xr:uid="{FCED11FF-45C0-46B9-A138-F7C9915F1D9D}">
      <formula1>$D$50:$N$50</formula1>
    </dataValidation>
    <dataValidation type="list" allowBlank="1" showInputMessage="1" showErrorMessage="1" sqref="M6:M30" xr:uid="{97E1BDA9-4612-4A4E-B3B8-4B605BF2CCDB}">
      <formula1>INDIRECT($C6)</formula1>
    </dataValidation>
    <dataValidation type="list" allowBlank="1" showInputMessage="1" showErrorMessage="1" sqref="WVS983063:WVS983076 JG6:JG30 TC6:TC30 ACY6:ACY30 AMU6:AMU30 AWQ6:AWQ30 BGM6:BGM30 BQI6:BQI30 CAE6:CAE30 CKA6:CKA30 CTW6:CTW30 DDS6:DDS30 DNO6:DNO30 DXK6:DXK30 EHG6:EHG30 ERC6:ERC30 FAY6:FAY30 FKU6:FKU30 FUQ6:FUQ30 GEM6:GEM30 GOI6:GOI30 GYE6:GYE30 HIA6:HIA30 HRW6:HRW30 IBS6:IBS30 ILO6:ILO30 IVK6:IVK30 JFG6:JFG30 JPC6:JPC30 JYY6:JYY30 KIU6:KIU30 KSQ6:KSQ30 LCM6:LCM30 LMI6:LMI30 LWE6:LWE30 MGA6:MGA30 MPW6:MPW30 MZS6:MZS30 NJO6:NJO30 NTK6:NTK30 ODG6:ODG30 ONC6:ONC30 OWY6:OWY30 PGU6:PGU30 PQQ6:PQQ30 QAM6:QAM30 QKI6:QKI30 QUE6:QUE30 REA6:REA30 RNW6:RNW30 RXS6:RXS30 SHO6:SHO30 SRK6:SRK30 TBG6:TBG30 TLC6:TLC30 TUY6:TUY30 UEU6:UEU30 UOQ6:UOQ30 UYM6:UYM30 VII6:VII30 VSE6:VSE30 WCA6:WCA30 WLW6:WLW30 WVS6:WVS30 M65559:M65572 JG65559:JG65572 TC65559:TC65572 ACY65559:ACY65572 AMU65559:AMU65572 AWQ65559:AWQ65572 BGM65559:BGM65572 BQI65559:BQI65572 CAE65559:CAE65572 CKA65559:CKA65572 CTW65559:CTW65572 DDS65559:DDS65572 DNO65559:DNO65572 DXK65559:DXK65572 EHG65559:EHG65572 ERC65559:ERC65572 FAY65559:FAY65572 FKU65559:FKU65572 FUQ65559:FUQ65572 GEM65559:GEM65572 GOI65559:GOI65572 GYE65559:GYE65572 HIA65559:HIA65572 HRW65559:HRW65572 IBS65559:IBS65572 ILO65559:ILO65572 IVK65559:IVK65572 JFG65559:JFG65572 JPC65559:JPC65572 JYY65559:JYY65572 KIU65559:KIU65572 KSQ65559:KSQ65572 LCM65559:LCM65572 LMI65559:LMI65572 LWE65559:LWE65572 MGA65559:MGA65572 MPW65559:MPW65572 MZS65559:MZS65572 NJO65559:NJO65572 NTK65559:NTK65572 ODG65559:ODG65572 ONC65559:ONC65572 OWY65559:OWY65572 PGU65559:PGU65572 PQQ65559:PQQ65572 QAM65559:QAM65572 QKI65559:QKI65572 QUE65559:QUE65572 REA65559:REA65572 RNW65559:RNW65572 RXS65559:RXS65572 SHO65559:SHO65572 SRK65559:SRK65572 TBG65559:TBG65572 TLC65559:TLC65572 TUY65559:TUY65572 UEU65559:UEU65572 UOQ65559:UOQ65572 UYM65559:UYM65572 VII65559:VII65572 VSE65559:VSE65572 WCA65559:WCA65572 WLW65559:WLW65572 WVS65559:WVS65572 M131095:M131108 JG131095:JG131108 TC131095:TC131108 ACY131095:ACY131108 AMU131095:AMU131108 AWQ131095:AWQ131108 BGM131095:BGM131108 BQI131095:BQI131108 CAE131095:CAE131108 CKA131095:CKA131108 CTW131095:CTW131108 DDS131095:DDS131108 DNO131095:DNO131108 DXK131095:DXK131108 EHG131095:EHG131108 ERC131095:ERC131108 FAY131095:FAY131108 FKU131095:FKU131108 FUQ131095:FUQ131108 GEM131095:GEM131108 GOI131095:GOI131108 GYE131095:GYE131108 HIA131095:HIA131108 HRW131095:HRW131108 IBS131095:IBS131108 ILO131095:ILO131108 IVK131095:IVK131108 JFG131095:JFG131108 JPC131095:JPC131108 JYY131095:JYY131108 KIU131095:KIU131108 KSQ131095:KSQ131108 LCM131095:LCM131108 LMI131095:LMI131108 LWE131095:LWE131108 MGA131095:MGA131108 MPW131095:MPW131108 MZS131095:MZS131108 NJO131095:NJO131108 NTK131095:NTK131108 ODG131095:ODG131108 ONC131095:ONC131108 OWY131095:OWY131108 PGU131095:PGU131108 PQQ131095:PQQ131108 QAM131095:QAM131108 QKI131095:QKI131108 QUE131095:QUE131108 REA131095:REA131108 RNW131095:RNW131108 RXS131095:RXS131108 SHO131095:SHO131108 SRK131095:SRK131108 TBG131095:TBG131108 TLC131095:TLC131108 TUY131095:TUY131108 UEU131095:UEU131108 UOQ131095:UOQ131108 UYM131095:UYM131108 VII131095:VII131108 VSE131095:VSE131108 WCA131095:WCA131108 WLW131095:WLW131108 WVS131095:WVS131108 M196631:M196644 JG196631:JG196644 TC196631:TC196644 ACY196631:ACY196644 AMU196631:AMU196644 AWQ196631:AWQ196644 BGM196631:BGM196644 BQI196631:BQI196644 CAE196631:CAE196644 CKA196631:CKA196644 CTW196631:CTW196644 DDS196631:DDS196644 DNO196631:DNO196644 DXK196631:DXK196644 EHG196631:EHG196644 ERC196631:ERC196644 FAY196631:FAY196644 FKU196631:FKU196644 FUQ196631:FUQ196644 GEM196631:GEM196644 GOI196631:GOI196644 GYE196631:GYE196644 HIA196631:HIA196644 HRW196631:HRW196644 IBS196631:IBS196644 ILO196631:ILO196644 IVK196631:IVK196644 JFG196631:JFG196644 JPC196631:JPC196644 JYY196631:JYY196644 KIU196631:KIU196644 KSQ196631:KSQ196644 LCM196631:LCM196644 LMI196631:LMI196644 LWE196631:LWE196644 MGA196631:MGA196644 MPW196631:MPW196644 MZS196631:MZS196644 NJO196631:NJO196644 NTK196631:NTK196644 ODG196631:ODG196644 ONC196631:ONC196644 OWY196631:OWY196644 PGU196631:PGU196644 PQQ196631:PQQ196644 QAM196631:QAM196644 QKI196631:QKI196644 QUE196631:QUE196644 REA196631:REA196644 RNW196631:RNW196644 RXS196631:RXS196644 SHO196631:SHO196644 SRK196631:SRK196644 TBG196631:TBG196644 TLC196631:TLC196644 TUY196631:TUY196644 UEU196631:UEU196644 UOQ196631:UOQ196644 UYM196631:UYM196644 VII196631:VII196644 VSE196631:VSE196644 WCA196631:WCA196644 WLW196631:WLW196644 WVS196631:WVS196644 M262167:M262180 JG262167:JG262180 TC262167:TC262180 ACY262167:ACY262180 AMU262167:AMU262180 AWQ262167:AWQ262180 BGM262167:BGM262180 BQI262167:BQI262180 CAE262167:CAE262180 CKA262167:CKA262180 CTW262167:CTW262180 DDS262167:DDS262180 DNO262167:DNO262180 DXK262167:DXK262180 EHG262167:EHG262180 ERC262167:ERC262180 FAY262167:FAY262180 FKU262167:FKU262180 FUQ262167:FUQ262180 GEM262167:GEM262180 GOI262167:GOI262180 GYE262167:GYE262180 HIA262167:HIA262180 HRW262167:HRW262180 IBS262167:IBS262180 ILO262167:ILO262180 IVK262167:IVK262180 JFG262167:JFG262180 JPC262167:JPC262180 JYY262167:JYY262180 KIU262167:KIU262180 KSQ262167:KSQ262180 LCM262167:LCM262180 LMI262167:LMI262180 LWE262167:LWE262180 MGA262167:MGA262180 MPW262167:MPW262180 MZS262167:MZS262180 NJO262167:NJO262180 NTK262167:NTK262180 ODG262167:ODG262180 ONC262167:ONC262180 OWY262167:OWY262180 PGU262167:PGU262180 PQQ262167:PQQ262180 QAM262167:QAM262180 QKI262167:QKI262180 QUE262167:QUE262180 REA262167:REA262180 RNW262167:RNW262180 RXS262167:RXS262180 SHO262167:SHO262180 SRK262167:SRK262180 TBG262167:TBG262180 TLC262167:TLC262180 TUY262167:TUY262180 UEU262167:UEU262180 UOQ262167:UOQ262180 UYM262167:UYM262180 VII262167:VII262180 VSE262167:VSE262180 WCA262167:WCA262180 WLW262167:WLW262180 WVS262167:WVS262180 M327703:M327716 JG327703:JG327716 TC327703:TC327716 ACY327703:ACY327716 AMU327703:AMU327716 AWQ327703:AWQ327716 BGM327703:BGM327716 BQI327703:BQI327716 CAE327703:CAE327716 CKA327703:CKA327716 CTW327703:CTW327716 DDS327703:DDS327716 DNO327703:DNO327716 DXK327703:DXK327716 EHG327703:EHG327716 ERC327703:ERC327716 FAY327703:FAY327716 FKU327703:FKU327716 FUQ327703:FUQ327716 GEM327703:GEM327716 GOI327703:GOI327716 GYE327703:GYE327716 HIA327703:HIA327716 HRW327703:HRW327716 IBS327703:IBS327716 ILO327703:ILO327716 IVK327703:IVK327716 JFG327703:JFG327716 JPC327703:JPC327716 JYY327703:JYY327716 KIU327703:KIU327716 KSQ327703:KSQ327716 LCM327703:LCM327716 LMI327703:LMI327716 LWE327703:LWE327716 MGA327703:MGA327716 MPW327703:MPW327716 MZS327703:MZS327716 NJO327703:NJO327716 NTK327703:NTK327716 ODG327703:ODG327716 ONC327703:ONC327716 OWY327703:OWY327716 PGU327703:PGU327716 PQQ327703:PQQ327716 QAM327703:QAM327716 QKI327703:QKI327716 QUE327703:QUE327716 REA327703:REA327716 RNW327703:RNW327716 RXS327703:RXS327716 SHO327703:SHO327716 SRK327703:SRK327716 TBG327703:TBG327716 TLC327703:TLC327716 TUY327703:TUY327716 UEU327703:UEU327716 UOQ327703:UOQ327716 UYM327703:UYM327716 VII327703:VII327716 VSE327703:VSE327716 WCA327703:WCA327716 WLW327703:WLW327716 WVS327703:WVS327716 M393239:M393252 JG393239:JG393252 TC393239:TC393252 ACY393239:ACY393252 AMU393239:AMU393252 AWQ393239:AWQ393252 BGM393239:BGM393252 BQI393239:BQI393252 CAE393239:CAE393252 CKA393239:CKA393252 CTW393239:CTW393252 DDS393239:DDS393252 DNO393239:DNO393252 DXK393239:DXK393252 EHG393239:EHG393252 ERC393239:ERC393252 FAY393239:FAY393252 FKU393239:FKU393252 FUQ393239:FUQ393252 GEM393239:GEM393252 GOI393239:GOI393252 GYE393239:GYE393252 HIA393239:HIA393252 HRW393239:HRW393252 IBS393239:IBS393252 ILO393239:ILO393252 IVK393239:IVK393252 JFG393239:JFG393252 JPC393239:JPC393252 JYY393239:JYY393252 KIU393239:KIU393252 KSQ393239:KSQ393252 LCM393239:LCM393252 LMI393239:LMI393252 LWE393239:LWE393252 MGA393239:MGA393252 MPW393239:MPW393252 MZS393239:MZS393252 NJO393239:NJO393252 NTK393239:NTK393252 ODG393239:ODG393252 ONC393239:ONC393252 OWY393239:OWY393252 PGU393239:PGU393252 PQQ393239:PQQ393252 QAM393239:QAM393252 QKI393239:QKI393252 QUE393239:QUE393252 REA393239:REA393252 RNW393239:RNW393252 RXS393239:RXS393252 SHO393239:SHO393252 SRK393239:SRK393252 TBG393239:TBG393252 TLC393239:TLC393252 TUY393239:TUY393252 UEU393239:UEU393252 UOQ393239:UOQ393252 UYM393239:UYM393252 VII393239:VII393252 VSE393239:VSE393252 WCA393239:WCA393252 WLW393239:WLW393252 WVS393239:WVS393252 M458775:M458788 JG458775:JG458788 TC458775:TC458788 ACY458775:ACY458788 AMU458775:AMU458788 AWQ458775:AWQ458788 BGM458775:BGM458788 BQI458775:BQI458788 CAE458775:CAE458788 CKA458775:CKA458788 CTW458775:CTW458788 DDS458775:DDS458788 DNO458775:DNO458788 DXK458775:DXK458788 EHG458775:EHG458788 ERC458775:ERC458788 FAY458775:FAY458788 FKU458775:FKU458788 FUQ458775:FUQ458788 GEM458775:GEM458788 GOI458775:GOI458788 GYE458775:GYE458788 HIA458775:HIA458788 HRW458775:HRW458788 IBS458775:IBS458788 ILO458775:ILO458788 IVK458775:IVK458788 JFG458775:JFG458788 JPC458775:JPC458788 JYY458775:JYY458788 KIU458775:KIU458788 KSQ458775:KSQ458788 LCM458775:LCM458788 LMI458775:LMI458788 LWE458775:LWE458788 MGA458775:MGA458788 MPW458775:MPW458788 MZS458775:MZS458788 NJO458775:NJO458788 NTK458775:NTK458788 ODG458775:ODG458788 ONC458775:ONC458788 OWY458775:OWY458788 PGU458775:PGU458788 PQQ458775:PQQ458788 QAM458775:QAM458788 QKI458775:QKI458788 QUE458775:QUE458788 REA458775:REA458788 RNW458775:RNW458788 RXS458775:RXS458788 SHO458775:SHO458788 SRK458775:SRK458788 TBG458775:TBG458788 TLC458775:TLC458788 TUY458775:TUY458788 UEU458775:UEU458788 UOQ458775:UOQ458788 UYM458775:UYM458788 VII458775:VII458788 VSE458775:VSE458788 WCA458775:WCA458788 WLW458775:WLW458788 WVS458775:WVS458788 M524311:M524324 JG524311:JG524324 TC524311:TC524324 ACY524311:ACY524324 AMU524311:AMU524324 AWQ524311:AWQ524324 BGM524311:BGM524324 BQI524311:BQI524324 CAE524311:CAE524324 CKA524311:CKA524324 CTW524311:CTW524324 DDS524311:DDS524324 DNO524311:DNO524324 DXK524311:DXK524324 EHG524311:EHG524324 ERC524311:ERC524324 FAY524311:FAY524324 FKU524311:FKU524324 FUQ524311:FUQ524324 GEM524311:GEM524324 GOI524311:GOI524324 GYE524311:GYE524324 HIA524311:HIA524324 HRW524311:HRW524324 IBS524311:IBS524324 ILO524311:ILO524324 IVK524311:IVK524324 JFG524311:JFG524324 JPC524311:JPC524324 JYY524311:JYY524324 KIU524311:KIU524324 KSQ524311:KSQ524324 LCM524311:LCM524324 LMI524311:LMI524324 LWE524311:LWE524324 MGA524311:MGA524324 MPW524311:MPW524324 MZS524311:MZS524324 NJO524311:NJO524324 NTK524311:NTK524324 ODG524311:ODG524324 ONC524311:ONC524324 OWY524311:OWY524324 PGU524311:PGU524324 PQQ524311:PQQ524324 QAM524311:QAM524324 QKI524311:QKI524324 QUE524311:QUE524324 REA524311:REA524324 RNW524311:RNW524324 RXS524311:RXS524324 SHO524311:SHO524324 SRK524311:SRK524324 TBG524311:TBG524324 TLC524311:TLC524324 TUY524311:TUY524324 UEU524311:UEU524324 UOQ524311:UOQ524324 UYM524311:UYM524324 VII524311:VII524324 VSE524311:VSE524324 WCA524311:WCA524324 WLW524311:WLW524324 WVS524311:WVS524324 M589847:M589860 JG589847:JG589860 TC589847:TC589860 ACY589847:ACY589860 AMU589847:AMU589860 AWQ589847:AWQ589860 BGM589847:BGM589860 BQI589847:BQI589860 CAE589847:CAE589860 CKA589847:CKA589860 CTW589847:CTW589860 DDS589847:DDS589860 DNO589847:DNO589860 DXK589847:DXK589860 EHG589847:EHG589860 ERC589847:ERC589860 FAY589847:FAY589860 FKU589847:FKU589860 FUQ589847:FUQ589860 GEM589847:GEM589860 GOI589847:GOI589860 GYE589847:GYE589860 HIA589847:HIA589860 HRW589847:HRW589860 IBS589847:IBS589860 ILO589847:ILO589860 IVK589847:IVK589860 JFG589847:JFG589860 JPC589847:JPC589860 JYY589847:JYY589860 KIU589847:KIU589860 KSQ589847:KSQ589860 LCM589847:LCM589860 LMI589847:LMI589860 LWE589847:LWE589860 MGA589847:MGA589860 MPW589847:MPW589860 MZS589847:MZS589860 NJO589847:NJO589860 NTK589847:NTK589860 ODG589847:ODG589860 ONC589847:ONC589860 OWY589847:OWY589860 PGU589847:PGU589860 PQQ589847:PQQ589860 QAM589847:QAM589860 QKI589847:QKI589860 QUE589847:QUE589860 REA589847:REA589860 RNW589847:RNW589860 RXS589847:RXS589860 SHO589847:SHO589860 SRK589847:SRK589860 TBG589847:TBG589860 TLC589847:TLC589860 TUY589847:TUY589860 UEU589847:UEU589860 UOQ589847:UOQ589860 UYM589847:UYM589860 VII589847:VII589860 VSE589847:VSE589860 WCA589847:WCA589860 WLW589847:WLW589860 WVS589847:WVS589860 M655383:M655396 JG655383:JG655396 TC655383:TC655396 ACY655383:ACY655396 AMU655383:AMU655396 AWQ655383:AWQ655396 BGM655383:BGM655396 BQI655383:BQI655396 CAE655383:CAE655396 CKA655383:CKA655396 CTW655383:CTW655396 DDS655383:DDS655396 DNO655383:DNO655396 DXK655383:DXK655396 EHG655383:EHG655396 ERC655383:ERC655396 FAY655383:FAY655396 FKU655383:FKU655396 FUQ655383:FUQ655396 GEM655383:GEM655396 GOI655383:GOI655396 GYE655383:GYE655396 HIA655383:HIA655396 HRW655383:HRW655396 IBS655383:IBS655396 ILO655383:ILO655396 IVK655383:IVK655396 JFG655383:JFG655396 JPC655383:JPC655396 JYY655383:JYY655396 KIU655383:KIU655396 KSQ655383:KSQ655396 LCM655383:LCM655396 LMI655383:LMI655396 LWE655383:LWE655396 MGA655383:MGA655396 MPW655383:MPW655396 MZS655383:MZS655396 NJO655383:NJO655396 NTK655383:NTK655396 ODG655383:ODG655396 ONC655383:ONC655396 OWY655383:OWY655396 PGU655383:PGU655396 PQQ655383:PQQ655396 QAM655383:QAM655396 QKI655383:QKI655396 QUE655383:QUE655396 REA655383:REA655396 RNW655383:RNW655396 RXS655383:RXS655396 SHO655383:SHO655396 SRK655383:SRK655396 TBG655383:TBG655396 TLC655383:TLC655396 TUY655383:TUY655396 UEU655383:UEU655396 UOQ655383:UOQ655396 UYM655383:UYM655396 VII655383:VII655396 VSE655383:VSE655396 WCA655383:WCA655396 WLW655383:WLW655396 WVS655383:WVS655396 M720919:M720932 JG720919:JG720932 TC720919:TC720932 ACY720919:ACY720932 AMU720919:AMU720932 AWQ720919:AWQ720932 BGM720919:BGM720932 BQI720919:BQI720932 CAE720919:CAE720932 CKA720919:CKA720932 CTW720919:CTW720932 DDS720919:DDS720932 DNO720919:DNO720932 DXK720919:DXK720932 EHG720919:EHG720932 ERC720919:ERC720932 FAY720919:FAY720932 FKU720919:FKU720932 FUQ720919:FUQ720932 GEM720919:GEM720932 GOI720919:GOI720932 GYE720919:GYE720932 HIA720919:HIA720932 HRW720919:HRW720932 IBS720919:IBS720932 ILO720919:ILO720932 IVK720919:IVK720932 JFG720919:JFG720932 JPC720919:JPC720932 JYY720919:JYY720932 KIU720919:KIU720932 KSQ720919:KSQ720932 LCM720919:LCM720932 LMI720919:LMI720932 LWE720919:LWE720932 MGA720919:MGA720932 MPW720919:MPW720932 MZS720919:MZS720932 NJO720919:NJO720932 NTK720919:NTK720932 ODG720919:ODG720932 ONC720919:ONC720932 OWY720919:OWY720932 PGU720919:PGU720932 PQQ720919:PQQ720932 QAM720919:QAM720932 QKI720919:QKI720932 QUE720919:QUE720932 REA720919:REA720932 RNW720919:RNW720932 RXS720919:RXS720932 SHO720919:SHO720932 SRK720919:SRK720932 TBG720919:TBG720932 TLC720919:TLC720932 TUY720919:TUY720932 UEU720919:UEU720932 UOQ720919:UOQ720932 UYM720919:UYM720932 VII720919:VII720932 VSE720919:VSE720932 WCA720919:WCA720932 WLW720919:WLW720932 WVS720919:WVS720932 M786455:M786468 JG786455:JG786468 TC786455:TC786468 ACY786455:ACY786468 AMU786455:AMU786468 AWQ786455:AWQ786468 BGM786455:BGM786468 BQI786455:BQI786468 CAE786455:CAE786468 CKA786455:CKA786468 CTW786455:CTW786468 DDS786455:DDS786468 DNO786455:DNO786468 DXK786455:DXK786468 EHG786455:EHG786468 ERC786455:ERC786468 FAY786455:FAY786468 FKU786455:FKU786468 FUQ786455:FUQ786468 GEM786455:GEM786468 GOI786455:GOI786468 GYE786455:GYE786468 HIA786455:HIA786468 HRW786455:HRW786468 IBS786455:IBS786468 ILO786455:ILO786468 IVK786455:IVK786468 JFG786455:JFG786468 JPC786455:JPC786468 JYY786455:JYY786468 KIU786455:KIU786468 KSQ786455:KSQ786468 LCM786455:LCM786468 LMI786455:LMI786468 LWE786455:LWE786468 MGA786455:MGA786468 MPW786455:MPW786468 MZS786455:MZS786468 NJO786455:NJO786468 NTK786455:NTK786468 ODG786455:ODG786468 ONC786455:ONC786468 OWY786455:OWY786468 PGU786455:PGU786468 PQQ786455:PQQ786468 QAM786455:QAM786468 QKI786455:QKI786468 QUE786455:QUE786468 REA786455:REA786468 RNW786455:RNW786468 RXS786455:RXS786468 SHO786455:SHO786468 SRK786455:SRK786468 TBG786455:TBG786468 TLC786455:TLC786468 TUY786455:TUY786468 UEU786455:UEU786468 UOQ786455:UOQ786468 UYM786455:UYM786468 VII786455:VII786468 VSE786455:VSE786468 WCA786455:WCA786468 WLW786455:WLW786468 WVS786455:WVS786468 M851991:M852004 JG851991:JG852004 TC851991:TC852004 ACY851991:ACY852004 AMU851991:AMU852004 AWQ851991:AWQ852004 BGM851991:BGM852004 BQI851991:BQI852004 CAE851991:CAE852004 CKA851991:CKA852004 CTW851991:CTW852004 DDS851991:DDS852004 DNO851991:DNO852004 DXK851991:DXK852004 EHG851991:EHG852004 ERC851991:ERC852004 FAY851991:FAY852004 FKU851991:FKU852004 FUQ851991:FUQ852004 GEM851991:GEM852004 GOI851991:GOI852004 GYE851991:GYE852004 HIA851991:HIA852004 HRW851991:HRW852004 IBS851991:IBS852004 ILO851991:ILO852004 IVK851991:IVK852004 JFG851991:JFG852004 JPC851991:JPC852004 JYY851991:JYY852004 KIU851991:KIU852004 KSQ851991:KSQ852004 LCM851991:LCM852004 LMI851991:LMI852004 LWE851991:LWE852004 MGA851991:MGA852004 MPW851991:MPW852004 MZS851991:MZS852004 NJO851991:NJO852004 NTK851991:NTK852004 ODG851991:ODG852004 ONC851991:ONC852004 OWY851991:OWY852004 PGU851991:PGU852004 PQQ851991:PQQ852004 QAM851991:QAM852004 QKI851991:QKI852004 QUE851991:QUE852004 REA851991:REA852004 RNW851991:RNW852004 RXS851991:RXS852004 SHO851991:SHO852004 SRK851991:SRK852004 TBG851991:TBG852004 TLC851991:TLC852004 TUY851991:TUY852004 UEU851991:UEU852004 UOQ851991:UOQ852004 UYM851991:UYM852004 VII851991:VII852004 VSE851991:VSE852004 WCA851991:WCA852004 WLW851991:WLW852004 WVS851991:WVS852004 M917527:M917540 JG917527:JG917540 TC917527:TC917540 ACY917527:ACY917540 AMU917527:AMU917540 AWQ917527:AWQ917540 BGM917527:BGM917540 BQI917527:BQI917540 CAE917527:CAE917540 CKA917527:CKA917540 CTW917527:CTW917540 DDS917527:DDS917540 DNO917527:DNO917540 DXK917527:DXK917540 EHG917527:EHG917540 ERC917527:ERC917540 FAY917527:FAY917540 FKU917527:FKU917540 FUQ917527:FUQ917540 GEM917527:GEM917540 GOI917527:GOI917540 GYE917527:GYE917540 HIA917527:HIA917540 HRW917527:HRW917540 IBS917527:IBS917540 ILO917527:ILO917540 IVK917527:IVK917540 JFG917527:JFG917540 JPC917527:JPC917540 JYY917527:JYY917540 KIU917527:KIU917540 KSQ917527:KSQ917540 LCM917527:LCM917540 LMI917527:LMI917540 LWE917527:LWE917540 MGA917527:MGA917540 MPW917527:MPW917540 MZS917527:MZS917540 NJO917527:NJO917540 NTK917527:NTK917540 ODG917527:ODG917540 ONC917527:ONC917540 OWY917527:OWY917540 PGU917527:PGU917540 PQQ917527:PQQ917540 QAM917527:QAM917540 QKI917527:QKI917540 QUE917527:QUE917540 REA917527:REA917540 RNW917527:RNW917540 RXS917527:RXS917540 SHO917527:SHO917540 SRK917527:SRK917540 TBG917527:TBG917540 TLC917527:TLC917540 TUY917527:TUY917540 UEU917527:UEU917540 UOQ917527:UOQ917540 UYM917527:UYM917540 VII917527:VII917540 VSE917527:VSE917540 WCA917527:WCA917540 WLW917527:WLW917540 WVS917527:WVS917540 M983063:M983076 JG983063:JG983076 TC983063:TC983076 ACY983063:ACY983076 AMU983063:AMU983076 AWQ983063:AWQ983076 BGM983063:BGM983076 BQI983063:BQI983076 CAE983063:CAE983076 CKA983063:CKA983076 CTW983063:CTW983076 DDS983063:DDS983076 DNO983063:DNO983076 DXK983063:DXK983076 EHG983063:EHG983076 ERC983063:ERC983076 FAY983063:FAY983076 FKU983063:FKU983076 FUQ983063:FUQ983076 GEM983063:GEM983076 GOI983063:GOI983076 GYE983063:GYE983076 HIA983063:HIA983076 HRW983063:HRW983076 IBS983063:IBS983076 ILO983063:ILO983076 IVK983063:IVK983076 JFG983063:JFG983076 JPC983063:JPC983076 JYY983063:JYY983076 KIU983063:KIU983076 KSQ983063:KSQ983076 LCM983063:LCM983076 LMI983063:LMI983076 LWE983063:LWE983076 MGA983063:MGA983076 MPW983063:MPW983076 MZS983063:MZS983076 NJO983063:NJO983076 NTK983063:NTK983076 ODG983063:ODG983076 ONC983063:ONC983076 OWY983063:OWY983076 PGU983063:PGU983076 PQQ983063:PQQ983076 QAM983063:QAM983076 QKI983063:QKI983076 QUE983063:QUE983076 REA983063:REA983076 RNW983063:RNW983076 RXS983063:RXS983076 SHO983063:SHO983076 SRK983063:SRK983076 TBG983063:TBG983076 TLC983063:TLC983076 TUY983063:TUY983076 UEU983063:UEU983076 UOQ983063:UOQ983076 UYM983063:UYM983076 VII983063:VII983076 VSE983063:VSE983076 WCA983063:WCA983076 WLW983063:WLW983076" xr:uid="{3308A710-A544-4A37-9B50-A43C9BAF656D}">
      <formula1>"移乗介護,移動支援,排泄支援,見守り・コミュニケーション,入浴支援"</formula1>
    </dataValidation>
    <dataValidation type="list" allowBlank="1" showInputMessage="1" showErrorMessage="1" sqref="WVN983063:WVN983076 JB6:JB30 SX6:SX30 ACT6:ACT30 AMP6:AMP30 AWL6:AWL30 BGH6:BGH30 BQD6:BQD30 BZZ6:BZZ30 CJV6:CJV30 CTR6:CTR30 DDN6:DDN30 DNJ6:DNJ30 DXF6:DXF30 EHB6:EHB30 EQX6:EQX30 FAT6:FAT30 FKP6:FKP30 FUL6:FUL30 GEH6:GEH30 GOD6:GOD30 GXZ6:GXZ30 HHV6:HHV30 HRR6:HRR30 IBN6:IBN30 ILJ6:ILJ30 IVF6:IVF30 JFB6:JFB30 JOX6:JOX30 JYT6:JYT30 KIP6:KIP30 KSL6:KSL30 LCH6:LCH30 LMD6:LMD30 LVZ6:LVZ30 MFV6:MFV30 MPR6:MPR30 MZN6:MZN30 NJJ6:NJJ30 NTF6:NTF30 ODB6:ODB30 OMX6:OMX30 OWT6:OWT30 PGP6:PGP30 PQL6:PQL30 QAH6:QAH30 QKD6:QKD30 QTZ6:QTZ30 RDV6:RDV30 RNR6:RNR30 RXN6:RXN30 SHJ6:SHJ30 SRF6:SRF30 TBB6:TBB30 TKX6:TKX30 TUT6:TUT30 UEP6:UEP30 UOL6:UOL30 UYH6:UYH30 VID6:VID30 VRZ6:VRZ30 WBV6:WBV30 WLR6:WLR30 WVN6:WVN30 C65559:C65572 JB65559:JB65572 SX65559:SX65572 ACT65559:ACT65572 AMP65559:AMP65572 AWL65559:AWL65572 BGH65559:BGH65572 BQD65559:BQD65572 BZZ65559:BZZ65572 CJV65559:CJV65572 CTR65559:CTR65572 DDN65559:DDN65572 DNJ65559:DNJ65572 DXF65559:DXF65572 EHB65559:EHB65572 EQX65559:EQX65572 FAT65559:FAT65572 FKP65559:FKP65572 FUL65559:FUL65572 GEH65559:GEH65572 GOD65559:GOD65572 GXZ65559:GXZ65572 HHV65559:HHV65572 HRR65559:HRR65572 IBN65559:IBN65572 ILJ65559:ILJ65572 IVF65559:IVF65572 JFB65559:JFB65572 JOX65559:JOX65572 JYT65559:JYT65572 KIP65559:KIP65572 KSL65559:KSL65572 LCH65559:LCH65572 LMD65559:LMD65572 LVZ65559:LVZ65572 MFV65559:MFV65572 MPR65559:MPR65572 MZN65559:MZN65572 NJJ65559:NJJ65572 NTF65559:NTF65572 ODB65559:ODB65572 OMX65559:OMX65572 OWT65559:OWT65572 PGP65559:PGP65572 PQL65559:PQL65572 QAH65559:QAH65572 QKD65559:QKD65572 QTZ65559:QTZ65572 RDV65559:RDV65572 RNR65559:RNR65572 RXN65559:RXN65572 SHJ65559:SHJ65572 SRF65559:SRF65572 TBB65559:TBB65572 TKX65559:TKX65572 TUT65559:TUT65572 UEP65559:UEP65572 UOL65559:UOL65572 UYH65559:UYH65572 VID65559:VID65572 VRZ65559:VRZ65572 WBV65559:WBV65572 WLR65559:WLR65572 WVN65559:WVN65572 C131095:C131108 JB131095:JB131108 SX131095:SX131108 ACT131095:ACT131108 AMP131095:AMP131108 AWL131095:AWL131108 BGH131095:BGH131108 BQD131095:BQD131108 BZZ131095:BZZ131108 CJV131095:CJV131108 CTR131095:CTR131108 DDN131095:DDN131108 DNJ131095:DNJ131108 DXF131095:DXF131108 EHB131095:EHB131108 EQX131095:EQX131108 FAT131095:FAT131108 FKP131095:FKP131108 FUL131095:FUL131108 GEH131095:GEH131108 GOD131095:GOD131108 GXZ131095:GXZ131108 HHV131095:HHV131108 HRR131095:HRR131108 IBN131095:IBN131108 ILJ131095:ILJ131108 IVF131095:IVF131108 JFB131095:JFB131108 JOX131095:JOX131108 JYT131095:JYT131108 KIP131095:KIP131108 KSL131095:KSL131108 LCH131095:LCH131108 LMD131095:LMD131108 LVZ131095:LVZ131108 MFV131095:MFV131108 MPR131095:MPR131108 MZN131095:MZN131108 NJJ131095:NJJ131108 NTF131095:NTF131108 ODB131095:ODB131108 OMX131095:OMX131108 OWT131095:OWT131108 PGP131095:PGP131108 PQL131095:PQL131108 QAH131095:QAH131108 QKD131095:QKD131108 QTZ131095:QTZ131108 RDV131095:RDV131108 RNR131095:RNR131108 RXN131095:RXN131108 SHJ131095:SHJ131108 SRF131095:SRF131108 TBB131095:TBB131108 TKX131095:TKX131108 TUT131095:TUT131108 UEP131095:UEP131108 UOL131095:UOL131108 UYH131095:UYH131108 VID131095:VID131108 VRZ131095:VRZ131108 WBV131095:WBV131108 WLR131095:WLR131108 WVN131095:WVN131108 C196631:C196644 JB196631:JB196644 SX196631:SX196644 ACT196631:ACT196644 AMP196631:AMP196644 AWL196631:AWL196644 BGH196631:BGH196644 BQD196631:BQD196644 BZZ196631:BZZ196644 CJV196631:CJV196644 CTR196631:CTR196644 DDN196631:DDN196644 DNJ196631:DNJ196644 DXF196631:DXF196644 EHB196631:EHB196644 EQX196631:EQX196644 FAT196631:FAT196644 FKP196631:FKP196644 FUL196631:FUL196644 GEH196631:GEH196644 GOD196631:GOD196644 GXZ196631:GXZ196644 HHV196631:HHV196644 HRR196631:HRR196644 IBN196631:IBN196644 ILJ196631:ILJ196644 IVF196631:IVF196644 JFB196631:JFB196644 JOX196631:JOX196644 JYT196631:JYT196644 KIP196631:KIP196644 KSL196631:KSL196644 LCH196631:LCH196644 LMD196631:LMD196644 LVZ196631:LVZ196644 MFV196631:MFV196644 MPR196631:MPR196644 MZN196631:MZN196644 NJJ196631:NJJ196644 NTF196631:NTF196644 ODB196631:ODB196644 OMX196631:OMX196644 OWT196631:OWT196644 PGP196631:PGP196644 PQL196631:PQL196644 QAH196631:QAH196644 QKD196631:QKD196644 QTZ196631:QTZ196644 RDV196631:RDV196644 RNR196631:RNR196644 RXN196631:RXN196644 SHJ196631:SHJ196644 SRF196631:SRF196644 TBB196631:TBB196644 TKX196631:TKX196644 TUT196631:TUT196644 UEP196631:UEP196644 UOL196631:UOL196644 UYH196631:UYH196644 VID196631:VID196644 VRZ196631:VRZ196644 WBV196631:WBV196644 WLR196631:WLR196644 WVN196631:WVN196644 C262167:C262180 JB262167:JB262180 SX262167:SX262180 ACT262167:ACT262180 AMP262167:AMP262180 AWL262167:AWL262180 BGH262167:BGH262180 BQD262167:BQD262180 BZZ262167:BZZ262180 CJV262167:CJV262180 CTR262167:CTR262180 DDN262167:DDN262180 DNJ262167:DNJ262180 DXF262167:DXF262180 EHB262167:EHB262180 EQX262167:EQX262180 FAT262167:FAT262180 FKP262167:FKP262180 FUL262167:FUL262180 GEH262167:GEH262180 GOD262167:GOD262180 GXZ262167:GXZ262180 HHV262167:HHV262180 HRR262167:HRR262180 IBN262167:IBN262180 ILJ262167:ILJ262180 IVF262167:IVF262180 JFB262167:JFB262180 JOX262167:JOX262180 JYT262167:JYT262180 KIP262167:KIP262180 KSL262167:KSL262180 LCH262167:LCH262180 LMD262167:LMD262180 LVZ262167:LVZ262180 MFV262167:MFV262180 MPR262167:MPR262180 MZN262167:MZN262180 NJJ262167:NJJ262180 NTF262167:NTF262180 ODB262167:ODB262180 OMX262167:OMX262180 OWT262167:OWT262180 PGP262167:PGP262180 PQL262167:PQL262180 QAH262167:QAH262180 QKD262167:QKD262180 QTZ262167:QTZ262180 RDV262167:RDV262180 RNR262167:RNR262180 RXN262167:RXN262180 SHJ262167:SHJ262180 SRF262167:SRF262180 TBB262167:TBB262180 TKX262167:TKX262180 TUT262167:TUT262180 UEP262167:UEP262180 UOL262167:UOL262180 UYH262167:UYH262180 VID262167:VID262180 VRZ262167:VRZ262180 WBV262167:WBV262180 WLR262167:WLR262180 WVN262167:WVN262180 C327703:C327716 JB327703:JB327716 SX327703:SX327716 ACT327703:ACT327716 AMP327703:AMP327716 AWL327703:AWL327716 BGH327703:BGH327716 BQD327703:BQD327716 BZZ327703:BZZ327716 CJV327703:CJV327716 CTR327703:CTR327716 DDN327703:DDN327716 DNJ327703:DNJ327716 DXF327703:DXF327716 EHB327703:EHB327716 EQX327703:EQX327716 FAT327703:FAT327716 FKP327703:FKP327716 FUL327703:FUL327716 GEH327703:GEH327716 GOD327703:GOD327716 GXZ327703:GXZ327716 HHV327703:HHV327716 HRR327703:HRR327716 IBN327703:IBN327716 ILJ327703:ILJ327716 IVF327703:IVF327716 JFB327703:JFB327716 JOX327703:JOX327716 JYT327703:JYT327716 KIP327703:KIP327716 KSL327703:KSL327716 LCH327703:LCH327716 LMD327703:LMD327716 LVZ327703:LVZ327716 MFV327703:MFV327716 MPR327703:MPR327716 MZN327703:MZN327716 NJJ327703:NJJ327716 NTF327703:NTF327716 ODB327703:ODB327716 OMX327703:OMX327716 OWT327703:OWT327716 PGP327703:PGP327716 PQL327703:PQL327716 QAH327703:QAH327716 QKD327703:QKD327716 QTZ327703:QTZ327716 RDV327703:RDV327716 RNR327703:RNR327716 RXN327703:RXN327716 SHJ327703:SHJ327716 SRF327703:SRF327716 TBB327703:TBB327716 TKX327703:TKX327716 TUT327703:TUT327716 UEP327703:UEP327716 UOL327703:UOL327716 UYH327703:UYH327716 VID327703:VID327716 VRZ327703:VRZ327716 WBV327703:WBV327716 WLR327703:WLR327716 WVN327703:WVN327716 C393239:C393252 JB393239:JB393252 SX393239:SX393252 ACT393239:ACT393252 AMP393239:AMP393252 AWL393239:AWL393252 BGH393239:BGH393252 BQD393239:BQD393252 BZZ393239:BZZ393252 CJV393239:CJV393252 CTR393239:CTR393252 DDN393239:DDN393252 DNJ393239:DNJ393252 DXF393239:DXF393252 EHB393239:EHB393252 EQX393239:EQX393252 FAT393239:FAT393252 FKP393239:FKP393252 FUL393239:FUL393252 GEH393239:GEH393252 GOD393239:GOD393252 GXZ393239:GXZ393252 HHV393239:HHV393252 HRR393239:HRR393252 IBN393239:IBN393252 ILJ393239:ILJ393252 IVF393239:IVF393252 JFB393239:JFB393252 JOX393239:JOX393252 JYT393239:JYT393252 KIP393239:KIP393252 KSL393239:KSL393252 LCH393239:LCH393252 LMD393239:LMD393252 LVZ393239:LVZ393252 MFV393239:MFV393252 MPR393239:MPR393252 MZN393239:MZN393252 NJJ393239:NJJ393252 NTF393239:NTF393252 ODB393239:ODB393252 OMX393239:OMX393252 OWT393239:OWT393252 PGP393239:PGP393252 PQL393239:PQL393252 QAH393239:QAH393252 QKD393239:QKD393252 QTZ393239:QTZ393252 RDV393239:RDV393252 RNR393239:RNR393252 RXN393239:RXN393252 SHJ393239:SHJ393252 SRF393239:SRF393252 TBB393239:TBB393252 TKX393239:TKX393252 TUT393239:TUT393252 UEP393239:UEP393252 UOL393239:UOL393252 UYH393239:UYH393252 VID393239:VID393252 VRZ393239:VRZ393252 WBV393239:WBV393252 WLR393239:WLR393252 WVN393239:WVN393252 C458775:C458788 JB458775:JB458788 SX458775:SX458788 ACT458775:ACT458788 AMP458775:AMP458788 AWL458775:AWL458788 BGH458775:BGH458788 BQD458775:BQD458788 BZZ458775:BZZ458788 CJV458775:CJV458788 CTR458775:CTR458788 DDN458775:DDN458788 DNJ458775:DNJ458788 DXF458775:DXF458788 EHB458775:EHB458788 EQX458775:EQX458788 FAT458775:FAT458788 FKP458775:FKP458788 FUL458775:FUL458788 GEH458775:GEH458788 GOD458775:GOD458788 GXZ458775:GXZ458788 HHV458775:HHV458788 HRR458775:HRR458788 IBN458775:IBN458788 ILJ458775:ILJ458788 IVF458775:IVF458788 JFB458775:JFB458788 JOX458775:JOX458788 JYT458775:JYT458788 KIP458775:KIP458788 KSL458775:KSL458788 LCH458775:LCH458788 LMD458775:LMD458788 LVZ458775:LVZ458788 MFV458775:MFV458788 MPR458775:MPR458788 MZN458775:MZN458788 NJJ458775:NJJ458788 NTF458775:NTF458788 ODB458775:ODB458788 OMX458775:OMX458788 OWT458775:OWT458788 PGP458775:PGP458788 PQL458775:PQL458788 QAH458775:QAH458788 QKD458775:QKD458788 QTZ458775:QTZ458788 RDV458775:RDV458788 RNR458775:RNR458788 RXN458775:RXN458788 SHJ458775:SHJ458788 SRF458775:SRF458788 TBB458775:TBB458788 TKX458775:TKX458788 TUT458775:TUT458788 UEP458775:UEP458788 UOL458775:UOL458788 UYH458775:UYH458788 VID458775:VID458788 VRZ458775:VRZ458788 WBV458775:WBV458788 WLR458775:WLR458788 WVN458775:WVN458788 C524311:C524324 JB524311:JB524324 SX524311:SX524324 ACT524311:ACT524324 AMP524311:AMP524324 AWL524311:AWL524324 BGH524311:BGH524324 BQD524311:BQD524324 BZZ524311:BZZ524324 CJV524311:CJV524324 CTR524311:CTR524324 DDN524311:DDN524324 DNJ524311:DNJ524324 DXF524311:DXF524324 EHB524311:EHB524324 EQX524311:EQX524324 FAT524311:FAT524324 FKP524311:FKP524324 FUL524311:FUL524324 GEH524311:GEH524324 GOD524311:GOD524324 GXZ524311:GXZ524324 HHV524311:HHV524324 HRR524311:HRR524324 IBN524311:IBN524324 ILJ524311:ILJ524324 IVF524311:IVF524324 JFB524311:JFB524324 JOX524311:JOX524324 JYT524311:JYT524324 KIP524311:KIP524324 KSL524311:KSL524324 LCH524311:LCH524324 LMD524311:LMD524324 LVZ524311:LVZ524324 MFV524311:MFV524324 MPR524311:MPR524324 MZN524311:MZN524324 NJJ524311:NJJ524324 NTF524311:NTF524324 ODB524311:ODB524324 OMX524311:OMX524324 OWT524311:OWT524324 PGP524311:PGP524324 PQL524311:PQL524324 QAH524311:QAH524324 QKD524311:QKD524324 QTZ524311:QTZ524324 RDV524311:RDV524324 RNR524311:RNR524324 RXN524311:RXN524324 SHJ524311:SHJ524324 SRF524311:SRF524324 TBB524311:TBB524324 TKX524311:TKX524324 TUT524311:TUT524324 UEP524311:UEP524324 UOL524311:UOL524324 UYH524311:UYH524324 VID524311:VID524324 VRZ524311:VRZ524324 WBV524311:WBV524324 WLR524311:WLR524324 WVN524311:WVN524324 C589847:C589860 JB589847:JB589860 SX589847:SX589860 ACT589847:ACT589860 AMP589847:AMP589860 AWL589847:AWL589860 BGH589847:BGH589860 BQD589847:BQD589860 BZZ589847:BZZ589860 CJV589847:CJV589860 CTR589847:CTR589860 DDN589847:DDN589860 DNJ589847:DNJ589860 DXF589847:DXF589860 EHB589847:EHB589860 EQX589847:EQX589860 FAT589847:FAT589860 FKP589847:FKP589860 FUL589847:FUL589860 GEH589847:GEH589860 GOD589847:GOD589860 GXZ589847:GXZ589860 HHV589847:HHV589860 HRR589847:HRR589860 IBN589847:IBN589860 ILJ589847:ILJ589860 IVF589847:IVF589860 JFB589847:JFB589860 JOX589847:JOX589860 JYT589847:JYT589860 KIP589847:KIP589860 KSL589847:KSL589860 LCH589847:LCH589860 LMD589847:LMD589860 LVZ589847:LVZ589860 MFV589847:MFV589860 MPR589847:MPR589860 MZN589847:MZN589860 NJJ589847:NJJ589860 NTF589847:NTF589860 ODB589847:ODB589860 OMX589847:OMX589860 OWT589847:OWT589860 PGP589847:PGP589860 PQL589847:PQL589860 QAH589847:QAH589860 QKD589847:QKD589860 QTZ589847:QTZ589860 RDV589847:RDV589860 RNR589847:RNR589860 RXN589847:RXN589860 SHJ589847:SHJ589860 SRF589847:SRF589860 TBB589847:TBB589860 TKX589847:TKX589860 TUT589847:TUT589860 UEP589847:UEP589860 UOL589847:UOL589860 UYH589847:UYH589860 VID589847:VID589860 VRZ589847:VRZ589860 WBV589847:WBV589860 WLR589847:WLR589860 WVN589847:WVN589860 C655383:C655396 JB655383:JB655396 SX655383:SX655396 ACT655383:ACT655396 AMP655383:AMP655396 AWL655383:AWL655396 BGH655383:BGH655396 BQD655383:BQD655396 BZZ655383:BZZ655396 CJV655383:CJV655396 CTR655383:CTR655396 DDN655383:DDN655396 DNJ655383:DNJ655396 DXF655383:DXF655396 EHB655383:EHB655396 EQX655383:EQX655396 FAT655383:FAT655396 FKP655383:FKP655396 FUL655383:FUL655396 GEH655383:GEH655396 GOD655383:GOD655396 GXZ655383:GXZ655396 HHV655383:HHV655396 HRR655383:HRR655396 IBN655383:IBN655396 ILJ655383:ILJ655396 IVF655383:IVF655396 JFB655383:JFB655396 JOX655383:JOX655396 JYT655383:JYT655396 KIP655383:KIP655396 KSL655383:KSL655396 LCH655383:LCH655396 LMD655383:LMD655396 LVZ655383:LVZ655396 MFV655383:MFV655396 MPR655383:MPR655396 MZN655383:MZN655396 NJJ655383:NJJ655396 NTF655383:NTF655396 ODB655383:ODB655396 OMX655383:OMX655396 OWT655383:OWT655396 PGP655383:PGP655396 PQL655383:PQL655396 QAH655383:QAH655396 QKD655383:QKD655396 QTZ655383:QTZ655396 RDV655383:RDV655396 RNR655383:RNR655396 RXN655383:RXN655396 SHJ655383:SHJ655396 SRF655383:SRF655396 TBB655383:TBB655396 TKX655383:TKX655396 TUT655383:TUT655396 UEP655383:UEP655396 UOL655383:UOL655396 UYH655383:UYH655396 VID655383:VID655396 VRZ655383:VRZ655396 WBV655383:WBV655396 WLR655383:WLR655396 WVN655383:WVN655396 C720919:C720932 JB720919:JB720932 SX720919:SX720932 ACT720919:ACT720932 AMP720919:AMP720932 AWL720919:AWL720932 BGH720919:BGH720932 BQD720919:BQD720932 BZZ720919:BZZ720932 CJV720919:CJV720932 CTR720919:CTR720932 DDN720919:DDN720932 DNJ720919:DNJ720932 DXF720919:DXF720932 EHB720919:EHB720932 EQX720919:EQX720932 FAT720919:FAT720932 FKP720919:FKP720932 FUL720919:FUL720932 GEH720919:GEH720932 GOD720919:GOD720932 GXZ720919:GXZ720932 HHV720919:HHV720932 HRR720919:HRR720932 IBN720919:IBN720932 ILJ720919:ILJ720932 IVF720919:IVF720932 JFB720919:JFB720932 JOX720919:JOX720932 JYT720919:JYT720932 KIP720919:KIP720932 KSL720919:KSL720932 LCH720919:LCH720932 LMD720919:LMD720932 LVZ720919:LVZ720932 MFV720919:MFV720932 MPR720919:MPR720932 MZN720919:MZN720932 NJJ720919:NJJ720932 NTF720919:NTF720932 ODB720919:ODB720932 OMX720919:OMX720932 OWT720919:OWT720932 PGP720919:PGP720932 PQL720919:PQL720932 QAH720919:QAH720932 QKD720919:QKD720932 QTZ720919:QTZ720932 RDV720919:RDV720932 RNR720919:RNR720932 RXN720919:RXN720932 SHJ720919:SHJ720932 SRF720919:SRF720932 TBB720919:TBB720932 TKX720919:TKX720932 TUT720919:TUT720932 UEP720919:UEP720932 UOL720919:UOL720932 UYH720919:UYH720932 VID720919:VID720932 VRZ720919:VRZ720932 WBV720919:WBV720932 WLR720919:WLR720932 WVN720919:WVN720932 C786455:C786468 JB786455:JB786468 SX786455:SX786468 ACT786455:ACT786468 AMP786455:AMP786468 AWL786455:AWL786468 BGH786455:BGH786468 BQD786455:BQD786468 BZZ786455:BZZ786468 CJV786455:CJV786468 CTR786455:CTR786468 DDN786455:DDN786468 DNJ786455:DNJ786468 DXF786455:DXF786468 EHB786455:EHB786468 EQX786455:EQX786468 FAT786455:FAT786468 FKP786455:FKP786468 FUL786455:FUL786468 GEH786455:GEH786468 GOD786455:GOD786468 GXZ786455:GXZ786468 HHV786455:HHV786468 HRR786455:HRR786468 IBN786455:IBN786468 ILJ786455:ILJ786468 IVF786455:IVF786468 JFB786455:JFB786468 JOX786455:JOX786468 JYT786455:JYT786468 KIP786455:KIP786468 KSL786455:KSL786468 LCH786455:LCH786468 LMD786455:LMD786468 LVZ786455:LVZ786468 MFV786455:MFV786468 MPR786455:MPR786468 MZN786455:MZN786468 NJJ786455:NJJ786468 NTF786455:NTF786468 ODB786455:ODB786468 OMX786455:OMX786468 OWT786455:OWT786468 PGP786455:PGP786468 PQL786455:PQL786468 QAH786455:QAH786468 QKD786455:QKD786468 QTZ786455:QTZ786468 RDV786455:RDV786468 RNR786455:RNR786468 RXN786455:RXN786468 SHJ786455:SHJ786468 SRF786455:SRF786468 TBB786455:TBB786468 TKX786455:TKX786468 TUT786455:TUT786468 UEP786455:UEP786468 UOL786455:UOL786468 UYH786455:UYH786468 VID786455:VID786468 VRZ786455:VRZ786468 WBV786455:WBV786468 WLR786455:WLR786468 WVN786455:WVN786468 C851991:C852004 JB851991:JB852004 SX851991:SX852004 ACT851991:ACT852004 AMP851991:AMP852004 AWL851991:AWL852004 BGH851991:BGH852004 BQD851991:BQD852004 BZZ851991:BZZ852004 CJV851991:CJV852004 CTR851991:CTR852004 DDN851991:DDN852004 DNJ851991:DNJ852004 DXF851991:DXF852004 EHB851991:EHB852004 EQX851991:EQX852004 FAT851991:FAT852004 FKP851991:FKP852004 FUL851991:FUL852004 GEH851991:GEH852004 GOD851991:GOD852004 GXZ851991:GXZ852004 HHV851991:HHV852004 HRR851991:HRR852004 IBN851991:IBN852004 ILJ851991:ILJ852004 IVF851991:IVF852004 JFB851991:JFB852004 JOX851991:JOX852004 JYT851991:JYT852004 KIP851991:KIP852004 KSL851991:KSL852004 LCH851991:LCH852004 LMD851991:LMD852004 LVZ851991:LVZ852004 MFV851991:MFV852004 MPR851991:MPR852004 MZN851991:MZN852004 NJJ851991:NJJ852004 NTF851991:NTF852004 ODB851991:ODB852004 OMX851991:OMX852004 OWT851991:OWT852004 PGP851991:PGP852004 PQL851991:PQL852004 QAH851991:QAH852004 QKD851991:QKD852004 QTZ851991:QTZ852004 RDV851991:RDV852004 RNR851991:RNR852004 RXN851991:RXN852004 SHJ851991:SHJ852004 SRF851991:SRF852004 TBB851991:TBB852004 TKX851991:TKX852004 TUT851991:TUT852004 UEP851991:UEP852004 UOL851991:UOL852004 UYH851991:UYH852004 VID851991:VID852004 VRZ851991:VRZ852004 WBV851991:WBV852004 WLR851991:WLR852004 WVN851991:WVN852004 C917527:C917540 JB917527:JB917540 SX917527:SX917540 ACT917527:ACT917540 AMP917527:AMP917540 AWL917527:AWL917540 BGH917527:BGH917540 BQD917527:BQD917540 BZZ917527:BZZ917540 CJV917527:CJV917540 CTR917527:CTR917540 DDN917527:DDN917540 DNJ917527:DNJ917540 DXF917527:DXF917540 EHB917527:EHB917540 EQX917527:EQX917540 FAT917527:FAT917540 FKP917527:FKP917540 FUL917527:FUL917540 GEH917527:GEH917540 GOD917527:GOD917540 GXZ917527:GXZ917540 HHV917527:HHV917540 HRR917527:HRR917540 IBN917527:IBN917540 ILJ917527:ILJ917540 IVF917527:IVF917540 JFB917527:JFB917540 JOX917527:JOX917540 JYT917527:JYT917540 KIP917527:KIP917540 KSL917527:KSL917540 LCH917527:LCH917540 LMD917527:LMD917540 LVZ917527:LVZ917540 MFV917527:MFV917540 MPR917527:MPR917540 MZN917527:MZN917540 NJJ917527:NJJ917540 NTF917527:NTF917540 ODB917527:ODB917540 OMX917527:OMX917540 OWT917527:OWT917540 PGP917527:PGP917540 PQL917527:PQL917540 QAH917527:QAH917540 QKD917527:QKD917540 QTZ917527:QTZ917540 RDV917527:RDV917540 RNR917527:RNR917540 RXN917527:RXN917540 SHJ917527:SHJ917540 SRF917527:SRF917540 TBB917527:TBB917540 TKX917527:TKX917540 TUT917527:TUT917540 UEP917527:UEP917540 UOL917527:UOL917540 UYH917527:UYH917540 VID917527:VID917540 VRZ917527:VRZ917540 WBV917527:WBV917540 WLR917527:WLR917540 WVN917527:WVN917540 C983063:C983076 JB983063:JB983076 SX983063:SX983076 ACT983063:ACT983076 AMP983063:AMP983076 AWL983063:AWL983076 BGH983063:BGH983076 BQD983063:BQD983076 BZZ983063:BZZ983076 CJV983063:CJV983076 CTR983063:CTR983076 DDN983063:DDN983076 DNJ983063:DNJ983076 DXF983063:DXF983076 EHB983063:EHB983076 EQX983063:EQX983076 FAT983063:FAT983076 FKP983063:FKP983076 FUL983063:FUL983076 GEH983063:GEH983076 GOD983063:GOD983076 GXZ983063:GXZ983076 HHV983063:HHV983076 HRR983063:HRR983076 IBN983063:IBN983076 ILJ983063:ILJ983076 IVF983063:IVF983076 JFB983063:JFB983076 JOX983063:JOX983076 JYT983063:JYT983076 KIP983063:KIP983076 KSL983063:KSL983076 LCH983063:LCH983076 LMD983063:LMD983076 LVZ983063:LVZ983076 MFV983063:MFV983076 MPR983063:MPR983076 MZN983063:MZN983076 NJJ983063:NJJ983076 NTF983063:NTF983076 ODB983063:ODB983076 OMX983063:OMX983076 OWT983063:OWT983076 PGP983063:PGP983076 PQL983063:PQL983076 QAH983063:QAH983076 QKD983063:QKD983076 QTZ983063:QTZ983076 RDV983063:RDV983076 RNR983063:RNR983076 RXN983063:RXN983076 SHJ983063:SHJ983076 SRF983063:SRF983076 TBB983063:TBB983076 TKX983063:TKX983076 TUT983063:TUT983076 UEP983063:UEP983076 UOL983063:UOL983076 UYH983063:UYH983076 VID983063:VID983076 VRZ983063:VRZ983076 WBV983063:WBV983076 WLR983063:WLR983076" xr:uid="{376A419D-9C35-47B1-BB93-920CD78C97B3}">
      <formula1>"障害者支援施設,グループホーム,居宅介護,重度訪問介護,短期入所,重度障害者等包括支援,障害児入所施設"</formula1>
    </dataValidation>
  </dataValidations>
  <printOptions horizontalCentered="1"/>
  <pageMargins left="0.19685039370078741" right="0.19685039370078741" top="0.39370078740157483" bottom="0.39370078740157483" header="0.51181102362204722" footer="0.51181102362204722"/>
  <pageSetup paperSize="9" scale="20" orientation="landscape"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76485-544F-471C-8BC5-3F3F22FEBBB3}">
  <sheetPr>
    <tabColor rgb="FF00B050"/>
    <pageSetUpPr fitToPage="1"/>
  </sheetPr>
  <dimension ref="A1:Z121"/>
  <sheetViews>
    <sheetView showGridLines="0" view="pageBreakPreview" zoomScale="85" zoomScaleNormal="100" zoomScaleSheetLayoutView="85" workbookViewId="0"/>
  </sheetViews>
  <sheetFormatPr defaultRowHeight="13.5"/>
  <cols>
    <col min="1" max="1" width="3.375" customWidth="1"/>
    <col min="2" max="2" width="12.625" customWidth="1"/>
    <col min="3" max="3" width="27.375" customWidth="1"/>
    <col min="4" max="4" width="16" customWidth="1"/>
    <col min="5" max="5" width="14.375" customWidth="1"/>
    <col min="6" max="6" width="5.375" customWidth="1"/>
    <col min="7" max="7" width="4.375" customWidth="1"/>
    <col min="8" max="8" width="7.125" customWidth="1"/>
    <col min="9" max="10" width="12.625" customWidth="1"/>
    <col min="11" max="11" width="12.375" customWidth="1"/>
    <col min="13" max="13" width="18.125" customWidth="1"/>
    <col min="14" max="14" width="2.375" customWidth="1"/>
    <col min="15" max="15" width="15" customWidth="1"/>
    <col min="16" max="16" width="2.375" customWidth="1"/>
    <col min="18" max="18" width="0" hidden="1" customWidth="1"/>
  </cols>
  <sheetData>
    <row r="1" spans="1:13" ht="17.25">
      <c r="A1" s="20" t="s">
        <v>212</v>
      </c>
      <c r="B1" s="21"/>
      <c r="C1" s="21"/>
    </row>
    <row r="2" spans="1:13" ht="68.25" customHeight="1">
      <c r="B2" s="264" t="s">
        <v>130</v>
      </c>
      <c r="C2" s="264"/>
      <c r="D2" s="264"/>
      <c r="E2" s="264"/>
      <c r="F2" s="264"/>
      <c r="G2" s="264"/>
      <c r="H2" s="264"/>
      <c r="I2" s="264"/>
      <c r="J2" s="264"/>
      <c r="K2" s="264"/>
      <c r="L2" s="264"/>
      <c r="M2" s="264"/>
    </row>
    <row r="3" spans="1:13" ht="23.1" customHeight="1" thickBot="1">
      <c r="B3" s="196" t="s">
        <v>3</v>
      </c>
      <c r="C3" s="196"/>
      <c r="D3" s="197" t="s">
        <v>0</v>
      </c>
      <c r="E3" s="22"/>
      <c r="F3" s="124"/>
      <c r="G3" s="124"/>
      <c r="H3" s="124"/>
      <c r="I3" s="124"/>
      <c r="J3" s="124"/>
      <c r="K3" s="124"/>
      <c r="L3" s="124"/>
      <c r="M3" s="124"/>
    </row>
    <row r="4" spans="1:13" ht="18.75">
      <c r="B4" s="22"/>
      <c r="C4" s="198" t="s">
        <v>210</v>
      </c>
      <c r="D4" s="22"/>
      <c r="E4" s="22"/>
      <c r="F4" s="22"/>
      <c r="G4" s="22"/>
      <c r="H4" s="22"/>
      <c r="I4" s="22"/>
      <c r="J4" s="22"/>
      <c r="K4" s="23" t="s">
        <v>2</v>
      </c>
      <c r="L4" s="265" t="s">
        <v>211</v>
      </c>
      <c r="M4" s="265"/>
    </row>
    <row r="5" spans="1:13" ht="15" thickBot="1">
      <c r="B5" s="24" t="s">
        <v>34</v>
      </c>
      <c r="C5" s="24"/>
    </row>
    <row r="6" spans="1:13" ht="24.95" customHeight="1">
      <c r="B6" s="266" t="s">
        <v>35</v>
      </c>
      <c r="C6" s="267"/>
      <c r="D6" s="268"/>
      <c r="E6" s="269"/>
      <c r="F6" s="269"/>
      <c r="G6" s="269"/>
      <c r="H6" s="269"/>
      <c r="I6" s="269"/>
      <c r="J6" s="269"/>
      <c r="K6" s="269"/>
      <c r="L6" s="269"/>
      <c r="M6" s="270"/>
    </row>
    <row r="7" spans="1:13" ht="30" customHeight="1">
      <c r="B7" s="271" t="s">
        <v>5</v>
      </c>
      <c r="C7" s="272"/>
      <c r="D7" s="273"/>
      <c r="E7" s="274"/>
      <c r="F7" s="274"/>
      <c r="G7" s="274"/>
      <c r="H7" s="274"/>
      <c r="I7" s="274"/>
      <c r="J7" s="274"/>
      <c r="K7" s="274"/>
      <c r="L7" s="274"/>
      <c r="M7" s="275"/>
    </row>
    <row r="8" spans="1:13" ht="24.95" customHeight="1">
      <c r="B8" s="276" t="s">
        <v>35</v>
      </c>
      <c r="C8" s="277"/>
      <c r="D8" s="278"/>
      <c r="E8" s="279"/>
      <c r="F8" s="279"/>
      <c r="G8" s="279"/>
      <c r="H8" s="279"/>
      <c r="I8" s="279"/>
      <c r="J8" s="279"/>
      <c r="K8" s="279"/>
      <c r="L8" s="279"/>
      <c r="M8" s="280"/>
    </row>
    <row r="9" spans="1:13" ht="30" customHeight="1">
      <c r="B9" s="281" t="s">
        <v>36</v>
      </c>
      <c r="C9" s="282"/>
      <c r="D9" s="283"/>
      <c r="E9" s="284"/>
      <c r="F9" s="284"/>
      <c r="G9" s="284"/>
      <c r="H9" s="284"/>
      <c r="I9" s="284"/>
      <c r="J9" s="284"/>
      <c r="K9" s="284"/>
      <c r="L9" s="284"/>
      <c r="M9" s="285"/>
    </row>
    <row r="10" spans="1:13" ht="24.95" customHeight="1">
      <c r="B10" s="286" t="s">
        <v>37</v>
      </c>
      <c r="C10" s="287"/>
      <c r="D10" s="287"/>
      <c r="E10" s="287"/>
      <c r="F10" s="287"/>
      <c r="G10" s="287"/>
      <c r="H10" s="287"/>
      <c r="I10" s="287"/>
      <c r="J10" s="287"/>
      <c r="K10" s="287"/>
      <c r="L10" s="287"/>
      <c r="M10" s="288"/>
    </row>
    <row r="11" spans="1:13" ht="30" customHeight="1">
      <c r="B11" s="261"/>
      <c r="C11" s="262"/>
      <c r="D11" s="262"/>
      <c r="E11" s="262"/>
      <c r="F11" s="262"/>
      <c r="G11" s="262"/>
      <c r="H11" s="262"/>
      <c r="I11" s="262"/>
      <c r="J11" s="262"/>
      <c r="K11" s="262"/>
      <c r="L11" s="262"/>
      <c r="M11" s="263"/>
    </row>
    <row r="12" spans="1:13" ht="24.95" customHeight="1">
      <c r="B12" s="289" t="s">
        <v>131</v>
      </c>
      <c r="C12" s="290"/>
      <c r="D12" s="290"/>
      <c r="E12" s="290"/>
      <c r="F12" s="290"/>
      <c r="G12" s="290"/>
      <c r="H12" s="290"/>
      <c r="I12" s="290"/>
      <c r="J12" s="290"/>
      <c r="K12" s="290"/>
      <c r="L12" s="290"/>
      <c r="M12" s="291"/>
    </row>
    <row r="13" spans="1:13" ht="30" customHeight="1">
      <c r="B13" s="292"/>
      <c r="C13" s="293"/>
      <c r="D13" s="293"/>
      <c r="E13" s="293"/>
      <c r="F13" s="293"/>
      <c r="G13" s="293"/>
      <c r="H13" s="293"/>
      <c r="I13" s="293"/>
      <c r="J13" s="293"/>
      <c r="K13" s="293"/>
      <c r="L13" s="293"/>
      <c r="M13" s="294"/>
    </row>
    <row r="14" spans="1:13" ht="24.95" customHeight="1">
      <c r="B14" s="295" t="s">
        <v>132</v>
      </c>
      <c r="C14" s="296"/>
      <c r="D14" s="296"/>
      <c r="E14" s="296"/>
      <c r="F14" s="296"/>
      <c r="G14" s="296"/>
      <c r="H14" s="296"/>
      <c r="I14" s="296"/>
      <c r="J14" s="296"/>
      <c r="K14" s="296"/>
      <c r="L14" s="296"/>
      <c r="M14" s="297"/>
    </row>
    <row r="15" spans="1:13" ht="30" customHeight="1" thickBot="1">
      <c r="B15" s="134" t="s">
        <v>38</v>
      </c>
      <c r="C15" s="298"/>
      <c r="D15" s="299"/>
      <c r="E15" s="298" t="s">
        <v>39</v>
      </c>
      <c r="F15" s="300"/>
      <c r="G15" s="300"/>
      <c r="H15" s="299"/>
      <c r="I15" s="301"/>
      <c r="J15" s="301"/>
      <c r="K15" s="301"/>
      <c r="L15" s="301"/>
      <c r="M15" s="302"/>
    </row>
    <row r="16" spans="1:13" ht="9.75" customHeight="1">
      <c r="B16" s="59"/>
      <c r="C16" s="59"/>
      <c r="D16" s="71"/>
      <c r="E16" s="59"/>
      <c r="F16" s="59"/>
      <c r="G16" s="59"/>
      <c r="H16" s="59"/>
      <c r="I16" s="71"/>
      <c r="J16" s="71"/>
      <c r="K16" s="71"/>
      <c r="L16" s="71"/>
      <c r="M16" s="71"/>
    </row>
    <row r="17" spans="1:26" s="17" customFormat="1" ht="18" customHeight="1">
      <c r="B17" s="18" t="s">
        <v>40</v>
      </c>
      <c r="C17" s="18"/>
      <c r="D17" s="172"/>
      <c r="E17" s="172"/>
      <c r="F17" s="172"/>
      <c r="G17" s="172"/>
      <c r="H17" s="172"/>
      <c r="I17" s="172"/>
      <c r="J17" s="172"/>
      <c r="K17" s="172"/>
      <c r="L17" s="172"/>
      <c r="M17" s="128"/>
    </row>
    <row r="18" spans="1:26" s="17" customFormat="1" ht="30.75" customHeight="1">
      <c r="B18" s="127" t="s">
        <v>133</v>
      </c>
      <c r="C18" s="127"/>
      <c r="D18" s="128"/>
      <c r="E18" s="128"/>
      <c r="F18" s="128"/>
      <c r="G18" s="128"/>
      <c r="H18" s="128"/>
      <c r="I18" s="128"/>
      <c r="J18" s="129"/>
      <c r="K18" s="129"/>
      <c r="L18" s="128"/>
      <c r="M18" s="128"/>
    </row>
    <row r="19" spans="1:26" s="17" customFormat="1" ht="30.75" customHeight="1">
      <c r="B19" s="127" t="s">
        <v>41</v>
      </c>
      <c r="C19" s="127"/>
      <c r="D19" s="128"/>
      <c r="E19" s="128"/>
      <c r="F19" s="128"/>
      <c r="G19" s="128"/>
      <c r="H19" s="128"/>
      <c r="I19" s="128"/>
      <c r="J19" s="129"/>
      <c r="K19" s="129"/>
      <c r="L19" s="128"/>
      <c r="M19" s="128"/>
    </row>
    <row r="20" spans="1:26" s="17" customFormat="1" ht="33.75" customHeight="1">
      <c r="B20" s="303" t="s">
        <v>134</v>
      </c>
      <c r="C20" s="304"/>
      <c r="D20" s="305"/>
      <c r="E20" s="305"/>
      <c r="F20" s="305"/>
      <c r="G20" s="305"/>
      <c r="H20" s="305"/>
      <c r="I20" s="305"/>
      <c r="J20" s="305"/>
      <c r="K20" s="305"/>
      <c r="L20" s="305"/>
      <c r="M20" s="305"/>
    </row>
    <row r="21" spans="1:26" s="17" customFormat="1" ht="30.75" customHeight="1">
      <c r="B21" s="127" t="s">
        <v>135</v>
      </c>
      <c r="C21" s="127"/>
      <c r="D21" s="128"/>
      <c r="E21" s="128"/>
      <c r="F21" s="128"/>
      <c r="G21" s="128"/>
      <c r="H21" s="128"/>
      <c r="I21" s="128"/>
      <c r="J21" s="129"/>
      <c r="K21" s="129"/>
      <c r="L21" s="128"/>
      <c r="M21" s="128"/>
    </row>
    <row r="22" spans="1:26" s="17" customFormat="1" ht="30.75" customHeight="1">
      <c r="B22" s="127" t="s">
        <v>42</v>
      </c>
      <c r="C22" s="127"/>
      <c r="D22" s="128"/>
      <c r="E22" s="128"/>
      <c r="F22" s="128"/>
      <c r="G22" s="128"/>
      <c r="H22" s="128"/>
      <c r="I22" s="128"/>
      <c r="J22" s="129"/>
      <c r="K22" s="129"/>
      <c r="L22" s="128"/>
      <c r="M22" s="128"/>
    </row>
    <row r="23" spans="1:26" ht="14.25">
      <c r="B23" s="1"/>
      <c r="C23" s="1"/>
      <c r="D23" s="1"/>
      <c r="E23" s="1"/>
      <c r="F23" s="1"/>
      <c r="G23" s="1"/>
      <c r="H23" s="1"/>
      <c r="I23" s="1"/>
      <c r="J23" s="1"/>
      <c r="K23" s="1"/>
      <c r="L23" s="1"/>
      <c r="M23" s="1"/>
    </row>
    <row r="24" spans="1:26" ht="14.25">
      <c r="B24" s="24" t="s">
        <v>43</v>
      </c>
      <c r="C24" s="24"/>
      <c r="D24" s="1"/>
      <c r="E24" s="1"/>
      <c r="F24" s="1"/>
      <c r="G24" s="1"/>
      <c r="H24" s="1"/>
      <c r="I24" s="1"/>
      <c r="J24" s="1"/>
      <c r="K24" s="1"/>
      <c r="L24" s="1"/>
      <c r="M24" s="1"/>
    </row>
    <row r="25" spans="1:26" s="26" customFormat="1" ht="18" customHeight="1">
      <c r="A25"/>
      <c r="B25" s="1" t="s">
        <v>136</v>
      </c>
      <c r="C25" s="1"/>
      <c r="D25" s="1"/>
      <c r="E25" s="130"/>
      <c r="F25" s="130"/>
      <c r="G25" s="130"/>
      <c r="H25" s="130"/>
      <c r="I25" s="130"/>
      <c r="J25" s="130"/>
      <c r="K25" s="130"/>
      <c r="L25" s="1"/>
      <c r="M25" s="1"/>
      <c r="O25"/>
      <c r="R25" s="27"/>
      <c r="S25" s="27"/>
      <c r="T25" s="27"/>
      <c r="U25" s="27"/>
      <c r="V25" s="27"/>
      <c r="W25" s="27"/>
      <c r="X25" s="27"/>
      <c r="Y25" s="27"/>
      <c r="Z25" s="27"/>
    </row>
    <row r="26" spans="1:26" s="26" customFormat="1" ht="18" customHeight="1">
      <c r="A26"/>
      <c r="B26" s="1" t="s">
        <v>137</v>
      </c>
      <c r="C26" s="1"/>
      <c r="D26" s="1"/>
      <c r="E26" s="130"/>
      <c r="F26" s="130"/>
      <c r="G26" s="130"/>
      <c r="H26" s="130"/>
      <c r="I26" s="130"/>
      <c r="J26" s="130"/>
      <c r="K26" s="130"/>
      <c r="L26" s="1"/>
      <c r="M26" s="1"/>
      <c r="O26"/>
      <c r="R26" s="27"/>
      <c r="S26" s="27"/>
      <c r="T26" s="27"/>
      <c r="U26" s="27"/>
      <c r="V26" s="27"/>
      <c r="W26" s="27"/>
      <c r="X26" s="27"/>
      <c r="Y26" s="27"/>
      <c r="Z26" s="27"/>
    </row>
    <row r="27" spans="1:26" s="26" customFormat="1" ht="3" customHeight="1">
      <c r="A27"/>
      <c r="B27" s="1"/>
      <c r="C27" s="1"/>
      <c r="D27" s="1"/>
      <c r="E27" s="130"/>
      <c r="F27" s="130"/>
      <c r="G27" s="130"/>
      <c r="H27" s="130"/>
      <c r="I27" s="130"/>
      <c r="J27" s="130"/>
      <c r="K27" s="130"/>
      <c r="L27" s="1"/>
      <c r="M27" s="1"/>
      <c r="O27"/>
      <c r="R27" s="27"/>
      <c r="S27" s="27"/>
      <c r="T27" s="27"/>
      <c r="U27" s="27"/>
      <c r="V27" s="27"/>
      <c r="W27" s="27"/>
      <c r="X27" s="27"/>
      <c r="Y27" s="27"/>
      <c r="Z27" s="27"/>
    </row>
    <row r="28" spans="1:26" s="26" customFormat="1" ht="18" customHeight="1">
      <c r="A28"/>
      <c r="B28" s="173" t="s">
        <v>44</v>
      </c>
      <c r="C28" s="1" t="s">
        <v>45</v>
      </c>
      <c r="D28" s="1" t="s">
        <v>46</v>
      </c>
      <c r="E28" s="1"/>
      <c r="F28" s="1" t="s">
        <v>47</v>
      </c>
      <c r="G28" s="131"/>
      <c r="H28" s="132"/>
      <c r="I28" s="1"/>
      <c r="J28" s="1"/>
      <c r="K28" s="1"/>
      <c r="L28" s="1"/>
      <c r="M28" s="1"/>
      <c r="O28"/>
      <c r="R28" s="27" t="b">
        <v>0</v>
      </c>
      <c r="S28" s="27"/>
      <c r="T28" s="27"/>
      <c r="U28" s="27"/>
      <c r="V28" s="27"/>
      <c r="W28" s="27"/>
      <c r="X28" s="27"/>
      <c r="Y28" s="27"/>
      <c r="Z28" s="27"/>
    </row>
    <row r="29" spans="1:26" s="26" customFormat="1" ht="18" customHeight="1">
      <c r="A29"/>
      <c r="B29" s="131"/>
      <c r="C29" s="1" t="s">
        <v>48</v>
      </c>
      <c r="D29" s="58" t="s">
        <v>49</v>
      </c>
      <c r="E29" s="1"/>
      <c r="F29" s="1" t="s">
        <v>31</v>
      </c>
      <c r="G29" s="1"/>
      <c r="H29" s="1"/>
      <c r="I29" s="1" t="s">
        <v>32</v>
      </c>
      <c r="J29" s="1"/>
      <c r="K29" s="1"/>
      <c r="L29" s="1"/>
      <c r="M29" s="1"/>
      <c r="O29"/>
      <c r="R29" s="27" t="b">
        <v>0</v>
      </c>
      <c r="S29" s="27"/>
      <c r="T29" s="27"/>
      <c r="U29" s="27"/>
      <c r="V29" s="27"/>
      <c r="W29" s="27"/>
      <c r="X29" s="27"/>
      <c r="Y29" s="27"/>
      <c r="Z29" s="27"/>
    </row>
    <row r="30" spans="1:26" s="26" customFormat="1" ht="11.25" customHeight="1">
      <c r="A30"/>
      <c r="B30" s="131"/>
      <c r="C30" s="131"/>
      <c r="D30" s="1"/>
      <c r="E30" s="1"/>
      <c r="F30" s="1"/>
      <c r="G30" s="1"/>
      <c r="H30" s="1"/>
      <c r="I30" s="1"/>
      <c r="J30" s="1"/>
      <c r="K30" s="1"/>
      <c r="L30" s="1"/>
      <c r="M30" s="1"/>
      <c r="O30"/>
      <c r="R30" s="27" t="b">
        <v>0</v>
      </c>
      <c r="S30" s="27"/>
      <c r="T30" s="27"/>
      <c r="U30" s="27"/>
      <c r="V30" s="27"/>
      <c r="W30" s="27"/>
      <c r="X30" s="27"/>
      <c r="Y30" s="27"/>
      <c r="Z30" s="27"/>
    </row>
    <row r="31" spans="1:26" s="26" customFormat="1" ht="20.100000000000001" customHeight="1">
      <c r="A31"/>
      <c r="B31" s="2" t="s">
        <v>50</v>
      </c>
      <c r="C31" s="306"/>
      <c r="D31" s="307"/>
      <c r="E31" s="307"/>
      <c r="F31" s="307"/>
      <c r="G31" s="307"/>
      <c r="H31" s="307"/>
      <c r="I31" s="307"/>
      <c r="J31" s="308"/>
      <c r="K31" s="1"/>
      <c r="L31" s="1"/>
      <c r="M31" s="1"/>
      <c r="O31"/>
      <c r="R31" s="27" t="b">
        <v>0</v>
      </c>
      <c r="S31" s="27"/>
      <c r="T31" s="27"/>
      <c r="U31" s="27"/>
      <c r="V31" s="27"/>
      <c r="W31" s="27"/>
      <c r="X31" s="27"/>
      <c r="Y31" s="27"/>
      <c r="Z31" s="27"/>
    </row>
    <row r="32" spans="1:26" s="26" customFormat="1" ht="14.25">
      <c r="A32"/>
      <c r="B32" s="1"/>
      <c r="C32" s="1"/>
      <c r="D32" s="1"/>
      <c r="E32" s="1"/>
      <c r="F32" s="1"/>
      <c r="G32" s="1"/>
      <c r="H32" s="132"/>
      <c r="I32" s="1"/>
      <c r="J32" s="1"/>
      <c r="K32" s="1"/>
      <c r="L32" s="1"/>
      <c r="M32" s="1"/>
      <c r="O32"/>
      <c r="R32" s="27" t="b">
        <v>0</v>
      </c>
      <c r="S32" s="27"/>
      <c r="T32" s="27"/>
      <c r="U32" s="27"/>
      <c r="V32" s="27"/>
      <c r="W32" s="27"/>
      <c r="X32" s="27"/>
      <c r="Y32" s="27"/>
      <c r="Z32" s="27"/>
    </row>
    <row r="33" spans="1:26" s="26" customFormat="1" ht="24.95" customHeight="1">
      <c r="A33"/>
      <c r="B33" s="2" t="s">
        <v>51</v>
      </c>
      <c r="C33" s="309"/>
      <c r="D33" s="310"/>
      <c r="E33" s="310"/>
      <c r="F33" s="310"/>
      <c r="G33" s="310"/>
      <c r="H33" s="310"/>
      <c r="I33" s="310"/>
      <c r="J33" s="310"/>
      <c r="K33" s="310"/>
      <c r="L33" s="310"/>
      <c r="M33" s="311"/>
      <c r="N33" s="60"/>
      <c r="O33" s="60"/>
      <c r="R33" s="27" t="b">
        <v>0</v>
      </c>
      <c r="S33" s="27"/>
      <c r="T33" s="27"/>
      <c r="U33" s="27"/>
      <c r="V33" s="27"/>
      <c r="W33" s="27"/>
      <c r="X33" s="27"/>
      <c r="Y33" s="27"/>
      <c r="Z33" s="27"/>
    </row>
    <row r="34" spans="1:26" s="26" customFormat="1" ht="24.95" customHeight="1">
      <c r="A34"/>
      <c r="B34" s="1"/>
      <c r="C34" s="312"/>
      <c r="D34" s="313"/>
      <c r="E34" s="313"/>
      <c r="F34" s="313"/>
      <c r="G34" s="313"/>
      <c r="H34" s="313"/>
      <c r="I34" s="313"/>
      <c r="J34" s="313"/>
      <c r="K34" s="313"/>
      <c r="L34" s="313"/>
      <c r="M34" s="314"/>
      <c r="N34" s="60"/>
      <c r="O34" s="60"/>
      <c r="R34" s="27" t="b">
        <v>0</v>
      </c>
      <c r="S34" s="27"/>
      <c r="T34" s="27"/>
      <c r="U34" s="27"/>
      <c r="V34" s="27"/>
      <c r="W34" s="27"/>
      <c r="X34" s="27"/>
      <c r="Y34" s="27"/>
      <c r="Z34" s="27"/>
    </row>
    <row r="35" spans="1:26" s="26" customFormat="1" ht="24.95" customHeight="1">
      <c r="A35"/>
      <c r="B35" s="1"/>
      <c r="C35" s="315"/>
      <c r="D35" s="316"/>
      <c r="E35" s="316"/>
      <c r="F35" s="316"/>
      <c r="G35" s="316"/>
      <c r="H35" s="316"/>
      <c r="I35" s="316"/>
      <c r="J35" s="316"/>
      <c r="K35" s="316"/>
      <c r="L35" s="316"/>
      <c r="M35" s="317"/>
      <c r="N35" s="60"/>
      <c r="O35" s="60"/>
      <c r="R35" s="27" t="b">
        <v>0</v>
      </c>
      <c r="S35" s="27"/>
      <c r="T35" s="27"/>
      <c r="U35" s="27"/>
      <c r="V35" s="27"/>
      <c r="W35" s="27"/>
      <c r="X35" s="27"/>
      <c r="Y35" s="27"/>
      <c r="Z35" s="27"/>
    </row>
    <row r="36" spans="1:26" s="26" customFormat="1" ht="18.75" customHeight="1">
      <c r="A36"/>
      <c r="B36" s="1"/>
      <c r="C36" s="3"/>
      <c r="D36" s="3"/>
      <c r="E36" s="3"/>
      <c r="F36" s="3"/>
      <c r="G36" s="3"/>
      <c r="H36" s="3"/>
      <c r="I36" s="3"/>
      <c r="J36" s="3"/>
      <c r="K36" s="3"/>
      <c r="L36" s="3"/>
      <c r="M36" s="3"/>
      <c r="N36" s="60"/>
      <c r="O36" s="60"/>
      <c r="R36" s="27"/>
      <c r="S36" s="27"/>
      <c r="T36" s="27"/>
      <c r="U36" s="27"/>
      <c r="V36" s="27"/>
      <c r="W36" s="27"/>
      <c r="X36" s="27"/>
      <c r="Y36" s="27"/>
      <c r="Z36" s="27"/>
    </row>
    <row r="37" spans="1:26" s="26" customFormat="1" ht="18" customHeight="1">
      <c r="A37"/>
      <c r="B37" s="1" t="s">
        <v>138</v>
      </c>
      <c r="C37" s="3" t="s">
        <v>94</v>
      </c>
      <c r="D37" s="2" t="s">
        <v>95</v>
      </c>
      <c r="E37" s="3" t="s">
        <v>96</v>
      </c>
      <c r="F37" s="3" t="s">
        <v>0</v>
      </c>
      <c r="G37" s="313" t="s">
        <v>97</v>
      </c>
      <c r="H37" s="313"/>
      <c r="I37" s="3"/>
      <c r="J37" s="3"/>
      <c r="K37" s="3"/>
      <c r="L37" s="3"/>
      <c r="M37" s="3"/>
      <c r="N37" s="60"/>
      <c r="O37" s="60"/>
      <c r="R37" s="27"/>
      <c r="S37" s="27"/>
      <c r="T37" s="27"/>
      <c r="U37" s="27"/>
      <c r="V37" s="27"/>
      <c r="W37" s="27"/>
      <c r="X37" s="27"/>
      <c r="Y37" s="27"/>
      <c r="Z37" s="27"/>
    </row>
    <row r="38" spans="1:26" s="26" customFormat="1" ht="18" customHeight="1">
      <c r="A38"/>
      <c r="B38" s="1"/>
      <c r="C38" s="2" t="s">
        <v>139</v>
      </c>
      <c r="D38" s="2"/>
      <c r="E38" s="3"/>
      <c r="F38" s="3"/>
      <c r="G38" s="3"/>
      <c r="H38" s="3"/>
      <c r="I38" s="3"/>
      <c r="J38" s="3"/>
      <c r="K38" s="3"/>
      <c r="L38" s="3"/>
      <c r="M38" s="3"/>
      <c r="N38" s="60"/>
      <c r="O38" s="60"/>
      <c r="R38" s="27"/>
      <c r="S38" s="27"/>
      <c r="T38" s="27"/>
      <c r="U38" s="27"/>
      <c r="V38" s="27"/>
      <c r="W38" s="27"/>
      <c r="X38" s="27"/>
      <c r="Y38" s="27"/>
      <c r="Z38" s="27"/>
    </row>
    <row r="39" spans="1:26" s="26" customFormat="1" ht="18" customHeight="1">
      <c r="A39"/>
      <c r="B39" s="1"/>
      <c r="C39" s="2" t="s">
        <v>140</v>
      </c>
      <c r="D39" s="2"/>
      <c r="E39" s="3"/>
      <c r="F39" s="3"/>
      <c r="G39" s="3"/>
      <c r="H39" s="3"/>
      <c r="I39" s="3"/>
      <c r="J39" s="3"/>
      <c r="K39" s="3"/>
      <c r="L39" s="3"/>
      <c r="M39" s="3"/>
      <c r="N39" s="60"/>
      <c r="O39" s="60"/>
      <c r="R39" s="27"/>
      <c r="S39" s="27"/>
      <c r="T39" s="27"/>
      <c r="U39" s="27"/>
      <c r="V39" s="27"/>
      <c r="W39" s="27"/>
      <c r="X39" s="27"/>
      <c r="Y39" s="27"/>
      <c r="Z39" s="27"/>
    </row>
    <row r="40" spans="1:26" s="26" customFormat="1" ht="18" customHeight="1">
      <c r="A40"/>
      <c r="B40" s="1"/>
      <c r="C40" s="2" t="s">
        <v>141</v>
      </c>
      <c r="D40" s="2"/>
      <c r="E40" s="3"/>
      <c r="F40" s="3"/>
      <c r="G40" s="3"/>
      <c r="H40" s="3"/>
      <c r="I40" s="3"/>
      <c r="J40" s="3"/>
      <c r="K40" s="3"/>
      <c r="L40" s="3"/>
      <c r="M40" s="3"/>
      <c r="N40" s="60"/>
      <c r="O40" s="60"/>
      <c r="R40" s="27"/>
      <c r="S40" s="27"/>
      <c r="T40" s="27"/>
      <c r="U40" s="27"/>
      <c r="V40" s="27"/>
      <c r="W40" s="27"/>
      <c r="X40" s="27"/>
      <c r="Y40" s="27"/>
      <c r="Z40" s="27"/>
    </row>
    <row r="41" spans="1:26" s="26" customFormat="1" ht="12" customHeight="1">
      <c r="A41"/>
      <c r="B41" s="1"/>
      <c r="C41" s="3"/>
      <c r="D41" s="2"/>
      <c r="E41" s="3"/>
      <c r="F41" s="3"/>
      <c r="G41" s="3"/>
      <c r="H41" s="3"/>
      <c r="I41" s="3"/>
      <c r="J41" s="3"/>
      <c r="K41" s="3"/>
      <c r="L41" s="3"/>
      <c r="M41" s="3"/>
      <c r="N41" s="60"/>
      <c r="O41" s="60"/>
      <c r="R41" s="27"/>
      <c r="S41" s="27"/>
      <c r="T41" s="27"/>
      <c r="U41" s="27"/>
      <c r="V41" s="27"/>
      <c r="W41" s="27"/>
      <c r="X41" s="27"/>
      <c r="Y41" s="27"/>
      <c r="Z41" s="27"/>
    </row>
    <row r="42" spans="1:26" s="26" customFormat="1" ht="18" customHeight="1">
      <c r="A42"/>
      <c r="B42" s="1"/>
      <c r="C42" s="60" t="s">
        <v>142</v>
      </c>
      <c r="D42" s="3"/>
      <c r="E42" s="3"/>
      <c r="F42" s="3"/>
      <c r="G42" s="3"/>
      <c r="H42" s="3"/>
      <c r="I42" s="3"/>
      <c r="J42" s="3"/>
      <c r="K42" s="3"/>
      <c r="L42" s="3"/>
      <c r="M42" s="3"/>
      <c r="N42" s="60"/>
      <c r="O42" s="60"/>
      <c r="R42" s="27"/>
      <c r="S42" s="27"/>
      <c r="T42" s="27"/>
      <c r="U42" s="27"/>
      <c r="V42" s="27"/>
      <c r="W42" s="27"/>
      <c r="X42" s="27"/>
      <c r="Y42" s="27"/>
      <c r="Z42" s="27"/>
    </row>
    <row r="43" spans="1:26" s="26" customFormat="1" ht="18" customHeight="1">
      <c r="A43"/>
      <c r="B43" s="1"/>
      <c r="C43" s="60" t="s">
        <v>143</v>
      </c>
      <c r="D43" s="3"/>
      <c r="E43" s="3"/>
      <c r="F43" s="3"/>
      <c r="G43" s="3"/>
      <c r="H43" s="3"/>
      <c r="I43" s="3"/>
      <c r="J43" s="3"/>
      <c r="K43" s="3"/>
      <c r="L43" s="3"/>
      <c r="M43" s="3"/>
      <c r="N43" s="60"/>
      <c r="O43" s="60"/>
      <c r="R43" s="27"/>
      <c r="S43" s="27"/>
      <c r="T43" s="27"/>
      <c r="U43" s="27"/>
      <c r="V43" s="27"/>
      <c r="W43" s="27"/>
      <c r="X43" s="27"/>
      <c r="Y43" s="27"/>
      <c r="Z43" s="27"/>
    </row>
    <row r="44" spans="1:26" s="26" customFormat="1" ht="9.75" customHeight="1">
      <c r="A44"/>
      <c r="B44" s="1"/>
      <c r="C44" s="2"/>
      <c r="D44" s="3"/>
      <c r="E44" s="3"/>
      <c r="F44" s="3"/>
      <c r="G44" s="3"/>
      <c r="H44" s="3"/>
      <c r="I44" s="3"/>
      <c r="J44" s="3"/>
      <c r="K44" s="3"/>
      <c r="L44" s="3"/>
      <c r="M44" s="3"/>
      <c r="N44" s="60"/>
      <c r="O44" s="60"/>
      <c r="R44" s="27"/>
      <c r="S44" s="27"/>
      <c r="T44" s="27"/>
      <c r="U44" s="27"/>
      <c r="V44" s="27"/>
      <c r="W44" s="27"/>
      <c r="X44" s="27"/>
      <c r="Y44" s="27"/>
      <c r="Z44" s="27"/>
    </row>
    <row r="45" spans="1:26" s="26" customFormat="1" ht="18" customHeight="1">
      <c r="A45"/>
      <c r="B45" s="1"/>
      <c r="C45" s="2" t="s">
        <v>144</v>
      </c>
      <c r="D45" s="3"/>
      <c r="E45" s="3"/>
      <c r="F45" s="3"/>
      <c r="G45" s="3"/>
      <c r="H45" s="3"/>
      <c r="I45" s="3"/>
      <c r="J45" s="3"/>
      <c r="K45" s="3"/>
      <c r="L45" s="3"/>
      <c r="M45" s="3"/>
      <c r="N45" s="60"/>
      <c r="O45" s="60"/>
      <c r="R45" s="27"/>
      <c r="S45" s="27"/>
      <c r="T45" s="27"/>
      <c r="U45" s="27"/>
      <c r="V45" s="27"/>
      <c r="W45" s="27"/>
      <c r="X45" s="27"/>
      <c r="Y45" s="27"/>
      <c r="Z45" s="27"/>
    </row>
    <row r="46" spans="1:26" s="26" customFormat="1" ht="18.75" customHeight="1">
      <c r="A46"/>
      <c r="B46" s="1"/>
      <c r="C46" s="3"/>
      <c r="D46" s="3"/>
      <c r="E46" s="3"/>
      <c r="F46" s="3"/>
      <c r="G46" s="3"/>
      <c r="H46" s="3"/>
      <c r="I46" s="3"/>
      <c r="J46" s="3"/>
      <c r="K46" s="3"/>
      <c r="L46" s="3"/>
      <c r="M46" s="3"/>
      <c r="N46" s="60"/>
      <c r="O46" s="60"/>
      <c r="R46" s="27"/>
      <c r="S46" s="27"/>
      <c r="T46" s="27"/>
      <c r="U46" s="27"/>
      <c r="V46" s="27"/>
      <c r="W46" s="27"/>
      <c r="X46" s="27"/>
      <c r="Y46" s="27"/>
      <c r="Z46" s="27"/>
    </row>
    <row r="47" spans="1:26" ht="14.25">
      <c r="B47" s="132" t="s">
        <v>52</v>
      </c>
      <c r="C47" s="132"/>
      <c r="D47" s="1"/>
      <c r="E47" s="1"/>
      <c r="F47" s="1"/>
      <c r="G47" s="1"/>
      <c r="H47" s="1"/>
      <c r="I47" s="1"/>
      <c r="J47" s="1"/>
      <c r="K47" s="1"/>
      <c r="L47" s="1"/>
      <c r="M47" s="1"/>
      <c r="Q47" s="17"/>
      <c r="R47" t="b">
        <v>0</v>
      </c>
    </row>
    <row r="48" spans="1:26" ht="18.75" customHeight="1">
      <c r="B48" s="318" t="s">
        <v>53</v>
      </c>
      <c r="C48" s="319"/>
      <c r="D48" s="319"/>
      <c r="E48" s="319"/>
      <c r="F48" s="174"/>
      <c r="G48" s="318" t="s">
        <v>54</v>
      </c>
      <c r="H48" s="319"/>
      <c r="I48" s="319"/>
      <c r="J48" s="319"/>
      <c r="K48" s="319"/>
      <c r="L48" s="319"/>
      <c r="M48" s="320"/>
      <c r="Q48" s="17"/>
      <c r="R48" t="b">
        <v>0</v>
      </c>
    </row>
    <row r="49" spans="2:26" ht="18.75" customHeight="1">
      <c r="B49" s="175"/>
      <c r="C49" s="176"/>
      <c r="D49" s="177"/>
      <c r="E49" s="176"/>
      <c r="F49" s="174"/>
      <c r="G49" s="175"/>
      <c r="H49" s="176"/>
      <c r="I49" s="176"/>
      <c r="J49" s="176"/>
      <c r="K49" s="176"/>
      <c r="L49" s="176"/>
      <c r="M49" s="178"/>
      <c r="Q49" s="17"/>
      <c r="R49" t="b">
        <v>0</v>
      </c>
    </row>
    <row r="50" spans="2:26" ht="18.75" customHeight="1">
      <c r="B50" s="174"/>
      <c r="C50" s="1"/>
      <c r="D50" s="1"/>
      <c r="E50" s="1"/>
      <c r="F50" s="174"/>
      <c r="G50" s="174"/>
      <c r="H50" s="1"/>
      <c r="I50" s="1"/>
      <c r="J50" s="1"/>
      <c r="K50" s="1"/>
      <c r="L50" s="1"/>
      <c r="M50" s="179"/>
      <c r="Q50" s="17"/>
      <c r="R50" t="b">
        <v>0</v>
      </c>
    </row>
    <row r="51" spans="2:26" ht="14.25">
      <c r="B51" s="174"/>
      <c r="C51" s="1"/>
      <c r="D51" s="1"/>
      <c r="E51" s="1"/>
      <c r="F51" s="174"/>
      <c r="G51" s="174"/>
      <c r="H51" s="1"/>
      <c r="I51" s="1"/>
      <c r="J51" s="1"/>
      <c r="K51" s="1"/>
      <c r="L51" s="1"/>
      <c r="M51" s="179"/>
      <c r="Q51" s="17"/>
      <c r="R51" s="238"/>
      <c r="S51" s="238"/>
      <c r="T51" s="238"/>
      <c r="U51" s="238"/>
      <c r="V51" s="238"/>
      <c r="W51" s="238"/>
      <c r="X51" s="238"/>
      <c r="Y51" s="238"/>
      <c r="Z51" s="238"/>
    </row>
    <row r="52" spans="2:26" ht="18.75" customHeight="1">
      <c r="B52" s="174"/>
      <c r="C52" s="1"/>
      <c r="D52" s="132"/>
      <c r="E52" s="1"/>
      <c r="F52" s="174"/>
      <c r="G52" s="174"/>
      <c r="H52" s="1"/>
      <c r="I52" s="1"/>
      <c r="J52" s="1"/>
      <c r="K52" s="1"/>
      <c r="L52" s="1"/>
      <c r="M52" s="179"/>
      <c r="Q52" s="17"/>
    </row>
    <row r="53" spans="2:26" ht="18.75" customHeight="1">
      <c r="B53" s="283" t="s">
        <v>55</v>
      </c>
      <c r="C53" s="284"/>
      <c r="D53" s="284"/>
      <c r="E53" s="284"/>
      <c r="F53" s="174"/>
      <c r="G53" s="283" t="s">
        <v>56</v>
      </c>
      <c r="H53" s="284"/>
      <c r="I53" s="284"/>
      <c r="J53" s="284"/>
      <c r="K53" s="284"/>
      <c r="L53" s="284"/>
      <c r="M53" s="321"/>
      <c r="Q53" s="17"/>
    </row>
    <row r="54" spans="2:26" ht="14.25" customHeight="1">
      <c r="B54" s="1"/>
      <c r="C54" s="1"/>
      <c r="D54" s="1"/>
      <c r="E54" s="167"/>
      <c r="F54" s="167"/>
      <c r="G54" s="167"/>
      <c r="H54" s="167"/>
      <c r="I54" s="167"/>
      <c r="J54" s="167"/>
      <c r="K54" s="167"/>
      <c r="L54" s="1"/>
      <c r="M54" s="1"/>
      <c r="Q54" s="17"/>
    </row>
    <row r="55" spans="2:26" ht="14.25">
      <c r="B55" s="133" t="s">
        <v>57</v>
      </c>
      <c r="C55" s="133"/>
      <c r="D55" s="1"/>
      <c r="E55" s="1"/>
      <c r="F55" s="1"/>
      <c r="G55" s="1"/>
      <c r="H55" s="1"/>
      <c r="I55" s="1"/>
      <c r="J55" s="1"/>
      <c r="K55" s="1"/>
      <c r="L55" s="1"/>
      <c r="M55" s="1"/>
      <c r="Q55" s="17"/>
    </row>
    <row r="56" spans="2:26" ht="80.099999999999994" customHeight="1">
      <c r="B56" s="239"/>
      <c r="C56" s="239"/>
      <c r="D56" s="239"/>
      <c r="E56" s="239"/>
      <c r="F56" s="239"/>
      <c r="G56" s="239"/>
      <c r="H56" s="239"/>
      <c r="I56" s="239"/>
      <c r="J56" s="239"/>
      <c r="K56" s="239"/>
      <c r="L56" s="239"/>
      <c r="M56" s="239"/>
      <c r="Q56" s="17"/>
    </row>
    <row r="57" spans="2:26" ht="6" customHeight="1">
      <c r="B57" s="1"/>
      <c r="C57" s="1"/>
      <c r="D57" s="1"/>
      <c r="E57" s="167"/>
      <c r="F57" s="167"/>
      <c r="G57" s="167"/>
      <c r="H57" s="167"/>
      <c r="I57" s="167"/>
      <c r="J57" s="167"/>
      <c r="K57" s="167"/>
      <c r="L57" s="1"/>
      <c r="M57" s="1"/>
      <c r="Q57" s="17"/>
    </row>
    <row r="58" spans="2:26" ht="14.25">
      <c r="B58" s="132" t="s">
        <v>145</v>
      </c>
      <c r="C58" s="132"/>
      <c r="D58" s="1"/>
      <c r="E58" s="1"/>
      <c r="F58" s="1"/>
      <c r="G58" s="1"/>
      <c r="H58" s="1"/>
      <c r="I58" s="1"/>
      <c r="J58" s="1"/>
      <c r="K58" s="1"/>
      <c r="L58" s="1"/>
      <c r="M58" s="1"/>
      <c r="Q58" s="17"/>
      <c r="R58" s="238"/>
      <c r="S58" s="238"/>
      <c r="T58" s="238"/>
      <c r="U58" s="238"/>
      <c r="V58" s="238"/>
      <c r="W58" s="238"/>
      <c r="X58" s="238"/>
      <c r="Y58" s="238"/>
      <c r="Z58" s="238"/>
    </row>
    <row r="59" spans="2:26" ht="80.099999999999994" customHeight="1">
      <c r="B59" s="239"/>
      <c r="C59" s="239"/>
      <c r="D59" s="239"/>
      <c r="E59" s="239"/>
      <c r="F59" s="239"/>
      <c r="G59" s="239"/>
      <c r="H59" s="239"/>
      <c r="I59" s="239"/>
      <c r="J59" s="239"/>
      <c r="K59" s="239"/>
      <c r="L59" s="239"/>
      <c r="M59" s="239"/>
    </row>
    <row r="60" spans="2:26" ht="6" customHeight="1">
      <c r="B60" s="1"/>
      <c r="C60" s="1"/>
      <c r="D60" s="1"/>
      <c r="E60" s="167"/>
      <c r="F60" s="167"/>
      <c r="G60" s="167"/>
      <c r="H60" s="167"/>
      <c r="I60" s="167"/>
      <c r="J60" s="167"/>
      <c r="K60" s="167"/>
      <c r="L60" s="1"/>
      <c r="M60" s="1"/>
    </row>
    <row r="61" spans="2:26" ht="14.25">
      <c r="B61" s="132" t="s">
        <v>146</v>
      </c>
      <c r="C61" s="132"/>
      <c r="D61" s="1"/>
      <c r="E61" s="1"/>
      <c r="F61" s="1"/>
      <c r="G61" s="1"/>
      <c r="H61" s="1"/>
      <c r="I61" s="1"/>
      <c r="J61" s="1"/>
      <c r="K61" s="1"/>
      <c r="L61" s="1"/>
      <c r="M61" s="1"/>
      <c r="Q61" s="17"/>
      <c r="R61" s="238"/>
      <c r="S61" s="238"/>
      <c r="T61" s="238"/>
      <c r="U61" s="238"/>
      <c r="V61" s="238"/>
      <c r="W61" s="238"/>
      <c r="X61" s="238"/>
      <c r="Y61" s="238"/>
      <c r="Z61" s="238"/>
    </row>
    <row r="62" spans="2:26" ht="80.099999999999994" customHeight="1">
      <c r="B62" s="239"/>
      <c r="C62" s="239"/>
      <c r="D62" s="239"/>
      <c r="E62" s="239"/>
      <c r="F62" s="239"/>
      <c r="G62" s="239"/>
      <c r="H62" s="239"/>
      <c r="I62" s="239"/>
      <c r="J62" s="239"/>
      <c r="K62" s="239"/>
      <c r="L62" s="239"/>
      <c r="M62" s="239"/>
    </row>
    <row r="63" spans="2:26" ht="6" customHeight="1">
      <c r="E63" s="61"/>
      <c r="F63" s="61"/>
      <c r="G63" s="61"/>
      <c r="H63" s="61"/>
      <c r="I63" s="61"/>
      <c r="J63" s="61"/>
      <c r="K63" s="61"/>
    </row>
    <row r="64" spans="2:26" s="28" customFormat="1" ht="18.75" customHeight="1">
      <c r="B64" s="1" t="s">
        <v>147</v>
      </c>
      <c r="C64" s="1"/>
      <c r="D64" s="131"/>
      <c r="E64" s="131"/>
      <c r="F64" s="131"/>
      <c r="G64" s="131"/>
      <c r="H64" s="131"/>
      <c r="I64" s="131"/>
      <c r="J64" s="131"/>
      <c r="K64" s="131"/>
      <c r="L64" s="131"/>
      <c r="M64" s="131"/>
    </row>
    <row r="65" spans="2:13" s="28" customFormat="1" ht="9.75" customHeight="1">
      <c r="B65" s="1"/>
      <c r="C65" s="1"/>
      <c r="D65" s="131"/>
      <c r="E65" s="131"/>
      <c r="F65" s="131"/>
      <c r="G65" s="131"/>
      <c r="H65" s="131"/>
      <c r="I65" s="131"/>
      <c r="J65" s="131"/>
      <c r="K65" s="131"/>
      <c r="L65" s="131"/>
      <c r="M65" s="131"/>
    </row>
    <row r="66" spans="2:13" s="28" customFormat="1" ht="14.25">
      <c r="B66" s="132" t="s">
        <v>148</v>
      </c>
      <c r="C66" s="132"/>
      <c r="D66" s="72"/>
      <c r="E66" s="131"/>
      <c r="F66" s="131"/>
      <c r="G66" s="131"/>
      <c r="H66" s="131"/>
      <c r="I66" s="131"/>
      <c r="J66" s="131"/>
      <c r="K66" s="131"/>
      <c r="L66" s="131"/>
      <c r="M66" s="131"/>
    </row>
    <row r="67" spans="2:13" s="28" customFormat="1" ht="18.75" customHeight="1">
      <c r="B67" s="257" t="s">
        <v>58</v>
      </c>
      <c r="C67" s="258"/>
      <c r="D67" s="258" t="s">
        <v>59</v>
      </c>
      <c r="E67" s="327" t="s">
        <v>60</v>
      </c>
      <c r="F67" s="328"/>
      <c r="G67" s="328"/>
      <c r="H67" s="328"/>
      <c r="I67" s="329"/>
      <c r="J67" s="330" t="s">
        <v>61</v>
      </c>
      <c r="K67" s="332" t="s">
        <v>62</v>
      </c>
      <c r="L67" s="240" t="s">
        <v>63</v>
      </c>
      <c r="M67" s="131"/>
    </row>
    <row r="68" spans="2:13" s="28" customFormat="1" ht="20.100000000000001" customHeight="1">
      <c r="B68" s="259"/>
      <c r="C68" s="260"/>
      <c r="D68" s="260"/>
      <c r="E68" s="183" t="s">
        <v>64</v>
      </c>
      <c r="F68" s="242" t="s">
        <v>65</v>
      </c>
      <c r="G68" s="243"/>
      <c r="H68" s="243"/>
      <c r="I68" s="244"/>
      <c r="J68" s="331"/>
      <c r="K68" s="333"/>
      <c r="L68" s="241"/>
      <c r="M68" s="131"/>
    </row>
    <row r="69" spans="2:13" s="28" customFormat="1" ht="20.100000000000001" customHeight="1">
      <c r="B69" s="245" t="s">
        <v>66</v>
      </c>
      <c r="C69" s="136" t="s">
        <v>67</v>
      </c>
      <c r="D69" s="137"/>
      <c r="E69" s="138"/>
      <c r="F69" s="248">
        <f>E69*12</f>
        <v>0</v>
      </c>
      <c r="G69" s="249"/>
      <c r="H69" s="249"/>
      <c r="I69" s="250"/>
      <c r="J69" s="139"/>
      <c r="K69" s="140">
        <f>$D$69*$F$69*$J$69/60</f>
        <v>0</v>
      </c>
      <c r="L69" s="141" t="e">
        <f>($F$69*$J$69/60)/$D$69</f>
        <v>#DIV/0!</v>
      </c>
      <c r="M69" s="131"/>
    </row>
    <row r="70" spans="2:13" s="28" customFormat="1" ht="20.100000000000001" customHeight="1">
      <c r="B70" s="246"/>
      <c r="C70" s="142" t="s">
        <v>68</v>
      </c>
      <c r="D70" s="143"/>
      <c r="E70" s="144"/>
      <c r="F70" s="251">
        <f t="shared" ref="F70:F79" si="0">E70*12</f>
        <v>0</v>
      </c>
      <c r="G70" s="252"/>
      <c r="H70" s="252"/>
      <c r="I70" s="253"/>
      <c r="J70" s="145"/>
      <c r="K70" s="146">
        <f>$D$70*$F$70*$J$70/60</f>
        <v>0</v>
      </c>
      <c r="L70" s="147" t="e">
        <f>($F$70*$J$70/60)/$D$70</f>
        <v>#DIV/0!</v>
      </c>
      <c r="M70" s="131"/>
    </row>
    <row r="71" spans="2:13" s="28" customFormat="1" ht="20.100000000000001" customHeight="1">
      <c r="B71" s="246"/>
      <c r="C71" s="142" t="s">
        <v>69</v>
      </c>
      <c r="D71" s="143"/>
      <c r="E71" s="144"/>
      <c r="F71" s="251">
        <f t="shared" si="0"/>
        <v>0</v>
      </c>
      <c r="G71" s="252"/>
      <c r="H71" s="252"/>
      <c r="I71" s="253"/>
      <c r="J71" s="145"/>
      <c r="K71" s="146">
        <f>$D$71*$F$71*$J$71/60</f>
        <v>0</v>
      </c>
      <c r="L71" s="147" t="e">
        <f>($F$71*$J$71/60)/$D$71</f>
        <v>#DIV/0!</v>
      </c>
      <c r="M71" s="131"/>
    </row>
    <row r="72" spans="2:13" s="28" customFormat="1" ht="20.100000000000001" customHeight="1">
      <c r="B72" s="246"/>
      <c r="C72" s="142" t="s">
        <v>70</v>
      </c>
      <c r="D72" s="143"/>
      <c r="E72" s="144"/>
      <c r="F72" s="235">
        <f t="shared" si="0"/>
        <v>0</v>
      </c>
      <c r="G72" s="236"/>
      <c r="H72" s="236"/>
      <c r="I72" s="237"/>
      <c r="J72" s="145"/>
      <c r="K72" s="146">
        <f>$D$72*$F$72*$J$72/60</f>
        <v>0</v>
      </c>
      <c r="L72" s="147" t="e">
        <f>($F$72*$J$72/60)/$D$72</f>
        <v>#DIV/0!</v>
      </c>
      <c r="M72" s="131"/>
    </row>
    <row r="73" spans="2:13" s="28" customFormat="1" ht="20.100000000000001" customHeight="1">
      <c r="B73" s="247"/>
      <c r="C73" s="148" t="s">
        <v>71</v>
      </c>
      <c r="D73" s="149"/>
      <c r="E73" s="150"/>
      <c r="F73" s="254">
        <f t="shared" si="0"/>
        <v>0</v>
      </c>
      <c r="G73" s="255"/>
      <c r="H73" s="255"/>
      <c r="I73" s="256"/>
      <c r="J73" s="151"/>
      <c r="K73" s="152">
        <f>$D$73*$F$73*$J$73/60</f>
        <v>0</v>
      </c>
      <c r="L73" s="153" t="e">
        <f>($F$73*$J$73/60)/$D$73</f>
        <v>#DIV/0!</v>
      </c>
      <c r="M73" s="131"/>
    </row>
    <row r="74" spans="2:13" s="28" customFormat="1" ht="20.100000000000001" customHeight="1">
      <c r="B74" s="246" t="s">
        <v>72</v>
      </c>
      <c r="C74" s="154" t="s">
        <v>73</v>
      </c>
      <c r="D74" s="155"/>
      <c r="E74" s="156"/>
      <c r="F74" s="235">
        <f t="shared" si="0"/>
        <v>0</v>
      </c>
      <c r="G74" s="236"/>
      <c r="H74" s="236"/>
      <c r="I74" s="237"/>
      <c r="J74" s="157"/>
      <c r="K74" s="158">
        <f>$D$74*$F$74*$J$74/60</f>
        <v>0</v>
      </c>
      <c r="L74" s="159" t="e">
        <f>($F$74*$J$74/60)/$D$74</f>
        <v>#DIV/0!</v>
      </c>
      <c r="M74" s="131"/>
    </row>
    <row r="75" spans="2:13" s="28" customFormat="1" ht="20.100000000000001" customHeight="1">
      <c r="B75" s="246"/>
      <c r="C75" s="154" t="s">
        <v>149</v>
      </c>
      <c r="D75" s="155"/>
      <c r="E75" s="156"/>
      <c r="F75" s="235">
        <f t="shared" ref="F75:F76" si="1">E75*12</f>
        <v>0</v>
      </c>
      <c r="G75" s="236"/>
      <c r="H75" s="236"/>
      <c r="I75" s="237"/>
      <c r="J75" s="157"/>
      <c r="K75" s="158">
        <f>$D$75*$F$75*$J$75/60</f>
        <v>0</v>
      </c>
      <c r="L75" s="159" t="e">
        <f>($F$75*$J$75/60)/$D$75</f>
        <v>#DIV/0!</v>
      </c>
      <c r="M75" s="131"/>
    </row>
    <row r="76" spans="2:13" s="28" customFormat="1" ht="20.100000000000001" customHeight="1">
      <c r="B76" s="246"/>
      <c r="C76" s="154" t="s">
        <v>150</v>
      </c>
      <c r="D76" s="155"/>
      <c r="E76" s="156"/>
      <c r="F76" s="235">
        <f t="shared" si="1"/>
        <v>0</v>
      </c>
      <c r="G76" s="236"/>
      <c r="H76" s="236"/>
      <c r="I76" s="237"/>
      <c r="J76" s="157"/>
      <c r="K76" s="158">
        <f>$D$76*$F$76*$J$76/60</f>
        <v>0</v>
      </c>
      <c r="L76" s="159" t="e">
        <f>($F$76*$J$76/60)/$D$76</f>
        <v>#DIV/0!</v>
      </c>
      <c r="M76" s="131"/>
    </row>
    <row r="77" spans="2:13" s="28" customFormat="1" ht="20.100000000000001" customHeight="1">
      <c r="B77" s="246"/>
      <c r="C77" s="142" t="s">
        <v>151</v>
      </c>
      <c r="D77" s="143"/>
      <c r="E77" s="144"/>
      <c r="F77" s="235">
        <f t="shared" si="0"/>
        <v>0</v>
      </c>
      <c r="G77" s="236"/>
      <c r="H77" s="236"/>
      <c r="I77" s="237"/>
      <c r="J77" s="145"/>
      <c r="K77" s="146">
        <f>$D$77*$F$77*$J$77/60</f>
        <v>0</v>
      </c>
      <c r="L77" s="147" t="e">
        <f>($F$77*$J$77/60)/$D$77</f>
        <v>#DIV/0!</v>
      </c>
      <c r="M77" s="131"/>
    </row>
    <row r="78" spans="2:13" s="28" customFormat="1" ht="20.100000000000001" customHeight="1">
      <c r="B78" s="246"/>
      <c r="C78" s="142" t="s">
        <v>152</v>
      </c>
      <c r="D78" s="143"/>
      <c r="E78" s="144"/>
      <c r="F78" s="251">
        <f t="shared" si="0"/>
        <v>0</v>
      </c>
      <c r="G78" s="252"/>
      <c r="H78" s="252"/>
      <c r="I78" s="253"/>
      <c r="J78" s="145"/>
      <c r="K78" s="146">
        <f>$D$78*$F$78*$J$78/60</f>
        <v>0</v>
      </c>
      <c r="L78" s="147" t="e">
        <f>($F$78*$J$78/60)/$D$78</f>
        <v>#DIV/0!</v>
      </c>
      <c r="M78" s="131"/>
    </row>
    <row r="79" spans="2:13" s="28" customFormat="1" ht="20.100000000000001" customHeight="1">
      <c r="B79" s="247"/>
      <c r="C79" s="142" t="s">
        <v>153</v>
      </c>
      <c r="D79" s="143"/>
      <c r="E79" s="144"/>
      <c r="F79" s="235">
        <f t="shared" si="0"/>
        <v>0</v>
      </c>
      <c r="G79" s="236"/>
      <c r="H79" s="236"/>
      <c r="I79" s="237"/>
      <c r="J79" s="145"/>
      <c r="K79" s="160">
        <f>$D$79*$F$79*$J$79/60</f>
        <v>0</v>
      </c>
      <c r="L79" s="161" t="e">
        <f>($F$79*$J$79/60)/$D$79</f>
        <v>#DIV/0!</v>
      </c>
      <c r="M79" s="131"/>
    </row>
    <row r="80" spans="2:13" s="28" customFormat="1" ht="20.100000000000001" customHeight="1">
      <c r="B80" s="322"/>
      <c r="C80" s="323"/>
      <c r="D80" s="323"/>
      <c r="E80" s="162">
        <f>SUM(E69:E79)</f>
        <v>0</v>
      </c>
      <c r="F80" s="324">
        <f>SUM(F69:I79)</f>
        <v>0</v>
      </c>
      <c r="G80" s="325"/>
      <c r="H80" s="325"/>
      <c r="I80" s="326"/>
      <c r="J80" s="163">
        <f>SUM(J69:J79)</f>
        <v>0</v>
      </c>
      <c r="K80" s="181">
        <f>SUM(K69:K79)</f>
        <v>0</v>
      </c>
      <c r="L80" s="165" t="e">
        <f>SUM(L69:L79)</f>
        <v>#DIV/0!</v>
      </c>
      <c r="M80" s="131"/>
    </row>
    <row r="81" spans="2:13" s="28" customFormat="1" ht="20.100000000000001" customHeight="1">
      <c r="B81" s="168"/>
      <c r="C81" s="168"/>
      <c r="D81" s="168"/>
      <c r="E81" s="169"/>
      <c r="F81" s="182"/>
      <c r="G81" s="182"/>
      <c r="H81" s="182"/>
      <c r="I81" s="182"/>
      <c r="J81" s="170"/>
      <c r="K81" s="135"/>
      <c r="L81" s="171"/>
      <c r="M81" s="131"/>
    </row>
    <row r="82" spans="2:13" s="28" customFormat="1" ht="20.100000000000001" customHeight="1">
      <c r="B82" s="132" t="s">
        <v>154</v>
      </c>
      <c r="C82" s="132"/>
      <c r="D82" s="131"/>
      <c r="E82" s="131"/>
      <c r="F82" s="131"/>
      <c r="G82" s="131"/>
      <c r="H82" s="131"/>
      <c r="I82" s="131"/>
      <c r="J82" s="131"/>
      <c r="K82" s="131"/>
      <c r="L82" s="131"/>
      <c r="M82" s="131"/>
    </row>
    <row r="83" spans="2:13" s="28" customFormat="1" ht="20.100000000000001" customHeight="1">
      <c r="B83" s="257" t="s">
        <v>58</v>
      </c>
      <c r="C83" s="258"/>
      <c r="D83" s="258" t="s">
        <v>74</v>
      </c>
      <c r="E83" s="327" t="s">
        <v>60</v>
      </c>
      <c r="F83" s="328"/>
      <c r="G83" s="328"/>
      <c r="H83" s="328"/>
      <c r="I83" s="329"/>
      <c r="J83" s="240" t="s">
        <v>75</v>
      </c>
      <c r="K83" s="332" t="s">
        <v>76</v>
      </c>
      <c r="L83" s="240" t="s">
        <v>63</v>
      </c>
      <c r="M83" s="131"/>
    </row>
    <row r="84" spans="2:13" s="28" customFormat="1" ht="20.100000000000001" customHeight="1">
      <c r="B84" s="259"/>
      <c r="C84" s="260"/>
      <c r="D84" s="260"/>
      <c r="E84" s="183" t="s">
        <v>64</v>
      </c>
      <c r="F84" s="242" t="s">
        <v>65</v>
      </c>
      <c r="G84" s="243"/>
      <c r="H84" s="243"/>
      <c r="I84" s="244"/>
      <c r="J84" s="241"/>
      <c r="K84" s="333"/>
      <c r="L84" s="241"/>
      <c r="M84" s="131"/>
    </row>
    <row r="85" spans="2:13" s="28" customFormat="1" ht="20.100000000000001" customHeight="1">
      <c r="B85" s="245" t="s">
        <v>66</v>
      </c>
      <c r="C85" s="136" t="s">
        <v>67</v>
      </c>
      <c r="D85" s="137"/>
      <c r="E85" s="138"/>
      <c r="F85" s="248">
        <f>E85*12</f>
        <v>0</v>
      </c>
      <c r="G85" s="249"/>
      <c r="H85" s="249"/>
      <c r="I85" s="250"/>
      <c r="J85" s="139"/>
      <c r="K85" s="140">
        <f>$D$85*$F$85*$J$85/60</f>
        <v>0</v>
      </c>
      <c r="L85" s="141" t="e">
        <f>($F$85*$J$85/60)/$D$85</f>
        <v>#DIV/0!</v>
      </c>
      <c r="M85" s="131"/>
    </row>
    <row r="86" spans="2:13" s="28" customFormat="1" ht="20.100000000000001" customHeight="1">
      <c r="B86" s="246"/>
      <c r="C86" s="142" t="s">
        <v>68</v>
      </c>
      <c r="D86" s="143"/>
      <c r="E86" s="144"/>
      <c r="F86" s="251">
        <f t="shared" ref="F86:F95" si="2">E86*12</f>
        <v>0</v>
      </c>
      <c r="G86" s="252"/>
      <c r="H86" s="252"/>
      <c r="I86" s="253"/>
      <c r="J86" s="145"/>
      <c r="K86" s="146">
        <f>$D$86*$F$86*$J$86/60</f>
        <v>0</v>
      </c>
      <c r="L86" s="147" t="e">
        <f>($F$86*$J$86/60)/$D$86</f>
        <v>#DIV/0!</v>
      </c>
      <c r="M86" s="131"/>
    </row>
    <row r="87" spans="2:13" s="28" customFormat="1" ht="20.100000000000001" customHeight="1">
      <c r="B87" s="246"/>
      <c r="C87" s="142" t="s">
        <v>69</v>
      </c>
      <c r="D87" s="143"/>
      <c r="E87" s="144"/>
      <c r="F87" s="251">
        <f t="shared" si="2"/>
        <v>0</v>
      </c>
      <c r="G87" s="252"/>
      <c r="H87" s="252"/>
      <c r="I87" s="253"/>
      <c r="J87" s="145"/>
      <c r="K87" s="146">
        <f>$D$87*$F$87*$J$87/60</f>
        <v>0</v>
      </c>
      <c r="L87" s="147" t="e">
        <f>($F$87*$J$87/60)/$D$87</f>
        <v>#DIV/0!</v>
      </c>
      <c r="M87" s="131"/>
    </row>
    <row r="88" spans="2:13" s="28" customFormat="1" ht="20.100000000000001" customHeight="1">
      <c r="B88" s="246"/>
      <c r="C88" s="142" t="s">
        <v>70</v>
      </c>
      <c r="D88" s="143"/>
      <c r="E88" s="144"/>
      <c r="F88" s="235">
        <f t="shared" si="2"/>
        <v>0</v>
      </c>
      <c r="G88" s="236"/>
      <c r="H88" s="236"/>
      <c r="I88" s="237"/>
      <c r="J88" s="145"/>
      <c r="K88" s="146">
        <f>$D$88*$F$88*$J$88/60</f>
        <v>0</v>
      </c>
      <c r="L88" s="147" t="e">
        <f>($F$88*$J$88/60)/$D$88</f>
        <v>#DIV/0!</v>
      </c>
      <c r="M88" s="131"/>
    </row>
    <row r="89" spans="2:13" s="28" customFormat="1" ht="20.100000000000001" customHeight="1">
      <c r="B89" s="247"/>
      <c r="C89" s="148" t="s">
        <v>71</v>
      </c>
      <c r="D89" s="149"/>
      <c r="E89" s="150"/>
      <c r="F89" s="254">
        <f t="shared" si="2"/>
        <v>0</v>
      </c>
      <c r="G89" s="255"/>
      <c r="H89" s="255"/>
      <c r="I89" s="256"/>
      <c r="J89" s="151"/>
      <c r="K89" s="152">
        <f>$D$89*$F$89*$J$89/60</f>
        <v>0</v>
      </c>
      <c r="L89" s="153" t="e">
        <f>($F$89*$J$89/60)/$D$89</f>
        <v>#DIV/0!</v>
      </c>
      <c r="M89" s="131"/>
    </row>
    <row r="90" spans="2:13" s="28" customFormat="1" ht="20.100000000000001" customHeight="1">
      <c r="B90" s="246" t="s">
        <v>72</v>
      </c>
      <c r="C90" s="154" t="s">
        <v>73</v>
      </c>
      <c r="D90" s="155"/>
      <c r="E90" s="156"/>
      <c r="F90" s="235">
        <f t="shared" si="2"/>
        <v>0</v>
      </c>
      <c r="G90" s="236"/>
      <c r="H90" s="236"/>
      <c r="I90" s="237"/>
      <c r="J90" s="157"/>
      <c r="K90" s="158">
        <f>$D$90*$F$90*$J$90/60</f>
        <v>0</v>
      </c>
      <c r="L90" s="159" t="e">
        <f>($F$90*$J$90/60)/$D$90</f>
        <v>#DIV/0!</v>
      </c>
      <c r="M90" s="131"/>
    </row>
    <row r="91" spans="2:13" s="28" customFormat="1" ht="20.100000000000001" customHeight="1">
      <c r="B91" s="246"/>
      <c r="C91" s="154" t="s">
        <v>149</v>
      </c>
      <c r="D91" s="155"/>
      <c r="E91" s="156"/>
      <c r="F91" s="235">
        <f t="shared" ref="F91:F92" si="3">E91*12</f>
        <v>0</v>
      </c>
      <c r="G91" s="236"/>
      <c r="H91" s="236"/>
      <c r="I91" s="237"/>
      <c r="J91" s="157"/>
      <c r="K91" s="158">
        <f>$D$91*$F$91*$J$91/60</f>
        <v>0</v>
      </c>
      <c r="L91" s="159" t="e">
        <f>($F$91*$J$91/60)/$D$91</f>
        <v>#DIV/0!</v>
      </c>
      <c r="M91" s="131"/>
    </row>
    <row r="92" spans="2:13" s="28" customFormat="1" ht="20.100000000000001" customHeight="1">
      <c r="B92" s="246"/>
      <c r="C92" s="154" t="s">
        <v>150</v>
      </c>
      <c r="D92" s="155"/>
      <c r="E92" s="156"/>
      <c r="F92" s="235">
        <f t="shared" si="3"/>
        <v>0</v>
      </c>
      <c r="G92" s="236"/>
      <c r="H92" s="236"/>
      <c r="I92" s="237"/>
      <c r="J92" s="157"/>
      <c r="K92" s="158">
        <f>$D$92*$F$92*$J$92/60</f>
        <v>0</v>
      </c>
      <c r="L92" s="159" t="e">
        <f>($F$92*$J$92/60)/$D$92</f>
        <v>#DIV/0!</v>
      </c>
      <c r="M92" s="131"/>
    </row>
    <row r="93" spans="2:13" s="28" customFormat="1" ht="20.100000000000001" customHeight="1">
      <c r="B93" s="246"/>
      <c r="C93" s="142" t="s">
        <v>151</v>
      </c>
      <c r="D93" s="143"/>
      <c r="E93" s="144"/>
      <c r="F93" s="235">
        <f t="shared" si="2"/>
        <v>0</v>
      </c>
      <c r="G93" s="236"/>
      <c r="H93" s="236"/>
      <c r="I93" s="237"/>
      <c r="J93" s="145"/>
      <c r="K93" s="146">
        <f>$D$93*$F$93*$J$93/60</f>
        <v>0</v>
      </c>
      <c r="L93" s="147" t="e">
        <f>($F$93*$J$93/60)/$D$93</f>
        <v>#DIV/0!</v>
      </c>
      <c r="M93" s="131"/>
    </row>
    <row r="94" spans="2:13" s="28" customFormat="1" ht="20.100000000000001" customHeight="1">
      <c r="B94" s="246"/>
      <c r="C94" s="142" t="s">
        <v>152</v>
      </c>
      <c r="D94" s="143"/>
      <c r="E94" s="144"/>
      <c r="F94" s="251">
        <f t="shared" si="2"/>
        <v>0</v>
      </c>
      <c r="G94" s="252"/>
      <c r="H94" s="252"/>
      <c r="I94" s="253"/>
      <c r="J94" s="145"/>
      <c r="K94" s="146">
        <f>$D$94*$F$94*$J$94/60</f>
        <v>0</v>
      </c>
      <c r="L94" s="147" t="e">
        <f>($F$94*$J$94/60)/$D$94</f>
        <v>#DIV/0!</v>
      </c>
      <c r="M94" s="131"/>
    </row>
    <row r="95" spans="2:13" s="28" customFormat="1" ht="20.100000000000001" customHeight="1">
      <c r="B95" s="247"/>
      <c r="C95" s="142" t="s">
        <v>153</v>
      </c>
      <c r="D95" s="143"/>
      <c r="E95" s="144"/>
      <c r="F95" s="235">
        <f t="shared" si="2"/>
        <v>0</v>
      </c>
      <c r="G95" s="236"/>
      <c r="H95" s="236"/>
      <c r="I95" s="237"/>
      <c r="J95" s="145"/>
      <c r="K95" s="160">
        <f>$D$95*$F$95*$J$95/60</f>
        <v>0</v>
      </c>
      <c r="L95" s="161" t="e">
        <f>($F$95*$J$95/60)/$D$95</f>
        <v>#DIV/0!</v>
      </c>
      <c r="M95" s="131"/>
    </row>
    <row r="96" spans="2:13" s="28" customFormat="1" ht="20.100000000000001" customHeight="1">
      <c r="B96" s="322"/>
      <c r="C96" s="323"/>
      <c r="D96" s="323"/>
      <c r="E96" s="162">
        <f>SUM(E85:E95)</f>
        <v>0</v>
      </c>
      <c r="F96" s="324">
        <f>SUM(F85:I95)</f>
        <v>0</v>
      </c>
      <c r="G96" s="325"/>
      <c r="H96" s="325"/>
      <c r="I96" s="326"/>
      <c r="J96" s="163">
        <f>SUM(J85:J95)</f>
        <v>0</v>
      </c>
      <c r="K96" s="164">
        <f>SUM(K85:K95)</f>
        <v>0</v>
      </c>
      <c r="L96" s="165" t="e">
        <f>SUM(L85:L95)</f>
        <v>#DIV/0!</v>
      </c>
      <c r="M96" s="131"/>
    </row>
    <row r="97" spans="2:13" s="28" customFormat="1" ht="20.100000000000001" customHeight="1">
      <c r="B97" s="131"/>
      <c r="C97" s="131"/>
      <c r="D97" s="131"/>
      <c r="E97" s="131"/>
      <c r="F97" s="131"/>
      <c r="G97" s="131"/>
      <c r="H97" s="131"/>
      <c r="I97" s="131"/>
      <c r="J97" s="131"/>
      <c r="K97" s="131"/>
      <c r="L97" s="131"/>
      <c r="M97" s="131"/>
    </row>
    <row r="98" spans="2:13" s="28" customFormat="1" ht="20.100000000000001" customHeight="1">
      <c r="B98" s="131"/>
      <c r="C98" s="131"/>
      <c r="D98" s="131"/>
      <c r="E98" s="131"/>
      <c r="F98" s="131"/>
      <c r="G98" s="131"/>
      <c r="H98" s="131"/>
      <c r="I98" s="131"/>
      <c r="J98" s="24" t="s">
        <v>77</v>
      </c>
      <c r="K98" s="131"/>
      <c r="L98" s="131"/>
      <c r="M98" s="131"/>
    </row>
    <row r="99" spans="2:13" s="28" customFormat="1" ht="20.100000000000001" customHeight="1">
      <c r="B99" s="131"/>
      <c r="C99" s="131"/>
      <c r="D99" s="180"/>
      <c r="E99" s="131"/>
      <c r="F99" s="131"/>
      <c r="G99" s="131"/>
      <c r="H99" s="131"/>
      <c r="I99" s="131"/>
      <c r="J99" s="131"/>
      <c r="K99" s="131"/>
      <c r="L99" s="166" t="e">
        <f>($K$80-$K$96)/$K$80</f>
        <v>#DIV/0!</v>
      </c>
      <c r="M99" s="131"/>
    </row>
    <row r="100" spans="2:13" s="28" customFormat="1" ht="14.25">
      <c r="B100" s="132"/>
      <c r="C100" s="132"/>
      <c r="D100" s="180"/>
      <c r="E100" s="131"/>
      <c r="F100" s="131"/>
      <c r="G100" s="131"/>
      <c r="H100" s="131"/>
      <c r="I100" s="131"/>
      <c r="J100" s="131"/>
      <c r="K100" s="131"/>
      <c r="L100" s="131"/>
      <c r="M100" s="131"/>
    </row>
    <row r="101" spans="2:13" s="28" customFormat="1" ht="9" customHeight="1">
      <c r="B101" s="131"/>
      <c r="C101" s="131"/>
      <c r="D101" s="180"/>
      <c r="E101" s="131"/>
      <c r="F101" s="131"/>
      <c r="G101" s="131"/>
      <c r="H101" s="131"/>
      <c r="I101" s="131"/>
      <c r="J101" s="131"/>
      <c r="K101" s="131"/>
      <c r="L101" s="131"/>
      <c r="M101" s="131"/>
    </row>
    <row r="102" spans="2:13" s="28" customFormat="1" ht="14.25">
      <c r="B102" s="132"/>
      <c r="C102" s="132"/>
      <c r="D102" s="131"/>
      <c r="E102" s="131"/>
      <c r="F102" s="131"/>
      <c r="G102" s="131"/>
      <c r="H102" s="131"/>
      <c r="I102" s="131"/>
      <c r="J102" s="131"/>
      <c r="K102" s="131"/>
      <c r="L102" s="131"/>
      <c r="M102" s="131"/>
    </row>
    <row r="103" spans="2:13" s="28" customFormat="1" ht="14.25">
      <c r="B103" s="132"/>
      <c r="C103" s="132"/>
      <c r="D103" s="131"/>
      <c r="E103" s="131"/>
      <c r="F103" s="131"/>
      <c r="G103" s="131"/>
      <c r="H103" s="131"/>
      <c r="I103" s="131"/>
      <c r="J103" s="131"/>
      <c r="K103" s="131"/>
      <c r="L103" s="131"/>
      <c r="M103" s="131"/>
    </row>
    <row r="104" spans="2:13" s="28" customFormat="1" ht="18.75" customHeight="1">
      <c r="B104" s="132" t="s">
        <v>98</v>
      </c>
      <c r="C104" s="132"/>
      <c r="D104" s="1"/>
      <c r="E104" s="1"/>
      <c r="F104" s="1"/>
      <c r="G104" s="1"/>
      <c r="H104" s="1"/>
      <c r="I104" s="1"/>
      <c r="J104" s="1"/>
      <c r="K104" s="1"/>
      <c r="L104" s="1"/>
      <c r="M104" s="1"/>
    </row>
    <row r="105" spans="2:13" s="28" customFormat="1" ht="150" customHeight="1">
      <c r="B105" s="239"/>
      <c r="C105" s="239"/>
      <c r="D105" s="239"/>
      <c r="E105" s="239"/>
      <c r="F105" s="239"/>
      <c r="G105" s="239"/>
      <c r="H105" s="239"/>
      <c r="I105" s="239"/>
      <c r="J105" s="239"/>
      <c r="K105" s="239"/>
      <c r="L105" s="239"/>
      <c r="M105" s="239"/>
    </row>
    <row r="106" spans="2:13" s="28" customFormat="1">
      <c r="B106" s="73"/>
      <c r="C106" s="73"/>
      <c r="D106" s="74"/>
      <c r="E106" s="74"/>
      <c r="F106" s="74"/>
      <c r="G106" s="74"/>
    </row>
    <row r="107" spans="2:13" s="28" customFormat="1">
      <c r="B107" s="73"/>
      <c r="C107" s="73"/>
      <c r="D107" s="74"/>
      <c r="E107" s="74"/>
      <c r="F107" s="74"/>
      <c r="G107" s="74"/>
    </row>
    <row r="108" spans="2:13" s="28" customFormat="1">
      <c r="B108" s="73"/>
      <c r="C108" s="73"/>
      <c r="D108" s="74"/>
      <c r="E108" s="74"/>
      <c r="F108" s="74"/>
      <c r="G108" s="74"/>
    </row>
    <row r="109" spans="2:13" s="28" customFormat="1">
      <c r="B109" s="75"/>
      <c r="C109" s="75"/>
      <c r="D109" s="74"/>
      <c r="E109" s="74"/>
      <c r="F109" s="74"/>
      <c r="G109" s="74"/>
    </row>
    <row r="110" spans="2:13" s="28" customFormat="1">
      <c r="B110" s="25"/>
      <c r="C110" s="25"/>
    </row>
    <row r="111" spans="2:13" s="28" customFormat="1" ht="18.75" customHeight="1">
      <c r="B111" s="334"/>
      <c r="C111" s="76"/>
      <c r="D111" s="334"/>
      <c r="E111" s="334"/>
      <c r="F111" s="76"/>
      <c r="G111" s="76"/>
    </row>
    <row r="112" spans="2:13" s="28" customFormat="1">
      <c r="B112" s="334"/>
      <c r="C112" s="76"/>
      <c r="D112" s="76"/>
      <c r="E112" s="77"/>
      <c r="F112" s="77"/>
      <c r="G112" s="77"/>
    </row>
    <row r="113" spans="2:7" s="28" customFormat="1">
      <c r="B113" s="73"/>
      <c r="C113" s="73"/>
      <c r="D113" s="74"/>
      <c r="E113" s="74"/>
      <c r="F113" s="74"/>
      <c r="G113" s="74"/>
    </row>
    <row r="114" spans="2:7" s="28" customFormat="1">
      <c r="B114" s="73"/>
      <c r="C114" s="73"/>
      <c r="D114" s="74"/>
      <c r="E114" s="74"/>
      <c r="F114" s="74"/>
      <c r="G114" s="74"/>
    </row>
    <row r="115" spans="2:7" s="28" customFormat="1">
      <c r="B115" s="73"/>
      <c r="C115" s="73"/>
      <c r="D115" s="74"/>
      <c r="E115" s="74"/>
      <c r="F115" s="74"/>
      <c r="G115" s="74"/>
    </row>
    <row r="116" spans="2:7" s="28" customFormat="1">
      <c r="B116" s="75"/>
      <c r="C116" s="75"/>
      <c r="D116" s="74"/>
      <c r="E116" s="74"/>
      <c r="F116" s="74"/>
      <c r="G116" s="74"/>
    </row>
    <row r="117" spans="2:7" s="28" customFormat="1">
      <c r="B117" s="29"/>
      <c r="C117" s="29"/>
    </row>
    <row r="118" spans="2:7" s="28" customFormat="1">
      <c r="D118" s="78"/>
    </row>
    <row r="119" spans="2:7" s="28" customFormat="1"/>
    <row r="121" spans="2:7" ht="14.25" customHeight="1"/>
  </sheetData>
  <sheetProtection selectLockedCells="1" selectUnlockedCells="1"/>
  <dataConsolidate/>
  <mergeCells count="79">
    <mergeCell ref="B105:M105"/>
    <mergeCell ref="B111:B112"/>
    <mergeCell ref="D111:E111"/>
    <mergeCell ref="G37:H37"/>
    <mergeCell ref="B90:B95"/>
    <mergeCell ref="F90:I90"/>
    <mergeCell ref="F93:I93"/>
    <mergeCell ref="F94:I94"/>
    <mergeCell ref="F95:I95"/>
    <mergeCell ref="B96:D96"/>
    <mergeCell ref="F96:I96"/>
    <mergeCell ref="B85:B89"/>
    <mergeCell ref="F85:I85"/>
    <mergeCell ref="F86:I86"/>
    <mergeCell ref="F87:I87"/>
    <mergeCell ref="F88:I88"/>
    <mergeCell ref="F89:I89"/>
    <mergeCell ref="B83:C84"/>
    <mergeCell ref="D83:D84"/>
    <mergeCell ref="E83:I83"/>
    <mergeCell ref="L83:L84"/>
    <mergeCell ref="F84:I84"/>
    <mergeCell ref="J83:J84"/>
    <mergeCell ref="K83:K84"/>
    <mergeCell ref="B80:D80"/>
    <mergeCell ref="F80:I80"/>
    <mergeCell ref="E67:I67"/>
    <mergeCell ref="J67:J68"/>
    <mergeCell ref="K67:K68"/>
    <mergeCell ref="B74:B79"/>
    <mergeCell ref="F74:I74"/>
    <mergeCell ref="F77:I77"/>
    <mergeCell ref="F78:I78"/>
    <mergeCell ref="F79:I79"/>
    <mergeCell ref="B53:E53"/>
    <mergeCell ref="G53:M53"/>
    <mergeCell ref="B56:M56"/>
    <mergeCell ref="R58:Z58"/>
    <mergeCell ref="B59:M59"/>
    <mergeCell ref="R51:Z51"/>
    <mergeCell ref="B12:M12"/>
    <mergeCell ref="B13:M13"/>
    <mergeCell ref="B14:M14"/>
    <mergeCell ref="C15:D15"/>
    <mergeCell ref="E15:H15"/>
    <mergeCell ref="I15:M15"/>
    <mergeCell ref="B20:M20"/>
    <mergeCell ref="C31:J31"/>
    <mergeCell ref="C33:M35"/>
    <mergeCell ref="B48:E48"/>
    <mergeCell ref="G48:M48"/>
    <mergeCell ref="B11:M11"/>
    <mergeCell ref="B2:M2"/>
    <mergeCell ref="L4:M4"/>
    <mergeCell ref="B6:C6"/>
    <mergeCell ref="D6:M6"/>
    <mergeCell ref="B7:C7"/>
    <mergeCell ref="D7:M7"/>
    <mergeCell ref="B8:C8"/>
    <mergeCell ref="D8:M8"/>
    <mergeCell ref="B9:C9"/>
    <mergeCell ref="D9:M9"/>
    <mergeCell ref="B10:M10"/>
    <mergeCell ref="F92:I92"/>
    <mergeCell ref="R61:Z61"/>
    <mergeCell ref="B62:M62"/>
    <mergeCell ref="F75:I75"/>
    <mergeCell ref="F76:I76"/>
    <mergeCell ref="F91:I91"/>
    <mergeCell ref="L67:L68"/>
    <mergeCell ref="F68:I68"/>
    <mergeCell ref="B69:B73"/>
    <mergeCell ref="F69:I69"/>
    <mergeCell ref="F70:I70"/>
    <mergeCell ref="F71:I71"/>
    <mergeCell ref="F72:I72"/>
    <mergeCell ref="F73:I73"/>
    <mergeCell ref="B67:C68"/>
    <mergeCell ref="D67:D68"/>
  </mergeCells>
  <phoneticPr fontId="12"/>
  <conditionalFormatting sqref="D16">
    <cfRule type="containsText" dxfId="4" priority="1" operator="containsText" text="あり">
      <formula>NOT(ISERROR(SEARCH("あり",D16)))</formula>
    </cfRule>
    <cfRule type="containsText" dxfId="3" priority="2" operator="containsText" text="なし">
      <formula>NOT(ISERROR(SEARCH("なし",D16)))</formula>
    </cfRule>
    <cfRule type="containsText" dxfId="2" priority="3" operator="containsText" text="あり">
      <formula>NOT(ISERROR(SEARCH("あり",D16)))</formula>
    </cfRule>
  </conditionalFormatting>
  <dataValidations count="6">
    <dataValidation type="list" allowBlank="1" showInputMessage="1" showErrorMessage="1" sqref="I15:M15" xr:uid="{84BA9627-97F4-43D0-A697-0CC476AC3287}">
      <formula1>"令和元年度,令和２年度,令和３年度,令和４年度,令和５年度,令和６年度"</formula1>
    </dataValidation>
    <dataValidation imeMode="halfKatakana" allowBlank="1" showInputMessage="1" showErrorMessage="1" sqref="D8:K8 D6" xr:uid="{A0F2A809-A522-4A52-ADF7-7DC903EDD19B}"/>
    <dataValidation type="list" allowBlank="1" showInputMessage="1" showErrorMessage="1" sqref="D16 C15:D15" xr:uid="{88B70DBA-D38E-4859-B56A-E28056354C96}">
      <formula1>"あり,なし"</formula1>
    </dataValidation>
    <dataValidation type="list" allowBlank="1" showInputMessage="1" showErrorMessage="1" sqref="I16" xr:uid="{297FE2CB-E9D0-46E3-B990-AFE4E669F680}">
      <formula1>"令和元年度,令和２年度,令和３年度"</formula1>
    </dataValidation>
    <dataValidation type="list" allowBlank="1" showInputMessage="1" showErrorMessage="1" sqref="B11:M11" xr:uid="{4A1C4CAD-D643-44D3-87E1-E0A43604664E}">
      <formula1>"障害者支援施設,グループホーム,居宅介護,重度訪問介護,短期入所,重度障害者等包括支援"</formula1>
    </dataValidation>
    <dataValidation imeMode="halfAlpha" allowBlank="1" showInputMessage="1" showErrorMessage="1" sqref="B13:M13" xr:uid="{72254C57-B6CA-4BB1-A4A3-11D9AAC95A99}"/>
  </dataValidations>
  <printOptions horizontalCentered="1"/>
  <pageMargins left="0.70866141732283472" right="0.70866141732283472" top="0.74803149606299213" bottom="0" header="0.31496062992125984" footer="0.31496062992125984"/>
  <pageSetup paperSize="8" scale="50" orientation="portrait" r:id="rId1"/>
  <rowBreaks count="1" manualBreakCount="1">
    <brk id="5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8545" r:id="rId4" name="Check Box 1">
              <controlPr defaultSize="0" autoFill="0" autoLine="0" autoPict="0">
                <anchor moveWithCells="1">
                  <from>
                    <xdr:col>2</xdr:col>
                    <xdr:colOff>19050</xdr:colOff>
                    <xdr:row>25</xdr:row>
                    <xdr:rowOff>161925</xdr:rowOff>
                  </from>
                  <to>
                    <xdr:col>2</xdr:col>
                    <xdr:colOff>266700</xdr:colOff>
                    <xdr:row>28</xdr:row>
                    <xdr:rowOff>104775</xdr:rowOff>
                  </to>
                </anchor>
              </controlPr>
            </control>
          </mc:Choice>
        </mc:AlternateContent>
        <mc:AlternateContent xmlns:mc="http://schemas.openxmlformats.org/markup-compatibility/2006">
          <mc:Choice Requires="x14">
            <control shapeId="108546" r:id="rId5" name="Check Box 2">
              <controlPr defaultSize="0" autoFill="0" autoLine="0" autoPict="0">
                <anchor moveWithCells="1">
                  <from>
                    <xdr:col>2</xdr:col>
                    <xdr:colOff>1743075</xdr:colOff>
                    <xdr:row>28</xdr:row>
                    <xdr:rowOff>0</xdr:rowOff>
                  </from>
                  <to>
                    <xdr:col>3</xdr:col>
                    <xdr:colOff>9525</xdr:colOff>
                    <xdr:row>29</xdr:row>
                    <xdr:rowOff>47625</xdr:rowOff>
                  </to>
                </anchor>
              </controlPr>
            </control>
          </mc:Choice>
        </mc:AlternateContent>
        <mc:AlternateContent xmlns:mc="http://schemas.openxmlformats.org/markup-compatibility/2006">
          <mc:Choice Requires="x14">
            <control shapeId="108547" r:id="rId6" name="Check Box 3">
              <controlPr defaultSize="0" autoFill="0" autoLine="0" autoPict="0">
                <anchor moveWithCells="1">
                  <from>
                    <xdr:col>2</xdr:col>
                    <xdr:colOff>1743075</xdr:colOff>
                    <xdr:row>26</xdr:row>
                    <xdr:rowOff>0</xdr:rowOff>
                  </from>
                  <to>
                    <xdr:col>3</xdr:col>
                    <xdr:colOff>0</xdr:colOff>
                    <xdr:row>28</xdr:row>
                    <xdr:rowOff>38100</xdr:rowOff>
                  </to>
                </anchor>
              </controlPr>
            </control>
          </mc:Choice>
        </mc:AlternateContent>
        <mc:AlternateContent xmlns:mc="http://schemas.openxmlformats.org/markup-compatibility/2006">
          <mc:Choice Requires="x14">
            <control shapeId="108548" r:id="rId7" name="Check Box 4">
              <controlPr defaultSize="0" autoFill="0" autoLine="0" autoPict="0">
                <anchor moveWithCells="1">
                  <from>
                    <xdr:col>0</xdr:col>
                    <xdr:colOff>95250</xdr:colOff>
                    <xdr:row>18</xdr:row>
                    <xdr:rowOff>0</xdr:rowOff>
                  </from>
                  <to>
                    <xdr:col>1</xdr:col>
                    <xdr:colOff>247650</xdr:colOff>
                    <xdr:row>19</xdr:row>
                    <xdr:rowOff>57150</xdr:rowOff>
                  </to>
                </anchor>
              </controlPr>
            </control>
          </mc:Choice>
        </mc:AlternateContent>
        <mc:AlternateContent xmlns:mc="http://schemas.openxmlformats.org/markup-compatibility/2006">
          <mc:Choice Requires="x14">
            <control shapeId="108549" r:id="rId8" name="Check Box 5">
              <controlPr defaultSize="0" autoFill="0" autoLine="0" autoPict="0">
                <anchor moveWithCells="1">
                  <from>
                    <xdr:col>0</xdr:col>
                    <xdr:colOff>95250</xdr:colOff>
                    <xdr:row>18</xdr:row>
                    <xdr:rowOff>371475</xdr:rowOff>
                  </from>
                  <to>
                    <xdr:col>1</xdr:col>
                    <xdr:colOff>257175</xdr:colOff>
                    <xdr:row>20</xdr:row>
                    <xdr:rowOff>19050</xdr:rowOff>
                  </to>
                </anchor>
              </controlPr>
            </control>
          </mc:Choice>
        </mc:AlternateContent>
        <mc:AlternateContent xmlns:mc="http://schemas.openxmlformats.org/markup-compatibility/2006">
          <mc:Choice Requires="x14">
            <control shapeId="108550" r:id="rId9" name="Check Box 6">
              <controlPr defaultSize="0" autoFill="0" autoLine="0" autoPict="0">
                <anchor moveWithCells="1">
                  <from>
                    <xdr:col>0</xdr:col>
                    <xdr:colOff>95250</xdr:colOff>
                    <xdr:row>19</xdr:row>
                    <xdr:rowOff>381000</xdr:rowOff>
                  </from>
                  <to>
                    <xdr:col>1</xdr:col>
                    <xdr:colOff>247650</xdr:colOff>
                    <xdr:row>21</xdr:row>
                    <xdr:rowOff>0</xdr:rowOff>
                  </to>
                </anchor>
              </controlPr>
            </control>
          </mc:Choice>
        </mc:AlternateContent>
        <mc:AlternateContent xmlns:mc="http://schemas.openxmlformats.org/markup-compatibility/2006">
          <mc:Choice Requires="x14">
            <control shapeId="108551" r:id="rId10" name="Check Box 7">
              <controlPr defaultSize="0" autoFill="0" autoLine="0" autoPict="0">
                <anchor moveWithCells="1">
                  <from>
                    <xdr:col>2</xdr:col>
                    <xdr:colOff>19050</xdr:colOff>
                    <xdr:row>27</xdr:row>
                    <xdr:rowOff>219075</xdr:rowOff>
                  </from>
                  <to>
                    <xdr:col>2</xdr:col>
                    <xdr:colOff>257175</xdr:colOff>
                    <xdr:row>29</xdr:row>
                    <xdr:rowOff>38100</xdr:rowOff>
                  </to>
                </anchor>
              </controlPr>
            </control>
          </mc:Choice>
        </mc:AlternateContent>
        <mc:AlternateContent xmlns:mc="http://schemas.openxmlformats.org/markup-compatibility/2006">
          <mc:Choice Requires="x14">
            <control shapeId="108552" r:id="rId11" name="Check Box 8">
              <controlPr defaultSize="0" autoFill="0" autoLine="0" autoPict="0">
                <anchor moveWithCells="1">
                  <from>
                    <xdr:col>4</xdr:col>
                    <xdr:colOff>857250</xdr:colOff>
                    <xdr:row>25</xdr:row>
                    <xdr:rowOff>142875</xdr:rowOff>
                  </from>
                  <to>
                    <xdr:col>5</xdr:col>
                    <xdr:colOff>9525</xdr:colOff>
                    <xdr:row>28</xdr:row>
                    <xdr:rowOff>114300</xdr:rowOff>
                  </to>
                </anchor>
              </controlPr>
            </control>
          </mc:Choice>
        </mc:AlternateContent>
        <mc:AlternateContent xmlns:mc="http://schemas.openxmlformats.org/markup-compatibility/2006">
          <mc:Choice Requires="x14">
            <control shapeId="108553" r:id="rId12" name="Check Box 9">
              <controlPr defaultSize="0" autoFill="0" autoLine="0" autoPict="0">
                <anchor moveWithCells="1">
                  <from>
                    <xdr:col>1</xdr:col>
                    <xdr:colOff>9525</xdr:colOff>
                    <xdr:row>48</xdr:row>
                    <xdr:rowOff>0</xdr:rowOff>
                  </from>
                  <to>
                    <xdr:col>2</xdr:col>
                    <xdr:colOff>1209675</xdr:colOff>
                    <xdr:row>49</xdr:row>
                    <xdr:rowOff>9525</xdr:rowOff>
                  </to>
                </anchor>
              </controlPr>
            </control>
          </mc:Choice>
        </mc:AlternateContent>
        <mc:AlternateContent xmlns:mc="http://schemas.openxmlformats.org/markup-compatibility/2006">
          <mc:Choice Requires="x14">
            <control shapeId="108554" r:id="rId13" name="Check Box 10">
              <controlPr defaultSize="0" autoFill="0" autoLine="0" autoPict="0">
                <anchor moveWithCells="1">
                  <from>
                    <xdr:col>1</xdr:col>
                    <xdr:colOff>9525</xdr:colOff>
                    <xdr:row>48</xdr:row>
                    <xdr:rowOff>219075</xdr:rowOff>
                  </from>
                  <to>
                    <xdr:col>2</xdr:col>
                    <xdr:colOff>1438275</xdr:colOff>
                    <xdr:row>49</xdr:row>
                    <xdr:rowOff>228600</xdr:rowOff>
                  </to>
                </anchor>
              </controlPr>
            </control>
          </mc:Choice>
        </mc:AlternateContent>
        <mc:AlternateContent xmlns:mc="http://schemas.openxmlformats.org/markup-compatibility/2006">
          <mc:Choice Requires="x14">
            <control shapeId="108555" r:id="rId14" name="Check Box 11">
              <controlPr defaultSize="0" autoFill="0" autoLine="0" autoPict="0">
                <anchor moveWithCells="1">
                  <from>
                    <xdr:col>1</xdr:col>
                    <xdr:colOff>9525</xdr:colOff>
                    <xdr:row>49</xdr:row>
                    <xdr:rowOff>209550</xdr:rowOff>
                  </from>
                  <to>
                    <xdr:col>2</xdr:col>
                    <xdr:colOff>1247775</xdr:colOff>
                    <xdr:row>51</xdr:row>
                    <xdr:rowOff>47625</xdr:rowOff>
                  </to>
                </anchor>
              </controlPr>
            </control>
          </mc:Choice>
        </mc:AlternateContent>
        <mc:AlternateContent xmlns:mc="http://schemas.openxmlformats.org/markup-compatibility/2006">
          <mc:Choice Requires="x14">
            <control shapeId="108556" r:id="rId15" name="Check Box 12">
              <controlPr defaultSize="0" autoFill="0" autoLine="0" autoPict="0">
                <anchor moveWithCells="1">
                  <from>
                    <xdr:col>2</xdr:col>
                    <xdr:colOff>1790700</xdr:colOff>
                    <xdr:row>48</xdr:row>
                    <xdr:rowOff>9525</xdr:rowOff>
                  </from>
                  <to>
                    <xdr:col>4</xdr:col>
                    <xdr:colOff>885825</xdr:colOff>
                    <xdr:row>49</xdr:row>
                    <xdr:rowOff>9525</xdr:rowOff>
                  </to>
                </anchor>
              </controlPr>
            </control>
          </mc:Choice>
        </mc:AlternateContent>
        <mc:AlternateContent xmlns:mc="http://schemas.openxmlformats.org/markup-compatibility/2006">
          <mc:Choice Requires="x14">
            <control shapeId="108557" r:id="rId16" name="Check Box 13">
              <controlPr defaultSize="0" autoFill="0" autoLine="0" autoPict="0">
                <anchor moveWithCells="1">
                  <from>
                    <xdr:col>2</xdr:col>
                    <xdr:colOff>1790700</xdr:colOff>
                    <xdr:row>48</xdr:row>
                    <xdr:rowOff>228600</xdr:rowOff>
                  </from>
                  <to>
                    <xdr:col>4</xdr:col>
                    <xdr:colOff>885825</xdr:colOff>
                    <xdr:row>50</xdr:row>
                    <xdr:rowOff>0</xdr:rowOff>
                  </to>
                </anchor>
              </controlPr>
            </control>
          </mc:Choice>
        </mc:AlternateContent>
        <mc:AlternateContent xmlns:mc="http://schemas.openxmlformats.org/markup-compatibility/2006">
          <mc:Choice Requires="x14">
            <control shapeId="108558" r:id="rId17" name="Check Box 14">
              <controlPr defaultSize="0" autoFill="0" autoLine="0" autoPict="0">
                <anchor moveWithCells="1">
                  <from>
                    <xdr:col>2</xdr:col>
                    <xdr:colOff>1790700</xdr:colOff>
                    <xdr:row>49</xdr:row>
                    <xdr:rowOff>228600</xdr:rowOff>
                  </from>
                  <to>
                    <xdr:col>4</xdr:col>
                    <xdr:colOff>885825</xdr:colOff>
                    <xdr:row>51</xdr:row>
                    <xdr:rowOff>57150</xdr:rowOff>
                  </to>
                </anchor>
              </controlPr>
            </control>
          </mc:Choice>
        </mc:AlternateContent>
        <mc:AlternateContent xmlns:mc="http://schemas.openxmlformats.org/markup-compatibility/2006">
          <mc:Choice Requires="x14">
            <control shapeId="108559" r:id="rId18" name="Check Box 15">
              <controlPr defaultSize="0" autoFill="0" autoLine="0" autoPict="0">
                <anchor moveWithCells="1">
                  <from>
                    <xdr:col>1</xdr:col>
                    <xdr:colOff>9525</xdr:colOff>
                    <xdr:row>51</xdr:row>
                    <xdr:rowOff>19050</xdr:rowOff>
                  </from>
                  <to>
                    <xdr:col>2</xdr:col>
                    <xdr:colOff>85725</xdr:colOff>
                    <xdr:row>52</xdr:row>
                    <xdr:rowOff>38100</xdr:rowOff>
                  </to>
                </anchor>
              </controlPr>
            </control>
          </mc:Choice>
        </mc:AlternateContent>
        <mc:AlternateContent xmlns:mc="http://schemas.openxmlformats.org/markup-compatibility/2006">
          <mc:Choice Requires="x14">
            <control shapeId="108560" r:id="rId19" name="Check Box 16">
              <controlPr defaultSize="0" autoFill="0" autoLine="0" autoPict="0">
                <anchor moveWithCells="1">
                  <from>
                    <xdr:col>6</xdr:col>
                    <xdr:colOff>76200</xdr:colOff>
                    <xdr:row>48</xdr:row>
                    <xdr:rowOff>38100</xdr:rowOff>
                  </from>
                  <to>
                    <xdr:col>8</xdr:col>
                    <xdr:colOff>533400</xdr:colOff>
                    <xdr:row>48</xdr:row>
                    <xdr:rowOff>228600</xdr:rowOff>
                  </to>
                </anchor>
              </controlPr>
            </control>
          </mc:Choice>
        </mc:AlternateContent>
        <mc:AlternateContent xmlns:mc="http://schemas.openxmlformats.org/markup-compatibility/2006">
          <mc:Choice Requires="x14">
            <control shapeId="108563" r:id="rId20" name="Check Box 19">
              <controlPr defaultSize="0" autoFill="0" autoLine="0" autoPict="0">
                <anchor moveWithCells="1">
                  <from>
                    <xdr:col>9</xdr:col>
                    <xdr:colOff>914400</xdr:colOff>
                    <xdr:row>49</xdr:row>
                    <xdr:rowOff>123825</xdr:rowOff>
                  </from>
                  <to>
                    <xdr:col>13</xdr:col>
                    <xdr:colOff>0</xdr:colOff>
                    <xdr:row>50</xdr:row>
                    <xdr:rowOff>133350</xdr:rowOff>
                  </to>
                </anchor>
              </controlPr>
            </control>
          </mc:Choice>
        </mc:AlternateContent>
        <mc:AlternateContent xmlns:mc="http://schemas.openxmlformats.org/markup-compatibility/2006">
          <mc:Choice Requires="x14">
            <control shapeId="108564" r:id="rId21" name="Check Box 20">
              <controlPr defaultSize="0" autoFill="0" autoLine="0" autoPict="0">
                <anchor moveWithCells="1">
                  <from>
                    <xdr:col>9</xdr:col>
                    <xdr:colOff>914400</xdr:colOff>
                    <xdr:row>50</xdr:row>
                    <xdr:rowOff>57150</xdr:rowOff>
                  </from>
                  <to>
                    <xdr:col>12</xdr:col>
                    <xdr:colOff>733425</xdr:colOff>
                    <xdr:row>51</xdr:row>
                    <xdr:rowOff>142875</xdr:rowOff>
                  </to>
                </anchor>
              </controlPr>
            </control>
          </mc:Choice>
        </mc:AlternateContent>
        <mc:AlternateContent xmlns:mc="http://schemas.openxmlformats.org/markup-compatibility/2006">
          <mc:Choice Requires="x14">
            <control shapeId="108565" r:id="rId22" name="Check Box 21">
              <controlPr defaultSize="0" autoFill="0" autoLine="0" autoPict="0">
                <anchor moveWithCells="1">
                  <from>
                    <xdr:col>10</xdr:col>
                    <xdr:colOff>152400</xdr:colOff>
                    <xdr:row>51</xdr:row>
                    <xdr:rowOff>76200</xdr:rowOff>
                  </from>
                  <to>
                    <xdr:col>11</xdr:col>
                    <xdr:colOff>247650</xdr:colOff>
                    <xdr:row>52</xdr:row>
                    <xdr:rowOff>104775</xdr:rowOff>
                  </to>
                </anchor>
              </controlPr>
            </control>
          </mc:Choice>
        </mc:AlternateContent>
        <mc:AlternateContent xmlns:mc="http://schemas.openxmlformats.org/markup-compatibility/2006">
          <mc:Choice Requires="x14">
            <control shapeId="108566" r:id="rId23" name="Check Box 22">
              <controlPr defaultSize="0" autoFill="0" autoLine="0" autoPict="0">
                <anchor moveWithCells="1">
                  <from>
                    <xdr:col>6</xdr:col>
                    <xdr:colOff>76200</xdr:colOff>
                    <xdr:row>51</xdr:row>
                    <xdr:rowOff>57150</xdr:rowOff>
                  </from>
                  <to>
                    <xdr:col>10</xdr:col>
                    <xdr:colOff>57150</xdr:colOff>
                    <xdr:row>52</xdr:row>
                    <xdr:rowOff>19050</xdr:rowOff>
                  </to>
                </anchor>
              </controlPr>
            </control>
          </mc:Choice>
        </mc:AlternateContent>
        <mc:AlternateContent xmlns:mc="http://schemas.openxmlformats.org/markup-compatibility/2006">
          <mc:Choice Requires="x14">
            <control shapeId="108567" r:id="rId24" name="Check Box 23">
              <controlPr defaultSize="0" autoFill="0" autoLine="0" autoPict="0">
                <anchor moveWithCells="1">
                  <from>
                    <xdr:col>0</xdr:col>
                    <xdr:colOff>95250</xdr:colOff>
                    <xdr:row>20</xdr:row>
                    <xdr:rowOff>381000</xdr:rowOff>
                  </from>
                  <to>
                    <xdr:col>1</xdr:col>
                    <xdr:colOff>133350</xdr:colOff>
                    <xdr:row>22</xdr:row>
                    <xdr:rowOff>9525</xdr:rowOff>
                  </to>
                </anchor>
              </controlPr>
            </control>
          </mc:Choice>
        </mc:AlternateContent>
        <mc:AlternateContent xmlns:mc="http://schemas.openxmlformats.org/markup-compatibility/2006">
          <mc:Choice Requires="x14">
            <control shapeId="108568" r:id="rId25" name="Check Box 24">
              <controlPr defaultSize="0" autoFill="0" autoLine="0" autoPict="0">
                <anchor moveWithCells="1">
                  <from>
                    <xdr:col>4</xdr:col>
                    <xdr:colOff>857250</xdr:colOff>
                    <xdr:row>27</xdr:row>
                    <xdr:rowOff>219075</xdr:rowOff>
                  </from>
                  <to>
                    <xdr:col>4</xdr:col>
                    <xdr:colOff>952500</xdr:colOff>
                    <xdr:row>29</xdr:row>
                    <xdr:rowOff>38100</xdr:rowOff>
                  </to>
                </anchor>
              </controlPr>
            </control>
          </mc:Choice>
        </mc:AlternateContent>
        <mc:AlternateContent xmlns:mc="http://schemas.openxmlformats.org/markup-compatibility/2006">
          <mc:Choice Requires="x14">
            <control shapeId="108569" r:id="rId26" name="Check Box 25">
              <controlPr defaultSize="0" autoFill="0" autoLine="0" autoPict="0">
                <anchor moveWithCells="1">
                  <from>
                    <xdr:col>7</xdr:col>
                    <xdr:colOff>352425</xdr:colOff>
                    <xdr:row>27</xdr:row>
                    <xdr:rowOff>200025</xdr:rowOff>
                  </from>
                  <to>
                    <xdr:col>8</xdr:col>
                    <xdr:colOff>28575</xdr:colOff>
                    <xdr:row>29</xdr:row>
                    <xdr:rowOff>28575</xdr:rowOff>
                  </to>
                </anchor>
              </controlPr>
            </control>
          </mc:Choice>
        </mc:AlternateContent>
        <mc:AlternateContent xmlns:mc="http://schemas.openxmlformats.org/markup-compatibility/2006">
          <mc:Choice Requires="x14">
            <control shapeId="108573" r:id="rId27" name="Check Box 29">
              <controlPr defaultSize="0" autoFill="0" autoLine="0" autoPict="0">
                <anchor moveWithCells="1">
                  <from>
                    <xdr:col>2</xdr:col>
                    <xdr:colOff>1781175</xdr:colOff>
                    <xdr:row>35</xdr:row>
                    <xdr:rowOff>152400</xdr:rowOff>
                  </from>
                  <to>
                    <xdr:col>3</xdr:col>
                    <xdr:colOff>0</xdr:colOff>
                    <xdr:row>37</xdr:row>
                    <xdr:rowOff>114300</xdr:rowOff>
                  </to>
                </anchor>
              </controlPr>
            </control>
          </mc:Choice>
        </mc:AlternateContent>
        <mc:AlternateContent xmlns:mc="http://schemas.openxmlformats.org/markup-compatibility/2006">
          <mc:Choice Requires="x14">
            <control shapeId="108574" r:id="rId28" name="Check Box 30">
              <controlPr defaultSize="0" autoFill="0" autoLine="0" autoPict="0">
                <anchor moveWithCells="1">
                  <from>
                    <xdr:col>5</xdr:col>
                    <xdr:colOff>352425</xdr:colOff>
                    <xdr:row>35</xdr:row>
                    <xdr:rowOff>152400</xdr:rowOff>
                  </from>
                  <to>
                    <xdr:col>6</xdr:col>
                    <xdr:colOff>190500</xdr:colOff>
                    <xdr:row>37</xdr:row>
                    <xdr:rowOff>114300</xdr:rowOff>
                  </to>
                </anchor>
              </controlPr>
            </control>
          </mc:Choice>
        </mc:AlternateContent>
        <mc:AlternateContent xmlns:mc="http://schemas.openxmlformats.org/markup-compatibility/2006">
          <mc:Choice Requires="x14">
            <control shapeId="108575" r:id="rId29" name="Check Box 31">
              <controlPr defaultSize="0" autoFill="0" autoLine="0" autoPict="0">
                <anchor moveWithCells="1">
                  <from>
                    <xdr:col>2</xdr:col>
                    <xdr:colOff>514350</xdr:colOff>
                    <xdr:row>35</xdr:row>
                    <xdr:rowOff>123825</xdr:rowOff>
                  </from>
                  <to>
                    <xdr:col>2</xdr:col>
                    <xdr:colOff>762000</xdr:colOff>
                    <xdr:row>37</xdr:row>
                    <xdr:rowOff>95250</xdr:rowOff>
                  </to>
                </anchor>
              </controlPr>
            </control>
          </mc:Choice>
        </mc:AlternateContent>
        <mc:AlternateContent xmlns:mc="http://schemas.openxmlformats.org/markup-compatibility/2006">
          <mc:Choice Requires="x14">
            <control shapeId="108576" r:id="rId30" name="Check Box 32">
              <controlPr defaultSize="0" autoFill="0" autoLine="0" autoPict="0">
                <anchor moveWithCells="1">
                  <from>
                    <xdr:col>4</xdr:col>
                    <xdr:colOff>38100</xdr:colOff>
                    <xdr:row>35</xdr:row>
                    <xdr:rowOff>152400</xdr:rowOff>
                  </from>
                  <to>
                    <xdr:col>4</xdr:col>
                    <xdr:colOff>285750</xdr:colOff>
                    <xdr:row>37</xdr:row>
                    <xdr:rowOff>114300</xdr:rowOff>
                  </to>
                </anchor>
              </controlPr>
            </control>
          </mc:Choice>
        </mc:AlternateContent>
        <mc:AlternateContent xmlns:mc="http://schemas.openxmlformats.org/markup-compatibility/2006">
          <mc:Choice Requires="x14">
            <control shapeId="108577" r:id="rId31" name="Check Box 33">
              <controlPr defaultSize="0" autoFill="0" autoLine="0" autoPict="0">
                <anchor moveWithCells="1">
                  <from>
                    <xdr:col>2</xdr:col>
                    <xdr:colOff>523875</xdr:colOff>
                    <xdr:row>43</xdr:row>
                    <xdr:rowOff>28575</xdr:rowOff>
                  </from>
                  <to>
                    <xdr:col>2</xdr:col>
                    <xdr:colOff>771525</xdr:colOff>
                    <xdr:row>45</xdr:row>
                    <xdr:rowOff>114300</xdr:rowOff>
                  </to>
                </anchor>
              </controlPr>
            </control>
          </mc:Choice>
        </mc:AlternateContent>
        <mc:AlternateContent xmlns:mc="http://schemas.openxmlformats.org/markup-compatibility/2006">
          <mc:Choice Requires="x14">
            <control shapeId="108578" r:id="rId32" name="Check Box 34">
              <controlPr defaultSize="0" autoFill="0" autoLine="0" autoPict="0">
                <anchor moveWithCells="1">
                  <from>
                    <xdr:col>2</xdr:col>
                    <xdr:colOff>514350</xdr:colOff>
                    <xdr:row>38</xdr:row>
                    <xdr:rowOff>142875</xdr:rowOff>
                  </from>
                  <to>
                    <xdr:col>2</xdr:col>
                    <xdr:colOff>762000</xdr:colOff>
                    <xdr:row>40</xdr:row>
                    <xdr:rowOff>133350</xdr:rowOff>
                  </to>
                </anchor>
              </controlPr>
            </control>
          </mc:Choice>
        </mc:AlternateContent>
        <mc:AlternateContent xmlns:mc="http://schemas.openxmlformats.org/markup-compatibility/2006">
          <mc:Choice Requires="x14">
            <control shapeId="108579" r:id="rId33" name="Check Box 35">
              <controlPr defaultSize="0" autoFill="0" autoLine="0" autoPict="0">
                <anchor moveWithCells="1">
                  <from>
                    <xdr:col>2</xdr:col>
                    <xdr:colOff>523875</xdr:colOff>
                    <xdr:row>37</xdr:row>
                    <xdr:rowOff>133350</xdr:rowOff>
                  </from>
                  <to>
                    <xdr:col>2</xdr:col>
                    <xdr:colOff>771525</xdr:colOff>
                    <xdr:row>39</xdr:row>
                    <xdr:rowOff>114300</xdr:rowOff>
                  </to>
                </anchor>
              </controlPr>
            </control>
          </mc:Choice>
        </mc:AlternateContent>
        <mc:AlternateContent xmlns:mc="http://schemas.openxmlformats.org/markup-compatibility/2006">
          <mc:Choice Requires="x14">
            <control shapeId="108580" r:id="rId34" name="Check Box 36">
              <controlPr defaultSize="0" autoFill="0" autoLine="0" autoPict="0">
                <anchor moveWithCells="1">
                  <from>
                    <xdr:col>2</xdr:col>
                    <xdr:colOff>523875</xdr:colOff>
                    <xdr:row>36</xdr:row>
                    <xdr:rowOff>152400</xdr:rowOff>
                  </from>
                  <to>
                    <xdr:col>2</xdr:col>
                    <xdr:colOff>771525</xdr:colOff>
                    <xdr:row>38</xdr:row>
                    <xdr:rowOff>133350</xdr:rowOff>
                  </to>
                </anchor>
              </controlPr>
            </control>
          </mc:Choice>
        </mc:AlternateContent>
        <mc:AlternateContent xmlns:mc="http://schemas.openxmlformats.org/markup-compatibility/2006">
          <mc:Choice Requires="x14">
            <control shapeId="108581" r:id="rId35" name="Check Box 37">
              <controlPr defaultSize="0" autoFill="0" autoLine="0" autoPict="0">
                <anchor moveWithCells="1">
                  <from>
                    <xdr:col>6</xdr:col>
                    <xdr:colOff>76200</xdr:colOff>
                    <xdr:row>49</xdr:row>
                    <xdr:rowOff>85725</xdr:rowOff>
                  </from>
                  <to>
                    <xdr:col>9</xdr:col>
                    <xdr:colOff>400050</xdr:colOff>
                    <xdr:row>50</xdr:row>
                    <xdr:rowOff>85725</xdr:rowOff>
                  </to>
                </anchor>
              </controlPr>
            </control>
          </mc:Choice>
        </mc:AlternateContent>
        <mc:AlternateContent xmlns:mc="http://schemas.openxmlformats.org/markup-compatibility/2006">
          <mc:Choice Requires="x14">
            <control shapeId="108582" r:id="rId36" name="Check Box 38">
              <controlPr defaultSize="0" autoFill="0" autoLine="0" autoPict="0">
                <anchor moveWithCells="1">
                  <from>
                    <xdr:col>6</xdr:col>
                    <xdr:colOff>76200</xdr:colOff>
                    <xdr:row>50</xdr:row>
                    <xdr:rowOff>66675</xdr:rowOff>
                  </from>
                  <to>
                    <xdr:col>9</xdr:col>
                    <xdr:colOff>152400</xdr:colOff>
                    <xdr:row>51</xdr:row>
                    <xdr:rowOff>85725</xdr:rowOff>
                  </to>
                </anchor>
              </controlPr>
            </control>
          </mc:Choice>
        </mc:AlternateContent>
        <mc:AlternateContent xmlns:mc="http://schemas.openxmlformats.org/markup-compatibility/2006">
          <mc:Choice Requires="x14">
            <control shapeId="108583" r:id="rId37" name="Check Box 39">
              <controlPr defaultSize="0" autoFill="0" autoLine="0" autoPict="0">
                <anchor moveWithCells="1">
                  <from>
                    <xdr:col>0</xdr:col>
                    <xdr:colOff>95250</xdr:colOff>
                    <xdr:row>17</xdr:row>
                    <xdr:rowOff>0</xdr:rowOff>
                  </from>
                  <to>
                    <xdr:col>1</xdr:col>
                    <xdr:colOff>247650</xdr:colOff>
                    <xdr:row>18</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7987A-4784-4A03-AC5E-8A1AD535FB50}">
  <sheetPr>
    <tabColor rgb="FF00B050"/>
    <pageSetUpPr fitToPage="1"/>
  </sheetPr>
  <dimension ref="A1:W70"/>
  <sheetViews>
    <sheetView showGridLines="0" view="pageBreakPreview" zoomScale="55" zoomScaleNormal="70" zoomScaleSheetLayoutView="55" workbookViewId="0">
      <selection activeCell="AC33" sqref="AC33"/>
    </sheetView>
  </sheetViews>
  <sheetFormatPr defaultColWidth="5.625" defaultRowHeight="14.25"/>
  <cols>
    <col min="1" max="1" width="3.875" style="67" customWidth="1"/>
    <col min="2" max="2" width="5.625" style="67"/>
    <col min="3" max="3" width="12.875" style="67" customWidth="1"/>
    <col min="4" max="4" width="5.625" style="67"/>
    <col min="5" max="5" width="18" style="67" customWidth="1"/>
    <col min="6" max="21" width="5.625" style="67"/>
    <col min="22" max="22" width="3.875" style="67" customWidth="1"/>
    <col min="23" max="23" width="2.625" style="67" customWidth="1"/>
    <col min="24" max="16384" width="5.625" style="67"/>
  </cols>
  <sheetData>
    <row r="1" spans="1:23" ht="17.25">
      <c r="A1" s="4" t="s">
        <v>213</v>
      </c>
      <c r="B1" s="5"/>
      <c r="C1" s="5"/>
      <c r="D1" s="5"/>
      <c r="E1" s="5"/>
      <c r="F1" s="5"/>
      <c r="G1" s="5"/>
      <c r="H1" s="5"/>
      <c r="I1" s="5"/>
      <c r="J1" s="5"/>
    </row>
    <row r="2" spans="1:23" ht="37.5" customHeight="1">
      <c r="A2" s="388" t="s">
        <v>155</v>
      </c>
      <c r="B2" s="389"/>
      <c r="C2" s="389"/>
      <c r="D2" s="389"/>
      <c r="E2" s="389"/>
      <c r="F2" s="389"/>
      <c r="G2" s="389"/>
      <c r="H2" s="389"/>
      <c r="I2" s="389"/>
      <c r="J2" s="389"/>
      <c r="K2" s="389"/>
      <c r="L2" s="389"/>
      <c r="M2" s="389"/>
      <c r="N2" s="389"/>
      <c r="O2" s="389"/>
      <c r="P2" s="389"/>
      <c r="Q2" s="389"/>
      <c r="R2" s="389"/>
      <c r="S2" s="389"/>
      <c r="T2" s="389"/>
      <c r="U2" s="389"/>
      <c r="V2" s="389"/>
      <c r="W2" s="389"/>
    </row>
    <row r="3" spans="1:23" ht="32.25" customHeight="1">
      <c r="A3" s="389"/>
      <c r="B3" s="389"/>
      <c r="C3" s="389"/>
      <c r="D3" s="389"/>
      <c r="E3" s="389"/>
      <c r="F3" s="389"/>
      <c r="G3" s="389"/>
      <c r="H3" s="389"/>
      <c r="I3" s="389"/>
      <c r="J3" s="389"/>
      <c r="K3" s="389"/>
      <c r="L3" s="389"/>
      <c r="M3" s="389"/>
      <c r="N3" s="389"/>
      <c r="O3" s="389"/>
      <c r="P3" s="389"/>
      <c r="Q3" s="389"/>
      <c r="R3" s="389"/>
      <c r="S3" s="389"/>
      <c r="T3" s="389"/>
      <c r="U3" s="389"/>
      <c r="V3" s="389"/>
      <c r="W3" s="389"/>
    </row>
    <row r="4" spans="1:23" s="81" customFormat="1" ht="9.75" customHeight="1">
      <c r="A4" s="79"/>
      <c r="B4" s="80"/>
      <c r="C4" s="80"/>
      <c r="D4" s="80"/>
      <c r="E4" s="80"/>
      <c r="F4" s="80"/>
      <c r="G4" s="80"/>
      <c r="H4" s="80"/>
      <c r="I4" s="80"/>
      <c r="J4" s="80"/>
    </row>
    <row r="5" spans="1:23" s="84" customFormat="1" ht="18.75">
      <c r="A5" s="82"/>
      <c r="B5" s="83"/>
      <c r="C5" s="83"/>
      <c r="D5" s="83"/>
      <c r="E5" s="83"/>
      <c r="F5" s="83"/>
      <c r="G5" s="83"/>
      <c r="H5" s="82"/>
      <c r="I5" s="82"/>
      <c r="J5" s="82"/>
      <c r="P5" s="390" t="s">
        <v>2</v>
      </c>
      <c r="Q5" s="390"/>
      <c r="R5" s="390"/>
      <c r="S5" s="391" t="s">
        <v>211</v>
      </c>
      <c r="T5" s="391"/>
      <c r="U5" s="391"/>
      <c r="V5" s="391"/>
    </row>
    <row r="6" spans="1:23" s="84" customFormat="1" ht="18.75">
      <c r="A6" s="82"/>
      <c r="B6" s="83"/>
      <c r="C6" s="83"/>
      <c r="D6" s="83"/>
      <c r="E6" s="83"/>
      <c r="F6" s="83"/>
      <c r="G6" s="83"/>
      <c r="H6" s="82"/>
      <c r="I6" s="82"/>
      <c r="J6" s="82"/>
      <c r="P6" s="85"/>
      <c r="Q6" s="85"/>
      <c r="R6" s="85"/>
      <c r="S6" s="86"/>
      <c r="T6" s="86"/>
      <c r="U6" s="86"/>
      <c r="V6" s="86"/>
    </row>
    <row r="7" spans="1:23" s="62" customFormat="1" ht="15" thickBot="1">
      <c r="A7" s="12"/>
      <c r="B7" s="12"/>
      <c r="C7" s="16" t="s">
        <v>34</v>
      </c>
      <c r="D7" s="12"/>
      <c r="E7" s="12"/>
      <c r="F7" s="12"/>
      <c r="G7" s="12"/>
      <c r="H7" s="12"/>
      <c r="I7" s="12"/>
      <c r="J7" s="12"/>
    </row>
    <row r="8" spans="1:23" s="62" customFormat="1" ht="23.1" customHeight="1">
      <c r="A8" s="12"/>
      <c r="B8" s="12"/>
      <c r="C8" s="15" t="s">
        <v>5</v>
      </c>
      <c r="D8" s="392"/>
      <c r="E8" s="393"/>
      <c r="F8" s="393"/>
      <c r="G8" s="393"/>
      <c r="H8" s="393"/>
      <c r="I8" s="393"/>
      <c r="J8" s="393"/>
      <c r="K8" s="394"/>
    </row>
    <row r="9" spans="1:23" s="62" customFormat="1" ht="23.1" customHeight="1">
      <c r="A9" s="12"/>
      <c r="B9" s="12"/>
      <c r="C9" s="14" t="s">
        <v>36</v>
      </c>
      <c r="D9" s="395"/>
      <c r="E9" s="396"/>
      <c r="F9" s="396"/>
      <c r="G9" s="396"/>
      <c r="H9" s="396"/>
      <c r="I9" s="396"/>
      <c r="J9" s="396"/>
      <c r="K9" s="397"/>
    </row>
    <row r="10" spans="1:23" s="62" customFormat="1" ht="23.1" customHeight="1">
      <c r="A10" s="12"/>
      <c r="B10" s="12"/>
      <c r="C10" s="13" t="s">
        <v>78</v>
      </c>
      <c r="D10" s="398"/>
      <c r="E10" s="399"/>
      <c r="F10" s="400" t="s">
        <v>79</v>
      </c>
      <c r="G10" s="400"/>
      <c r="H10" s="400"/>
      <c r="I10" s="400"/>
      <c r="J10" s="400"/>
      <c r="K10" s="401"/>
    </row>
    <row r="11" spans="1:23" s="62" customFormat="1" ht="23.1" customHeight="1" thickBot="1">
      <c r="A11" s="12"/>
      <c r="B11" s="12"/>
      <c r="C11" s="11" t="s">
        <v>80</v>
      </c>
      <c r="D11" s="377"/>
      <c r="E11" s="378"/>
      <c r="F11" s="379" t="s">
        <v>79</v>
      </c>
      <c r="G11" s="379"/>
      <c r="H11" s="379"/>
      <c r="I11" s="379"/>
      <c r="J11" s="379"/>
      <c r="K11" s="380"/>
    </row>
    <row r="12" spans="1:23" ht="9.9499999999999993" customHeight="1">
      <c r="A12" s="5"/>
      <c r="B12" s="5"/>
      <c r="C12" s="5"/>
      <c r="D12" s="5"/>
      <c r="E12" s="5"/>
      <c r="F12" s="5"/>
      <c r="G12" s="5"/>
      <c r="H12" s="5"/>
      <c r="I12" s="5"/>
      <c r="J12" s="5"/>
    </row>
    <row r="13" spans="1:23" ht="20.100000000000001" customHeight="1">
      <c r="A13" s="5"/>
      <c r="B13" s="381" t="s">
        <v>81</v>
      </c>
      <c r="C13" s="381"/>
      <c r="D13" s="381"/>
      <c r="E13" s="382">
        <f>$C$17+$E$17-$G$17+B43</f>
        <v>0</v>
      </c>
      <c r="F13" s="383"/>
      <c r="G13" s="383"/>
      <c r="H13" s="383"/>
      <c r="I13" s="383"/>
      <c r="J13" s="385" t="s">
        <v>82</v>
      </c>
      <c r="K13" s="386"/>
      <c r="M13" s="387"/>
      <c r="N13" s="387"/>
      <c r="O13" s="387"/>
      <c r="P13" s="387"/>
      <c r="Q13" s="387"/>
      <c r="R13" s="387"/>
      <c r="T13" s="63"/>
      <c r="U13" s="63"/>
    </row>
    <row r="14" spans="1:23" ht="20.100000000000001" customHeight="1" thickBot="1">
      <c r="A14" s="5"/>
      <c r="B14" s="381"/>
      <c r="C14" s="381"/>
      <c r="D14" s="381"/>
      <c r="E14" s="384"/>
      <c r="F14" s="384"/>
      <c r="G14" s="384"/>
      <c r="H14" s="384"/>
      <c r="I14" s="384"/>
      <c r="J14" s="385"/>
      <c r="K14" s="386"/>
      <c r="M14" s="387"/>
      <c r="N14" s="387"/>
      <c r="O14" s="387"/>
      <c r="P14" s="387"/>
      <c r="Q14" s="387"/>
      <c r="R14" s="387"/>
      <c r="T14" s="63"/>
      <c r="U14" s="63"/>
    </row>
    <row r="15" spans="1:23" ht="9.9499999999999993" customHeight="1">
      <c r="A15" s="5"/>
      <c r="B15" s="5"/>
      <c r="C15" s="5"/>
      <c r="D15" s="5"/>
      <c r="E15" s="5"/>
      <c r="F15" s="5"/>
      <c r="G15" s="5"/>
      <c r="H15" s="5"/>
      <c r="I15" s="5"/>
      <c r="J15" s="5"/>
    </row>
    <row r="16" spans="1:23" ht="39.950000000000003" customHeight="1">
      <c r="A16" s="5"/>
      <c r="B16" s="5"/>
      <c r="C16" s="370" t="s">
        <v>83</v>
      </c>
      <c r="D16" s="366"/>
      <c r="E16" s="371" t="s">
        <v>84</v>
      </c>
      <c r="F16" s="372"/>
      <c r="G16" s="371" t="s">
        <v>85</v>
      </c>
      <c r="H16" s="372"/>
      <c r="I16" s="9"/>
      <c r="J16" s="9"/>
    </row>
    <row r="17" spans="1:21" ht="24.95" customHeight="1">
      <c r="A17" s="5"/>
      <c r="B17" s="5"/>
      <c r="C17" s="367">
        <f>$P$26+$P$39</f>
        <v>0</v>
      </c>
      <c r="D17" s="368"/>
      <c r="E17" s="373">
        <f>$S$26+$S$39</f>
        <v>0</v>
      </c>
      <c r="F17" s="374"/>
      <c r="G17" s="375"/>
      <c r="H17" s="376"/>
      <c r="I17" s="10"/>
      <c r="J17" s="10"/>
    </row>
    <row r="18" spans="1:21" ht="9.9499999999999993" customHeight="1">
      <c r="A18" s="5"/>
      <c r="B18" s="5"/>
      <c r="C18" s="5"/>
      <c r="D18" s="5"/>
      <c r="E18" s="5"/>
      <c r="F18" s="5"/>
      <c r="G18" s="5"/>
      <c r="H18" s="5"/>
      <c r="I18" s="5"/>
      <c r="J18" s="5"/>
    </row>
    <row r="19" spans="1:21" ht="18" customHeight="1">
      <c r="A19" s="5"/>
      <c r="B19" s="5" t="s">
        <v>156</v>
      </c>
      <c r="C19" s="5"/>
      <c r="D19" s="5"/>
      <c r="E19" s="5"/>
      <c r="F19" s="5"/>
      <c r="G19" s="5"/>
      <c r="H19" s="5"/>
      <c r="I19" s="5"/>
      <c r="J19" s="5"/>
    </row>
    <row r="20" spans="1:21" s="8" customFormat="1" ht="24.95" customHeight="1">
      <c r="A20" s="9"/>
      <c r="B20" s="66" t="s">
        <v>86</v>
      </c>
      <c r="C20" s="363" t="s">
        <v>87</v>
      </c>
      <c r="D20" s="363"/>
      <c r="E20" s="363"/>
      <c r="F20" s="363"/>
      <c r="G20" s="363"/>
      <c r="H20" s="363"/>
      <c r="I20" s="363"/>
      <c r="J20" s="363"/>
      <c r="K20" s="355" t="s">
        <v>88</v>
      </c>
      <c r="L20" s="355"/>
      <c r="M20" s="355" t="s">
        <v>89</v>
      </c>
      <c r="N20" s="355"/>
      <c r="O20" s="355"/>
      <c r="P20" s="355" t="s">
        <v>90</v>
      </c>
      <c r="Q20" s="355"/>
      <c r="R20" s="355"/>
      <c r="S20" s="369" t="s">
        <v>91</v>
      </c>
      <c r="T20" s="369"/>
      <c r="U20" s="369"/>
    </row>
    <row r="21" spans="1:21" ht="24.95" customHeight="1">
      <c r="A21" s="5"/>
      <c r="B21" s="7">
        <v>1</v>
      </c>
      <c r="C21" s="352"/>
      <c r="D21" s="352"/>
      <c r="E21" s="352"/>
      <c r="F21" s="352"/>
      <c r="G21" s="352"/>
      <c r="H21" s="352"/>
      <c r="I21" s="352"/>
      <c r="J21" s="352"/>
      <c r="K21" s="6"/>
      <c r="L21" s="87" t="s">
        <v>92</v>
      </c>
      <c r="M21" s="353"/>
      <c r="N21" s="353"/>
      <c r="O21" s="353"/>
      <c r="P21" s="354">
        <f>K21*M21</f>
        <v>0</v>
      </c>
      <c r="Q21" s="354"/>
      <c r="R21" s="354"/>
      <c r="S21" s="353"/>
      <c r="T21" s="353"/>
      <c r="U21" s="353"/>
    </row>
    <row r="22" spans="1:21" ht="24.95" customHeight="1">
      <c r="A22" s="5"/>
      <c r="B22" s="7">
        <v>2</v>
      </c>
      <c r="C22" s="347"/>
      <c r="D22" s="348"/>
      <c r="E22" s="348"/>
      <c r="F22" s="348"/>
      <c r="G22" s="348"/>
      <c r="H22" s="348"/>
      <c r="I22" s="348"/>
      <c r="J22" s="349"/>
      <c r="K22" s="6"/>
      <c r="L22" s="87" t="s">
        <v>92</v>
      </c>
      <c r="M22" s="359"/>
      <c r="N22" s="360"/>
      <c r="O22" s="361"/>
      <c r="P22" s="354">
        <f t="shared" ref="P22:P25" si="0">K22*M22</f>
        <v>0</v>
      </c>
      <c r="Q22" s="354"/>
      <c r="R22" s="354"/>
      <c r="S22" s="359"/>
      <c r="T22" s="360"/>
      <c r="U22" s="361"/>
    </row>
    <row r="23" spans="1:21" ht="24.95" customHeight="1">
      <c r="A23" s="5"/>
      <c r="B23" s="7">
        <v>3</v>
      </c>
      <c r="C23" s="347"/>
      <c r="D23" s="348"/>
      <c r="E23" s="348"/>
      <c r="F23" s="348"/>
      <c r="G23" s="348"/>
      <c r="H23" s="348"/>
      <c r="I23" s="348"/>
      <c r="J23" s="349"/>
      <c r="K23" s="6"/>
      <c r="L23" s="87" t="s">
        <v>92</v>
      </c>
      <c r="M23" s="359"/>
      <c r="N23" s="360"/>
      <c r="O23" s="361"/>
      <c r="P23" s="354">
        <f t="shared" si="0"/>
        <v>0</v>
      </c>
      <c r="Q23" s="354"/>
      <c r="R23" s="354"/>
      <c r="S23" s="359"/>
      <c r="T23" s="360"/>
      <c r="U23" s="361"/>
    </row>
    <row r="24" spans="1:21" ht="24.95" customHeight="1">
      <c r="A24" s="5"/>
      <c r="B24" s="7">
        <v>4</v>
      </c>
      <c r="C24" s="347"/>
      <c r="D24" s="348"/>
      <c r="E24" s="348"/>
      <c r="F24" s="348"/>
      <c r="G24" s="348"/>
      <c r="H24" s="348"/>
      <c r="I24" s="348"/>
      <c r="J24" s="349"/>
      <c r="K24" s="6"/>
      <c r="L24" s="87" t="s">
        <v>92</v>
      </c>
      <c r="M24" s="359"/>
      <c r="N24" s="360"/>
      <c r="O24" s="361"/>
      <c r="P24" s="354">
        <f t="shared" si="0"/>
        <v>0</v>
      </c>
      <c r="Q24" s="354"/>
      <c r="R24" s="354"/>
      <c r="S24" s="359"/>
      <c r="T24" s="360"/>
      <c r="U24" s="361"/>
    </row>
    <row r="25" spans="1:21" ht="24.95" customHeight="1">
      <c r="A25" s="5"/>
      <c r="B25" s="7">
        <v>5</v>
      </c>
      <c r="C25" s="347"/>
      <c r="D25" s="348"/>
      <c r="E25" s="348"/>
      <c r="F25" s="348"/>
      <c r="G25" s="348"/>
      <c r="H25" s="348"/>
      <c r="I25" s="348"/>
      <c r="J25" s="349"/>
      <c r="K25" s="6"/>
      <c r="L25" s="87" t="s">
        <v>92</v>
      </c>
      <c r="M25" s="359"/>
      <c r="N25" s="360"/>
      <c r="O25" s="361"/>
      <c r="P25" s="354">
        <f t="shared" si="0"/>
        <v>0</v>
      </c>
      <c r="Q25" s="354"/>
      <c r="R25" s="354"/>
      <c r="S25" s="359"/>
      <c r="T25" s="360"/>
      <c r="U25" s="361"/>
    </row>
    <row r="26" spans="1:21" ht="24.95" customHeight="1">
      <c r="A26" s="5"/>
      <c r="B26" s="5"/>
      <c r="C26" s="5"/>
      <c r="D26" s="5"/>
      <c r="E26" s="5"/>
      <c r="F26" s="5"/>
      <c r="G26" s="5"/>
      <c r="H26" s="5"/>
      <c r="I26" s="5"/>
      <c r="J26" s="5"/>
      <c r="M26" s="355" t="s">
        <v>93</v>
      </c>
      <c r="N26" s="355"/>
      <c r="O26" s="355"/>
      <c r="P26" s="356">
        <f>SUM(P21:R25)</f>
        <v>0</v>
      </c>
      <c r="Q26" s="357"/>
      <c r="R26" s="358"/>
      <c r="S26" s="356">
        <f>SUM(S21:U25)</f>
        <v>0</v>
      </c>
      <c r="T26" s="357"/>
      <c r="U26" s="358"/>
    </row>
    <row r="27" spans="1:21" ht="20.100000000000001" customHeight="1">
      <c r="A27" s="5"/>
      <c r="B27" s="5" t="s">
        <v>157</v>
      </c>
      <c r="C27" s="5"/>
      <c r="D27" s="5"/>
      <c r="E27" s="5"/>
      <c r="F27" s="5"/>
      <c r="G27" s="5"/>
      <c r="H27" s="5"/>
      <c r="I27" s="5"/>
      <c r="J27" s="5"/>
      <c r="M27" s="31"/>
      <c r="N27" s="31"/>
      <c r="O27" s="31"/>
      <c r="P27" s="19"/>
      <c r="Q27" s="19"/>
      <c r="R27" s="19"/>
      <c r="S27" s="19"/>
      <c r="T27" s="19"/>
      <c r="U27" s="19"/>
    </row>
    <row r="28" spans="1:21" s="8" customFormat="1" ht="24.95" customHeight="1">
      <c r="A28" s="9"/>
      <c r="B28" s="66" t="s">
        <v>86</v>
      </c>
      <c r="C28" s="363" t="s">
        <v>87</v>
      </c>
      <c r="D28" s="363"/>
      <c r="E28" s="363"/>
      <c r="F28" s="363"/>
      <c r="G28" s="363"/>
      <c r="H28" s="363"/>
      <c r="I28" s="363"/>
      <c r="J28" s="363"/>
      <c r="K28" s="355" t="s">
        <v>88</v>
      </c>
      <c r="L28" s="355"/>
      <c r="M28" s="355" t="s">
        <v>89</v>
      </c>
      <c r="N28" s="355"/>
      <c r="O28" s="355"/>
      <c r="P28" s="355" t="s">
        <v>90</v>
      </c>
      <c r="Q28" s="355"/>
      <c r="R28" s="355"/>
      <c r="S28" s="369" t="s">
        <v>91</v>
      </c>
      <c r="T28" s="369"/>
      <c r="U28" s="369"/>
    </row>
    <row r="29" spans="1:21" ht="24.95" customHeight="1">
      <c r="A29" s="5"/>
      <c r="B29" s="7">
        <v>1</v>
      </c>
      <c r="C29" s="352"/>
      <c r="D29" s="352"/>
      <c r="E29" s="352"/>
      <c r="F29" s="352"/>
      <c r="G29" s="352"/>
      <c r="H29" s="352"/>
      <c r="I29" s="352"/>
      <c r="J29" s="352"/>
      <c r="K29" s="6"/>
      <c r="L29" s="64"/>
      <c r="M29" s="353"/>
      <c r="N29" s="353"/>
      <c r="O29" s="353"/>
      <c r="P29" s="354">
        <f t="shared" ref="P29:P38" si="1">K29*M29</f>
        <v>0</v>
      </c>
      <c r="Q29" s="354"/>
      <c r="R29" s="354"/>
      <c r="S29" s="353"/>
      <c r="T29" s="353"/>
      <c r="U29" s="353"/>
    </row>
    <row r="30" spans="1:21" ht="24.95" customHeight="1">
      <c r="A30" s="5"/>
      <c r="B30" s="7">
        <v>2</v>
      </c>
      <c r="C30" s="352"/>
      <c r="D30" s="352"/>
      <c r="E30" s="352"/>
      <c r="F30" s="352"/>
      <c r="G30" s="352"/>
      <c r="H30" s="352"/>
      <c r="I30" s="352"/>
      <c r="J30" s="352"/>
      <c r="K30" s="6"/>
      <c r="L30" s="64"/>
      <c r="M30" s="353"/>
      <c r="N30" s="353"/>
      <c r="O30" s="353"/>
      <c r="P30" s="354">
        <f t="shared" si="1"/>
        <v>0</v>
      </c>
      <c r="Q30" s="354"/>
      <c r="R30" s="354"/>
      <c r="S30" s="353"/>
      <c r="T30" s="353"/>
      <c r="U30" s="353"/>
    </row>
    <row r="31" spans="1:21" ht="24.95" customHeight="1">
      <c r="A31" s="5"/>
      <c r="B31" s="7">
        <v>3</v>
      </c>
      <c r="C31" s="352"/>
      <c r="D31" s="352"/>
      <c r="E31" s="352"/>
      <c r="F31" s="352"/>
      <c r="G31" s="352"/>
      <c r="H31" s="352"/>
      <c r="I31" s="352"/>
      <c r="J31" s="352"/>
      <c r="K31" s="6"/>
      <c r="L31" s="64"/>
      <c r="M31" s="353"/>
      <c r="N31" s="353"/>
      <c r="O31" s="353"/>
      <c r="P31" s="354">
        <f t="shared" si="1"/>
        <v>0</v>
      </c>
      <c r="Q31" s="354"/>
      <c r="R31" s="354"/>
      <c r="S31" s="353"/>
      <c r="T31" s="353"/>
      <c r="U31" s="353"/>
    </row>
    <row r="32" spans="1:21" ht="24.95" customHeight="1">
      <c r="A32" s="5"/>
      <c r="B32" s="7">
        <v>4</v>
      </c>
      <c r="C32" s="352"/>
      <c r="D32" s="352"/>
      <c r="E32" s="352"/>
      <c r="F32" s="352"/>
      <c r="G32" s="352"/>
      <c r="H32" s="352"/>
      <c r="I32" s="352"/>
      <c r="J32" s="352"/>
      <c r="K32" s="6"/>
      <c r="L32" s="64"/>
      <c r="M32" s="353"/>
      <c r="N32" s="353"/>
      <c r="O32" s="353"/>
      <c r="P32" s="354">
        <f t="shared" si="1"/>
        <v>0</v>
      </c>
      <c r="Q32" s="354"/>
      <c r="R32" s="354"/>
      <c r="S32" s="353"/>
      <c r="T32" s="353"/>
      <c r="U32" s="353"/>
    </row>
    <row r="33" spans="1:21" ht="24.95" customHeight="1">
      <c r="A33" s="5"/>
      <c r="B33" s="7">
        <v>5</v>
      </c>
      <c r="C33" s="352"/>
      <c r="D33" s="352"/>
      <c r="E33" s="352"/>
      <c r="F33" s="352"/>
      <c r="G33" s="352"/>
      <c r="H33" s="352"/>
      <c r="I33" s="352"/>
      <c r="J33" s="352"/>
      <c r="K33" s="6"/>
      <c r="L33" s="64"/>
      <c r="M33" s="353"/>
      <c r="N33" s="353"/>
      <c r="O33" s="353"/>
      <c r="P33" s="354">
        <f t="shared" si="1"/>
        <v>0</v>
      </c>
      <c r="Q33" s="354"/>
      <c r="R33" s="354"/>
      <c r="S33" s="353"/>
      <c r="T33" s="353"/>
      <c r="U33" s="353"/>
    </row>
    <row r="34" spans="1:21" ht="24.95" customHeight="1">
      <c r="A34" s="5"/>
      <c r="B34" s="7">
        <v>6</v>
      </c>
      <c r="C34" s="352"/>
      <c r="D34" s="352"/>
      <c r="E34" s="352"/>
      <c r="F34" s="352"/>
      <c r="G34" s="352"/>
      <c r="H34" s="352"/>
      <c r="I34" s="352"/>
      <c r="J34" s="352"/>
      <c r="K34" s="6"/>
      <c r="L34" s="64"/>
      <c r="M34" s="353"/>
      <c r="N34" s="353"/>
      <c r="O34" s="353"/>
      <c r="P34" s="354">
        <f t="shared" si="1"/>
        <v>0</v>
      </c>
      <c r="Q34" s="354"/>
      <c r="R34" s="354"/>
      <c r="S34" s="353"/>
      <c r="T34" s="353"/>
      <c r="U34" s="353"/>
    </row>
    <row r="35" spans="1:21" ht="24.95" customHeight="1">
      <c r="A35" s="5"/>
      <c r="B35" s="7">
        <v>7</v>
      </c>
      <c r="C35" s="352"/>
      <c r="D35" s="352"/>
      <c r="E35" s="352"/>
      <c r="F35" s="352"/>
      <c r="G35" s="352"/>
      <c r="H35" s="352"/>
      <c r="I35" s="352"/>
      <c r="J35" s="352"/>
      <c r="K35" s="6"/>
      <c r="L35" s="64"/>
      <c r="M35" s="353"/>
      <c r="N35" s="353"/>
      <c r="O35" s="353"/>
      <c r="P35" s="354">
        <f t="shared" si="1"/>
        <v>0</v>
      </c>
      <c r="Q35" s="354"/>
      <c r="R35" s="354"/>
      <c r="S35" s="353"/>
      <c r="T35" s="353"/>
      <c r="U35" s="353"/>
    </row>
    <row r="36" spans="1:21" ht="24.95" customHeight="1">
      <c r="A36" s="5"/>
      <c r="B36" s="7">
        <v>8</v>
      </c>
      <c r="C36" s="352"/>
      <c r="D36" s="352"/>
      <c r="E36" s="352"/>
      <c r="F36" s="352"/>
      <c r="G36" s="352"/>
      <c r="H36" s="352"/>
      <c r="I36" s="352"/>
      <c r="J36" s="352"/>
      <c r="K36" s="6"/>
      <c r="L36" s="64"/>
      <c r="M36" s="353"/>
      <c r="N36" s="353"/>
      <c r="O36" s="353"/>
      <c r="P36" s="354">
        <f t="shared" si="1"/>
        <v>0</v>
      </c>
      <c r="Q36" s="354"/>
      <c r="R36" s="354"/>
      <c r="S36" s="353"/>
      <c r="T36" s="353"/>
      <c r="U36" s="353"/>
    </row>
    <row r="37" spans="1:21" ht="24.95" customHeight="1">
      <c r="A37" s="5"/>
      <c r="B37" s="7">
        <v>9</v>
      </c>
      <c r="C37" s="352"/>
      <c r="D37" s="352"/>
      <c r="E37" s="352"/>
      <c r="F37" s="352"/>
      <c r="G37" s="352"/>
      <c r="H37" s="352"/>
      <c r="I37" s="352"/>
      <c r="J37" s="352"/>
      <c r="K37" s="6"/>
      <c r="L37" s="64"/>
      <c r="M37" s="353"/>
      <c r="N37" s="353"/>
      <c r="O37" s="353"/>
      <c r="P37" s="354">
        <f t="shared" si="1"/>
        <v>0</v>
      </c>
      <c r="Q37" s="354"/>
      <c r="R37" s="354"/>
      <c r="S37" s="353"/>
      <c r="T37" s="353"/>
      <c r="U37" s="353"/>
    </row>
    <row r="38" spans="1:21" ht="24.95" customHeight="1">
      <c r="A38" s="5"/>
      <c r="B38" s="7">
        <v>10</v>
      </c>
      <c r="C38" s="352"/>
      <c r="D38" s="352"/>
      <c r="E38" s="352"/>
      <c r="F38" s="352"/>
      <c r="G38" s="352"/>
      <c r="H38" s="352"/>
      <c r="I38" s="352"/>
      <c r="J38" s="352"/>
      <c r="K38" s="6"/>
      <c r="L38" s="64"/>
      <c r="M38" s="353"/>
      <c r="N38" s="353"/>
      <c r="O38" s="353"/>
      <c r="P38" s="354">
        <f t="shared" si="1"/>
        <v>0</v>
      </c>
      <c r="Q38" s="354"/>
      <c r="R38" s="354"/>
      <c r="S38" s="353"/>
      <c r="T38" s="353"/>
      <c r="U38" s="353"/>
    </row>
    <row r="39" spans="1:21" ht="24.95" customHeight="1">
      <c r="A39" s="5"/>
      <c r="B39" s="5"/>
      <c r="C39" s="5"/>
      <c r="D39" s="5"/>
      <c r="E39" s="5"/>
      <c r="F39" s="5"/>
      <c r="G39" s="5"/>
      <c r="H39" s="5"/>
      <c r="I39" s="5"/>
      <c r="J39" s="5"/>
      <c r="M39" s="355" t="s">
        <v>93</v>
      </c>
      <c r="N39" s="355"/>
      <c r="O39" s="355"/>
      <c r="P39" s="356">
        <f>SUM(P29:R38)</f>
        <v>0</v>
      </c>
      <c r="Q39" s="357"/>
      <c r="R39" s="358"/>
      <c r="S39" s="356">
        <f>SUM(S29:U38)</f>
        <v>0</v>
      </c>
      <c r="T39" s="357"/>
      <c r="U39" s="358"/>
    </row>
    <row r="40" spans="1:21" ht="29.25" customHeight="1">
      <c r="A40" s="5"/>
      <c r="B40" s="5"/>
      <c r="C40" s="5"/>
      <c r="D40" s="5"/>
      <c r="E40" s="5"/>
      <c r="F40" s="5"/>
      <c r="G40" s="5"/>
      <c r="H40" s="5"/>
      <c r="I40" s="5"/>
      <c r="J40" s="5"/>
    </row>
    <row r="41" spans="1:21" ht="24.95" customHeight="1">
      <c r="A41" s="5"/>
      <c r="B41" s="30" t="s">
        <v>158</v>
      </c>
      <c r="C41" s="5"/>
      <c r="D41" s="5"/>
      <c r="E41" s="5"/>
      <c r="F41" s="5"/>
      <c r="G41" s="5"/>
      <c r="H41" s="5"/>
      <c r="I41" s="5"/>
      <c r="J41" s="5"/>
      <c r="M41" s="31"/>
      <c r="N41" s="31"/>
      <c r="O41" s="31"/>
      <c r="P41" s="19"/>
      <c r="Q41" s="19"/>
      <c r="R41" s="19"/>
      <c r="S41" s="19"/>
      <c r="T41" s="19"/>
      <c r="U41" s="19"/>
    </row>
    <row r="42" spans="1:21" ht="24.95" customHeight="1">
      <c r="A42" s="5"/>
      <c r="B42" s="366" t="s">
        <v>159</v>
      </c>
      <c r="C42" s="366"/>
      <c r="D42" s="5"/>
      <c r="E42" s="5"/>
      <c r="F42" s="5"/>
      <c r="G42" s="5"/>
      <c r="H42" s="5"/>
      <c r="I42" s="5"/>
      <c r="J42" s="5"/>
      <c r="M42" s="31"/>
      <c r="N42" s="31"/>
      <c r="O42" s="31"/>
      <c r="P42" s="19"/>
      <c r="Q42" s="19"/>
      <c r="R42" s="19"/>
      <c r="S42" s="19"/>
      <c r="T42" s="19"/>
      <c r="U42" s="19"/>
    </row>
    <row r="43" spans="1:21" ht="24.95" customHeight="1">
      <c r="A43" s="5"/>
      <c r="B43" s="367">
        <f>H49</f>
        <v>0</v>
      </c>
      <c r="C43" s="368"/>
      <c r="D43" s="5"/>
      <c r="E43" s="5"/>
      <c r="F43" s="5"/>
      <c r="G43" s="5"/>
      <c r="H43" s="5"/>
      <c r="I43" s="5"/>
      <c r="J43" s="5"/>
      <c r="M43" s="31"/>
      <c r="N43" s="31"/>
      <c r="O43" s="31"/>
      <c r="P43" s="19"/>
      <c r="Q43" s="19"/>
      <c r="R43" s="19"/>
      <c r="S43" s="19"/>
      <c r="T43" s="19"/>
      <c r="U43" s="19"/>
    </row>
    <row r="44" spans="1:21" ht="26.25" customHeight="1">
      <c r="A44" s="5"/>
      <c r="B44" s="5"/>
      <c r="C44" s="5"/>
      <c r="D44" s="5"/>
      <c r="E44" s="5"/>
      <c r="F44" s="5"/>
      <c r="G44" s="5"/>
      <c r="H44" s="5"/>
      <c r="I44" s="5"/>
      <c r="J44" s="5"/>
      <c r="M44" s="31"/>
      <c r="N44" s="31"/>
      <c r="O44" s="31"/>
      <c r="P44" s="19"/>
      <c r="Q44" s="19"/>
      <c r="R44" s="19"/>
      <c r="S44" s="19"/>
      <c r="T44" s="19"/>
      <c r="U44" s="19"/>
    </row>
    <row r="45" spans="1:21" ht="19.5" customHeight="1">
      <c r="A45" s="5"/>
      <c r="B45" s="344" t="s">
        <v>160</v>
      </c>
      <c r="C45" s="345"/>
      <c r="D45" s="345"/>
      <c r="E45" s="345"/>
      <c r="F45" s="345"/>
      <c r="G45" s="345"/>
      <c r="H45" s="345"/>
      <c r="I45" s="345"/>
      <c r="J45" s="345"/>
      <c r="K45" s="346"/>
      <c r="M45" s="31"/>
      <c r="N45" s="31"/>
      <c r="O45" s="31"/>
      <c r="P45" s="19"/>
      <c r="Q45" s="19"/>
      <c r="R45" s="19"/>
      <c r="S45" s="19"/>
      <c r="T45" s="19"/>
      <c r="U45" s="19"/>
    </row>
    <row r="46" spans="1:21" ht="50.1" customHeight="1">
      <c r="A46" s="5"/>
      <c r="B46" s="335"/>
      <c r="C46" s="336"/>
      <c r="D46" s="336"/>
      <c r="E46" s="336"/>
      <c r="F46" s="336"/>
      <c r="G46" s="336"/>
      <c r="H46" s="336"/>
      <c r="I46" s="336"/>
      <c r="J46" s="336"/>
      <c r="K46" s="337"/>
      <c r="M46" s="31"/>
      <c r="N46" s="31"/>
      <c r="O46" s="31"/>
      <c r="P46" s="19"/>
      <c r="Q46" s="19"/>
      <c r="R46" s="19"/>
      <c r="S46" s="19"/>
      <c r="T46" s="19"/>
      <c r="U46" s="19"/>
    </row>
    <row r="47" spans="1:21" ht="50.1" customHeight="1">
      <c r="A47" s="5"/>
      <c r="B47" s="338"/>
      <c r="C47" s="339"/>
      <c r="D47" s="339"/>
      <c r="E47" s="339"/>
      <c r="F47" s="339"/>
      <c r="G47" s="339"/>
      <c r="H47" s="339"/>
      <c r="I47" s="339"/>
      <c r="J47" s="339"/>
      <c r="K47" s="340"/>
      <c r="M47" s="31"/>
      <c r="N47" s="31"/>
      <c r="O47" s="31"/>
      <c r="P47" s="19"/>
      <c r="Q47" s="19"/>
      <c r="R47" s="19"/>
      <c r="S47" s="19"/>
      <c r="T47" s="19"/>
      <c r="U47" s="19"/>
    </row>
    <row r="48" spans="1:21" ht="50.1" customHeight="1">
      <c r="A48" s="5"/>
      <c r="B48" s="341"/>
      <c r="C48" s="342"/>
      <c r="D48" s="342"/>
      <c r="E48" s="342"/>
      <c r="F48" s="342"/>
      <c r="G48" s="342"/>
      <c r="H48" s="342"/>
      <c r="I48" s="342"/>
      <c r="J48" s="342"/>
      <c r="K48" s="343"/>
      <c r="M48" s="31"/>
      <c r="N48" s="31"/>
      <c r="O48" s="31"/>
      <c r="P48" s="19"/>
      <c r="Q48" s="19"/>
      <c r="R48" s="19"/>
      <c r="S48" s="19"/>
      <c r="T48" s="19"/>
      <c r="U48" s="19"/>
    </row>
    <row r="49" spans="1:21" ht="29.25" customHeight="1">
      <c r="A49" s="5"/>
      <c r="B49" s="350" t="s">
        <v>161</v>
      </c>
      <c r="C49" s="351"/>
      <c r="D49" s="351"/>
      <c r="E49" s="351"/>
      <c r="F49" s="351"/>
      <c r="G49" s="351"/>
      <c r="H49" s="347"/>
      <c r="I49" s="348"/>
      <c r="J49" s="348"/>
      <c r="K49" s="349"/>
      <c r="M49" s="31"/>
      <c r="N49" s="31"/>
      <c r="O49" s="31"/>
      <c r="P49" s="19"/>
      <c r="Q49" s="19"/>
      <c r="R49" s="19"/>
      <c r="S49" s="19"/>
      <c r="T49" s="19"/>
      <c r="U49" s="19"/>
    </row>
    <row r="50" spans="1:21" ht="29.25" customHeight="1">
      <c r="A50" s="5"/>
      <c r="B50" s="32"/>
      <c r="C50" s="32"/>
      <c r="D50" s="88"/>
      <c r="E50" s="88"/>
      <c r="F50" s="89"/>
      <c r="G50" s="90"/>
      <c r="H50" s="90"/>
      <c r="I50" s="90"/>
      <c r="J50" s="5"/>
      <c r="M50" s="31"/>
      <c r="N50" s="31"/>
      <c r="O50" s="31"/>
      <c r="P50" s="19"/>
      <c r="Q50" s="19"/>
      <c r="R50" s="19"/>
      <c r="S50" s="19"/>
      <c r="T50" s="19"/>
      <c r="U50" s="19"/>
    </row>
    <row r="51" spans="1:21" ht="20.100000000000001" customHeight="1">
      <c r="A51" s="5"/>
      <c r="B51" s="362" t="s">
        <v>99</v>
      </c>
      <c r="C51" s="363"/>
      <c r="D51" s="364"/>
      <c r="E51" s="364"/>
      <c r="F51" s="364"/>
      <c r="G51" s="364"/>
      <c r="H51" s="364"/>
      <c r="I51" s="364"/>
      <c r="J51" s="364"/>
      <c r="K51" s="365"/>
      <c r="L51" s="365"/>
      <c r="M51" s="365"/>
      <c r="N51" s="365"/>
      <c r="O51" s="365"/>
      <c r="P51" s="365"/>
      <c r="Q51" s="365"/>
      <c r="R51" s="365"/>
      <c r="S51" s="365"/>
      <c r="T51" s="365"/>
      <c r="U51" s="365"/>
    </row>
    <row r="52" spans="1:21" ht="20.100000000000001" customHeight="1">
      <c r="A52" s="5"/>
      <c r="B52" s="363"/>
      <c r="C52" s="363"/>
      <c r="D52" s="364"/>
      <c r="E52" s="364"/>
      <c r="F52" s="364"/>
      <c r="G52" s="364"/>
      <c r="H52" s="364"/>
      <c r="I52" s="364"/>
      <c r="J52" s="364"/>
      <c r="K52" s="365"/>
      <c r="L52" s="365"/>
      <c r="M52" s="365"/>
      <c r="N52" s="365"/>
      <c r="O52" s="365"/>
      <c r="P52" s="365"/>
      <c r="Q52" s="365"/>
      <c r="R52" s="365"/>
      <c r="S52" s="365"/>
      <c r="T52" s="365"/>
      <c r="U52" s="365"/>
    </row>
    <row r="53" spans="1:21" ht="20.100000000000001" customHeight="1">
      <c r="A53" s="5"/>
      <c r="B53" s="363"/>
      <c r="C53" s="363"/>
      <c r="D53" s="364"/>
      <c r="E53" s="364"/>
      <c r="F53" s="364"/>
      <c r="G53" s="364"/>
      <c r="H53" s="364"/>
      <c r="I53" s="364"/>
      <c r="J53" s="364"/>
      <c r="K53" s="365"/>
      <c r="L53" s="365"/>
      <c r="M53" s="365"/>
      <c r="N53" s="365"/>
      <c r="O53" s="365"/>
      <c r="P53" s="365"/>
      <c r="Q53" s="365"/>
      <c r="R53" s="365"/>
      <c r="S53" s="365"/>
      <c r="T53" s="365"/>
      <c r="U53" s="365"/>
    </row>
    <row r="54" spans="1:21" ht="122.25" customHeight="1">
      <c r="A54" s="5"/>
      <c r="B54" s="363"/>
      <c r="C54" s="363"/>
      <c r="D54" s="364"/>
      <c r="E54" s="364"/>
      <c r="F54" s="364"/>
      <c r="G54" s="364"/>
      <c r="H54" s="364"/>
      <c r="I54" s="364"/>
      <c r="J54" s="364"/>
      <c r="K54" s="365"/>
      <c r="L54" s="365"/>
      <c r="M54" s="365"/>
      <c r="N54" s="365"/>
      <c r="O54" s="365"/>
      <c r="P54" s="365"/>
      <c r="Q54" s="365"/>
      <c r="R54" s="365"/>
      <c r="S54" s="365"/>
      <c r="T54" s="365"/>
      <c r="U54" s="365"/>
    </row>
    <row r="55" spans="1:21" ht="20.100000000000001" customHeight="1">
      <c r="A55" s="5"/>
      <c r="B55" s="91"/>
      <c r="C55" s="92"/>
      <c r="D55" s="65"/>
      <c r="E55" s="65"/>
      <c r="F55" s="65"/>
      <c r="G55" s="65"/>
      <c r="H55" s="65"/>
      <c r="I55" s="65"/>
      <c r="J55" s="65"/>
      <c r="K55" s="65"/>
      <c r="L55" s="65"/>
      <c r="M55" s="65"/>
      <c r="N55" s="65"/>
      <c r="O55" s="65"/>
      <c r="P55" s="65"/>
    </row>
    <row r="56" spans="1:21" ht="20.100000000000001" customHeight="1">
      <c r="A56" s="5"/>
      <c r="B56" s="5"/>
      <c r="C56" s="5"/>
      <c r="D56" s="5"/>
      <c r="E56" s="5"/>
      <c r="F56" s="5"/>
      <c r="G56" s="5"/>
      <c r="H56" s="5"/>
      <c r="I56" s="5"/>
      <c r="J56" s="5"/>
    </row>
    <row r="57" spans="1:21" ht="20.100000000000001" customHeight="1">
      <c r="A57" s="5"/>
      <c r="B57" s="5"/>
      <c r="C57" s="5"/>
      <c r="D57" s="5"/>
      <c r="E57" s="5"/>
      <c r="F57" s="5"/>
      <c r="G57" s="5"/>
      <c r="H57" s="5"/>
      <c r="I57" s="5"/>
      <c r="J57" s="5"/>
    </row>
    <row r="58" spans="1:21" ht="20.100000000000001" customHeight="1">
      <c r="A58" s="5"/>
      <c r="B58" s="5"/>
      <c r="C58" s="5"/>
      <c r="D58" s="5"/>
      <c r="E58" s="5"/>
      <c r="F58" s="5"/>
      <c r="G58" s="5"/>
      <c r="H58" s="5"/>
      <c r="I58" s="5"/>
      <c r="J58" s="5"/>
    </row>
    <row r="59" spans="1:21" ht="20.100000000000001" customHeight="1">
      <c r="A59" s="5"/>
      <c r="B59" s="5"/>
      <c r="C59" s="5"/>
      <c r="D59" s="5"/>
      <c r="E59" s="5"/>
      <c r="F59" s="5"/>
      <c r="G59" s="5"/>
      <c r="H59" s="5"/>
      <c r="I59" s="5"/>
      <c r="J59" s="5"/>
    </row>
    <row r="60" spans="1:21" ht="20.100000000000001" customHeight="1">
      <c r="A60" s="5"/>
      <c r="B60" s="5"/>
      <c r="C60" s="5"/>
      <c r="D60" s="5"/>
      <c r="E60" s="5"/>
      <c r="F60" s="5"/>
      <c r="G60" s="5"/>
      <c r="H60" s="5"/>
      <c r="I60" s="5"/>
      <c r="J60" s="5"/>
    </row>
    <row r="61" spans="1:21" ht="20.100000000000001" customHeight="1">
      <c r="A61" s="5"/>
      <c r="B61" s="5"/>
      <c r="C61" s="5"/>
      <c r="D61" s="5"/>
      <c r="E61" s="5"/>
      <c r="F61" s="5"/>
      <c r="G61" s="5"/>
      <c r="H61" s="5"/>
      <c r="I61" s="5"/>
      <c r="J61" s="5"/>
    </row>
    <row r="62" spans="1:21" ht="20.100000000000001" customHeight="1"/>
    <row r="63" spans="1:21" ht="20.100000000000001" customHeight="1"/>
    <row r="64" spans="1:21"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sheetData>
  <mergeCells count="104">
    <mergeCell ref="M13:R13"/>
    <mergeCell ref="M14:R14"/>
    <mergeCell ref="A2:W3"/>
    <mergeCell ref="P5:R5"/>
    <mergeCell ref="S5:V5"/>
    <mergeCell ref="D8:K8"/>
    <mergeCell ref="D9:K9"/>
    <mergeCell ref="D10:E10"/>
    <mergeCell ref="F10:K10"/>
    <mergeCell ref="C16:D16"/>
    <mergeCell ref="E16:F16"/>
    <mergeCell ref="G16:H16"/>
    <mergeCell ref="C17:D17"/>
    <mergeCell ref="E17:F17"/>
    <mergeCell ref="G17:H17"/>
    <mergeCell ref="D11:E11"/>
    <mergeCell ref="F11:K11"/>
    <mergeCell ref="B13:D14"/>
    <mergeCell ref="E13:I14"/>
    <mergeCell ref="J13:K14"/>
    <mergeCell ref="C20:J20"/>
    <mergeCell ref="K20:L20"/>
    <mergeCell ref="M20:O20"/>
    <mergeCell ref="P20:R20"/>
    <mergeCell ref="S20:U20"/>
    <mergeCell ref="C21:J21"/>
    <mergeCell ref="M21:O21"/>
    <mergeCell ref="P21:R21"/>
    <mergeCell ref="S21:U21"/>
    <mergeCell ref="B51:C54"/>
    <mergeCell ref="D51:U54"/>
    <mergeCell ref="C22:J22"/>
    <mergeCell ref="C25:J25"/>
    <mergeCell ref="C24:J24"/>
    <mergeCell ref="C23:J23"/>
    <mergeCell ref="M26:O26"/>
    <mergeCell ref="P26:R26"/>
    <mergeCell ref="S26:U26"/>
    <mergeCell ref="B42:C42"/>
    <mergeCell ref="B43:C43"/>
    <mergeCell ref="C29:J29"/>
    <mergeCell ref="M29:O29"/>
    <mergeCell ref="P29:R29"/>
    <mergeCell ref="S29:U29"/>
    <mergeCell ref="S25:U25"/>
    <mergeCell ref="S24:U24"/>
    <mergeCell ref="S23:U23"/>
    <mergeCell ref="S22:U22"/>
    <mergeCell ref="C28:J28"/>
    <mergeCell ref="K28:L28"/>
    <mergeCell ref="M28:O28"/>
    <mergeCell ref="P28:R28"/>
    <mergeCell ref="S28:U28"/>
    <mergeCell ref="M25:O25"/>
    <mergeCell ref="M24:O24"/>
    <mergeCell ref="M23:O23"/>
    <mergeCell ref="M22:O22"/>
    <mergeCell ref="P25:R25"/>
    <mergeCell ref="P24:R24"/>
    <mergeCell ref="P23:R23"/>
    <mergeCell ref="P22:R22"/>
    <mergeCell ref="C32:J32"/>
    <mergeCell ref="M32:O32"/>
    <mergeCell ref="P32:R32"/>
    <mergeCell ref="S32:U32"/>
    <mergeCell ref="C33:J33"/>
    <mergeCell ref="M33:O33"/>
    <mergeCell ref="P33:R33"/>
    <mergeCell ref="S33:U33"/>
    <mergeCell ref="C30:J30"/>
    <mergeCell ref="M30:O30"/>
    <mergeCell ref="P30:R30"/>
    <mergeCell ref="S30:U30"/>
    <mergeCell ref="C31:J31"/>
    <mergeCell ref="M31:O31"/>
    <mergeCell ref="P31:R31"/>
    <mergeCell ref="S31:U31"/>
    <mergeCell ref="C36:J36"/>
    <mergeCell ref="M36:O36"/>
    <mergeCell ref="P36:R36"/>
    <mergeCell ref="S36:U36"/>
    <mergeCell ref="C37:J37"/>
    <mergeCell ref="M37:O37"/>
    <mergeCell ref="P37:R37"/>
    <mergeCell ref="S37:U37"/>
    <mergeCell ref="C34:J34"/>
    <mergeCell ref="M34:O34"/>
    <mergeCell ref="P34:R34"/>
    <mergeCell ref="S34:U34"/>
    <mergeCell ref="C35:J35"/>
    <mergeCell ref="M35:O35"/>
    <mergeCell ref="P35:R35"/>
    <mergeCell ref="S35:U35"/>
    <mergeCell ref="B46:K48"/>
    <mergeCell ref="B45:K45"/>
    <mergeCell ref="H49:K49"/>
    <mergeCell ref="B49:G49"/>
    <mergeCell ref="C38:J38"/>
    <mergeCell ref="M38:O38"/>
    <mergeCell ref="P38:R38"/>
    <mergeCell ref="S38:U38"/>
    <mergeCell ref="M39:O39"/>
    <mergeCell ref="P39:R39"/>
    <mergeCell ref="S39:U39"/>
  </mergeCells>
  <phoneticPr fontId="12"/>
  <dataValidations count="5">
    <dataValidation type="whole" allowBlank="1" showInputMessage="1" showErrorMessage="1" sqref="D10:D11" xr:uid="{3DDD114E-0575-4A00-8C61-389C09D591B4}">
      <formula1>0</formula1>
      <formula2>9999</formula2>
    </dataValidation>
    <dataValidation imeMode="halfAlpha" allowBlank="1" showInputMessage="1" showErrorMessage="1" sqref="M21:M25 N21:O21 P21:R25 M29:R38" xr:uid="{6B8A1ADC-5CD5-4C84-82EB-ABEA9BE19273}"/>
    <dataValidation type="whole" allowBlank="1" showInputMessage="1" showErrorMessage="1" sqref="K21:K25 K29:K38" xr:uid="{A8718D88-CEE2-4113-8118-88528D2DAC08}">
      <formula1>1</formula1>
      <formula2>100</formula2>
    </dataValidation>
    <dataValidation type="list" showDropDown="1" showInputMessage="1" showErrorMessage="1" sqref="L21:L25" xr:uid="{B6F06A30-ABF2-4B2D-AABF-FE76A9C5727D}">
      <formula1>"式,台"</formula1>
    </dataValidation>
    <dataValidation type="list" allowBlank="1" showInputMessage="1" showErrorMessage="1" sqref="L29:L38" xr:uid="{077D2A42-C939-4398-9768-22138AB5658A}">
      <formula1>"式,台"</formula1>
    </dataValidation>
  </dataValidations>
  <printOptions horizontalCentered="1"/>
  <pageMargins left="0.23622047244094491" right="0.23622047244094491" top="0.74803149606299213" bottom="0.74803149606299213"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7C799-B3AE-4B32-B439-AA4A7C35ED06}">
  <sheetPr>
    <tabColor rgb="FFFFFF00"/>
  </sheetPr>
  <dimension ref="A1:F30"/>
  <sheetViews>
    <sheetView workbookViewId="0">
      <selection activeCell="N15" sqref="N15"/>
    </sheetView>
  </sheetViews>
  <sheetFormatPr defaultRowHeight="13.5"/>
  <cols>
    <col min="1" max="1" width="8.625" style="204" customWidth="1"/>
    <col min="2" max="2" width="18.375" style="204" customWidth="1"/>
    <col min="3" max="3" width="3.375" style="204" customWidth="1"/>
    <col min="4" max="4" width="46.75" style="204" customWidth="1"/>
    <col min="5" max="256" width="9" style="204"/>
    <col min="257" max="257" width="8.625" style="204" customWidth="1"/>
    <col min="258" max="258" width="18.375" style="204" customWidth="1"/>
    <col min="259" max="259" width="3.375" style="204" customWidth="1"/>
    <col min="260" max="260" width="46.75" style="204" customWidth="1"/>
    <col min="261" max="512" width="9" style="204"/>
    <col min="513" max="513" width="8.625" style="204" customWidth="1"/>
    <col min="514" max="514" width="18.375" style="204" customWidth="1"/>
    <col min="515" max="515" width="3.375" style="204" customWidth="1"/>
    <col min="516" max="516" width="46.75" style="204" customWidth="1"/>
    <col min="517" max="768" width="9" style="204"/>
    <col min="769" max="769" width="8.625" style="204" customWidth="1"/>
    <col min="770" max="770" width="18.375" style="204" customWidth="1"/>
    <col min="771" max="771" width="3.375" style="204" customWidth="1"/>
    <col min="772" max="772" width="46.75" style="204" customWidth="1"/>
    <col min="773" max="1024" width="9" style="204"/>
    <col min="1025" max="1025" width="8.625" style="204" customWidth="1"/>
    <col min="1026" max="1026" width="18.375" style="204" customWidth="1"/>
    <col min="1027" max="1027" width="3.375" style="204" customWidth="1"/>
    <col min="1028" max="1028" width="46.75" style="204" customWidth="1"/>
    <col min="1029" max="1280" width="9" style="204"/>
    <col min="1281" max="1281" width="8.625" style="204" customWidth="1"/>
    <col min="1282" max="1282" width="18.375" style="204" customWidth="1"/>
    <col min="1283" max="1283" width="3.375" style="204" customWidth="1"/>
    <col min="1284" max="1284" width="46.75" style="204" customWidth="1"/>
    <col min="1285" max="1536" width="9" style="204"/>
    <col min="1537" max="1537" width="8.625" style="204" customWidth="1"/>
    <col min="1538" max="1538" width="18.375" style="204" customWidth="1"/>
    <col min="1539" max="1539" width="3.375" style="204" customWidth="1"/>
    <col min="1540" max="1540" width="46.75" style="204" customWidth="1"/>
    <col min="1541" max="1792" width="9" style="204"/>
    <col min="1793" max="1793" width="8.625" style="204" customWidth="1"/>
    <col min="1794" max="1794" width="18.375" style="204" customWidth="1"/>
    <col min="1795" max="1795" width="3.375" style="204" customWidth="1"/>
    <col min="1796" max="1796" width="46.75" style="204" customWidth="1"/>
    <col min="1797" max="2048" width="9" style="204"/>
    <col min="2049" max="2049" width="8.625" style="204" customWidth="1"/>
    <col min="2050" max="2050" width="18.375" style="204" customWidth="1"/>
    <col min="2051" max="2051" width="3.375" style="204" customWidth="1"/>
    <col min="2052" max="2052" width="46.75" style="204" customWidth="1"/>
    <col min="2053" max="2304" width="9" style="204"/>
    <col min="2305" max="2305" width="8.625" style="204" customWidth="1"/>
    <col min="2306" max="2306" width="18.375" style="204" customWidth="1"/>
    <col min="2307" max="2307" width="3.375" style="204" customWidth="1"/>
    <col min="2308" max="2308" width="46.75" style="204" customWidth="1"/>
    <col min="2309" max="2560" width="9" style="204"/>
    <col min="2561" max="2561" width="8.625" style="204" customWidth="1"/>
    <col min="2562" max="2562" width="18.375" style="204" customWidth="1"/>
    <col min="2563" max="2563" width="3.375" style="204" customWidth="1"/>
    <col min="2564" max="2564" width="46.75" style="204" customWidth="1"/>
    <col min="2565" max="2816" width="9" style="204"/>
    <col min="2817" max="2817" width="8.625" style="204" customWidth="1"/>
    <col min="2818" max="2818" width="18.375" style="204" customWidth="1"/>
    <col min="2819" max="2819" width="3.375" style="204" customWidth="1"/>
    <col min="2820" max="2820" width="46.75" style="204" customWidth="1"/>
    <col min="2821" max="3072" width="9" style="204"/>
    <col min="3073" max="3073" width="8.625" style="204" customWidth="1"/>
    <col min="3074" max="3074" width="18.375" style="204" customWidth="1"/>
    <col min="3075" max="3075" width="3.375" style="204" customWidth="1"/>
    <col min="3076" max="3076" width="46.75" style="204" customWidth="1"/>
    <col min="3077" max="3328" width="9" style="204"/>
    <col min="3329" max="3329" width="8.625" style="204" customWidth="1"/>
    <col min="3330" max="3330" width="18.375" style="204" customWidth="1"/>
    <col min="3331" max="3331" width="3.375" style="204" customWidth="1"/>
    <col min="3332" max="3332" width="46.75" style="204" customWidth="1"/>
    <col min="3333" max="3584" width="9" style="204"/>
    <col min="3585" max="3585" width="8.625" style="204" customWidth="1"/>
    <col min="3586" max="3586" width="18.375" style="204" customWidth="1"/>
    <col min="3587" max="3587" width="3.375" style="204" customWidth="1"/>
    <col min="3588" max="3588" width="46.75" style="204" customWidth="1"/>
    <col min="3589" max="3840" width="9" style="204"/>
    <col min="3841" max="3841" width="8.625" style="204" customWidth="1"/>
    <col min="3842" max="3842" width="18.375" style="204" customWidth="1"/>
    <col min="3843" max="3843" width="3.375" style="204" customWidth="1"/>
    <col min="3844" max="3844" width="46.75" style="204" customWidth="1"/>
    <col min="3845" max="4096" width="9" style="204"/>
    <col min="4097" max="4097" width="8.625" style="204" customWidth="1"/>
    <col min="4098" max="4098" width="18.375" style="204" customWidth="1"/>
    <col min="4099" max="4099" width="3.375" style="204" customWidth="1"/>
    <col min="4100" max="4100" width="46.75" style="204" customWidth="1"/>
    <col min="4101" max="4352" width="9" style="204"/>
    <col min="4353" max="4353" width="8.625" style="204" customWidth="1"/>
    <col min="4354" max="4354" width="18.375" style="204" customWidth="1"/>
    <col min="4355" max="4355" width="3.375" style="204" customWidth="1"/>
    <col min="4356" max="4356" width="46.75" style="204" customWidth="1"/>
    <col min="4357" max="4608" width="9" style="204"/>
    <col min="4609" max="4609" width="8.625" style="204" customWidth="1"/>
    <col min="4610" max="4610" width="18.375" style="204" customWidth="1"/>
    <col min="4611" max="4611" width="3.375" style="204" customWidth="1"/>
    <col min="4612" max="4612" width="46.75" style="204" customWidth="1"/>
    <col min="4613" max="4864" width="9" style="204"/>
    <col min="4865" max="4865" width="8.625" style="204" customWidth="1"/>
    <col min="4866" max="4866" width="18.375" style="204" customWidth="1"/>
    <col min="4867" max="4867" width="3.375" style="204" customWidth="1"/>
    <col min="4868" max="4868" width="46.75" style="204" customWidth="1"/>
    <col min="4869" max="5120" width="9" style="204"/>
    <col min="5121" max="5121" width="8.625" style="204" customWidth="1"/>
    <col min="5122" max="5122" width="18.375" style="204" customWidth="1"/>
    <col min="5123" max="5123" width="3.375" style="204" customWidth="1"/>
    <col min="5124" max="5124" width="46.75" style="204" customWidth="1"/>
    <col min="5125" max="5376" width="9" style="204"/>
    <col min="5377" max="5377" width="8.625" style="204" customWidth="1"/>
    <col min="5378" max="5378" width="18.375" style="204" customWidth="1"/>
    <col min="5379" max="5379" width="3.375" style="204" customWidth="1"/>
    <col min="5380" max="5380" width="46.75" style="204" customWidth="1"/>
    <col min="5381" max="5632" width="9" style="204"/>
    <col min="5633" max="5633" width="8.625" style="204" customWidth="1"/>
    <col min="5634" max="5634" width="18.375" style="204" customWidth="1"/>
    <col min="5635" max="5635" width="3.375" style="204" customWidth="1"/>
    <col min="5636" max="5636" width="46.75" style="204" customWidth="1"/>
    <col min="5637" max="5888" width="9" style="204"/>
    <col min="5889" max="5889" width="8.625" style="204" customWidth="1"/>
    <col min="5890" max="5890" width="18.375" style="204" customWidth="1"/>
    <col min="5891" max="5891" width="3.375" style="204" customWidth="1"/>
    <col min="5892" max="5892" width="46.75" style="204" customWidth="1"/>
    <col min="5893" max="6144" width="9" style="204"/>
    <col min="6145" max="6145" width="8.625" style="204" customWidth="1"/>
    <col min="6146" max="6146" width="18.375" style="204" customWidth="1"/>
    <col min="6147" max="6147" width="3.375" style="204" customWidth="1"/>
    <col min="6148" max="6148" width="46.75" style="204" customWidth="1"/>
    <col min="6149" max="6400" width="9" style="204"/>
    <col min="6401" max="6401" width="8.625" style="204" customWidth="1"/>
    <col min="6402" max="6402" width="18.375" style="204" customWidth="1"/>
    <col min="6403" max="6403" width="3.375" style="204" customWidth="1"/>
    <col min="6404" max="6404" width="46.75" style="204" customWidth="1"/>
    <col min="6405" max="6656" width="9" style="204"/>
    <col min="6657" max="6657" width="8.625" style="204" customWidth="1"/>
    <col min="6658" max="6658" width="18.375" style="204" customWidth="1"/>
    <col min="6659" max="6659" width="3.375" style="204" customWidth="1"/>
    <col min="6660" max="6660" width="46.75" style="204" customWidth="1"/>
    <col min="6661" max="6912" width="9" style="204"/>
    <col min="6913" max="6913" width="8.625" style="204" customWidth="1"/>
    <col min="6914" max="6914" width="18.375" style="204" customWidth="1"/>
    <col min="6915" max="6915" width="3.375" style="204" customWidth="1"/>
    <col min="6916" max="6916" width="46.75" style="204" customWidth="1"/>
    <col min="6917" max="7168" width="9" style="204"/>
    <col min="7169" max="7169" width="8.625" style="204" customWidth="1"/>
    <col min="7170" max="7170" width="18.375" style="204" customWidth="1"/>
    <col min="7171" max="7171" width="3.375" style="204" customWidth="1"/>
    <col min="7172" max="7172" width="46.75" style="204" customWidth="1"/>
    <col min="7173" max="7424" width="9" style="204"/>
    <col min="7425" max="7425" width="8.625" style="204" customWidth="1"/>
    <col min="7426" max="7426" width="18.375" style="204" customWidth="1"/>
    <col min="7427" max="7427" width="3.375" style="204" customWidth="1"/>
    <col min="7428" max="7428" width="46.75" style="204" customWidth="1"/>
    <col min="7429" max="7680" width="9" style="204"/>
    <col min="7681" max="7681" width="8.625" style="204" customWidth="1"/>
    <col min="7682" max="7682" width="18.375" style="204" customWidth="1"/>
    <col min="7683" max="7683" width="3.375" style="204" customWidth="1"/>
    <col min="7684" max="7684" width="46.75" style="204" customWidth="1"/>
    <col min="7685" max="7936" width="9" style="204"/>
    <col min="7937" max="7937" width="8.625" style="204" customWidth="1"/>
    <col min="7938" max="7938" width="18.375" style="204" customWidth="1"/>
    <col min="7939" max="7939" width="3.375" style="204" customWidth="1"/>
    <col min="7940" max="7940" width="46.75" style="204" customWidth="1"/>
    <col min="7941" max="8192" width="9" style="204"/>
    <col min="8193" max="8193" width="8.625" style="204" customWidth="1"/>
    <col min="8194" max="8194" width="18.375" style="204" customWidth="1"/>
    <col min="8195" max="8195" width="3.375" style="204" customWidth="1"/>
    <col min="8196" max="8196" width="46.75" style="204" customWidth="1"/>
    <col min="8197" max="8448" width="9" style="204"/>
    <col min="8449" max="8449" width="8.625" style="204" customWidth="1"/>
    <col min="8450" max="8450" width="18.375" style="204" customWidth="1"/>
    <col min="8451" max="8451" width="3.375" style="204" customWidth="1"/>
    <col min="8452" max="8452" width="46.75" style="204" customWidth="1"/>
    <col min="8453" max="8704" width="9" style="204"/>
    <col min="8705" max="8705" width="8.625" style="204" customWidth="1"/>
    <col min="8706" max="8706" width="18.375" style="204" customWidth="1"/>
    <col min="8707" max="8707" width="3.375" style="204" customWidth="1"/>
    <col min="8708" max="8708" width="46.75" style="204" customWidth="1"/>
    <col min="8709" max="8960" width="9" style="204"/>
    <col min="8961" max="8961" width="8.625" style="204" customWidth="1"/>
    <col min="8962" max="8962" width="18.375" style="204" customWidth="1"/>
    <col min="8963" max="8963" width="3.375" style="204" customWidth="1"/>
    <col min="8964" max="8964" width="46.75" style="204" customWidth="1"/>
    <col min="8965" max="9216" width="9" style="204"/>
    <col min="9217" max="9217" width="8.625" style="204" customWidth="1"/>
    <col min="9218" max="9218" width="18.375" style="204" customWidth="1"/>
    <col min="9219" max="9219" width="3.375" style="204" customWidth="1"/>
    <col min="9220" max="9220" width="46.75" style="204" customWidth="1"/>
    <col min="9221" max="9472" width="9" style="204"/>
    <col min="9473" max="9473" width="8.625" style="204" customWidth="1"/>
    <col min="9474" max="9474" width="18.375" style="204" customWidth="1"/>
    <col min="9475" max="9475" width="3.375" style="204" customWidth="1"/>
    <col min="9476" max="9476" width="46.75" style="204" customWidth="1"/>
    <col min="9477" max="9728" width="9" style="204"/>
    <col min="9729" max="9729" width="8.625" style="204" customWidth="1"/>
    <col min="9730" max="9730" width="18.375" style="204" customWidth="1"/>
    <col min="9731" max="9731" width="3.375" style="204" customWidth="1"/>
    <col min="9732" max="9732" width="46.75" style="204" customWidth="1"/>
    <col min="9733" max="9984" width="9" style="204"/>
    <col min="9985" max="9985" width="8.625" style="204" customWidth="1"/>
    <col min="9986" max="9986" width="18.375" style="204" customWidth="1"/>
    <col min="9987" max="9987" width="3.375" style="204" customWidth="1"/>
    <col min="9988" max="9988" width="46.75" style="204" customWidth="1"/>
    <col min="9989" max="10240" width="9" style="204"/>
    <col min="10241" max="10241" width="8.625" style="204" customWidth="1"/>
    <col min="10242" max="10242" width="18.375" style="204" customWidth="1"/>
    <col min="10243" max="10243" width="3.375" style="204" customWidth="1"/>
    <col min="10244" max="10244" width="46.75" style="204" customWidth="1"/>
    <col min="10245" max="10496" width="9" style="204"/>
    <col min="10497" max="10497" width="8.625" style="204" customWidth="1"/>
    <col min="10498" max="10498" width="18.375" style="204" customWidth="1"/>
    <col min="10499" max="10499" width="3.375" style="204" customWidth="1"/>
    <col min="10500" max="10500" width="46.75" style="204" customWidth="1"/>
    <col min="10501" max="10752" width="9" style="204"/>
    <col min="10753" max="10753" width="8.625" style="204" customWidth="1"/>
    <col min="10754" max="10754" width="18.375" style="204" customWidth="1"/>
    <col min="10755" max="10755" width="3.375" style="204" customWidth="1"/>
    <col min="10756" max="10756" width="46.75" style="204" customWidth="1"/>
    <col min="10757" max="11008" width="9" style="204"/>
    <col min="11009" max="11009" width="8.625" style="204" customWidth="1"/>
    <col min="11010" max="11010" width="18.375" style="204" customWidth="1"/>
    <col min="11011" max="11011" width="3.375" style="204" customWidth="1"/>
    <col min="11012" max="11012" width="46.75" style="204" customWidth="1"/>
    <col min="11013" max="11264" width="9" style="204"/>
    <col min="11265" max="11265" width="8.625" style="204" customWidth="1"/>
    <col min="11266" max="11266" width="18.375" style="204" customWidth="1"/>
    <col min="11267" max="11267" width="3.375" style="204" customWidth="1"/>
    <col min="11268" max="11268" width="46.75" style="204" customWidth="1"/>
    <col min="11269" max="11520" width="9" style="204"/>
    <col min="11521" max="11521" width="8.625" style="204" customWidth="1"/>
    <col min="11522" max="11522" width="18.375" style="204" customWidth="1"/>
    <col min="11523" max="11523" width="3.375" style="204" customWidth="1"/>
    <col min="11524" max="11524" width="46.75" style="204" customWidth="1"/>
    <col min="11525" max="11776" width="9" style="204"/>
    <col min="11777" max="11777" width="8.625" style="204" customWidth="1"/>
    <col min="11778" max="11778" width="18.375" style="204" customWidth="1"/>
    <col min="11779" max="11779" width="3.375" style="204" customWidth="1"/>
    <col min="11780" max="11780" width="46.75" style="204" customWidth="1"/>
    <col min="11781" max="12032" width="9" style="204"/>
    <col min="12033" max="12033" width="8.625" style="204" customWidth="1"/>
    <col min="12034" max="12034" width="18.375" style="204" customWidth="1"/>
    <col min="12035" max="12035" width="3.375" style="204" customWidth="1"/>
    <col min="12036" max="12036" width="46.75" style="204" customWidth="1"/>
    <col min="12037" max="12288" width="9" style="204"/>
    <col min="12289" max="12289" width="8.625" style="204" customWidth="1"/>
    <col min="12290" max="12290" width="18.375" style="204" customWidth="1"/>
    <col min="12291" max="12291" width="3.375" style="204" customWidth="1"/>
    <col min="12292" max="12292" width="46.75" style="204" customWidth="1"/>
    <col min="12293" max="12544" width="9" style="204"/>
    <col min="12545" max="12545" width="8.625" style="204" customWidth="1"/>
    <col min="12546" max="12546" width="18.375" style="204" customWidth="1"/>
    <col min="12547" max="12547" width="3.375" style="204" customWidth="1"/>
    <col min="12548" max="12548" width="46.75" style="204" customWidth="1"/>
    <col min="12549" max="12800" width="9" style="204"/>
    <col min="12801" max="12801" width="8.625" style="204" customWidth="1"/>
    <col min="12802" max="12802" width="18.375" style="204" customWidth="1"/>
    <col min="12803" max="12803" width="3.375" style="204" customWidth="1"/>
    <col min="12804" max="12804" width="46.75" style="204" customWidth="1"/>
    <col min="12805" max="13056" width="9" style="204"/>
    <col min="13057" max="13057" width="8.625" style="204" customWidth="1"/>
    <col min="13058" max="13058" width="18.375" style="204" customWidth="1"/>
    <col min="13059" max="13059" width="3.375" style="204" customWidth="1"/>
    <col min="13060" max="13060" width="46.75" style="204" customWidth="1"/>
    <col min="13061" max="13312" width="9" style="204"/>
    <col min="13313" max="13313" width="8.625" style="204" customWidth="1"/>
    <col min="13314" max="13314" width="18.375" style="204" customWidth="1"/>
    <col min="13315" max="13315" width="3.375" style="204" customWidth="1"/>
    <col min="13316" max="13316" width="46.75" style="204" customWidth="1"/>
    <col min="13317" max="13568" width="9" style="204"/>
    <col min="13569" max="13569" width="8.625" style="204" customWidth="1"/>
    <col min="13570" max="13570" width="18.375" style="204" customWidth="1"/>
    <col min="13571" max="13571" width="3.375" style="204" customWidth="1"/>
    <col min="13572" max="13572" width="46.75" style="204" customWidth="1"/>
    <col min="13573" max="13824" width="9" style="204"/>
    <col min="13825" max="13825" width="8.625" style="204" customWidth="1"/>
    <col min="13826" max="13826" width="18.375" style="204" customWidth="1"/>
    <col min="13827" max="13827" width="3.375" style="204" customWidth="1"/>
    <col min="13828" max="13828" width="46.75" style="204" customWidth="1"/>
    <col min="13829" max="14080" width="9" style="204"/>
    <col min="14081" max="14081" width="8.625" style="204" customWidth="1"/>
    <col min="14082" max="14082" width="18.375" style="204" customWidth="1"/>
    <col min="14083" max="14083" width="3.375" style="204" customWidth="1"/>
    <col min="14084" max="14084" width="46.75" style="204" customWidth="1"/>
    <col min="14085" max="14336" width="9" style="204"/>
    <col min="14337" max="14337" width="8.625" style="204" customWidth="1"/>
    <col min="14338" max="14338" width="18.375" style="204" customWidth="1"/>
    <col min="14339" max="14339" width="3.375" style="204" customWidth="1"/>
    <col min="14340" max="14340" width="46.75" style="204" customWidth="1"/>
    <col min="14341" max="14592" width="9" style="204"/>
    <col min="14593" max="14593" width="8.625" style="204" customWidth="1"/>
    <col min="14594" max="14594" width="18.375" style="204" customWidth="1"/>
    <col min="14595" max="14595" width="3.375" style="204" customWidth="1"/>
    <col min="14596" max="14596" width="46.75" style="204" customWidth="1"/>
    <col min="14597" max="14848" width="9" style="204"/>
    <col min="14849" max="14849" width="8.625" style="204" customWidth="1"/>
    <col min="14850" max="14850" width="18.375" style="204" customWidth="1"/>
    <col min="14851" max="14851" width="3.375" style="204" customWidth="1"/>
    <col min="14852" max="14852" width="46.75" style="204" customWidth="1"/>
    <col min="14853" max="15104" width="9" style="204"/>
    <col min="15105" max="15105" width="8.625" style="204" customWidth="1"/>
    <col min="15106" max="15106" width="18.375" style="204" customWidth="1"/>
    <col min="15107" max="15107" width="3.375" style="204" customWidth="1"/>
    <col min="15108" max="15108" width="46.75" style="204" customWidth="1"/>
    <col min="15109" max="15360" width="9" style="204"/>
    <col min="15361" max="15361" width="8.625" style="204" customWidth="1"/>
    <col min="15362" max="15362" width="18.375" style="204" customWidth="1"/>
    <col min="15363" max="15363" width="3.375" style="204" customWidth="1"/>
    <col min="15364" max="15364" width="46.75" style="204" customWidth="1"/>
    <col min="15365" max="15616" width="9" style="204"/>
    <col min="15617" max="15617" width="8.625" style="204" customWidth="1"/>
    <col min="15618" max="15618" width="18.375" style="204" customWidth="1"/>
    <col min="15619" max="15619" width="3.375" style="204" customWidth="1"/>
    <col min="15620" max="15620" width="46.75" style="204" customWidth="1"/>
    <col min="15621" max="15872" width="9" style="204"/>
    <col min="15873" max="15873" width="8.625" style="204" customWidth="1"/>
    <col min="15874" max="15874" width="18.375" style="204" customWidth="1"/>
    <col min="15875" max="15875" width="3.375" style="204" customWidth="1"/>
    <col min="15876" max="15876" width="46.75" style="204" customWidth="1"/>
    <col min="15877" max="16128" width="9" style="204"/>
    <col min="16129" max="16129" width="8.625" style="204" customWidth="1"/>
    <col min="16130" max="16130" width="18.375" style="204" customWidth="1"/>
    <col min="16131" max="16131" width="3.375" style="204" customWidth="1"/>
    <col min="16132" max="16132" width="46.75" style="204" customWidth="1"/>
    <col min="16133" max="16384" width="9" style="204"/>
  </cols>
  <sheetData>
    <row r="1" spans="1:6" ht="14.25">
      <c r="A1" s="202" t="s">
        <v>162</v>
      </c>
      <c r="B1" s="202"/>
      <c r="C1" s="202"/>
      <c r="D1" s="203"/>
      <c r="F1" s="205" t="s">
        <v>163</v>
      </c>
    </row>
    <row r="2" spans="1:6" ht="14.25" customHeight="1">
      <c r="A2" s="402" t="s">
        <v>164</v>
      </c>
      <c r="B2" s="403"/>
      <c r="C2" s="403"/>
      <c r="D2" s="403"/>
      <c r="F2" s="205" t="s">
        <v>165</v>
      </c>
    </row>
    <row r="3" spans="1:6" ht="14.25" customHeight="1">
      <c r="A3" s="403"/>
      <c r="B3" s="403"/>
      <c r="C3" s="403"/>
      <c r="D3" s="403"/>
      <c r="F3" s="205" t="s">
        <v>166</v>
      </c>
    </row>
    <row r="4" spans="1:6" ht="14.25">
      <c r="A4" s="202"/>
      <c r="B4" s="202"/>
      <c r="C4" s="202"/>
      <c r="D4" s="202"/>
      <c r="F4" s="205" t="s">
        <v>167</v>
      </c>
    </row>
    <row r="5" spans="1:6" ht="14.25">
      <c r="A5" s="404" t="s">
        <v>216</v>
      </c>
      <c r="B5" s="404"/>
      <c r="C5" s="404"/>
      <c r="D5" s="404"/>
      <c r="F5" s="205" t="s">
        <v>123</v>
      </c>
    </row>
    <row r="6" spans="1:6" ht="14.25">
      <c r="A6" s="202"/>
      <c r="B6" s="202"/>
      <c r="C6" s="202"/>
      <c r="F6" s="205" t="s">
        <v>168</v>
      </c>
    </row>
    <row r="7" spans="1:6" ht="32.25" customHeight="1">
      <c r="A7" s="405" t="s">
        <v>5</v>
      </c>
      <c r="B7" s="406"/>
      <c r="C7" s="407"/>
      <c r="D7" s="408"/>
      <c r="F7" s="205"/>
    </row>
    <row r="8" spans="1:6" ht="32.25" customHeight="1">
      <c r="A8" s="405" t="s">
        <v>169</v>
      </c>
      <c r="B8" s="406"/>
      <c r="C8" s="409"/>
      <c r="D8" s="410"/>
      <c r="F8" s="205"/>
    </row>
    <row r="9" spans="1:6" ht="32.25" customHeight="1">
      <c r="A9" s="405" t="s">
        <v>170</v>
      </c>
      <c r="B9" s="406"/>
      <c r="C9" s="407"/>
      <c r="D9" s="408"/>
    </row>
    <row r="10" spans="1:6" ht="32.25" customHeight="1">
      <c r="A10" s="405" t="s">
        <v>171</v>
      </c>
      <c r="B10" s="406"/>
      <c r="C10" s="407"/>
      <c r="D10" s="408"/>
    </row>
    <row r="11" spans="1:6" ht="15" customHeight="1">
      <c r="A11" s="411" t="s">
        <v>172</v>
      </c>
      <c r="B11" s="412"/>
      <c r="C11" s="206" t="s">
        <v>173</v>
      </c>
      <c r="D11" s="207"/>
    </row>
    <row r="12" spans="1:6" ht="32.25" customHeight="1">
      <c r="A12" s="413"/>
      <c r="B12" s="414"/>
      <c r="C12" s="415"/>
      <c r="D12" s="416"/>
    </row>
    <row r="13" spans="1:6" ht="32.25" customHeight="1">
      <c r="A13" s="405" t="s">
        <v>6</v>
      </c>
      <c r="B13" s="406"/>
      <c r="C13" s="407"/>
      <c r="D13" s="408"/>
    </row>
    <row r="14" spans="1:6" ht="32.25" customHeight="1">
      <c r="A14" s="405" t="s">
        <v>174</v>
      </c>
      <c r="B14" s="406"/>
      <c r="C14" s="407"/>
      <c r="D14" s="408"/>
    </row>
    <row r="15" spans="1:6" ht="32.25" customHeight="1">
      <c r="A15" s="405" t="s">
        <v>175</v>
      </c>
      <c r="B15" s="406"/>
      <c r="C15" s="407"/>
      <c r="D15" s="408"/>
    </row>
    <row r="16" spans="1:6" ht="32.25" customHeight="1">
      <c r="A16" s="405" t="s">
        <v>176</v>
      </c>
      <c r="B16" s="406"/>
      <c r="C16" s="417"/>
      <c r="D16" s="418"/>
    </row>
    <row r="17" spans="1:4" ht="15" customHeight="1">
      <c r="A17" s="411" t="s">
        <v>177</v>
      </c>
      <c r="B17" s="412"/>
      <c r="C17" s="206" t="s">
        <v>173</v>
      </c>
      <c r="D17" s="207"/>
    </row>
    <row r="18" spans="1:4" ht="32.25" customHeight="1">
      <c r="A18" s="413"/>
      <c r="B18" s="414"/>
      <c r="C18" s="415"/>
      <c r="D18" s="416"/>
    </row>
    <row r="19" spans="1:4" ht="32.25" customHeight="1">
      <c r="A19" s="419" t="s">
        <v>178</v>
      </c>
      <c r="B19" s="208" t="s">
        <v>179</v>
      </c>
      <c r="C19" s="422"/>
      <c r="D19" s="423"/>
    </row>
    <row r="20" spans="1:4" ht="32.25" customHeight="1">
      <c r="A20" s="420"/>
      <c r="B20" s="209" t="s">
        <v>180</v>
      </c>
      <c r="C20" s="407"/>
      <c r="D20" s="408"/>
    </row>
    <row r="21" spans="1:4" ht="32.25" customHeight="1">
      <c r="A21" s="421"/>
      <c r="B21" s="210" t="s">
        <v>181</v>
      </c>
      <c r="C21" s="407"/>
      <c r="D21" s="408"/>
    </row>
    <row r="22" spans="1:4" ht="14.25">
      <c r="A22" s="202"/>
      <c r="B22" s="202"/>
      <c r="C22" s="202"/>
      <c r="D22" s="202"/>
    </row>
    <row r="23" spans="1:4" ht="14.25">
      <c r="A23" s="202"/>
      <c r="B23" s="202"/>
      <c r="C23" s="202"/>
      <c r="D23" s="202"/>
    </row>
    <row r="24" spans="1:4" ht="14.25">
      <c r="A24" s="202"/>
      <c r="B24" s="202"/>
      <c r="C24" s="202"/>
      <c r="D24" s="202"/>
    </row>
    <row r="25" spans="1:4" ht="14.25">
      <c r="A25" s="202"/>
      <c r="B25" s="202"/>
      <c r="C25" s="202"/>
      <c r="D25" s="202"/>
    </row>
    <row r="26" spans="1:4" ht="14.25">
      <c r="A26" s="202"/>
      <c r="B26" s="202"/>
      <c r="C26" s="202"/>
      <c r="D26" s="202"/>
    </row>
    <row r="27" spans="1:4" ht="14.25">
      <c r="A27" s="202"/>
      <c r="B27" s="202"/>
      <c r="C27" s="202"/>
      <c r="D27" s="202"/>
    </row>
    <row r="28" spans="1:4" ht="14.25">
      <c r="A28" s="202"/>
      <c r="B28" s="202"/>
      <c r="C28" s="202"/>
      <c r="D28" s="202"/>
    </row>
    <row r="29" spans="1:4" ht="14.25">
      <c r="A29" s="202"/>
      <c r="B29" s="202"/>
      <c r="C29" s="202"/>
      <c r="D29" s="202"/>
    </row>
    <row r="30" spans="1:4" ht="14.25">
      <c r="A30" s="202"/>
      <c r="B30" s="202"/>
      <c r="C30" s="202"/>
      <c r="D30" s="202"/>
    </row>
  </sheetData>
  <mergeCells count="26">
    <mergeCell ref="A16:B16"/>
    <mergeCell ref="C16:D16"/>
    <mergeCell ref="A17:B18"/>
    <mergeCell ref="C18:D18"/>
    <mergeCell ref="A19:A21"/>
    <mergeCell ref="C19:D19"/>
    <mergeCell ref="C20:D20"/>
    <mergeCell ref="C21:D21"/>
    <mergeCell ref="A13:B13"/>
    <mergeCell ref="C13:D13"/>
    <mergeCell ref="A14:B14"/>
    <mergeCell ref="C14:D14"/>
    <mergeCell ref="A15:B15"/>
    <mergeCell ref="C15:D15"/>
    <mergeCell ref="A9:B9"/>
    <mergeCell ref="C9:D9"/>
    <mergeCell ref="A10:B10"/>
    <mergeCell ref="C10:D10"/>
    <mergeCell ref="A11:B12"/>
    <mergeCell ref="C12:D12"/>
    <mergeCell ref="A2:D3"/>
    <mergeCell ref="A5:D5"/>
    <mergeCell ref="A7:B7"/>
    <mergeCell ref="C7:D7"/>
    <mergeCell ref="A8:B8"/>
    <mergeCell ref="C8:D8"/>
  </mergeCells>
  <phoneticPr fontId="12"/>
  <dataValidations count="4">
    <dataValidation type="textLength" operator="equal" allowBlank="1" showInputMessage="1" showErrorMessage="1" error="10桁の数字で入力してください"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50:D65550 IY65550:IZ65550 SU65550:SV65550 ACQ65550:ACR65550 AMM65550:AMN65550 AWI65550:AWJ65550 BGE65550:BGF65550 BQA65550:BQB65550 BZW65550:BZX65550 CJS65550:CJT65550 CTO65550:CTP65550 DDK65550:DDL65550 DNG65550:DNH65550 DXC65550:DXD65550 EGY65550:EGZ65550 EQU65550:EQV65550 FAQ65550:FAR65550 FKM65550:FKN65550 FUI65550:FUJ65550 GEE65550:GEF65550 GOA65550:GOB65550 GXW65550:GXX65550 HHS65550:HHT65550 HRO65550:HRP65550 IBK65550:IBL65550 ILG65550:ILH65550 IVC65550:IVD65550 JEY65550:JEZ65550 JOU65550:JOV65550 JYQ65550:JYR65550 KIM65550:KIN65550 KSI65550:KSJ65550 LCE65550:LCF65550 LMA65550:LMB65550 LVW65550:LVX65550 MFS65550:MFT65550 MPO65550:MPP65550 MZK65550:MZL65550 NJG65550:NJH65550 NTC65550:NTD65550 OCY65550:OCZ65550 OMU65550:OMV65550 OWQ65550:OWR65550 PGM65550:PGN65550 PQI65550:PQJ65550 QAE65550:QAF65550 QKA65550:QKB65550 QTW65550:QTX65550 RDS65550:RDT65550 RNO65550:RNP65550 RXK65550:RXL65550 SHG65550:SHH65550 SRC65550:SRD65550 TAY65550:TAZ65550 TKU65550:TKV65550 TUQ65550:TUR65550 UEM65550:UEN65550 UOI65550:UOJ65550 UYE65550:UYF65550 VIA65550:VIB65550 VRW65550:VRX65550 WBS65550:WBT65550 WLO65550:WLP65550 WVK65550:WVL65550 C131086:D131086 IY131086:IZ131086 SU131086:SV131086 ACQ131086:ACR131086 AMM131086:AMN131086 AWI131086:AWJ131086 BGE131086:BGF131086 BQA131086:BQB131086 BZW131086:BZX131086 CJS131086:CJT131086 CTO131086:CTP131086 DDK131086:DDL131086 DNG131086:DNH131086 DXC131086:DXD131086 EGY131086:EGZ131086 EQU131086:EQV131086 FAQ131086:FAR131086 FKM131086:FKN131086 FUI131086:FUJ131086 GEE131086:GEF131086 GOA131086:GOB131086 GXW131086:GXX131086 HHS131086:HHT131086 HRO131086:HRP131086 IBK131086:IBL131086 ILG131086:ILH131086 IVC131086:IVD131086 JEY131086:JEZ131086 JOU131086:JOV131086 JYQ131086:JYR131086 KIM131086:KIN131086 KSI131086:KSJ131086 LCE131086:LCF131086 LMA131086:LMB131086 LVW131086:LVX131086 MFS131086:MFT131086 MPO131086:MPP131086 MZK131086:MZL131086 NJG131086:NJH131086 NTC131086:NTD131086 OCY131086:OCZ131086 OMU131086:OMV131086 OWQ131086:OWR131086 PGM131086:PGN131086 PQI131086:PQJ131086 QAE131086:QAF131086 QKA131086:QKB131086 QTW131086:QTX131086 RDS131086:RDT131086 RNO131086:RNP131086 RXK131086:RXL131086 SHG131086:SHH131086 SRC131086:SRD131086 TAY131086:TAZ131086 TKU131086:TKV131086 TUQ131086:TUR131086 UEM131086:UEN131086 UOI131086:UOJ131086 UYE131086:UYF131086 VIA131086:VIB131086 VRW131086:VRX131086 WBS131086:WBT131086 WLO131086:WLP131086 WVK131086:WVL131086 C196622:D196622 IY196622:IZ196622 SU196622:SV196622 ACQ196622:ACR196622 AMM196622:AMN196622 AWI196622:AWJ196622 BGE196622:BGF196622 BQA196622:BQB196622 BZW196622:BZX196622 CJS196622:CJT196622 CTO196622:CTP196622 DDK196622:DDL196622 DNG196622:DNH196622 DXC196622:DXD196622 EGY196622:EGZ196622 EQU196622:EQV196622 FAQ196622:FAR196622 FKM196622:FKN196622 FUI196622:FUJ196622 GEE196622:GEF196622 GOA196622:GOB196622 GXW196622:GXX196622 HHS196622:HHT196622 HRO196622:HRP196622 IBK196622:IBL196622 ILG196622:ILH196622 IVC196622:IVD196622 JEY196622:JEZ196622 JOU196622:JOV196622 JYQ196622:JYR196622 KIM196622:KIN196622 KSI196622:KSJ196622 LCE196622:LCF196622 LMA196622:LMB196622 LVW196622:LVX196622 MFS196622:MFT196622 MPO196622:MPP196622 MZK196622:MZL196622 NJG196622:NJH196622 NTC196622:NTD196622 OCY196622:OCZ196622 OMU196622:OMV196622 OWQ196622:OWR196622 PGM196622:PGN196622 PQI196622:PQJ196622 QAE196622:QAF196622 QKA196622:QKB196622 QTW196622:QTX196622 RDS196622:RDT196622 RNO196622:RNP196622 RXK196622:RXL196622 SHG196622:SHH196622 SRC196622:SRD196622 TAY196622:TAZ196622 TKU196622:TKV196622 TUQ196622:TUR196622 UEM196622:UEN196622 UOI196622:UOJ196622 UYE196622:UYF196622 VIA196622:VIB196622 VRW196622:VRX196622 WBS196622:WBT196622 WLO196622:WLP196622 WVK196622:WVL196622 C262158:D262158 IY262158:IZ262158 SU262158:SV262158 ACQ262158:ACR262158 AMM262158:AMN262158 AWI262158:AWJ262158 BGE262158:BGF262158 BQA262158:BQB262158 BZW262158:BZX262158 CJS262158:CJT262158 CTO262158:CTP262158 DDK262158:DDL262158 DNG262158:DNH262158 DXC262158:DXD262158 EGY262158:EGZ262158 EQU262158:EQV262158 FAQ262158:FAR262158 FKM262158:FKN262158 FUI262158:FUJ262158 GEE262158:GEF262158 GOA262158:GOB262158 GXW262158:GXX262158 HHS262158:HHT262158 HRO262158:HRP262158 IBK262158:IBL262158 ILG262158:ILH262158 IVC262158:IVD262158 JEY262158:JEZ262158 JOU262158:JOV262158 JYQ262158:JYR262158 KIM262158:KIN262158 KSI262158:KSJ262158 LCE262158:LCF262158 LMA262158:LMB262158 LVW262158:LVX262158 MFS262158:MFT262158 MPO262158:MPP262158 MZK262158:MZL262158 NJG262158:NJH262158 NTC262158:NTD262158 OCY262158:OCZ262158 OMU262158:OMV262158 OWQ262158:OWR262158 PGM262158:PGN262158 PQI262158:PQJ262158 QAE262158:QAF262158 QKA262158:QKB262158 QTW262158:QTX262158 RDS262158:RDT262158 RNO262158:RNP262158 RXK262158:RXL262158 SHG262158:SHH262158 SRC262158:SRD262158 TAY262158:TAZ262158 TKU262158:TKV262158 TUQ262158:TUR262158 UEM262158:UEN262158 UOI262158:UOJ262158 UYE262158:UYF262158 VIA262158:VIB262158 VRW262158:VRX262158 WBS262158:WBT262158 WLO262158:WLP262158 WVK262158:WVL262158 C327694:D327694 IY327694:IZ327694 SU327694:SV327694 ACQ327694:ACR327694 AMM327694:AMN327694 AWI327694:AWJ327694 BGE327694:BGF327694 BQA327694:BQB327694 BZW327694:BZX327694 CJS327694:CJT327694 CTO327694:CTP327694 DDK327694:DDL327694 DNG327694:DNH327694 DXC327694:DXD327694 EGY327694:EGZ327694 EQU327694:EQV327694 FAQ327694:FAR327694 FKM327694:FKN327694 FUI327694:FUJ327694 GEE327694:GEF327694 GOA327694:GOB327694 GXW327694:GXX327694 HHS327694:HHT327694 HRO327694:HRP327694 IBK327694:IBL327694 ILG327694:ILH327694 IVC327694:IVD327694 JEY327694:JEZ327694 JOU327694:JOV327694 JYQ327694:JYR327694 KIM327694:KIN327694 KSI327694:KSJ327694 LCE327694:LCF327694 LMA327694:LMB327694 LVW327694:LVX327694 MFS327694:MFT327694 MPO327694:MPP327694 MZK327694:MZL327694 NJG327694:NJH327694 NTC327694:NTD327694 OCY327694:OCZ327694 OMU327694:OMV327694 OWQ327694:OWR327694 PGM327694:PGN327694 PQI327694:PQJ327694 QAE327694:QAF327694 QKA327694:QKB327694 QTW327694:QTX327694 RDS327694:RDT327694 RNO327694:RNP327694 RXK327694:RXL327694 SHG327694:SHH327694 SRC327694:SRD327694 TAY327694:TAZ327694 TKU327694:TKV327694 TUQ327694:TUR327694 UEM327694:UEN327694 UOI327694:UOJ327694 UYE327694:UYF327694 VIA327694:VIB327694 VRW327694:VRX327694 WBS327694:WBT327694 WLO327694:WLP327694 WVK327694:WVL327694 C393230:D393230 IY393230:IZ393230 SU393230:SV393230 ACQ393230:ACR393230 AMM393230:AMN393230 AWI393230:AWJ393230 BGE393230:BGF393230 BQA393230:BQB393230 BZW393230:BZX393230 CJS393230:CJT393230 CTO393230:CTP393230 DDK393230:DDL393230 DNG393230:DNH393230 DXC393230:DXD393230 EGY393230:EGZ393230 EQU393230:EQV393230 FAQ393230:FAR393230 FKM393230:FKN393230 FUI393230:FUJ393230 GEE393230:GEF393230 GOA393230:GOB393230 GXW393230:GXX393230 HHS393230:HHT393230 HRO393230:HRP393230 IBK393230:IBL393230 ILG393230:ILH393230 IVC393230:IVD393230 JEY393230:JEZ393230 JOU393230:JOV393230 JYQ393230:JYR393230 KIM393230:KIN393230 KSI393230:KSJ393230 LCE393230:LCF393230 LMA393230:LMB393230 LVW393230:LVX393230 MFS393230:MFT393230 MPO393230:MPP393230 MZK393230:MZL393230 NJG393230:NJH393230 NTC393230:NTD393230 OCY393230:OCZ393230 OMU393230:OMV393230 OWQ393230:OWR393230 PGM393230:PGN393230 PQI393230:PQJ393230 QAE393230:QAF393230 QKA393230:QKB393230 QTW393230:QTX393230 RDS393230:RDT393230 RNO393230:RNP393230 RXK393230:RXL393230 SHG393230:SHH393230 SRC393230:SRD393230 TAY393230:TAZ393230 TKU393230:TKV393230 TUQ393230:TUR393230 UEM393230:UEN393230 UOI393230:UOJ393230 UYE393230:UYF393230 VIA393230:VIB393230 VRW393230:VRX393230 WBS393230:WBT393230 WLO393230:WLP393230 WVK393230:WVL393230 C458766:D458766 IY458766:IZ458766 SU458766:SV458766 ACQ458766:ACR458766 AMM458766:AMN458766 AWI458766:AWJ458766 BGE458766:BGF458766 BQA458766:BQB458766 BZW458766:BZX458766 CJS458766:CJT458766 CTO458766:CTP458766 DDK458766:DDL458766 DNG458766:DNH458766 DXC458766:DXD458766 EGY458766:EGZ458766 EQU458766:EQV458766 FAQ458766:FAR458766 FKM458766:FKN458766 FUI458766:FUJ458766 GEE458766:GEF458766 GOA458766:GOB458766 GXW458766:GXX458766 HHS458766:HHT458766 HRO458766:HRP458766 IBK458766:IBL458766 ILG458766:ILH458766 IVC458766:IVD458766 JEY458766:JEZ458766 JOU458766:JOV458766 JYQ458766:JYR458766 KIM458766:KIN458766 KSI458766:KSJ458766 LCE458766:LCF458766 LMA458766:LMB458766 LVW458766:LVX458766 MFS458766:MFT458766 MPO458766:MPP458766 MZK458766:MZL458766 NJG458766:NJH458766 NTC458766:NTD458766 OCY458766:OCZ458766 OMU458766:OMV458766 OWQ458766:OWR458766 PGM458766:PGN458766 PQI458766:PQJ458766 QAE458766:QAF458766 QKA458766:QKB458766 QTW458766:QTX458766 RDS458766:RDT458766 RNO458766:RNP458766 RXK458766:RXL458766 SHG458766:SHH458766 SRC458766:SRD458766 TAY458766:TAZ458766 TKU458766:TKV458766 TUQ458766:TUR458766 UEM458766:UEN458766 UOI458766:UOJ458766 UYE458766:UYF458766 VIA458766:VIB458766 VRW458766:VRX458766 WBS458766:WBT458766 WLO458766:WLP458766 WVK458766:WVL458766 C524302:D524302 IY524302:IZ524302 SU524302:SV524302 ACQ524302:ACR524302 AMM524302:AMN524302 AWI524302:AWJ524302 BGE524302:BGF524302 BQA524302:BQB524302 BZW524302:BZX524302 CJS524302:CJT524302 CTO524302:CTP524302 DDK524302:DDL524302 DNG524302:DNH524302 DXC524302:DXD524302 EGY524302:EGZ524302 EQU524302:EQV524302 FAQ524302:FAR524302 FKM524302:FKN524302 FUI524302:FUJ524302 GEE524302:GEF524302 GOA524302:GOB524302 GXW524302:GXX524302 HHS524302:HHT524302 HRO524302:HRP524302 IBK524302:IBL524302 ILG524302:ILH524302 IVC524302:IVD524302 JEY524302:JEZ524302 JOU524302:JOV524302 JYQ524302:JYR524302 KIM524302:KIN524302 KSI524302:KSJ524302 LCE524302:LCF524302 LMA524302:LMB524302 LVW524302:LVX524302 MFS524302:MFT524302 MPO524302:MPP524302 MZK524302:MZL524302 NJG524302:NJH524302 NTC524302:NTD524302 OCY524302:OCZ524302 OMU524302:OMV524302 OWQ524302:OWR524302 PGM524302:PGN524302 PQI524302:PQJ524302 QAE524302:QAF524302 QKA524302:QKB524302 QTW524302:QTX524302 RDS524302:RDT524302 RNO524302:RNP524302 RXK524302:RXL524302 SHG524302:SHH524302 SRC524302:SRD524302 TAY524302:TAZ524302 TKU524302:TKV524302 TUQ524302:TUR524302 UEM524302:UEN524302 UOI524302:UOJ524302 UYE524302:UYF524302 VIA524302:VIB524302 VRW524302:VRX524302 WBS524302:WBT524302 WLO524302:WLP524302 WVK524302:WVL524302 C589838:D589838 IY589838:IZ589838 SU589838:SV589838 ACQ589838:ACR589838 AMM589838:AMN589838 AWI589838:AWJ589838 BGE589838:BGF589838 BQA589838:BQB589838 BZW589838:BZX589838 CJS589838:CJT589838 CTO589838:CTP589838 DDK589838:DDL589838 DNG589838:DNH589838 DXC589838:DXD589838 EGY589838:EGZ589838 EQU589838:EQV589838 FAQ589838:FAR589838 FKM589838:FKN589838 FUI589838:FUJ589838 GEE589838:GEF589838 GOA589838:GOB589838 GXW589838:GXX589838 HHS589838:HHT589838 HRO589838:HRP589838 IBK589838:IBL589838 ILG589838:ILH589838 IVC589838:IVD589838 JEY589838:JEZ589838 JOU589838:JOV589838 JYQ589838:JYR589838 KIM589838:KIN589838 KSI589838:KSJ589838 LCE589838:LCF589838 LMA589838:LMB589838 LVW589838:LVX589838 MFS589838:MFT589838 MPO589838:MPP589838 MZK589838:MZL589838 NJG589838:NJH589838 NTC589838:NTD589838 OCY589838:OCZ589838 OMU589838:OMV589838 OWQ589838:OWR589838 PGM589838:PGN589838 PQI589838:PQJ589838 QAE589838:QAF589838 QKA589838:QKB589838 QTW589838:QTX589838 RDS589838:RDT589838 RNO589838:RNP589838 RXK589838:RXL589838 SHG589838:SHH589838 SRC589838:SRD589838 TAY589838:TAZ589838 TKU589838:TKV589838 TUQ589838:TUR589838 UEM589838:UEN589838 UOI589838:UOJ589838 UYE589838:UYF589838 VIA589838:VIB589838 VRW589838:VRX589838 WBS589838:WBT589838 WLO589838:WLP589838 WVK589838:WVL589838 C655374:D655374 IY655374:IZ655374 SU655374:SV655374 ACQ655374:ACR655374 AMM655374:AMN655374 AWI655374:AWJ655374 BGE655374:BGF655374 BQA655374:BQB655374 BZW655374:BZX655374 CJS655374:CJT655374 CTO655374:CTP655374 DDK655374:DDL655374 DNG655374:DNH655374 DXC655374:DXD655374 EGY655374:EGZ655374 EQU655374:EQV655374 FAQ655374:FAR655374 FKM655374:FKN655374 FUI655374:FUJ655374 GEE655374:GEF655374 GOA655374:GOB655374 GXW655374:GXX655374 HHS655374:HHT655374 HRO655374:HRP655374 IBK655374:IBL655374 ILG655374:ILH655374 IVC655374:IVD655374 JEY655374:JEZ655374 JOU655374:JOV655374 JYQ655374:JYR655374 KIM655374:KIN655374 KSI655374:KSJ655374 LCE655374:LCF655374 LMA655374:LMB655374 LVW655374:LVX655374 MFS655374:MFT655374 MPO655374:MPP655374 MZK655374:MZL655374 NJG655374:NJH655374 NTC655374:NTD655374 OCY655374:OCZ655374 OMU655374:OMV655374 OWQ655374:OWR655374 PGM655374:PGN655374 PQI655374:PQJ655374 QAE655374:QAF655374 QKA655374:QKB655374 QTW655374:QTX655374 RDS655374:RDT655374 RNO655374:RNP655374 RXK655374:RXL655374 SHG655374:SHH655374 SRC655374:SRD655374 TAY655374:TAZ655374 TKU655374:TKV655374 TUQ655374:TUR655374 UEM655374:UEN655374 UOI655374:UOJ655374 UYE655374:UYF655374 VIA655374:VIB655374 VRW655374:VRX655374 WBS655374:WBT655374 WLO655374:WLP655374 WVK655374:WVL655374 C720910:D720910 IY720910:IZ720910 SU720910:SV720910 ACQ720910:ACR720910 AMM720910:AMN720910 AWI720910:AWJ720910 BGE720910:BGF720910 BQA720910:BQB720910 BZW720910:BZX720910 CJS720910:CJT720910 CTO720910:CTP720910 DDK720910:DDL720910 DNG720910:DNH720910 DXC720910:DXD720910 EGY720910:EGZ720910 EQU720910:EQV720910 FAQ720910:FAR720910 FKM720910:FKN720910 FUI720910:FUJ720910 GEE720910:GEF720910 GOA720910:GOB720910 GXW720910:GXX720910 HHS720910:HHT720910 HRO720910:HRP720910 IBK720910:IBL720910 ILG720910:ILH720910 IVC720910:IVD720910 JEY720910:JEZ720910 JOU720910:JOV720910 JYQ720910:JYR720910 KIM720910:KIN720910 KSI720910:KSJ720910 LCE720910:LCF720910 LMA720910:LMB720910 LVW720910:LVX720910 MFS720910:MFT720910 MPO720910:MPP720910 MZK720910:MZL720910 NJG720910:NJH720910 NTC720910:NTD720910 OCY720910:OCZ720910 OMU720910:OMV720910 OWQ720910:OWR720910 PGM720910:PGN720910 PQI720910:PQJ720910 QAE720910:QAF720910 QKA720910:QKB720910 QTW720910:QTX720910 RDS720910:RDT720910 RNO720910:RNP720910 RXK720910:RXL720910 SHG720910:SHH720910 SRC720910:SRD720910 TAY720910:TAZ720910 TKU720910:TKV720910 TUQ720910:TUR720910 UEM720910:UEN720910 UOI720910:UOJ720910 UYE720910:UYF720910 VIA720910:VIB720910 VRW720910:VRX720910 WBS720910:WBT720910 WLO720910:WLP720910 WVK720910:WVL720910 C786446:D786446 IY786446:IZ786446 SU786446:SV786446 ACQ786446:ACR786446 AMM786446:AMN786446 AWI786446:AWJ786446 BGE786446:BGF786446 BQA786446:BQB786446 BZW786446:BZX786446 CJS786446:CJT786446 CTO786446:CTP786446 DDK786446:DDL786446 DNG786446:DNH786446 DXC786446:DXD786446 EGY786446:EGZ786446 EQU786446:EQV786446 FAQ786446:FAR786446 FKM786446:FKN786446 FUI786446:FUJ786446 GEE786446:GEF786446 GOA786446:GOB786446 GXW786446:GXX786446 HHS786446:HHT786446 HRO786446:HRP786446 IBK786446:IBL786446 ILG786446:ILH786446 IVC786446:IVD786446 JEY786446:JEZ786446 JOU786446:JOV786446 JYQ786446:JYR786446 KIM786446:KIN786446 KSI786446:KSJ786446 LCE786446:LCF786446 LMA786446:LMB786446 LVW786446:LVX786446 MFS786446:MFT786446 MPO786446:MPP786446 MZK786446:MZL786446 NJG786446:NJH786446 NTC786446:NTD786446 OCY786446:OCZ786446 OMU786446:OMV786446 OWQ786446:OWR786446 PGM786446:PGN786446 PQI786446:PQJ786446 QAE786446:QAF786446 QKA786446:QKB786446 QTW786446:QTX786446 RDS786446:RDT786446 RNO786446:RNP786446 RXK786446:RXL786446 SHG786446:SHH786446 SRC786446:SRD786446 TAY786446:TAZ786446 TKU786446:TKV786446 TUQ786446:TUR786446 UEM786446:UEN786446 UOI786446:UOJ786446 UYE786446:UYF786446 VIA786446:VIB786446 VRW786446:VRX786446 WBS786446:WBT786446 WLO786446:WLP786446 WVK786446:WVL786446 C851982:D851982 IY851982:IZ851982 SU851982:SV851982 ACQ851982:ACR851982 AMM851982:AMN851982 AWI851982:AWJ851982 BGE851982:BGF851982 BQA851982:BQB851982 BZW851982:BZX851982 CJS851982:CJT851982 CTO851982:CTP851982 DDK851982:DDL851982 DNG851982:DNH851982 DXC851982:DXD851982 EGY851982:EGZ851982 EQU851982:EQV851982 FAQ851982:FAR851982 FKM851982:FKN851982 FUI851982:FUJ851982 GEE851982:GEF851982 GOA851982:GOB851982 GXW851982:GXX851982 HHS851982:HHT851982 HRO851982:HRP851982 IBK851982:IBL851982 ILG851982:ILH851982 IVC851982:IVD851982 JEY851982:JEZ851982 JOU851982:JOV851982 JYQ851982:JYR851982 KIM851982:KIN851982 KSI851982:KSJ851982 LCE851982:LCF851982 LMA851982:LMB851982 LVW851982:LVX851982 MFS851982:MFT851982 MPO851982:MPP851982 MZK851982:MZL851982 NJG851982:NJH851982 NTC851982:NTD851982 OCY851982:OCZ851982 OMU851982:OMV851982 OWQ851982:OWR851982 PGM851982:PGN851982 PQI851982:PQJ851982 QAE851982:QAF851982 QKA851982:QKB851982 QTW851982:QTX851982 RDS851982:RDT851982 RNO851982:RNP851982 RXK851982:RXL851982 SHG851982:SHH851982 SRC851982:SRD851982 TAY851982:TAZ851982 TKU851982:TKV851982 TUQ851982:TUR851982 UEM851982:UEN851982 UOI851982:UOJ851982 UYE851982:UYF851982 VIA851982:VIB851982 VRW851982:VRX851982 WBS851982:WBT851982 WLO851982:WLP851982 WVK851982:WVL851982 C917518:D917518 IY917518:IZ917518 SU917518:SV917518 ACQ917518:ACR917518 AMM917518:AMN917518 AWI917518:AWJ917518 BGE917518:BGF917518 BQA917518:BQB917518 BZW917518:BZX917518 CJS917518:CJT917518 CTO917518:CTP917518 DDK917518:DDL917518 DNG917518:DNH917518 DXC917518:DXD917518 EGY917518:EGZ917518 EQU917518:EQV917518 FAQ917518:FAR917518 FKM917518:FKN917518 FUI917518:FUJ917518 GEE917518:GEF917518 GOA917518:GOB917518 GXW917518:GXX917518 HHS917518:HHT917518 HRO917518:HRP917518 IBK917518:IBL917518 ILG917518:ILH917518 IVC917518:IVD917518 JEY917518:JEZ917518 JOU917518:JOV917518 JYQ917518:JYR917518 KIM917518:KIN917518 KSI917518:KSJ917518 LCE917518:LCF917518 LMA917518:LMB917518 LVW917518:LVX917518 MFS917518:MFT917518 MPO917518:MPP917518 MZK917518:MZL917518 NJG917518:NJH917518 NTC917518:NTD917518 OCY917518:OCZ917518 OMU917518:OMV917518 OWQ917518:OWR917518 PGM917518:PGN917518 PQI917518:PQJ917518 QAE917518:QAF917518 QKA917518:QKB917518 QTW917518:QTX917518 RDS917518:RDT917518 RNO917518:RNP917518 RXK917518:RXL917518 SHG917518:SHH917518 SRC917518:SRD917518 TAY917518:TAZ917518 TKU917518:TKV917518 TUQ917518:TUR917518 UEM917518:UEN917518 UOI917518:UOJ917518 UYE917518:UYF917518 VIA917518:VIB917518 VRW917518:VRX917518 WBS917518:WBT917518 WLO917518:WLP917518 WVK917518:WVL917518 C983054:D983054 IY983054:IZ983054 SU983054:SV983054 ACQ983054:ACR983054 AMM983054:AMN983054 AWI983054:AWJ983054 BGE983054:BGF983054 BQA983054:BQB983054 BZW983054:BZX983054 CJS983054:CJT983054 CTO983054:CTP983054 DDK983054:DDL983054 DNG983054:DNH983054 DXC983054:DXD983054 EGY983054:EGZ983054 EQU983054:EQV983054 FAQ983054:FAR983054 FKM983054:FKN983054 FUI983054:FUJ983054 GEE983054:GEF983054 GOA983054:GOB983054 GXW983054:GXX983054 HHS983054:HHT983054 HRO983054:HRP983054 IBK983054:IBL983054 ILG983054:ILH983054 IVC983054:IVD983054 JEY983054:JEZ983054 JOU983054:JOV983054 JYQ983054:JYR983054 KIM983054:KIN983054 KSI983054:KSJ983054 LCE983054:LCF983054 LMA983054:LMB983054 LVW983054:LVX983054 MFS983054:MFT983054 MPO983054:MPP983054 MZK983054:MZL983054 NJG983054:NJH983054 NTC983054:NTD983054 OCY983054:OCZ983054 OMU983054:OMV983054 OWQ983054:OWR983054 PGM983054:PGN983054 PQI983054:PQJ983054 QAE983054:QAF983054 QKA983054:QKB983054 QTW983054:QTX983054 RDS983054:RDT983054 RNO983054:RNP983054 RXK983054:RXL983054 SHG983054:SHH983054 SRC983054:SRD983054 TAY983054:TAZ983054 TKU983054:TKV983054 TUQ983054:TUR983054 UEM983054:UEN983054 UOI983054:UOJ983054 UYE983054:UYF983054 VIA983054:VIB983054 VRW983054:VRX983054 WBS983054:WBT983054 WLO983054:WLP983054 WVK983054:WVL983054" xr:uid="{AFB7292E-DAE6-4989-B482-C731B7A02F8F}">
      <formula1>10</formula1>
    </dataValidation>
    <dataValidation imeMode="halfAlpha" allowBlank="1" showInputMessage="1" showErrorMessage="1" sqref="C20:D21 IY20:IZ21 SU20:SV21 ACQ20:ACR21 AMM20:AMN21 AWI20:AWJ21 BGE20:BGF21 BQA20:BQB21 BZW20:BZX21 CJS20:CJT21 CTO20:CTP21 DDK20:DDL21 DNG20:DNH21 DXC20:DXD21 EGY20:EGZ21 EQU20:EQV21 FAQ20:FAR21 FKM20:FKN21 FUI20:FUJ21 GEE20:GEF21 GOA20:GOB21 GXW20:GXX21 HHS20:HHT21 HRO20:HRP21 IBK20:IBL21 ILG20:ILH21 IVC20:IVD21 JEY20:JEZ21 JOU20:JOV21 JYQ20:JYR21 KIM20:KIN21 KSI20:KSJ21 LCE20:LCF21 LMA20:LMB21 LVW20:LVX21 MFS20:MFT21 MPO20:MPP21 MZK20:MZL21 NJG20:NJH21 NTC20:NTD21 OCY20:OCZ21 OMU20:OMV21 OWQ20:OWR21 PGM20:PGN21 PQI20:PQJ21 QAE20:QAF21 QKA20:QKB21 QTW20:QTX21 RDS20:RDT21 RNO20:RNP21 RXK20:RXL21 SHG20:SHH21 SRC20:SRD21 TAY20:TAZ21 TKU20:TKV21 TUQ20:TUR21 UEM20:UEN21 UOI20:UOJ21 UYE20:UYF21 VIA20:VIB21 VRW20:VRX21 WBS20:WBT21 WLO20:WLP21 WVK20:WVL21 C65556:D65557 IY65556:IZ65557 SU65556:SV65557 ACQ65556:ACR65557 AMM65556:AMN65557 AWI65556:AWJ65557 BGE65556:BGF65557 BQA65556:BQB65557 BZW65556:BZX65557 CJS65556:CJT65557 CTO65556:CTP65557 DDK65556:DDL65557 DNG65556:DNH65557 DXC65556:DXD65557 EGY65556:EGZ65557 EQU65556:EQV65557 FAQ65556:FAR65557 FKM65556:FKN65557 FUI65556:FUJ65557 GEE65556:GEF65557 GOA65556:GOB65557 GXW65556:GXX65557 HHS65556:HHT65557 HRO65556:HRP65557 IBK65556:IBL65557 ILG65556:ILH65557 IVC65556:IVD65557 JEY65556:JEZ65557 JOU65556:JOV65557 JYQ65556:JYR65557 KIM65556:KIN65557 KSI65556:KSJ65557 LCE65556:LCF65557 LMA65556:LMB65557 LVW65556:LVX65557 MFS65556:MFT65557 MPO65556:MPP65557 MZK65556:MZL65557 NJG65556:NJH65557 NTC65556:NTD65557 OCY65556:OCZ65557 OMU65556:OMV65557 OWQ65556:OWR65557 PGM65556:PGN65557 PQI65556:PQJ65557 QAE65556:QAF65557 QKA65556:QKB65557 QTW65556:QTX65557 RDS65556:RDT65557 RNO65556:RNP65557 RXK65556:RXL65557 SHG65556:SHH65557 SRC65556:SRD65557 TAY65556:TAZ65557 TKU65556:TKV65557 TUQ65556:TUR65557 UEM65556:UEN65557 UOI65556:UOJ65557 UYE65556:UYF65557 VIA65556:VIB65557 VRW65556:VRX65557 WBS65556:WBT65557 WLO65556:WLP65557 WVK65556:WVL65557 C131092:D131093 IY131092:IZ131093 SU131092:SV131093 ACQ131092:ACR131093 AMM131092:AMN131093 AWI131092:AWJ131093 BGE131092:BGF131093 BQA131092:BQB131093 BZW131092:BZX131093 CJS131092:CJT131093 CTO131092:CTP131093 DDK131092:DDL131093 DNG131092:DNH131093 DXC131092:DXD131093 EGY131092:EGZ131093 EQU131092:EQV131093 FAQ131092:FAR131093 FKM131092:FKN131093 FUI131092:FUJ131093 GEE131092:GEF131093 GOA131092:GOB131093 GXW131092:GXX131093 HHS131092:HHT131093 HRO131092:HRP131093 IBK131092:IBL131093 ILG131092:ILH131093 IVC131092:IVD131093 JEY131092:JEZ131093 JOU131092:JOV131093 JYQ131092:JYR131093 KIM131092:KIN131093 KSI131092:KSJ131093 LCE131092:LCF131093 LMA131092:LMB131093 LVW131092:LVX131093 MFS131092:MFT131093 MPO131092:MPP131093 MZK131092:MZL131093 NJG131092:NJH131093 NTC131092:NTD131093 OCY131092:OCZ131093 OMU131092:OMV131093 OWQ131092:OWR131093 PGM131092:PGN131093 PQI131092:PQJ131093 QAE131092:QAF131093 QKA131092:QKB131093 QTW131092:QTX131093 RDS131092:RDT131093 RNO131092:RNP131093 RXK131092:RXL131093 SHG131092:SHH131093 SRC131092:SRD131093 TAY131092:TAZ131093 TKU131092:TKV131093 TUQ131092:TUR131093 UEM131092:UEN131093 UOI131092:UOJ131093 UYE131092:UYF131093 VIA131092:VIB131093 VRW131092:VRX131093 WBS131092:WBT131093 WLO131092:WLP131093 WVK131092:WVL131093 C196628:D196629 IY196628:IZ196629 SU196628:SV196629 ACQ196628:ACR196629 AMM196628:AMN196629 AWI196628:AWJ196629 BGE196628:BGF196629 BQA196628:BQB196629 BZW196628:BZX196629 CJS196628:CJT196629 CTO196628:CTP196629 DDK196628:DDL196629 DNG196628:DNH196629 DXC196628:DXD196629 EGY196628:EGZ196629 EQU196628:EQV196629 FAQ196628:FAR196629 FKM196628:FKN196629 FUI196628:FUJ196629 GEE196628:GEF196629 GOA196628:GOB196629 GXW196628:GXX196629 HHS196628:HHT196629 HRO196628:HRP196629 IBK196628:IBL196629 ILG196628:ILH196629 IVC196628:IVD196629 JEY196628:JEZ196629 JOU196628:JOV196629 JYQ196628:JYR196629 KIM196628:KIN196629 KSI196628:KSJ196629 LCE196628:LCF196629 LMA196628:LMB196629 LVW196628:LVX196629 MFS196628:MFT196629 MPO196628:MPP196629 MZK196628:MZL196629 NJG196628:NJH196629 NTC196628:NTD196629 OCY196628:OCZ196629 OMU196628:OMV196629 OWQ196628:OWR196629 PGM196628:PGN196629 PQI196628:PQJ196629 QAE196628:QAF196629 QKA196628:QKB196629 QTW196628:QTX196629 RDS196628:RDT196629 RNO196628:RNP196629 RXK196628:RXL196629 SHG196628:SHH196629 SRC196628:SRD196629 TAY196628:TAZ196629 TKU196628:TKV196629 TUQ196628:TUR196629 UEM196628:UEN196629 UOI196628:UOJ196629 UYE196628:UYF196629 VIA196628:VIB196629 VRW196628:VRX196629 WBS196628:WBT196629 WLO196628:WLP196629 WVK196628:WVL196629 C262164:D262165 IY262164:IZ262165 SU262164:SV262165 ACQ262164:ACR262165 AMM262164:AMN262165 AWI262164:AWJ262165 BGE262164:BGF262165 BQA262164:BQB262165 BZW262164:BZX262165 CJS262164:CJT262165 CTO262164:CTP262165 DDK262164:DDL262165 DNG262164:DNH262165 DXC262164:DXD262165 EGY262164:EGZ262165 EQU262164:EQV262165 FAQ262164:FAR262165 FKM262164:FKN262165 FUI262164:FUJ262165 GEE262164:GEF262165 GOA262164:GOB262165 GXW262164:GXX262165 HHS262164:HHT262165 HRO262164:HRP262165 IBK262164:IBL262165 ILG262164:ILH262165 IVC262164:IVD262165 JEY262164:JEZ262165 JOU262164:JOV262165 JYQ262164:JYR262165 KIM262164:KIN262165 KSI262164:KSJ262165 LCE262164:LCF262165 LMA262164:LMB262165 LVW262164:LVX262165 MFS262164:MFT262165 MPO262164:MPP262165 MZK262164:MZL262165 NJG262164:NJH262165 NTC262164:NTD262165 OCY262164:OCZ262165 OMU262164:OMV262165 OWQ262164:OWR262165 PGM262164:PGN262165 PQI262164:PQJ262165 QAE262164:QAF262165 QKA262164:QKB262165 QTW262164:QTX262165 RDS262164:RDT262165 RNO262164:RNP262165 RXK262164:RXL262165 SHG262164:SHH262165 SRC262164:SRD262165 TAY262164:TAZ262165 TKU262164:TKV262165 TUQ262164:TUR262165 UEM262164:UEN262165 UOI262164:UOJ262165 UYE262164:UYF262165 VIA262164:VIB262165 VRW262164:VRX262165 WBS262164:WBT262165 WLO262164:WLP262165 WVK262164:WVL262165 C327700:D327701 IY327700:IZ327701 SU327700:SV327701 ACQ327700:ACR327701 AMM327700:AMN327701 AWI327700:AWJ327701 BGE327700:BGF327701 BQA327700:BQB327701 BZW327700:BZX327701 CJS327700:CJT327701 CTO327700:CTP327701 DDK327700:DDL327701 DNG327700:DNH327701 DXC327700:DXD327701 EGY327700:EGZ327701 EQU327700:EQV327701 FAQ327700:FAR327701 FKM327700:FKN327701 FUI327700:FUJ327701 GEE327700:GEF327701 GOA327700:GOB327701 GXW327700:GXX327701 HHS327700:HHT327701 HRO327700:HRP327701 IBK327700:IBL327701 ILG327700:ILH327701 IVC327700:IVD327701 JEY327700:JEZ327701 JOU327700:JOV327701 JYQ327700:JYR327701 KIM327700:KIN327701 KSI327700:KSJ327701 LCE327700:LCF327701 LMA327700:LMB327701 LVW327700:LVX327701 MFS327700:MFT327701 MPO327700:MPP327701 MZK327700:MZL327701 NJG327700:NJH327701 NTC327700:NTD327701 OCY327700:OCZ327701 OMU327700:OMV327701 OWQ327700:OWR327701 PGM327700:PGN327701 PQI327700:PQJ327701 QAE327700:QAF327701 QKA327700:QKB327701 QTW327700:QTX327701 RDS327700:RDT327701 RNO327700:RNP327701 RXK327700:RXL327701 SHG327700:SHH327701 SRC327700:SRD327701 TAY327700:TAZ327701 TKU327700:TKV327701 TUQ327700:TUR327701 UEM327700:UEN327701 UOI327700:UOJ327701 UYE327700:UYF327701 VIA327700:VIB327701 VRW327700:VRX327701 WBS327700:WBT327701 WLO327700:WLP327701 WVK327700:WVL327701 C393236:D393237 IY393236:IZ393237 SU393236:SV393237 ACQ393236:ACR393237 AMM393236:AMN393237 AWI393236:AWJ393237 BGE393236:BGF393237 BQA393236:BQB393237 BZW393236:BZX393237 CJS393236:CJT393237 CTO393236:CTP393237 DDK393236:DDL393237 DNG393236:DNH393237 DXC393236:DXD393237 EGY393236:EGZ393237 EQU393236:EQV393237 FAQ393236:FAR393237 FKM393236:FKN393237 FUI393236:FUJ393237 GEE393236:GEF393237 GOA393236:GOB393237 GXW393236:GXX393237 HHS393236:HHT393237 HRO393236:HRP393237 IBK393236:IBL393237 ILG393236:ILH393237 IVC393236:IVD393237 JEY393236:JEZ393237 JOU393236:JOV393237 JYQ393236:JYR393237 KIM393236:KIN393237 KSI393236:KSJ393237 LCE393236:LCF393237 LMA393236:LMB393237 LVW393236:LVX393237 MFS393236:MFT393237 MPO393236:MPP393237 MZK393236:MZL393237 NJG393236:NJH393237 NTC393236:NTD393237 OCY393236:OCZ393237 OMU393236:OMV393237 OWQ393236:OWR393237 PGM393236:PGN393237 PQI393236:PQJ393237 QAE393236:QAF393237 QKA393236:QKB393237 QTW393236:QTX393237 RDS393236:RDT393237 RNO393236:RNP393237 RXK393236:RXL393237 SHG393236:SHH393237 SRC393236:SRD393237 TAY393236:TAZ393237 TKU393236:TKV393237 TUQ393236:TUR393237 UEM393236:UEN393237 UOI393236:UOJ393237 UYE393236:UYF393237 VIA393236:VIB393237 VRW393236:VRX393237 WBS393236:WBT393237 WLO393236:WLP393237 WVK393236:WVL393237 C458772:D458773 IY458772:IZ458773 SU458772:SV458773 ACQ458772:ACR458773 AMM458772:AMN458773 AWI458772:AWJ458773 BGE458772:BGF458773 BQA458772:BQB458773 BZW458772:BZX458773 CJS458772:CJT458773 CTO458772:CTP458773 DDK458772:DDL458773 DNG458772:DNH458773 DXC458772:DXD458773 EGY458772:EGZ458773 EQU458772:EQV458773 FAQ458772:FAR458773 FKM458772:FKN458773 FUI458772:FUJ458773 GEE458772:GEF458773 GOA458772:GOB458773 GXW458772:GXX458773 HHS458772:HHT458773 HRO458772:HRP458773 IBK458772:IBL458773 ILG458772:ILH458773 IVC458772:IVD458773 JEY458772:JEZ458773 JOU458772:JOV458773 JYQ458772:JYR458773 KIM458772:KIN458773 KSI458772:KSJ458773 LCE458772:LCF458773 LMA458772:LMB458773 LVW458772:LVX458773 MFS458772:MFT458773 MPO458772:MPP458773 MZK458772:MZL458773 NJG458772:NJH458773 NTC458772:NTD458773 OCY458772:OCZ458773 OMU458772:OMV458773 OWQ458772:OWR458773 PGM458772:PGN458773 PQI458772:PQJ458773 QAE458772:QAF458773 QKA458772:QKB458773 QTW458772:QTX458773 RDS458772:RDT458773 RNO458772:RNP458773 RXK458772:RXL458773 SHG458772:SHH458773 SRC458772:SRD458773 TAY458772:TAZ458773 TKU458772:TKV458773 TUQ458772:TUR458773 UEM458772:UEN458773 UOI458772:UOJ458773 UYE458772:UYF458773 VIA458772:VIB458773 VRW458772:VRX458773 WBS458772:WBT458773 WLO458772:WLP458773 WVK458772:WVL458773 C524308:D524309 IY524308:IZ524309 SU524308:SV524309 ACQ524308:ACR524309 AMM524308:AMN524309 AWI524308:AWJ524309 BGE524308:BGF524309 BQA524308:BQB524309 BZW524308:BZX524309 CJS524308:CJT524309 CTO524308:CTP524309 DDK524308:DDL524309 DNG524308:DNH524309 DXC524308:DXD524309 EGY524308:EGZ524309 EQU524308:EQV524309 FAQ524308:FAR524309 FKM524308:FKN524309 FUI524308:FUJ524309 GEE524308:GEF524309 GOA524308:GOB524309 GXW524308:GXX524309 HHS524308:HHT524309 HRO524308:HRP524309 IBK524308:IBL524309 ILG524308:ILH524309 IVC524308:IVD524309 JEY524308:JEZ524309 JOU524308:JOV524309 JYQ524308:JYR524309 KIM524308:KIN524309 KSI524308:KSJ524309 LCE524308:LCF524309 LMA524308:LMB524309 LVW524308:LVX524309 MFS524308:MFT524309 MPO524308:MPP524309 MZK524308:MZL524309 NJG524308:NJH524309 NTC524308:NTD524309 OCY524308:OCZ524309 OMU524308:OMV524309 OWQ524308:OWR524309 PGM524308:PGN524309 PQI524308:PQJ524309 QAE524308:QAF524309 QKA524308:QKB524309 QTW524308:QTX524309 RDS524308:RDT524309 RNO524308:RNP524309 RXK524308:RXL524309 SHG524308:SHH524309 SRC524308:SRD524309 TAY524308:TAZ524309 TKU524308:TKV524309 TUQ524308:TUR524309 UEM524308:UEN524309 UOI524308:UOJ524309 UYE524308:UYF524309 VIA524308:VIB524309 VRW524308:VRX524309 WBS524308:WBT524309 WLO524308:WLP524309 WVK524308:WVL524309 C589844:D589845 IY589844:IZ589845 SU589844:SV589845 ACQ589844:ACR589845 AMM589844:AMN589845 AWI589844:AWJ589845 BGE589844:BGF589845 BQA589844:BQB589845 BZW589844:BZX589845 CJS589844:CJT589845 CTO589844:CTP589845 DDK589844:DDL589845 DNG589844:DNH589845 DXC589844:DXD589845 EGY589844:EGZ589845 EQU589844:EQV589845 FAQ589844:FAR589845 FKM589844:FKN589845 FUI589844:FUJ589845 GEE589844:GEF589845 GOA589844:GOB589845 GXW589844:GXX589845 HHS589844:HHT589845 HRO589844:HRP589845 IBK589844:IBL589845 ILG589844:ILH589845 IVC589844:IVD589845 JEY589844:JEZ589845 JOU589844:JOV589845 JYQ589844:JYR589845 KIM589844:KIN589845 KSI589844:KSJ589845 LCE589844:LCF589845 LMA589844:LMB589845 LVW589844:LVX589845 MFS589844:MFT589845 MPO589844:MPP589845 MZK589844:MZL589845 NJG589844:NJH589845 NTC589844:NTD589845 OCY589844:OCZ589845 OMU589844:OMV589845 OWQ589844:OWR589845 PGM589844:PGN589845 PQI589844:PQJ589845 QAE589844:QAF589845 QKA589844:QKB589845 QTW589844:QTX589845 RDS589844:RDT589845 RNO589844:RNP589845 RXK589844:RXL589845 SHG589844:SHH589845 SRC589844:SRD589845 TAY589844:TAZ589845 TKU589844:TKV589845 TUQ589844:TUR589845 UEM589844:UEN589845 UOI589844:UOJ589845 UYE589844:UYF589845 VIA589844:VIB589845 VRW589844:VRX589845 WBS589844:WBT589845 WLO589844:WLP589845 WVK589844:WVL589845 C655380:D655381 IY655380:IZ655381 SU655380:SV655381 ACQ655380:ACR655381 AMM655380:AMN655381 AWI655380:AWJ655381 BGE655380:BGF655381 BQA655380:BQB655381 BZW655380:BZX655381 CJS655380:CJT655381 CTO655380:CTP655381 DDK655380:DDL655381 DNG655380:DNH655381 DXC655380:DXD655381 EGY655380:EGZ655381 EQU655380:EQV655381 FAQ655380:FAR655381 FKM655380:FKN655381 FUI655380:FUJ655381 GEE655380:GEF655381 GOA655380:GOB655381 GXW655380:GXX655381 HHS655380:HHT655381 HRO655380:HRP655381 IBK655380:IBL655381 ILG655380:ILH655381 IVC655380:IVD655381 JEY655380:JEZ655381 JOU655380:JOV655381 JYQ655380:JYR655381 KIM655380:KIN655381 KSI655380:KSJ655381 LCE655380:LCF655381 LMA655380:LMB655381 LVW655380:LVX655381 MFS655380:MFT655381 MPO655380:MPP655381 MZK655380:MZL655381 NJG655380:NJH655381 NTC655380:NTD655381 OCY655380:OCZ655381 OMU655380:OMV655381 OWQ655380:OWR655381 PGM655380:PGN655381 PQI655380:PQJ655381 QAE655380:QAF655381 QKA655380:QKB655381 QTW655380:QTX655381 RDS655380:RDT655381 RNO655380:RNP655381 RXK655380:RXL655381 SHG655380:SHH655381 SRC655380:SRD655381 TAY655380:TAZ655381 TKU655380:TKV655381 TUQ655380:TUR655381 UEM655380:UEN655381 UOI655380:UOJ655381 UYE655380:UYF655381 VIA655380:VIB655381 VRW655380:VRX655381 WBS655380:WBT655381 WLO655380:WLP655381 WVK655380:WVL655381 C720916:D720917 IY720916:IZ720917 SU720916:SV720917 ACQ720916:ACR720917 AMM720916:AMN720917 AWI720916:AWJ720917 BGE720916:BGF720917 BQA720916:BQB720917 BZW720916:BZX720917 CJS720916:CJT720917 CTO720916:CTP720917 DDK720916:DDL720917 DNG720916:DNH720917 DXC720916:DXD720917 EGY720916:EGZ720917 EQU720916:EQV720917 FAQ720916:FAR720917 FKM720916:FKN720917 FUI720916:FUJ720917 GEE720916:GEF720917 GOA720916:GOB720917 GXW720916:GXX720917 HHS720916:HHT720917 HRO720916:HRP720917 IBK720916:IBL720917 ILG720916:ILH720917 IVC720916:IVD720917 JEY720916:JEZ720917 JOU720916:JOV720917 JYQ720916:JYR720917 KIM720916:KIN720917 KSI720916:KSJ720917 LCE720916:LCF720917 LMA720916:LMB720917 LVW720916:LVX720917 MFS720916:MFT720917 MPO720916:MPP720917 MZK720916:MZL720917 NJG720916:NJH720917 NTC720916:NTD720917 OCY720916:OCZ720917 OMU720916:OMV720917 OWQ720916:OWR720917 PGM720916:PGN720917 PQI720916:PQJ720917 QAE720916:QAF720917 QKA720916:QKB720917 QTW720916:QTX720917 RDS720916:RDT720917 RNO720916:RNP720917 RXK720916:RXL720917 SHG720916:SHH720917 SRC720916:SRD720917 TAY720916:TAZ720917 TKU720916:TKV720917 TUQ720916:TUR720917 UEM720916:UEN720917 UOI720916:UOJ720917 UYE720916:UYF720917 VIA720916:VIB720917 VRW720916:VRX720917 WBS720916:WBT720917 WLO720916:WLP720917 WVK720916:WVL720917 C786452:D786453 IY786452:IZ786453 SU786452:SV786453 ACQ786452:ACR786453 AMM786452:AMN786453 AWI786452:AWJ786453 BGE786452:BGF786453 BQA786452:BQB786453 BZW786452:BZX786453 CJS786452:CJT786453 CTO786452:CTP786453 DDK786452:DDL786453 DNG786452:DNH786453 DXC786452:DXD786453 EGY786452:EGZ786453 EQU786452:EQV786453 FAQ786452:FAR786453 FKM786452:FKN786453 FUI786452:FUJ786453 GEE786452:GEF786453 GOA786452:GOB786453 GXW786452:GXX786453 HHS786452:HHT786453 HRO786452:HRP786453 IBK786452:IBL786453 ILG786452:ILH786453 IVC786452:IVD786453 JEY786452:JEZ786453 JOU786452:JOV786453 JYQ786452:JYR786453 KIM786452:KIN786453 KSI786452:KSJ786453 LCE786452:LCF786453 LMA786452:LMB786453 LVW786452:LVX786453 MFS786452:MFT786453 MPO786452:MPP786453 MZK786452:MZL786453 NJG786452:NJH786453 NTC786452:NTD786453 OCY786452:OCZ786453 OMU786452:OMV786453 OWQ786452:OWR786453 PGM786452:PGN786453 PQI786452:PQJ786453 QAE786452:QAF786453 QKA786452:QKB786453 QTW786452:QTX786453 RDS786452:RDT786453 RNO786452:RNP786453 RXK786452:RXL786453 SHG786452:SHH786453 SRC786452:SRD786453 TAY786452:TAZ786453 TKU786452:TKV786453 TUQ786452:TUR786453 UEM786452:UEN786453 UOI786452:UOJ786453 UYE786452:UYF786453 VIA786452:VIB786453 VRW786452:VRX786453 WBS786452:WBT786453 WLO786452:WLP786453 WVK786452:WVL786453 C851988:D851989 IY851988:IZ851989 SU851988:SV851989 ACQ851988:ACR851989 AMM851988:AMN851989 AWI851988:AWJ851989 BGE851988:BGF851989 BQA851988:BQB851989 BZW851988:BZX851989 CJS851988:CJT851989 CTO851988:CTP851989 DDK851988:DDL851989 DNG851988:DNH851989 DXC851988:DXD851989 EGY851988:EGZ851989 EQU851988:EQV851989 FAQ851988:FAR851989 FKM851988:FKN851989 FUI851988:FUJ851989 GEE851988:GEF851989 GOA851988:GOB851989 GXW851988:GXX851989 HHS851988:HHT851989 HRO851988:HRP851989 IBK851988:IBL851989 ILG851988:ILH851989 IVC851988:IVD851989 JEY851988:JEZ851989 JOU851988:JOV851989 JYQ851988:JYR851989 KIM851988:KIN851989 KSI851988:KSJ851989 LCE851988:LCF851989 LMA851988:LMB851989 LVW851988:LVX851989 MFS851988:MFT851989 MPO851988:MPP851989 MZK851988:MZL851989 NJG851988:NJH851989 NTC851988:NTD851989 OCY851988:OCZ851989 OMU851988:OMV851989 OWQ851988:OWR851989 PGM851988:PGN851989 PQI851988:PQJ851989 QAE851988:QAF851989 QKA851988:QKB851989 QTW851988:QTX851989 RDS851988:RDT851989 RNO851988:RNP851989 RXK851988:RXL851989 SHG851988:SHH851989 SRC851988:SRD851989 TAY851988:TAZ851989 TKU851988:TKV851989 TUQ851988:TUR851989 UEM851988:UEN851989 UOI851988:UOJ851989 UYE851988:UYF851989 VIA851988:VIB851989 VRW851988:VRX851989 WBS851988:WBT851989 WLO851988:WLP851989 WVK851988:WVL851989 C917524:D917525 IY917524:IZ917525 SU917524:SV917525 ACQ917524:ACR917525 AMM917524:AMN917525 AWI917524:AWJ917525 BGE917524:BGF917525 BQA917524:BQB917525 BZW917524:BZX917525 CJS917524:CJT917525 CTO917524:CTP917525 DDK917524:DDL917525 DNG917524:DNH917525 DXC917524:DXD917525 EGY917524:EGZ917525 EQU917524:EQV917525 FAQ917524:FAR917525 FKM917524:FKN917525 FUI917524:FUJ917525 GEE917524:GEF917525 GOA917524:GOB917525 GXW917524:GXX917525 HHS917524:HHT917525 HRO917524:HRP917525 IBK917524:IBL917525 ILG917524:ILH917525 IVC917524:IVD917525 JEY917524:JEZ917525 JOU917524:JOV917525 JYQ917524:JYR917525 KIM917524:KIN917525 KSI917524:KSJ917525 LCE917524:LCF917525 LMA917524:LMB917525 LVW917524:LVX917525 MFS917524:MFT917525 MPO917524:MPP917525 MZK917524:MZL917525 NJG917524:NJH917525 NTC917524:NTD917525 OCY917524:OCZ917525 OMU917524:OMV917525 OWQ917524:OWR917525 PGM917524:PGN917525 PQI917524:PQJ917525 QAE917524:QAF917525 QKA917524:QKB917525 QTW917524:QTX917525 RDS917524:RDT917525 RNO917524:RNP917525 RXK917524:RXL917525 SHG917524:SHH917525 SRC917524:SRD917525 TAY917524:TAZ917525 TKU917524:TKV917525 TUQ917524:TUR917525 UEM917524:UEN917525 UOI917524:UOJ917525 UYE917524:UYF917525 VIA917524:VIB917525 VRW917524:VRX917525 WBS917524:WBT917525 WLO917524:WLP917525 WVK917524:WVL917525 C983060:D983061 IY983060:IZ983061 SU983060:SV983061 ACQ983060:ACR983061 AMM983060:AMN983061 AWI983060:AWJ983061 BGE983060:BGF983061 BQA983060:BQB983061 BZW983060:BZX983061 CJS983060:CJT983061 CTO983060:CTP983061 DDK983060:DDL983061 DNG983060:DNH983061 DXC983060:DXD983061 EGY983060:EGZ983061 EQU983060:EQV983061 FAQ983060:FAR983061 FKM983060:FKN983061 FUI983060:FUJ983061 GEE983060:GEF983061 GOA983060:GOB983061 GXW983060:GXX983061 HHS983060:HHT983061 HRO983060:HRP983061 IBK983060:IBL983061 ILG983060:ILH983061 IVC983060:IVD983061 JEY983060:JEZ983061 JOU983060:JOV983061 JYQ983060:JYR983061 KIM983060:KIN983061 KSI983060:KSJ983061 LCE983060:LCF983061 LMA983060:LMB983061 LVW983060:LVX983061 MFS983060:MFT983061 MPO983060:MPP983061 MZK983060:MZL983061 NJG983060:NJH983061 NTC983060:NTD983061 OCY983060:OCZ983061 OMU983060:OMV983061 OWQ983060:OWR983061 PGM983060:PGN983061 PQI983060:PQJ983061 QAE983060:QAF983061 QKA983060:QKB983061 QTW983060:QTX983061 RDS983060:RDT983061 RNO983060:RNP983061 RXK983060:RXL983061 SHG983060:SHH983061 SRC983060:SRD983061 TAY983060:TAZ983061 TKU983060:TKV983061 TUQ983060:TUR983061 UEM983060:UEN983061 UOI983060:UOJ983061 UYE983060:UYF983061 VIA983060:VIB983061 VRW983060:VRX983061 WBS983060:WBT983061 WLO983060:WLP983061 WVK983060:WVL983061 C16:D16 IY16:IZ16 SU16:SV16 ACQ16:ACR16 AMM16:AMN16 AWI16:AWJ16 BGE16:BGF16 BQA16:BQB16 BZW16:BZX16 CJS16:CJT16 CTO16:CTP16 DDK16:DDL16 DNG16:DNH16 DXC16:DXD16 EGY16:EGZ16 EQU16:EQV16 FAQ16:FAR16 FKM16:FKN16 FUI16:FUJ16 GEE16:GEF16 GOA16:GOB16 GXW16:GXX16 HHS16:HHT16 HRO16:HRP16 IBK16:IBL16 ILG16:ILH16 IVC16:IVD16 JEY16:JEZ16 JOU16:JOV16 JYQ16:JYR16 KIM16:KIN16 KSI16:KSJ16 LCE16:LCF16 LMA16:LMB16 LVW16:LVX16 MFS16:MFT16 MPO16:MPP16 MZK16:MZL16 NJG16:NJH16 NTC16:NTD16 OCY16:OCZ16 OMU16:OMV16 OWQ16:OWR16 PGM16:PGN16 PQI16:PQJ16 QAE16:QAF16 QKA16:QKB16 QTW16:QTX16 RDS16:RDT16 RNO16:RNP16 RXK16:RXL16 SHG16:SHH16 SRC16:SRD16 TAY16:TAZ16 TKU16:TKV16 TUQ16:TUR16 UEM16:UEN16 UOI16:UOJ16 UYE16:UYF16 VIA16:VIB16 VRW16:VRX16 WBS16:WBT16 WLO16:WLP16 WVK16:WVL16 C65552:D65552 IY65552:IZ65552 SU65552:SV65552 ACQ65552:ACR65552 AMM65552:AMN65552 AWI65552:AWJ65552 BGE65552:BGF65552 BQA65552:BQB65552 BZW65552:BZX65552 CJS65552:CJT65552 CTO65552:CTP65552 DDK65552:DDL65552 DNG65552:DNH65552 DXC65552:DXD65552 EGY65552:EGZ65552 EQU65552:EQV65552 FAQ65552:FAR65552 FKM65552:FKN65552 FUI65552:FUJ65552 GEE65552:GEF65552 GOA65552:GOB65552 GXW65552:GXX65552 HHS65552:HHT65552 HRO65552:HRP65552 IBK65552:IBL65552 ILG65552:ILH65552 IVC65552:IVD65552 JEY65552:JEZ65552 JOU65552:JOV65552 JYQ65552:JYR65552 KIM65552:KIN65552 KSI65552:KSJ65552 LCE65552:LCF65552 LMA65552:LMB65552 LVW65552:LVX65552 MFS65552:MFT65552 MPO65552:MPP65552 MZK65552:MZL65552 NJG65552:NJH65552 NTC65552:NTD65552 OCY65552:OCZ65552 OMU65552:OMV65552 OWQ65552:OWR65552 PGM65552:PGN65552 PQI65552:PQJ65552 QAE65552:QAF65552 QKA65552:QKB65552 QTW65552:QTX65552 RDS65552:RDT65552 RNO65552:RNP65552 RXK65552:RXL65552 SHG65552:SHH65552 SRC65552:SRD65552 TAY65552:TAZ65552 TKU65552:TKV65552 TUQ65552:TUR65552 UEM65552:UEN65552 UOI65552:UOJ65552 UYE65552:UYF65552 VIA65552:VIB65552 VRW65552:VRX65552 WBS65552:WBT65552 WLO65552:WLP65552 WVK65552:WVL65552 C131088:D131088 IY131088:IZ131088 SU131088:SV131088 ACQ131088:ACR131088 AMM131088:AMN131088 AWI131088:AWJ131088 BGE131088:BGF131088 BQA131088:BQB131088 BZW131088:BZX131088 CJS131088:CJT131088 CTO131088:CTP131088 DDK131088:DDL131088 DNG131088:DNH131088 DXC131088:DXD131088 EGY131088:EGZ131088 EQU131088:EQV131088 FAQ131088:FAR131088 FKM131088:FKN131088 FUI131088:FUJ131088 GEE131088:GEF131088 GOA131088:GOB131088 GXW131088:GXX131088 HHS131088:HHT131088 HRO131088:HRP131088 IBK131088:IBL131088 ILG131088:ILH131088 IVC131088:IVD131088 JEY131088:JEZ131088 JOU131088:JOV131088 JYQ131088:JYR131088 KIM131088:KIN131088 KSI131088:KSJ131088 LCE131088:LCF131088 LMA131088:LMB131088 LVW131088:LVX131088 MFS131088:MFT131088 MPO131088:MPP131088 MZK131088:MZL131088 NJG131088:NJH131088 NTC131088:NTD131088 OCY131088:OCZ131088 OMU131088:OMV131088 OWQ131088:OWR131088 PGM131088:PGN131088 PQI131088:PQJ131088 QAE131088:QAF131088 QKA131088:QKB131088 QTW131088:QTX131088 RDS131088:RDT131088 RNO131088:RNP131088 RXK131088:RXL131088 SHG131088:SHH131088 SRC131088:SRD131088 TAY131088:TAZ131088 TKU131088:TKV131088 TUQ131088:TUR131088 UEM131088:UEN131088 UOI131088:UOJ131088 UYE131088:UYF131088 VIA131088:VIB131088 VRW131088:VRX131088 WBS131088:WBT131088 WLO131088:WLP131088 WVK131088:WVL131088 C196624:D196624 IY196624:IZ196624 SU196624:SV196624 ACQ196624:ACR196624 AMM196624:AMN196624 AWI196624:AWJ196624 BGE196624:BGF196624 BQA196624:BQB196624 BZW196624:BZX196624 CJS196624:CJT196624 CTO196624:CTP196624 DDK196624:DDL196624 DNG196624:DNH196624 DXC196624:DXD196624 EGY196624:EGZ196624 EQU196624:EQV196624 FAQ196624:FAR196624 FKM196624:FKN196624 FUI196624:FUJ196624 GEE196624:GEF196624 GOA196624:GOB196624 GXW196624:GXX196624 HHS196624:HHT196624 HRO196624:HRP196624 IBK196624:IBL196624 ILG196624:ILH196624 IVC196624:IVD196624 JEY196624:JEZ196624 JOU196624:JOV196624 JYQ196624:JYR196624 KIM196624:KIN196624 KSI196624:KSJ196624 LCE196624:LCF196624 LMA196624:LMB196624 LVW196624:LVX196624 MFS196624:MFT196624 MPO196624:MPP196624 MZK196624:MZL196624 NJG196624:NJH196624 NTC196624:NTD196624 OCY196624:OCZ196624 OMU196624:OMV196624 OWQ196624:OWR196624 PGM196624:PGN196624 PQI196624:PQJ196624 QAE196624:QAF196624 QKA196624:QKB196624 QTW196624:QTX196624 RDS196624:RDT196624 RNO196624:RNP196624 RXK196624:RXL196624 SHG196624:SHH196624 SRC196624:SRD196624 TAY196624:TAZ196624 TKU196624:TKV196624 TUQ196624:TUR196624 UEM196624:UEN196624 UOI196624:UOJ196624 UYE196624:UYF196624 VIA196624:VIB196624 VRW196624:VRX196624 WBS196624:WBT196624 WLO196624:WLP196624 WVK196624:WVL196624 C262160:D262160 IY262160:IZ262160 SU262160:SV262160 ACQ262160:ACR262160 AMM262160:AMN262160 AWI262160:AWJ262160 BGE262160:BGF262160 BQA262160:BQB262160 BZW262160:BZX262160 CJS262160:CJT262160 CTO262160:CTP262160 DDK262160:DDL262160 DNG262160:DNH262160 DXC262160:DXD262160 EGY262160:EGZ262160 EQU262160:EQV262160 FAQ262160:FAR262160 FKM262160:FKN262160 FUI262160:FUJ262160 GEE262160:GEF262160 GOA262160:GOB262160 GXW262160:GXX262160 HHS262160:HHT262160 HRO262160:HRP262160 IBK262160:IBL262160 ILG262160:ILH262160 IVC262160:IVD262160 JEY262160:JEZ262160 JOU262160:JOV262160 JYQ262160:JYR262160 KIM262160:KIN262160 KSI262160:KSJ262160 LCE262160:LCF262160 LMA262160:LMB262160 LVW262160:LVX262160 MFS262160:MFT262160 MPO262160:MPP262160 MZK262160:MZL262160 NJG262160:NJH262160 NTC262160:NTD262160 OCY262160:OCZ262160 OMU262160:OMV262160 OWQ262160:OWR262160 PGM262160:PGN262160 PQI262160:PQJ262160 QAE262160:QAF262160 QKA262160:QKB262160 QTW262160:QTX262160 RDS262160:RDT262160 RNO262160:RNP262160 RXK262160:RXL262160 SHG262160:SHH262160 SRC262160:SRD262160 TAY262160:TAZ262160 TKU262160:TKV262160 TUQ262160:TUR262160 UEM262160:UEN262160 UOI262160:UOJ262160 UYE262160:UYF262160 VIA262160:VIB262160 VRW262160:VRX262160 WBS262160:WBT262160 WLO262160:WLP262160 WVK262160:WVL262160 C327696:D327696 IY327696:IZ327696 SU327696:SV327696 ACQ327696:ACR327696 AMM327696:AMN327696 AWI327696:AWJ327696 BGE327696:BGF327696 BQA327696:BQB327696 BZW327696:BZX327696 CJS327696:CJT327696 CTO327696:CTP327696 DDK327696:DDL327696 DNG327696:DNH327696 DXC327696:DXD327696 EGY327696:EGZ327696 EQU327696:EQV327696 FAQ327696:FAR327696 FKM327696:FKN327696 FUI327696:FUJ327696 GEE327696:GEF327696 GOA327696:GOB327696 GXW327696:GXX327696 HHS327696:HHT327696 HRO327696:HRP327696 IBK327696:IBL327696 ILG327696:ILH327696 IVC327696:IVD327696 JEY327696:JEZ327696 JOU327696:JOV327696 JYQ327696:JYR327696 KIM327696:KIN327696 KSI327696:KSJ327696 LCE327696:LCF327696 LMA327696:LMB327696 LVW327696:LVX327696 MFS327696:MFT327696 MPO327696:MPP327696 MZK327696:MZL327696 NJG327696:NJH327696 NTC327696:NTD327696 OCY327696:OCZ327696 OMU327696:OMV327696 OWQ327696:OWR327696 PGM327696:PGN327696 PQI327696:PQJ327696 QAE327696:QAF327696 QKA327696:QKB327696 QTW327696:QTX327696 RDS327696:RDT327696 RNO327696:RNP327696 RXK327696:RXL327696 SHG327696:SHH327696 SRC327696:SRD327696 TAY327696:TAZ327696 TKU327696:TKV327696 TUQ327696:TUR327696 UEM327696:UEN327696 UOI327696:UOJ327696 UYE327696:UYF327696 VIA327696:VIB327696 VRW327696:VRX327696 WBS327696:WBT327696 WLO327696:WLP327696 WVK327696:WVL327696 C393232:D393232 IY393232:IZ393232 SU393232:SV393232 ACQ393232:ACR393232 AMM393232:AMN393232 AWI393232:AWJ393232 BGE393232:BGF393232 BQA393232:BQB393232 BZW393232:BZX393232 CJS393232:CJT393232 CTO393232:CTP393232 DDK393232:DDL393232 DNG393232:DNH393232 DXC393232:DXD393232 EGY393232:EGZ393232 EQU393232:EQV393232 FAQ393232:FAR393232 FKM393232:FKN393232 FUI393232:FUJ393232 GEE393232:GEF393232 GOA393232:GOB393232 GXW393232:GXX393232 HHS393232:HHT393232 HRO393232:HRP393232 IBK393232:IBL393232 ILG393232:ILH393232 IVC393232:IVD393232 JEY393232:JEZ393232 JOU393232:JOV393232 JYQ393232:JYR393232 KIM393232:KIN393232 KSI393232:KSJ393232 LCE393232:LCF393232 LMA393232:LMB393232 LVW393232:LVX393232 MFS393232:MFT393232 MPO393232:MPP393232 MZK393232:MZL393232 NJG393232:NJH393232 NTC393232:NTD393232 OCY393232:OCZ393232 OMU393232:OMV393232 OWQ393232:OWR393232 PGM393232:PGN393232 PQI393232:PQJ393232 QAE393232:QAF393232 QKA393232:QKB393232 QTW393232:QTX393232 RDS393232:RDT393232 RNO393232:RNP393232 RXK393232:RXL393232 SHG393232:SHH393232 SRC393232:SRD393232 TAY393232:TAZ393232 TKU393232:TKV393232 TUQ393232:TUR393232 UEM393232:UEN393232 UOI393232:UOJ393232 UYE393232:UYF393232 VIA393232:VIB393232 VRW393232:VRX393232 WBS393232:WBT393232 WLO393232:WLP393232 WVK393232:WVL393232 C458768:D458768 IY458768:IZ458768 SU458768:SV458768 ACQ458768:ACR458768 AMM458768:AMN458768 AWI458768:AWJ458768 BGE458768:BGF458768 BQA458768:BQB458768 BZW458768:BZX458768 CJS458768:CJT458768 CTO458768:CTP458768 DDK458768:DDL458768 DNG458768:DNH458768 DXC458768:DXD458768 EGY458768:EGZ458768 EQU458768:EQV458768 FAQ458768:FAR458768 FKM458768:FKN458768 FUI458768:FUJ458768 GEE458768:GEF458768 GOA458768:GOB458768 GXW458768:GXX458768 HHS458768:HHT458768 HRO458768:HRP458768 IBK458768:IBL458768 ILG458768:ILH458768 IVC458768:IVD458768 JEY458768:JEZ458768 JOU458768:JOV458768 JYQ458768:JYR458768 KIM458768:KIN458768 KSI458768:KSJ458768 LCE458768:LCF458768 LMA458768:LMB458768 LVW458768:LVX458768 MFS458768:MFT458768 MPO458768:MPP458768 MZK458768:MZL458768 NJG458768:NJH458768 NTC458768:NTD458768 OCY458768:OCZ458768 OMU458768:OMV458768 OWQ458768:OWR458768 PGM458768:PGN458768 PQI458768:PQJ458768 QAE458768:QAF458768 QKA458768:QKB458768 QTW458768:QTX458768 RDS458768:RDT458768 RNO458768:RNP458768 RXK458768:RXL458768 SHG458768:SHH458768 SRC458768:SRD458768 TAY458768:TAZ458768 TKU458768:TKV458768 TUQ458768:TUR458768 UEM458768:UEN458768 UOI458768:UOJ458768 UYE458768:UYF458768 VIA458768:VIB458768 VRW458768:VRX458768 WBS458768:WBT458768 WLO458768:WLP458768 WVK458768:WVL458768 C524304:D524304 IY524304:IZ524304 SU524304:SV524304 ACQ524304:ACR524304 AMM524304:AMN524304 AWI524304:AWJ524304 BGE524304:BGF524304 BQA524304:BQB524304 BZW524304:BZX524304 CJS524304:CJT524304 CTO524304:CTP524304 DDK524304:DDL524304 DNG524304:DNH524304 DXC524304:DXD524304 EGY524304:EGZ524304 EQU524304:EQV524304 FAQ524304:FAR524304 FKM524304:FKN524304 FUI524304:FUJ524304 GEE524304:GEF524304 GOA524304:GOB524304 GXW524304:GXX524304 HHS524304:HHT524304 HRO524304:HRP524304 IBK524304:IBL524304 ILG524304:ILH524304 IVC524304:IVD524304 JEY524304:JEZ524304 JOU524304:JOV524304 JYQ524304:JYR524304 KIM524304:KIN524304 KSI524304:KSJ524304 LCE524304:LCF524304 LMA524304:LMB524304 LVW524304:LVX524304 MFS524304:MFT524304 MPO524304:MPP524304 MZK524304:MZL524304 NJG524304:NJH524304 NTC524304:NTD524304 OCY524304:OCZ524304 OMU524304:OMV524304 OWQ524304:OWR524304 PGM524304:PGN524304 PQI524304:PQJ524304 QAE524304:QAF524304 QKA524304:QKB524304 QTW524304:QTX524304 RDS524304:RDT524304 RNO524304:RNP524304 RXK524304:RXL524304 SHG524304:SHH524304 SRC524304:SRD524304 TAY524304:TAZ524304 TKU524304:TKV524304 TUQ524304:TUR524304 UEM524304:UEN524304 UOI524304:UOJ524304 UYE524304:UYF524304 VIA524304:VIB524304 VRW524304:VRX524304 WBS524304:WBT524304 WLO524304:WLP524304 WVK524304:WVL524304 C589840:D589840 IY589840:IZ589840 SU589840:SV589840 ACQ589840:ACR589840 AMM589840:AMN589840 AWI589840:AWJ589840 BGE589840:BGF589840 BQA589840:BQB589840 BZW589840:BZX589840 CJS589840:CJT589840 CTO589840:CTP589840 DDK589840:DDL589840 DNG589840:DNH589840 DXC589840:DXD589840 EGY589840:EGZ589840 EQU589840:EQV589840 FAQ589840:FAR589840 FKM589840:FKN589840 FUI589840:FUJ589840 GEE589840:GEF589840 GOA589840:GOB589840 GXW589840:GXX589840 HHS589840:HHT589840 HRO589840:HRP589840 IBK589840:IBL589840 ILG589840:ILH589840 IVC589840:IVD589840 JEY589840:JEZ589840 JOU589840:JOV589840 JYQ589840:JYR589840 KIM589840:KIN589840 KSI589840:KSJ589840 LCE589840:LCF589840 LMA589840:LMB589840 LVW589840:LVX589840 MFS589840:MFT589840 MPO589840:MPP589840 MZK589840:MZL589840 NJG589840:NJH589840 NTC589840:NTD589840 OCY589840:OCZ589840 OMU589840:OMV589840 OWQ589840:OWR589840 PGM589840:PGN589840 PQI589840:PQJ589840 QAE589840:QAF589840 QKA589840:QKB589840 QTW589840:QTX589840 RDS589840:RDT589840 RNO589840:RNP589840 RXK589840:RXL589840 SHG589840:SHH589840 SRC589840:SRD589840 TAY589840:TAZ589840 TKU589840:TKV589840 TUQ589840:TUR589840 UEM589840:UEN589840 UOI589840:UOJ589840 UYE589840:UYF589840 VIA589840:VIB589840 VRW589840:VRX589840 WBS589840:WBT589840 WLO589840:WLP589840 WVK589840:WVL589840 C655376:D655376 IY655376:IZ655376 SU655376:SV655376 ACQ655376:ACR655376 AMM655376:AMN655376 AWI655376:AWJ655376 BGE655376:BGF655376 BQA655376:BQB655376 BZW655376:BZX655376 CJS655376:CJT655376 CTO655376:CTP655376 DDK655376:DDL655376 DNG655376:DNH655376 DXC655376:DXD655376 EGY655376:EGZ655376 EQU655376:EQV655376 FAQ655376:FAR655376 FKM655376:FKN655376 FUI655376:FUJ655376 GEE655376:GEF655376 GOA655376:GOB655376 GXW655376:GXX655376 HHS655376:HHT655376 HRO655376:HRP655376 IBK655376:IBL655376 ILG655376:ILH655376 IVC655376:IVD655376 JEY655376:JEZ655376 JOU655376:JOV655376 JYQ655376:JYR655376 KIM655376:KIN655376 KSI655376:KSJ655376 LCE655376:LCF655376 LMA655376:LMB655376 LVW655376:LVX655376 MFS655376:MFT655376 MPO655376:MPP655376 MZK655376:MZL655376 NJG655376:NJH655376 NTC655376:NTD655376 OCY655376:OCZ655376 OMU655376:OMV655376 OWQ655376:OWR655376 PGM655376:PGN655376 PQI655376:PQJ655376 QAE655376:QAF655376 QKA655376:QKB655376 QTW655376:QTX655376 RDS655376:RDT655376 RNO655376:RNP655376 RXK655376:RXL655376 SHG655376:SHH655376 SRC655376:SRD655376 TAY655376:TAZ655376 TKU655376:TKV655376 TUQ655376:TUR655376 UEM655376:UEN655376 UOI655376:UOJ655376 UYE655376:UYF655376 VIA655376:VIB655376 VRW655376:VRX655376 WBS655376:WBT655376 WLO655376:WLP655376 WVK655376:WVL655376 C720912:D720912 IY720912:IZ720912 SU720912:SV720912 ACQ720912:ACR720912 AMM720912:AMN720912 AWI720912:AWJ720912 BGE720912:BGF720912 BQA720912:BQB720912 BZW720912:BZX720912 CJS720912:CJT720912 CTO720912:CTP720912 DDK720912:DDL720912 DNG720912:DNH720912 DXC720912:DXD720912 EGY720912:EGZ720912 EQU720912:EQV720912 FAQ720912:FAR720912 FKM720912:FKN720912 FUI720912:FUJ720912 GEE720912:GEF720912 GOA720912:GOB720912 GXW720912:GXX720912 HHS720912:HHT720912 HRO720912:HRP720912 IBK720912:IBL720912 ILG720912:ILH720912 IVC720912:IVD720912 JEY720912:JEZ720912 JOU720912:JOV720912 JYQ720912:JYR720912 KIM720912:KIN720912 KSI720912:KSJ720912 LCE720912:LCF720912 LMA720912:LMB720912 LVW720912:LVX720912 MFS720912:MFT720912 MPO720912:MPP720912 MZK720912:MZL720912 NJG720912:NJH720912 NTC720912:NTD720912 OCY720912:OCZ720912 OMU720912:OMV720912 OWQ720912:OWR720912 PGM720912:PGN720912 PQI720912:PQJ720912 QAE720912:QAF720912 QKA720912:QKB720912 QTW720912:QTX720912 RDS720912:RDT720912 RNO720912:RNP720912 RXK720912:RXL720912 SHG720912:SHH720912 SRC720912:SRD720912 TAY720912:TAZ720912 TKU720912:TKV720912 TUQ720912:TUR720912 UEM720912:UEN720912 UOI720912:UOJ720912 UYE720912:UYF720912 VIA720912:VIB720912 VRW720912:VRX720912 WBS720912:WBT720912 WLO720912:WLP720912 WVK720912:WVL720912 C786448:D786448 IY786448:IZ786448 SU786448:SV786448 ACQ786448:ACR786448 AMM786448:AMN786448 AWI786448:AWJ786448 BGE786448:BGF786448 BQA786448:BQB786448 BZW786448:BZX786448 CJS786448:CJT786448 CTO786448:CTP786448 DDK786448:DDL786448 DNG786448:DNH786448 DXC786448:DXD786448 EGY786448:EGZ786448 EQU786448:EQV786448 FAQ786448:FAR786448 FKM786448:FKN786448 FUI786448:FUJ786448 GEE786448:GEF786448 GOA786448:GOB786448 GXW786448:GXX786448 HHS786448:HHT786448 HRO786448:HRP786448 IBK786448:IBL786448 ILG786448:ILH786448 IVC786448:IVD786448 JEY786448:JEZ786448 JOU786448:JOV786448 JYQ786448:JYR786448 KIM786448:KIN786448 KSI786448:KSJ786448 LCE786448:LCF786448 LMA786448:LMB786448 LVW786448:LVX786448 MFS786448:MFT786448 MPO786448:MPP786448 MZK786448:MZL786448 NJG786448:NJH786448 NTC786448:NTD786448 OCY786448:OCZ786448 OMU786448:OMV786448 OWQ786448:OWR786448 PGM786448:PGN786448 PQI786448:PQJ786448 QAE786448:QAF786448 QKA786448:QKB786448 QTW786448:QTX786448 RDS786448:RDT786448 RNO786448:RNP786448 RXK786448:RXL786448 SHG786448:SHH786448 SRC786448:SRD786448 TAY786448:TAZ786448 TKU786448:TKV786448 TUQ786448:TUR786448 UEM786448:UEN786448 UOI786448:UOJ786448 UYE786448:UYF786448 VIA786448:VIB786448 VRW786448:VRX786448 WBS786448:WBT786448 WLO786448:WLP786448 WVK786448:WVL786448 C851984:D851984 IY851984:IZ851984 SU851984:SV851984 ACQ851984:ACR851984 AMM851984:AMN851984 AWI851984:AWJ851984 BGE851984:BGF851984 BQA851984:BQB851984 BZW851984:BZX851984 CJS851984:CJT851984 CTO851984:CTP851984 DDK851984:DDL851984 DNG851984:DNH851984 DXC851984:DXD851984 EGY851984:EGZ851984 EQU851984:EQV851984 FAQ851984:FAR851984 FKM851984:FKN851984 FUI851984:FUJ851984 GEE851984:GEF851984 GOA851984:GOB851984 GXW851984:GXX851984 HHS851984:HHT851984 HRO851984:HRP851984 IBK851984:IBL851984 ILG851984:ILH851984 IVC851984:IVD851984 JEY851984:JEZ851984 JOU851984:JOV851984 JYQ851984:JYR851984 KIM851984:KIN851984 KSI851984:KSJ851984 LCE851984:LCF851984 LMA851984:LMB851984 LVW851984:LVX851984 MFS851984:MFT851984 MPO851984:MPP851984 MZK851984:MZL851984 NJG851984:NJH851984 NTC851984:NTD851984 OCY851984:OCZ851984 OMU851984:OMV851984 OWQ851984:OWR851984 PGM851984:PGN851984 PQI851984:PQJ851984 QAE851984:QAF851984 QKA851984:QKB851984 QTW851984:QTX851984 RDS851984:RDT851984 RNO851984:RNP851984 RXK851984:RXL851984 SHG851984:SHH851984 SRC851984:SRD851984 TAY851984:TAZ851984 TKU851984:TKV851984 TUQ851984:TUR851984 UEM851984:UEN851984 UOI851984:UOJ851984 UYE851984:UYF851984 VIA851984:VIB851984 VRW851984:VRX851984 WBS851984:WBT851984 WLO851984:WLP851984 WVK851984:WVL851984 C917520:D917520 IY917520:IZ917520 SU917520:SV917520 ACQ917520:ACR917520 AMM917520:AMN917520 AWI917520:AWJ917520 BGE917520:BGF917520 BQA917520:BQB917520 BZW917520:BZX917520 CJS917520:CJT917520 CTO917520:CTP917520 DDK917520:DDL917520 DNG917520:DNH917520 DXC917520:DXD917520 EGY917520:EGZ917520 EQU917520:EQV917520 FAQ917520:FAR917520 FKM917520:FKN917520 FUI917520:FUJ917520 GEE917520:GEF917520 GOA917520:GOB917520 GXW917520:GXX917520 HHS917520:HHT917520 HRO917520:HRP917520 IBK917520:IBL917520 ILG917520:ILH917520 IVC917520:IVD917520 JEY917520:JEZ917520 JOU917520:JOV917520 JYQ917520:JYR917520 KIM917520:KIN917520 KSI917520:KSJ917520 LCE917520:LCF917520 LMA917520:LMB917520 LVW917520:LVX917520 MFS917520:MFT917520 MPO917520:MPP917520 MZK917520:MZL917520 NJG917520:NJH917520 NTC917520:NTD917520 OCY917520:OCZ917520 OMU917520:OMV917520 OWQ917520:OWR917520 PGM917520:PGN917520 PQI917520:PQJ917520 QAE917520:QAF917520 QKA917520:QKB917520 QTW917520:QTX917520 RDS917520:RDT917520 RNO917520:RNP917520 RXK917520:RXL917520 SHG917520:SHH917520 SRC917520:SRD917520 TAY917520:TAZ917520 TKU917520:TKV917520 TUQ917520:TUR917520 UEM917520:UEN917520 UOI917520:UOJ917520 UYE917520:UYF917520 VIA917520:VIB917520 VRW917520:VRX917520 WBS917520:WBT917520 WLO917520:WLP917520 WVK917520:WVL917520 C983056:D983056 IY983056:IZ983056 SU983056:SV983056 ACQ983056:ACR983056 AMM983056:AMN983056 AWI983056:AWJ983056 BGE983056:BGF983056 BQA983056:BQB983056 BZW983056:BZX983056 CJS983056:CJT983056 CTO983056:CTP983056 DDK983056:DDL983056 DNG983056:DNH983056 DXC983056:DXD983056 EGY983056:EGZ983056 EQU983056:EQV983056 FAQ983056:FAR983056 FKM983056:FKN983056 FUI983056:FUJ983056 GEE983056:GEF983056 GOA983056:GOB983056 GXW983056:GXX983056 HHS983056:HHT983056 HRO983056:HRP983056 IBK983056:IBL983056 ILG983056:ILH983056 IVC983056:IVD983056 JEY983056:JEZ983056 JOU983056:JOV983056 JYQ983056:JYR983056 KIM983056:KIN983056 KSI983056:KSJ983056 LCE983056:LCF983056 LMA983056:LMB983056 LVW983056:LVX983056 MFS983056:MFT983056 MPO983056:MPP983056 MZK983056:MZL983056 NJG983056:NJH983056 NTC983056:NTD983056 OCY983056:OCZ983056 OMU983056:OMV983056 OWQ983056:OWR983056 PGM983056:PGN983056 PQI983056:PQJ983056 QAE983056:QAF983056 QKA983056:QKB983056 QTW983056:QTX983056 RDS983056:RDT983056 RNO983056:RNP983056 RXK983056:RXL983056 SHG983056:SHH983056 SRC983056:SRD983056 TAY983056:TAZ983056 TKU983056:TKV983056 TUQ983056:TUR983056 UEM983056:UEN983056 UOI983056:UOJ983056 UYE983056:UYF983056 VIA983056:VIB983056 VRW983056:VRX983056 WBS983056:WBT983056 WLO983056:WLP983056 WVK983056:WVL983056" xr:uid="{500E409D-F722-4B09-81F5-4D930DBBB45A}"/>
    <dataValidation type="list" allowBlank="1" showInputMessage="1" showErrorMessage="1" sqref="C15:D15 IY15:IZ15 SU15:SV15 ACQ15:ACR15 AMM15:AMN15 AWI15:AWJ15 BGE15:BGF15 BQA15:BQB15 BZW15:BZX15 CJS15:CJT15 CTO15:CTP15 DDK15:DDL15 DNG15:DNH15 DXC15:DXD15 EGY15:EGZ15 EQU15:EQV15 FAQ15:FAR15 FKM15:FKN15 FUI15:FUJ15 GEE15:GEF15 GOA15:GOB15 GXW15:GXX15 HHS15:HHT15 HRO15:HRP15 IBK15:IBL15 ILG15:ILH15 IVC15:IVD15 JEY15:JEZ15 JOU15:JOV15 JYQ15:JYR15 KIM15:KIN15 KSI15:KSJ15 LCE15:LCF15 LMA15:LMB15 LVW15:LVX15 MFS15:MFT15 MPO15:MPP15 MZK15:MZL15 NJG15:NJH15 NTC15:NTD15 OCY15:OCZ15 OMU15:OMV15 OWQ15:OWR15 PGM15:PGN15 PQI15:PQJ15 QAE15:QAF15 QKA15:QKB15 QTW15:QTX15 RDS15:RDT15 RNO15:RNP15 RXK15:RXL15 SHG15:SHH15 SRC15:SRD15 TAY15:TAZ15 TKU15:TKV15 TUQ15:TUR15 UEM15:UEN15 UOI15:UOJ15 UYE15:UYF15 VIA15:VIB15 VRW15:VRX15 WBS15:WBT15 WLO15:WLP15 WVK15:WVL15 C65551:D65551 IY65551:IZ65551 SU65551:SV65551 ACQ65551:ACR65551 AMM65551:AMN65551 AWI65551:AWJ65551 BGE65551:BGF65551 BQA65551:BQB65551 BZW65551:BZX65551 CJS65551:CJT65551 CTO65551:CTP65551 DDK65551:DDL65551 DNG65551:DNH65551 DXC65551:DXD65551 EGY65551:EGZ65551 EQU65551:EQV65551 FAQ65551:FAR65551 FKM65551:FKN65551 FUI65551:FUJ65551 GEE65551:GEF65551 GOA65551:GOB65551 GXW65551:GXX65551 HHS65551:HHT65551 HRO65551:HRP65551 IBK65551:IBL65551 ILG65551:ILH65551 IVC65551:IVD65551 JEY65551:JEZ65551 JOU65551:JOV65551 JYQ65551:JYR65551 KIM65551:KIN65551 KSI65551:KSJ65551 LCE65551:LCF65551 LMA65551:LMB65551 LVW65551:LVX65551 MFS65551:MFT65551 MPO65551:MPP65551 MZK65551:MZL65551 NJG65551:NJH65551 NTC65551:NTD65551 OCY65551:OCZ65551 OMU65551:OMV65551 OWQ65551:OWR65551 PGM65551:PGN65551 PQI65551:PQJ65551 QAE65551:QAF65551 QKA65551:QKB65551 QTW65551:QTX65551 RDS65551:RDT65551 RNO65551:RNP65551 RXK65551:RXL65551 SHG65551:SHH65551 SRC65551:SRD65551 TAY65551:TAZ65551 TKU65551:TKV65551 TUQ65551:TUR65551 UEM65551:UEN65551 UOI65551:UOJ65551 UYE65551:UYF65551 VIA65551:VIB65551 VRW65551:VRX65551 WBS65551:WBT65551 WLO65551:WLP65551 WVK65551:WVL65551 C131087:D131087 IY131087:IZ131087 SU131087:SV131087 ACQ131087:ACR131087 AMM131087:AMN131087 AWI131087:AWJ131087 BGE131087:BGF131087 BQA131087:BQB131087 BZW131087:BZX131087 CJS131087:CJT131087 CTO131087:CTP131087 DDK131087:DDL131087 DNG131087:DNH131087 DXC131087:DXD131087 EGY131087:EGZ131087 EQU131087:EQV131087 FAQ131087:FAR131087 FKM131087:FKN131087 FUI131087:FUJ131087 GEE131087:GEF131087 GOA131087:GOB131087 GXW131087:GXX131087 HHS131087:HHT131087 HRO131087:HRP131087 IBK131087:IBL131087 ILG131087:ILH131087 IVC131087:IVD131087 JEY131087:JEZ131087 JOU131087:JOV131087 JYQ131087:JYR131087 KIM131087:KIN131087 KSI131087:KSJ131087 LCE131087:LCF131087 LMA131087:LMB131087 LVW131087:LVX131087 MFS131087:MFT131087 MPO131087:MPP131087 MZK131087:MZL131087 NJG131087:NJH131087 NTC131087:NTD131087 OCY131087:OCZ131087 OMU131087:OMV131087 OWQ131087:OWR131087 PGM131087:PGN131087 PQI131087:PQJ131087 QAE131087:QAF131087 QKA131087:QKB131087 QTW131087:QTX131087 RDS131087:RDT131087 RNO131087:RNP131087 RXK131087:RXL131087 SHG131087:SHH131087 SRC131087:SRD131087 TAY131087:TAZ131087 TKU131087:TKV131087 TUQ131087:TUR131087 UEM131087:UEN131087 UOI131087:UOJ131087 UYE131087:UYF131087 VIA131087:VIB131087 VRW131087:VRX131087 WBS131087:WBT131087 WLO131087:WLP131087 WVK131087:WVL131087 C196623:D196623 IY196623:IZ196623 SU196623:SV196623 ACQ196623:ACR196623 AMM196623:AMN196623 AWI196623:AWJ196623 BGE196623:BGF196623 BQA196623:BQB196623 BZW196623:BZX196623 CJS196623:CJT196623 CTO196623:CTP196623 DDK196623:DDL196623 DNG196623:DNH196623 DXC196623:DXD196623 EGY196623:EGZ196623 EQU196623:EQV196623 FAQ196623:FAR196623 FKM196623:FKN196623 FUI196623:FUJ196623 GEE196623:GEF196623 GOA196623:GOB196623 GXW196623:GXX196623 HHS196623:HHT196623 HRO196623:HRP196623 IBK196623:IBL196623 ILG196623:ILH196623 IVC196623:IVD196623 JEY196623:JEZ196623 JOU196623:JOV196623 JYQ196623:JYR196623 KIM196623:KIN196623 KSI196623:KSJ196623 LCE196623:LCF196623 LMA196623:LMB196623 LVW196623:LVX196623 MFS196623:MFT196623 MPO196623:MPP196623 MZK196623:MZL196623 NJG196623:NJH196623 NTC196623:NTD196623 OCY196623:OCZ196623 OMU196623:OMV196623 OWQ196623:OWR196623 PGM196623:PGN196623 PQI196623:PQJ196623 QAE196623:QAF196623 QKA196623:QKB196623 QTW196623:QTX196623 RDS196623:RDT196623 RNO196623:RNP196623 RXK196623:RXL196623 SHG196623:SHH196623 SRC196623:SRD196623 TAY196623:TAZ196623 TKU196623:TKV196623 TUQ196623:TUR196623 UEM196623:UEN196623 UOI196623:UOJ196623 UYE196623:UYF196623 VIA196623:VIB196623 VRW196623:VRX196623 WBS196623:WBT196623 WLO196623:WLP196623 WVK196623:WVL196623 C262159:D262159 IY262159:IZ262159 SU262159:SV262159 ACQ262159:ACR262159 AMM262159:AMN262159 AWI262159:AWJ262159 BGE262159:BGF262159 BQA262159:BQB262159 BZW262159:BZX262159 CJS262159:CJT262159 CTO262159:CTP262159 DDK262159:DDL262159 DNG262159:DNH262159 DXC262159:DXD262159 EGY262159:EGZ262159 EQU262159:EQV262159 FAQ262159:FAR262159 FKM262159:FKN262159 FUI262159:FUJ262159 GEE262159:GEF262159 GOA262159:GOB262159 GXW262159:GXX262159 HHS262159:HHT262159 HRO262159:HRP262159 IBK262159:IBL262159 ILG262159:ILH262159 IVC262159:IVD262159 JEY262159:JEZ262159 JOU262159:JOV262159 JYQ262159:JYR262159 KIM262159:KIN262159 KSI262159:KSJ262159 LCE262159:LCF262159 LMA262159:LMB262159 LVW262159:LVX262159 MFS262159:MFT262159 MPO262159:MPP262159 MZK262159:MZL262159 NJG262159:NJH262159 NTC262159:NTD262159 OCY262159:OCZ262159 OMU262159:OMV262159 OWQ262159:OWR262159 PGM262159:PGN262159 PQI262159:PQJ262159 QAE262159:QAF262159 QKA262159:QKB262159 QTW262159:QTX262159 RDS262159:RDT262159 RNO262159:RNP262159 RXK262159:RXL262159 SHG262159:SHH262159 SRC262159:SRD262159 TAY262159:TAZ262159 TKU262159:TKV262159 TUQ262159:TUR262159 UEM262159:UEN262159 UOI262159:UOJ262159 UYE262159:UYF262159 VIA262159:VIB262159 VRW262159:VRX262159 WBS262159:WBT262159 WLO262159:WLP262159 WVK262159:WVL262159 C327695:D327695 IY327695:IZ327695 SU327695:SV327695 ACQ327695:ACR327695 AMM327695:AMN327695 AWI327695:AWJ327695 BGE327695:BGF327695 BQA327695:BQB327695 BZW327695:BZX327695 CJS327695:CJT327695 CTO327695:CTP327695 DDK327695:DDL327695 DNG327695:DNH327695 DXC327695:DXD327695 EGY327695:EGZ327695 EQU327695:EQV327695 FAQ327695:FAR327695 FKM327695:FKN327695 FUI327695:FUJ327695 GEE327695:GEF327695 GOA327695:GOB327695 GXW327695:GXX327695 HHS327695:HHT327695 HRO327695:HRP327695 IBK327695:IBL327695 ILG327695:ILH327695 IVC327695:IVD327695 JEY327695:JEZ327695 JOU327695:JOV327695 JYQ327695:JYR327695 KIM327695:KIN327695 KSI327695:KSJ327695 LCE327695:LCF327695 LMA327695:LMB327695 LVW327695:LVX327695 MFS327695:MFT327695 MPO327695:MPP327695 MZK327695:MZL327695 NJG327695:NJH327695 NTC327695:NTD327695 OCY327695:OCZ327695 OMU327695:OMV327695 OWQ327695:OWR327695 PGM327695:PGN327695 PQI327695:PQJ327695 QAE327695:QAF327695 QKA327695:QKB327695 QTW327695:QTX327695 RDS327695:RDT327695 RNO327695:RNP327695 RXK327695:RXL327695 SHG327695:SHH327695 SRC327695:SRD327695 TAY327695:TAZ327695 TKU327695:TKV327695 TUQ327695:TUR327695 UEM327695:UEN327695 UOI327695:UOJ327695 UYE327695:UYF327695 VIA327695:VIB327695 VRW327695:VRX327695 WBS327695:WBT327695 WLO327695:WLP327695 WVK327695:WVL327695 C393231:D393231 IY393231:IZ393231 SU393231:SV393231 ACQ393231:ACR393231 AMM393231:AMN393231 AWI393231:AWJ393231 BGE393231:BGF393231 BQA393231:BQB393231 BZW393231:BZX393231 CJS393231:CJT393231 CTO393231:CTP393231 DDK393231:DDL393231 DNG393231:DNH393231 DXC393231:DXD393231 EGY393231:EGZ393231 EQU393231:EQV393231 FAQ393231:FAR393231 FKM393231:FKN393231 FUI393231:FUJ393231 GEE393231:GEF393231 GOA393231:GOB393231 GXW393231:GXX393231 HHS393231:HHT393231 HRO393231:HRP393231 IBK393231:IBL393231 ILG393231:ILH393231 IVC393231:IVD393231 JEY393231:JEZ393231 JOU393231:JOV393231 JYQ393231:JYR393231 KIM393231:KIN393231 KSI393231:KSJ393231 LCE393231:LCF393231 LMA393231:LMB393231 LVW393231:LVX393231 MFS393231:MFT393231 MPO393231:MPP393231 MZK393231:MZL393231 NJG393231:NJH393231 NTC393231:NTD393231 OCY393231:OCZ393231 OMU393231:OMV393231 OWQ393231:OWR393231 PGM393231:PGN393231 PQI393231:PQJ393231 QAE393231:QAF393231 QKA393231:QKB393231 QTW393231:QTX393231 RDS393231:RDT393231 RNO393231:RNP393231 RXK393231:RXL393231 SHG393231:SHH393231 SRC393231:SRD393231 TAY393231:TAZ393231 TKU393231:TKV393231 TUQ393231:TUR393231 UEM393231:UEN393231 UOI393231:UOJ393231 UYE393231:UYF393231 VIA393231:VIB393231 VRW393231:VRX393231 WBS393231:WBT393231 WLO393231:WLP393231 WVK393231:WVL393231 C458767:D458767 IY458767:IZ458767 SU458767:SV458767 ACQ458767:ACR458767 AMM458767:AMN458767 AWI458767:AWJ458767 BGE458767:BGF458767 BQA458767:BQB458767 BZW458767:BZX458767 CJS458767:CJT458767 CTO458767:CTP458767 DDK458767:DDL458767 DNG458767:DNH458767 DXC458767:DXD458767 EGY458767:EGZ458767 EQU458767:EQV458767 FAQ458767:FAR458767 FKM458767:FKN458767 FUI458767:FUJ458767 GEE458767:GEF458767 GOA458767:GOB458767 GXW458767:GXX458767 HHS458767:HHT458767 HRO458767:HRP458767 IBK458767:IBL458767 ILG458767:ILH458767 IVC458767:IVD458767 JEY458767:JEZ458767 JOU458767:JOV458767 JYQ458767:JYR458767 KIM458767:KIN458767 KSI458767:KSJ458767 LCE458767:LCF458767 LMA458767:LMB458767 LVW458767:LVX458767 MFS458767:MFT458767 MPO458767:MPP458767 MZK458767:MZL458767 NJG458767:NJH458767 NTC458767:NTD458767 OCY458767:OCZ458767 OMU458767:OMV458767 OWQ458767:OWR458767 PGM458767:PGN458767 PQI458767:PQJ458767 QAE458767:QAF458767 QKA458767:QKB458767 QTW458767:QTX458767 RDS458767:RDT458767 RNO458767:RNP458767 RXK458767:RXL458767 SHG458767:SHH458767 SRC458767:SRD458767 TAY458767:TAZ458767 TKU458767:TKV458767 TUQ458767:TUR458767 UEM458767:UEN458767 UOI458767:UOJ458767 UYE458767:UYF458767 VIA458767:VIB458767 VRW458767:VRX458767 WBS458767:WBT458767 WLO458767:WLP458767 WVK458767:WVL458767 C524303:D524303 IY524303:IZ524303 SU524303:SV524303 ACQ524303:ACR524303 AMM524303:AMN524303 AWI524303:AWJ524303 BGE524303:BGF524303 BQA524303:BQB524303 BZW524303:BZX524303 CJS524303:CJT524303 CTO524303:CTP524303 DDK524303:DDL524303 DNG524303:DNH524303 DXC524303:DXD524303 EGY524303:EGZ524303 EQU524303:EQV524303 FAQ524303:FAR524303 FKM524303:FKN524303 FUI524303:FUJ524303 GEE524303:GEF524303 GOA524303:GOB524303 GXW524303:GXX524303 HHS524303:HHT524303 HRO524303:HRP524303 IBK524303:IBL524303 ILG524303:ILH524303 IVC524303:IVD524303 JEY524303:JEZ524303 JOU524303:JOV524303 JYQ524303:JYR524303 KIM524303:KIN524303 KSI524303:KSJ524303 LCE524303:LCF524303 LMA524303:LMB524303 LVW524303:LVX524303 MFS524303:MFT524303 MPO524303:MPP524303 MZK524303:MZL524303 NJG524303:NJH524303 NTC524303:NTD524303 OCY524303:OCZ524303 OMU524303:OMV524303 OWQ524303:OWR524303 PGM524303:PGN524303 PQI524303:PQJ524303 QAE524303:QAF524303 QKA524303:QKB524303 QTW524303:QTX524303 RDS524303:RDT524303 RNO524303:RNP524303 RXK524303:RXL524303 SHG524303:SHH524303 SRC524303:SRD524303 TAY524303:TAZ524303 TKU524303:TKV524303 TUQ524303:TUR524303 UEM524303:UEN524303 UOI524303:UOJ524303 UYE524303:UYF524303 VIA524303:VIB524303 VRW524303:VRX524303 WBS524303:WBT524303 WLO524303:WLP524303 WVK524303:WVL524303 C589839:D589839 IY589839:IZ589839 SU589839:SV589839 ACQ589839:ACR589839 AMM589839:AMN589839 AWI589839:AWJ589839 BGE589839:BGF589839 BQA589839:BQB589839 BZW589839:BZX589839 CJS589839:CJT589839 CTO589839:CTP589839 DDK589839:DDL589839 DNG589839:DNH589839 DXC589839:DXD589839 EGY589839:EGZ589839 EQU589839:EQV589839 FAQ589839:FAR589839 FKM589839:FKN589839 FUI589839:FUJ589839 GEE589839:GEF589839 GOA589839:GOB589839 GXW589839:GXX589839 HHS589839:HHT589839 HRO589839:HRP589839 IBK589839:IBL589839 ILG589839:ILH589839 IVC589839:IVD589839 JEY589839:JEZ589839 JOU589839:JOV589839 JYQ589839:JYR589839 KIM589839:KIN589839 KSI589839:KSJ589839 LCE589839:LCF589839 LMA589839:LMB589839 LVW589839:LVX589839 MFS589839:MFT589839 MPO589839:MPP589839 MZK589839:MZL589839 NJG589839:NJH589839 NTC589839:NTD589839 OCY589839:OCZ589839 OMU589839:OMV589839 OWQ589839:OWR589839 PGM589839:PGN589839 PQI589839:PQJ589839 QAE589839:QAF589839 QKA589839:QKB589839 QTW589839:QTX589839 RDS589839:RDT589839 RNO589839:RNP589839 RXK589839:RXL589839 SHG589839:SHH589839 SRC589839:SRD589839 TAY589839:TAZ589839 TKU589839:TKV589839 TUQ589839:TUR589839 UEM589839:UEN589839 UOI589839:UOJ589839 UYE589839:UYF589839 VIA589839:VIB589839 VRW589839:VRX589839 WBS589839:WBT589839 WLO589839:WLP589839 WVK589839:WVL589839 C655375:D655375 IY655375:IZ655375 SU655375:SV655375 ACQ655375:ACR655375 AMM655375:AMN655375 AWI655375:AWJ655375 BGE655375:BGF655375 BQA655375:BQB655375 BZW655375:BZX655375 CJS655375:CJT655375 CTO655375:CTP655375 DDK655375:DDL655375 DNG655375:DNH655375 DXC655375:DXD655375 EGY655375:EGZ655375 EQU655375:EQV655375 FAQ655375:FAR655375 FKM655375:FKN655375 FUI655375:FUJ655375 GEE655375:GEF655375 GOA655375:GOB655375 GXW655375:GXX655375 HHS655375:HHT655375 HRO655375:HRP655375 IBK655375:IBL655375 ILG655375:ILH655375 IVC655375:IVD655375 JEY655375:JEZ655375 JOU655375:JOV655375 JYQ655375:JYR655375 KIM655375:KIN655375 KSI655375:KSJ655375 LCE655375:LCF655375 LMA655375:LMB655375 LVW655375:LVX655375 MFS655375:MFT655375 MPO655375:MPP655375 MZK655375:MZL655375 NJG655375:NJH655375 NTC655375:NTD655375 OCY655375:OCZ655375 OMU655375:OMV655375 OWQ655375:OWR655375 PGM655375:PGN655375 PQI655375:PQJ655375 QAE655375:QAF655375 QKA655375:QKB655375 QTW655375:QTX655375 RDS655375:RDT655375 RNO655375:RNP655375 RXK655375:RXL655375 SHG655375:SHH655375 SRC655375:SRD655375 TAY655375:TAZ655375 TKU655375:TKV655375 TUQ655375:TUR655375 UEM655375:UEN655375 UOI655375:UOJ655375 UYE655375:UYF655375 VIA655375:VIB655375 VRW655375:VRX655375 WBS655375:WBT655375 WLO655375:WLP655375 WVK655375:WVL655375 C720911:D720911 IY720911:IZ720911 SU720911:SV720911 ACQ720911:ACR720911 AMM720911:AMN720911 AWI720911:AWJ720911 BGE720911:BGF720911 BQA720911:BQB720911 BZW720911:BZX720911 CJS720911:CJT720911 CTO720911:CTP720911 DDK720911:DDL720911 DNG720911:DNH720911 DXC720911:DXD720911 EGY720911:EGZ720911 EQU720911:EQV720911 FAQ720911:FAR720911 FKM720911:FKN720911 FUI720911:FUJ720911 GEE720911:GEF720911 GOA720911:GOB720911 GXW720911:GXX720911 HHS720911:HHT720911 HRO720911:HRP720911 IBK720911:IBL720911 ILG720911:ILH720911 IVC720911:IVD720911 JEY720911:JEZ720911 JOU720911:JOV720911 JYQ720911:JYR720911 KIM720911:KIN720911 KSI720911:KSJ720911 LCE720911:LCF720911 LMA720911:LMB720911 LVW720911:LVX720911 MFS720911:MFT720911 MPO720911:MPP720911 MZK720911:MZL720911 NJG720911:NJH720911 NTC720911:NTD720911 OCY720911:OCZ720911 OMU720911:OMV720911 OWQ720911:OWR720911 PGM720911:PGN720911 PQI720911:PQJ720911 QAE720911:QAF720911 QKA720911:QKB720911 QTW720911:QTX720911 RDS720911:RDT720911 RNO720911:RNP720911 RXK720911:RXL720911 SHG720911:SHH720911 SRC720911:SRD720911 TAY720911:TAZ720911 TKU720911:TKV720911 TUQ720911:TUR720911 UEM720911:UEN720911 UOI720911:UOJ720911 UYE720911:UYF720911 VIA720911:VIB720911 VRW720911:VRX720911 WBS720911:WBT720911 WLO720911:WLP720911 WVK720911:WVL720911 C786447:D786447 IY786447:IZ786447 SU786447:SV786447 ACQ786447:ACR786447 AMM786447:AMN786447 AWI786447:AWJ786447 BGE786447:BGF786447 BQA786447:BQB786447 BZW786447:BZX786447 CJS786447:CJT786447 CTO786447:CTP786447 DDK786447:DDL786447 DNG786447:DNH786447 DXC786447:DXD786447 EGY786447:EGZ786447 EQU786447:EQV786447 FAQ786447:FAR786447 FKM786447:FKN786447 FUI786447:FUJ786447 GEE786447:GEF786447 GOA786447:GOB786447 GXW786447:GXX786447 HHS786447:HHT786447 HRO786447:HRP786447 IBK786447:IBL786447 ILG786447:ILH786447 IVC786447:IVD786447 JEY786447:JEZ786447 JOU786447:JOV786447 JYQ786447:JYR786447 KIM786447:KIN786447 KSI786447:KSJ786447 LCE786447:LCF786447 LMA786447:LMB786447 LVW786447:LVX786447 MFS786447:MFT786447 MPO786447:MPP786447 MZK786447:MZL786447 NJG786447:NJH786447 NTC786447:NTD786447 OCY786447:OCZ786447 OMU786447:OMV786447 OWQ786447:OWR786447 PGM786447:PGN786447 PQI786447:PQJ786447 QAE786447:QAF786447 QKA786447:QKB786447 QTW786447:QTX786447 RDS786447:RDT786447 RNO786447:RNP786447 RXK786447:RXL786447 SHG786447:SHH786447 SRC786447:SRD786447 TAY786447:TAZ786447 TKU786447:TKV786447 TUQ786447:TUR786447 UEM786447:UEN786447 UOI786447:UOJ786447 UYE786447:UYF786447 VIA786447:VIB786447 VRW786447:VRX786447 WBS786447:WBT786447 WLO786447:WLP786447 WVK786447:WVL786447 C851983:D851983 IY851983:IZ851983 SU851983:SV851983 ACQ851983:ACR851983 AMM851983:AMN851983 AWI851983:AWJ851983 BGE851983:BGF851983 BQA851983:BQB851983 BZW851983:BZX851983 CJS851983:CJT851983 CTO851983:CTP851983 DDK851983:DDL851983 DNG851983:DNH851983 DXC851983:DXD851983 EGY851983:EGZ851983 EQU851983:EQV851983 FAQ851983:FAR851983 FKM851983:FKN851983 FUI851983:FUJ851983 GEE851983:GEF851983 GOA851983:GOB851983 GXW851983:GXX851983 HHS851983:HHT851983 HRO851983:HRP851983 IBK851983:IBL851983 ILG851983:ILH851983 IVC851983:IVD851983 JEY851983:JEZ851983 JOU851983:JOV851983 JYQ851983:JYR851983 KIM851983:KIN851983 KSI851983:KSJ851983 LCE851983:LCF851983 LMA851983:LMB851983 LVW851983:LVX851983 MFS851983:MFT851983 MPO851983:MPP851983 MZK851983:MZL851983 NJG851983:NJH851983 NTC851983:NTD851983 OCY851983:OCZ851983 OMU851983:OMV851983 OWQ851983:OWR851983 PGM851983:PGN851983 PQI851983:PQJ851983 QAE851983:QAF851983 QKA851983:QKB851983 QTW851983:QTX851983 RDS851983:RDT851983 RNO851983:RNP851983 RXK851983:RXL851983 SHG851983:SHH851983 SRC851983:SRD851983 TAY851983:TAZ851983 TKU851983:TKV851983 TUQ851983:TUR851983 UEM851983:UEN851983 UOI851983:UOJ851983 UYE851983:UYF851983 VIA851983:VIB851983 VRW851983:VRX851983 WBS851983:WBT851983 WLO851983:WLP851983 WVK851983:WVL851983 C917519:D917519 IY917519:IZ917519 SU917519:SV917519 ACQ917519:ACR917519 AMM917519:AMN917519 AWI917519:AWJ917519 BGE917519:BGF917519 BQA917519:BQB917519 BZW917519:BZX917519 CJS917519:CJT917519 CTO917519:CTP917519 DDK917519:DDL917519 DNG917519:DNH917519 DXC917519:DXD917519 EGY917519:EGZ917519 EQU917519:EQV917519 FAQ917519:FAR917519 FKM917519:FKN917519 FUI917519:FUJ917519 GEE917519:GEF917519 GOA917519:GOB917519 GXW917519:GXX917519 HHS917519:HHT917519 HRO917519:HRP917519 IBK917519:IBL917519 ILG917519:ILH917519 IVC917519:IVD917519 JEY917519:JEZ917519 JOU917519:JOV917519 JYQ917519:JYR917519 KIM917519:KIN917519 KSI917519:KSJ917519 LCE917519:LCF917519 LMA917519:LMB917519 LVW917519:LVX917519 MFS917519:MFT917519 MPO917519:MPP917519 MZK917519:MZL917519 NJG917519:NJH917519 NTC917519:NTD917519 OCY917519:OCZ917519 OMU917519:OMV917519 OWQ917519:OWR917519 PGM917519:PGN917519 PQI917519:PQJ917519 QAE917519:QAF917519 QKA917519:QKB917519 QTW917519:QTX917519 RDS917519:RDT917519 RNO917519:RNP917519 RXK917519:RXL917519 SHG917519:SHH917519 SRC917519:SRD917519 TAY917519:TAZ917519 TKU917519:TKV917519 TUQ917519:TUR917519 UEM917519:UEN917519 UOI917519:UOJ917519 UYE917519:UYF917519 VIA917519:VIB917519 VRW917519:VRX917519 WBS917519:WBT917519 WLO917519:WLP917519 WVK917519:WVL917519 C983055:D983055 IY983055:IZ983055 SU983055:SV983055 ACQ983055:ACR983055 AMM983055:AMN983055 AWI983055:AWJ983055 BGE983055:BGF983055 BQA983055:BQB983055 BZW983055:BZX983055 CJS983055:CJT983055 CTO983055:CTP983055 DDK983055:DDL983055 DNG983055:DNH983055 DXC983055:DXD983055 EGY983055:EGZ983055 EQU983055:EQV983055 FAQ983055:FAR983055 FKM983055:FKN983055 FUI983055:FUJ983055 GEE983055:GEF983055 GOA983055:GOB983055 GXW983055:GXX983055 HHS983055:HHT983055 HRO983055:HRP983055 IBK983055:IBL983055 ILG983055:ILH983055 IVC983055:IVD983055 JEY983055:JEZ983055 JOU983055:JOV983055 JYQ983055:JYR983055 KIM983055:KIN983055 KSI983055:KSJ983055 LCE983055:LCF983055 LMA983055:LMB983055 LVW983055:LVX983055 MFS983055:MFT983055 MPO983055:MPP983055 MZK983055:MZL983055 NJG983055:NJH983055 NTC983055:NTD983055 OCY983055:OCZ983055 OMU983055:OMV983055 OWQ983055:OWR983055 PGM983055:PGN983055 PQI983055:PQJ983055 QAE983055:QAF983055 QKA983055:QKB983055 QTW983055:QTX983055 RDS983055:RDT983055 RNO983055:RNP983055 RXK983055:RXL983055 SHG983055:SHH983055 SRC983055:SRD983055 TAY983055:TAZ983055 TKU983055:TKV983055 TUQ983055:TUR983055 UEM983055:UEN983055 UOI983055:UOJ983055 UYE983055:UYF983055 VIA983055:VIB983055 VRW983055:VRX983055 WBS983055:WBT983055 WLO983055:WLP983055 WVK983055:WVL983055" xr:uid="{EF292364-9950-43D5-9509-C04E76D644D6}">
      <formula1>$F$1:$F$7</formula1>
    </dataValidation>
    <dataValidation type="textLength" errorStyle="warning" operator="equal" allowBlank="1" showInputMessage="1" showErrorMessage="1" error="7桁の数字（ハイフンなし）で入力してください_x000a_0から始まる郵便番号の場合のみ、ハイフンありで入力してください"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xr:uid="{B74604B0-2BFD-4859-A27E-AFFD1394AEA2}">
      <formula1>7</formula1>
    </dataValidation>
  </dataValidations>
  <pageMargins left="0.75" right="0.75" top="1" bottom="1" header="0.51200000000000001" footer="0.51200000000000001"/>
  <pageSetup paperSize="9" orientation="portrait" r:id="rId1"/>
  <headerFooter alignWithMargins="0"/>
  <colBreaks count="1" manualBreakCount="1">
    <brk id="4"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23D68-B2EE-404B-8838-1FCBF5BE221B}">
  <sheetPr>
    <pageSetUpPr fitToPage="1"/>
  </sheetPr>
  <dimension ref="A1:AB2"/>
  <sheetViews>
    <sheetView topLeftCell="G1" zoomScale="115" zoomScaleNormal="115" workbookViewId="0">
      <selection activeCell="AB4" sqref="AB4"/>
    </sheetView>
  </sheetViews>
  <sheetFormatPr defaultRowHeight="13.5"/>
  <cols>
    <col min="6" max="6" width="11.375" customWidth="1"/>
    <col min="7" max="7" width="11.625" bestFit="1" customWidth="1"/>
    <col min="13" max="13" width="12.125" customWidth="1"/>
  </cols>
  <sheetData>
    <row r="1" spans="1:28" ht="24" customHeight="1">
      <c r="A1" s="211" t="s">
        <v>182</v>
      </c>
      <c r="B1" s="211" t="s">
        <v>183</v>
      </c>
      <c r="C1" s="211" t="s">
        <v>184</v>
      </c>
      <c r="D1" s="211" t="s">
        <v>185</v>
      </c>
      <c r="E1" s="211" t="s">
        <v>186</v>
      </c>
      <c r="F1" s="211" t="s">
        <v>187</v>
      </c>
      <c r="G1" s="211" t="s">
        <v>188</v>
      </c>
      <c r="H1" s="211" t="s">
        <v>189</v>
      </c>
      <c r="I1" s="211" t="s">
        <v>190</v>
      </c>
      <c r="J1" s="211" t="s">
        <v>191</v>
      </c>
      <c r="K1" s="211" t="s">
        <v>192</v>
      </c>
      <c r="L1" s="211" t="s">
        <v>193</v>
      </c>
      <c r="M1" s="211" t="s">
        <v>194</v>
      </c>
      <c r="N1" s="211" t="s">
        <v>195</v>
      </c>
      <c r="O1" s="211" t="s">
        <v>196</v>
      </c>
      <c r="P1" s="212" t="s">
        <v>197</v>
      </c>
      <c r="Q1" s="213" t="s">
        <v>198</v>
      </c>
      <c r="R1" s="213" t="s">
        <v>199</v>
      </c>
      <c r="S1" s="213" t="s">
        <v>200</v>
      </c>
      <c r="T1" s="213" t="s">
        <v>201</v>
      </c>
      <c r="U1" s="214" t="s">
        <v>202</v>
      </c>
      <c r="V1" s="211" t="s">
        <v>203</v>
      </c>
      <c r="W1" s="211" t="s">
        <v>204</v>
      </c>
      <c r="X1" s="211" t="s">
        <v>214</v>
      </c>
      <c r="Y1" s="215" t="s">
        <v>205</v>
      </c>
      <c r="Z1" s="215" t="s">
        <v>206</v>
      </c>
      <c r="AA1" s="216" t="s">
        <v>207</v>
      </c>
      <c r="AB1" s="217" t="s">
        <v>215</v>
      </c>
    </row>
    <row r="2" spans="1:28">
      <c r="A2" s="218">
        <f>参考様式!C7</f>
        <v>0</v>
      </c>
      <c r="B2" s="218">
        <f>参考様式!C10</f>
        <v>0</v>
      </c>
      <c r="C2" s="218">
        <f>参考様式!D11</f>
        <v>0</v>
      </c>
      <c r="D2" s="218">
        <f>参考様式!C12</f>
        <v>0</v>
      </c>
      <c r="E2" s="218">
        <f>参考様式!C13</f>
        <v>0</v>
      </c>
      <c r="F2" s="218">
        <f>参考様式!C14</f>
        <v>0</v>
      </c>
      <c r="G2" s="219">
        <f>参考様式!C8</f>
        <v>0</v>
      </c>
      <c r="H2" s="218">
        <f>参考様式!C15</f>
        <v>0</v>
      </c>
      <c r="I2" s="218">
        <f>参考様式!C16</f>
        <v>0</v>
      </c>
      <c r="J2" s="218">
        <f>参考様式!D17</f>
        <v>0</v>
      </c>
      <c r="K2" s="218">
        <f>参考様式!C18</f>
        <v>0</v>
      </c>
      <c r="L2" s="218">
        <f>参考様式!C19</f>
        <v>0</v>
      </c>
      <c r="M2" s="218">
        <f>参考様式!C20</f>
        <v>0</v>
      </c>
      <c r="N2" s="218">
        <f>参考様式!C21</f>
        <v>0</v>
      </c>
      <c r="O2" s="218"/>
      <c r="P2" s="220">
        <f>'別紙３（３）　パッケージ型導入支援 積算内訳'!E13</f>
        <v>0</v>
      </c>
      <c r="Q2" s="221">
        <f>IF(P2="","",MIN(10000000,P2))</f>
        <v>0</v>
      </c>
      <c r="R2" s="222">
        <f>ROUNDDOWN(Q2*(1/4),-3)</f>
        <v>0</v>
      </c>
      <c r="S2" s="222">
        <f>ROUNDDOWN(Q2*(1/2),-3)</f>
        <v>0</v>
      </c>
      <c r="T2" s="221">
        <f>SUM(R2:S2)</f>
        <v>0</v>
      </c>
      <c r="U2" s="218">
        <f>'別紙３（２）　パッケージ型導入支援 事業計画 '!B56</f>
        <v>0</v>
      </c>
      <c r="V2" s="224"/>
      <c r="W2" s="218">
        <f>'別紙３（２）　パッケージ型導入支援 事業計画 '!B59</f>
        <v>0</v>
      </c>
      <c r="X2" s="218">
        <f>'別紙３（２）　パッケージ型導入支援 事業計画 '!I15</f>
        <v>0</v>
      </c>
      <c r="Y2" s="223" t="e">
        <f>'別紙３（２）　パッケージ型導入支援 事業計画 '!L99</f>
        <v>#DIV/0!</v>
      </c>
      <c r="Z2" s="224"/>
      <c r="AA2" s="218">
        <f>'別紙３（２）　パッケージ型導入支援 事業計画 '!B105</f>
        <v>0</v>
      </c>
      <c r="AB2" s="218">
        <f>'別紙３（２）　パッケージ型導入支援 事業計画 '!B62</f>
        <v>0</v>
      </c>
    </row>
  </sheetData>
  <phoneticPr fontId="12"/>
  <conditionalFormatting sqref="P1:T1">
    <cfRule type="cellIs" dxfId="1" priority="2" operator="equal">
      <formula>"あり"</formula>
    </cfRule>
  </conditionalFormatting>
  <conditionalFormatting sqref="Q2:T2">
    <cfRule type="cellIs" dxfId="0" priority="1" operator="equal">
      <formula>"あり"</formula>
    </cfRule>
  </conditionalFormatting>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Sheet1</vt:lpstr>
      <vt:lpstr>別紙３（１）パッケージ型導入支援　総表</vt:lpstr>
      <vt:lpstr>別紙３（２）　パッケージ型導入支援 事業計画 </vt:lpstr>
      <vt:lpstr>別紙３（３）　パッケージ型導入支援 積算内訳</vt:lpstr>
      <vt:lpstr>参考様式</vt:lpstr>
      <vt:lpstr>(県集計用)</vt:lpstr>
      <vt:lpstr>参考様式!Print_Area</vt:lpstr>
      <vt:lpstr>'別紙３（１）パッケージ型導入支援　総表'!Print_Area</vt:lpstr>
      <vt:lpstr>'別紙３（２）　パッケージ型導入支援 事業計画 '!Print_Area</vt:lpstr>
      <vt:lpstr>'別紙３（３）　パッケージ型導入支援 積算内訳'!Print_Area</vt:lpstr>
      <vt:lpstr>'別紙３（１）パッケージ型導入支援　総表'!グループホーム</vt:lpstr>
      <vt:lpstr>'別紙３（１）パッケージ型導入支援　総表'!居宅介護</vt:lpstr>
      <vt:lpstr>'別紙３（１）パッケージ型導入支援　総表'!重度障害者等包括支援</vt:lpstr>
      <vt:lpstr>'別紙３（１）パッケージ型導入支援　総表'!重度訪問介護</vt:lpstr>
      <vt:lpstr>'別紙３（１）パッケージ型導入支援　総表'!障害児入所施設</vt:lpstr>
      <vt:lpstr>'別紙３（１）パッケージ型導入支援　総表'!障害者支援施設</vt:lpstr>
      <vt:lpstr>'別紙３（１）パッケージ型導入支援　総表'!短期入所</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2025-09-04T06:56:44Z</dcterms:created>
  <dcterms:modified xsi:type="dcterms:W3CDTF">2025-09-04T06:56:53Z</dcterms:modified>
  <cp:category/>
  <cp:contentStatus/>
</cp:coreProperties>
</file>