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stfs02\01170_市町村課$\01_所属全体フォルダ\5財政班\06fy\038_財政状況資料集\R5決算\05_修正対応（県⇔市町村）\53　御宿町\１．依頼\"/>
    </mc:Choice>
  </mc:AlternateContent>
  <xr:revisionPtr revIDLastSave="0" documentId="13_ncr:1_{9B859912-FE32-43EF-91D5-80377202EBC0}" xr6:coauthVersionLast="47" xr6:coauthVersionMax="47" xr10:uidLastSave="{00000000-0000-0000-0000-000000000000}"/>
  <bookViews>
    <workbookView xWindow="2868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E34" i="10"/>
  <c r="C34" i="10"/>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6" i="10" l="1"/>
  <c r="AM34" i="10" s="1"/>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<sst xmlns="http://schemas.openxmlformats.org/spreadsheetml/2006/main" count="1129" uniqueCount="561">
  <si>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</si>
  <si>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</si>
  <si>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</si>
  <si>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</si>
  <si>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</si>
  <si>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</si>
  <si>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</si>
  <si>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</si>
  <si>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</si>
  <si>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</si>
  <si>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</si>
  <si>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</si>
  <si>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</si>
  <si>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</si>
  <si>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</si>
  <si>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</si>
  <si>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</si>
  <si>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</si>
  <si>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</si>
  <si>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</si>
  <si>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</si>
  <si>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</si>
  <si>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</si>
  <si>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</si>
  <si>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</si>
  <si>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</si>
  <si>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</si>
  <si>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</si>
  <si>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</si>
  <si>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</si>
  <si>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</si>
  <si>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</si>
  <si>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</si>
  <si>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</si>
  <si>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</si>
  <si>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</si>
  <si>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</si>
  <si>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</si>
  <si>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</si>
  <si>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</si>
  <si>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</si>
  <si>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</si>
  <si>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</si>
  <si>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</si>
  <si>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</si>
  <si>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</si>
  <si>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</si>
  <si>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</si>
  <si>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</si>
  <si>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</si>
  <si>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</si>
  <si>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</si>
  <si>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</si>
  <si>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</si>
  <si>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</si>
  <si>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</si>
  <si>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</si>
  <si>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</si>
  <si>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</si>
  <si>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</si>
  <si>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</si>
  <si>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</si>
  <si>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</si>
  <si>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</si>
  <si>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</si>
  <si>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</si>
  <si>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</si>
  <si>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</si>
  <si>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</si>
  <si>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</si>
  <si>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</si>
  <si>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</si>
  <si>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</si>
  <si>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</si>
  <si>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</si>
  <si>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</si>
  <si>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</si>
  <si>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</si>
  <si>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</si>
  <si>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</si>
  <si>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</si>
  <si>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</si>
  <si>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</si>
  <si>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</si>
  <si>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</si>
  <si>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</si>
  <si>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</si>
  <si>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</si>
  <si>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</si>
  <si>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</si>
  <si>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</si>
  <si>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</si>
  <si>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</si>
  <si>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</si>
  <si>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御宿町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</si>
  <si>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</si>
  <si>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</si>
  <si>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</si>
  <si>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</si>
  <si>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</si>
  <si>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</si>
  <si>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</si>
  <si>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</si>
  <si>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</si>
  <si>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</si>
  <si>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</si>
  <si>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</si>
  <si>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</si>
  <si>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</si>
  <si>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</si>
  <si>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</si>
  <si>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</si>
  <si>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</si>
  <si>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</si>
  <si>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</si>
  <si>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</si>
  <si>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</si>
  <si>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</si>
  <si>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</si>
  <si>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</si>
  <si>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</si>
  <si>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</si>
  <si>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</si>
  <si>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</si>
  <si>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</si>
  <si>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</si>
  <si>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</si>
  <si>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</si>
  <si>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</si>
  <si>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</si>
  <si>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</si>
  <si>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</si>
  <si>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</si>
  <si>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</si>
  <si>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</si>
  <si>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</si>
  <si>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</si>
  <si>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</si>
  <si>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</si>
  <si>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</si>
  <si>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</si>
  <si>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</si>
  <si>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6"/>
  </si>
  <si>
    <t>うち日本人(％)</t>
    <phoneticPr fontId="5"/>
  </si>
  <si>
    <t>-1.8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</si>
  <si>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</si>
  <si>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</si>
  <si>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</si>
  <si>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</si>
  <si>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</si>
  <si>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</si>
  <si>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</si>
  <si>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</si>
  <si>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</si>
  <si>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</si>
  <si>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</si>
  <si>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</si>
  <si>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</si>
  <si>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</si>
  <si>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</si>
  <si>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</si>
  <si>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</si>
  <si>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</si>
  <si>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</si>
  <si>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</si>
  <si>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</si>
  <si>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</si>
  <si>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</si>
  <si>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</si>
  <si>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</si>
  <si>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</si>
  <si>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</si>
  <si>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</si>
  <si>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</si>
  <si>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</si>
  <si>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</si>
  <si>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</si>
  <si>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</si>
  <si>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</si>
  <si>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</si>
  <si>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</si>
  <si>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</si>
  <si>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</si>
  <si>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</si>
  <si>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</si>
  <si>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</si>
  <si>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</si>
  <si>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</si>
  <si>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</si>
  <si>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</si>
  <si>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</si>
  <si>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</si>
  <si>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</si>
  <si>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</si>
  <si>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</si>
  <si>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</si>
  <si>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</si>
  <si>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</si>
  <si>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</si>
  <si>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</si>
  <si>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</si>
  <si>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</si>
  <si>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</si>
  <si>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千葉県御宿町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</si>
  <si>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</si>
  <si>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</si>
  <si>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</si>
  <si>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</si>
  <si>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</si>
  <si>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</si>
  <si>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</si>
  <si>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</si>
  <si>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</si>
  <si>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</si>
  <si>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</si>
  <si>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</si>
  <si>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</si>
  <si>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</si>
  <si>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</si>
  <si>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</si>
  <si>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</si>
  <si>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</si>
  <si>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</si>
  <si>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</si>
  <si>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</si>
  <si>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</si>
  <si>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</si>
  <si>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</si>
  <si>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</si>
  <si>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</si>
  <si>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</si>
  <si>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</si>
  <si>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</si>
  <si>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</si>
  <si>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</si>
  <si>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</si>
  <si>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</si>
  <si>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</si>
  <si>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</si>
  <si>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</si>
  <si>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</si>
  <si>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</si>
  <si>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</si>
  <si>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</si>
  <si>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</si>
  <si>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</si>
  <si>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</si>
  <si>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</si>
  <si>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</si>
  <si>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</si>
  <si>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</si>
  <si>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</si>
  <si>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</si>
  <si>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</si>
  <si>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</si>
  <si>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</si>
  <si>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</si>
  <si>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</si>
  <si>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</si>
  <si>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</si>
  <si>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</si>
  <si>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</si>
  <si>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</si>
  <si>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</si>
  <si>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</si>
  <si>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</si>
  <si>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</si>
  <si>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</si>
  <si>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</si>
  <si>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</si>
  <si>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</si>
  <si>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</si>
  <si>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</si>
  <si>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</si>
  <si>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</si>
  <si>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</si>
  <si>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</si>
  <si>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</si>
  <si>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</si>
  <si>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</si>
  <si>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</si>
  <si>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</si>
  <si>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</si>
  <si>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</si>
  <si>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</si>
  <si>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</si>
  <si>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</si>
  <si>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</si>
  <si>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</si>
  <si>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</si>
  <si>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</si>
  <si>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</si>
  <si>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</si>
  <si>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</si>
  <si>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</si>
  <si>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</si>
  <si>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</si>
  <si>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</si>
  <si>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</si>
  <si>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</si>
  <si>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</si>
  <si>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</si>
  <si>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</si>
  <si>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</si>
  <si>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</si>
  <si>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</si>
  <si>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</si>
  <si>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</si>
  <si>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</si>
  <si>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</si>
  <si>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</si>
  <si>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</si>
  <si>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</si>
  <si>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</si>
  <si>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</si>
  <si>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</si>
  <si>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</si>
  <si>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</si>
  <si>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</si>
  <si>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</si>
  <si>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</si>
  <si>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</si>
  <si>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</si>
  <si>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</si>
  <si>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</si>
  <si>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</si>
  <si>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</si>
  <si>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</si>
  <si>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</si>
  <si>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</si>
  <si>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</si>
  <si>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</si>
  <si>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</si>
  <si>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</si>
  <si>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</si>
  <si>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</si>
  <si>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</si>
  <si>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</si>
  <si>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</si>
  <si>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</si>
  <si>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</si>
  <si>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</si>
  <si>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</si>
  <si>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</si>
  <si>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</si>
  <si>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</si>
  <si>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</si>
  <si>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</si>
  <si>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</si>
  <si>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</si>
  <si>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</si>
  <si>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</si>
  <si>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</si>
  <si>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</si>
  <si>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千葉県御宿町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</si>
  <si>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</si>
  <si>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</si>
  <si>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</si>
  <si>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</si>
  <si>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</si>
  <si>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</si>
  <si>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</si>
  <si>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</si>
  <si>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</si>
  <si>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</si>
  <si>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</si>
  <si>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</si>
  <si>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</si>
  <si>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</si>
  <si>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</si>
  <si>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</si>
  <si>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</si>
  <si>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</si>
  <si>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</si>
  <si>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</si>
  <si>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</si>
  <si>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</si>
  <si>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</si>
  <si>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</si>
  <si>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</si>
  <si>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</si>
  <si>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</si>
  <si>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</si>
  <si>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</si>
  <si>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</si>
  <si>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</si>
  <si>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</si>
  <si>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</si>
  <si>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</si>
  <si>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</si>
  <si>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</si>
  <si>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</si>
  <si>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</si>
  <si>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</si>
  <si>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</si>
  <si>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</si>
  <si>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</si>
  <si>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</si>
  <si>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</si>
  <si>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</si>
  <si>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</si>
  <si>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</si>
  <si>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</si>
  <si>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</si>
  <si>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</si>
  <si>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</si>
  <si>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</si>
  <si>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</si>
  <si>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</si>
  <si>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</si>
  <si>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</si>
  <si>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</si>
  <si>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</si>
  <si>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</si>
  <si>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</si>
  <si>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</si>
  <si>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</si>
  <si>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</si>
  <si>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</si>
  <si>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</si>
  <si>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</si>
  <si>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</si>
  <si>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</si>
  <si>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</si>
  <si>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</si>
  <si>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</si>
  <si>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</si>
  <si>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</si>
  <si>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</si>
  <si>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</si>
  <si>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</si>
  <si>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</si>
  <si>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</si>
  <si>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</si>
  <si>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</si>
  <si>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</si>
  <si>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</si>
  <si>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</si>
  <si>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</si>
  <si>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</si>
  <si>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</si>
  <si>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</si>
  <si>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</si>
  <si>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</si>
  <si>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</si>
  <si>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</si>
  <si>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</si>
  <si>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</si>
  <si>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</si>
  <si>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</si>
  <si>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</si>
  <si>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</si>
  <si>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</si>
  <si>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</si>
  <si>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</si>
  <si>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</si>
  <si>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</si>
  <si>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</si>
  <si>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</si>
  <si>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</si>
  <si>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</si>
  <si>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</si>
  <si>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</si>
  <si>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</si>
  <si>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</si>
  <si>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</si>
  <si>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</si>
  <si>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</si>
  <si>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</si>
  <si>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</si>
  <si>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</si>
  <si>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</si>
  <si>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</si>
  <si>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</si>
  <si>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</si>
  <si>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</si>
  <si>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</si>
  <si>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</si>
  <si>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</si>
  <si>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</si>
  <si>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</si>
  <si>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</si>
  <si>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</si>
  <si>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</si>
  <si>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</si>
  <si>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</si>
  <si>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</si>
  <si>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</si>
  <si>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</si>
  <si>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</si>
  <si>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</si>
  <si>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</si>
  <si>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</si>
  <si>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</si>
  <si>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</si>
  <si>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</si>
  <si>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</si>
  <si>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</si>
  <si>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</si>
  <si>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</si>
  <si>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</si>
  <si>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</si>
  <si>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</si>
  <si>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</si>
  <si>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</si>
  <si>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</si>
  <si>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</si>
  <si>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</si>
  <si>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</si>
  <si>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</si>
  <si>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</si>
  <si>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</si>
  <si>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</si>
  <si>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</si>
  <si>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</si>
  <si>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</si>
  <si>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</si>
  <si>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</si>
  <si>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</si>
  <si>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</si>
  <si>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</si>
  <si>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</si>
  <si>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</si>
  <si>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</si>
  <si>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</si>
  <si>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</si>
  <si>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</si>
  <si>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</si>
  <si>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0.28</t>
  </si>
  <si>
    <t>▲ 1.56</t>
  </si>
  <si>
    <t>水道事業会計</t>
  </si>
  <si>
    <t>一般会計</t>
  </si>
  <si>
    <t>介護保険特別会計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</si>
  <si>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</si>
  <si>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</si>
  <si>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</si>
  <si>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</si>
  <si>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</si>
  <si>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</si>
  <si>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</si>
  <si>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</si>
  <si>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</si>
  <si>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教育施設建設基金</t>
    <rPh sb="0" eb="4">
      <t>キョウイクシセツ</t>
    </rPh>
    <rPh sb="4" eb="8">
      <t>ケンセツキキン</t>
    </rPh>
    <phoneticPr fontId="5"/>
  </si>
  <si>
    <t>公共施設維持管理基金</t>
    <rPh sb="0" eb="10">
      <t>コウキョウシセツイジカンリキキン</t>
    </rPh>
    <phoneticPr fontId="2"/>
  </si>
  <si>
    <t>活力あるふるさとづくり基金</t>
    <rPh sb="0" eb="2">
      <t>カツリョク</t>
    </rPh>
    <rPh sb="11" eb="13">
      <t>キキン</t>
    </rPh>
    <phoneticPr fontId="2"/>
  </si>
  <si>
    <t>庁舎施設維持管理基金</t>
    <rPh sb="0" eb="10">
      <t>チョウシャシセツイジカンリキキン</t>
    </rPh>
    <phoneticPr fontId="2"/>
  </si>
  <si>
    <t>消防施設整備基金</t>
    <rPh sb="0" eb="4">
      <t>ショウボウシセツ</t>
    </rPh>
    <rPh sb="4" eb="8">
      <t>セイビキキン</t>
    </rPh>
    <phoneticPr fontId="2"/>
  </si>
  <si>
    <t>-</t>
    <phoneticPr fontId="2"/>
  </si>
  <si>
    <t>千葉県市町村総合事務組合（一般会計）</t>
    <rPh sb="0" eb="3">
      <t>チバケン</t>
    </rPh>
    <rPh sb="3" eb="6">
      <t>シチョウソン</t>
    </rPh>
    <rPh sb="6" eb="12">
      <t>ソウゴウジムクミアイ</t>
    </rPh>
    <rPh sb="13" eb="17">
      <t>イッパンカイケイ</t>
    </rPh>
    <phoneticPr fontId="10"/>
  </si>
  <si>
    <t>千葉県市町村総合事務組合（千葉県自治会館管理運営特別会計）</t>
    <rPh sb="0" eb="3">
      <t>チバケン</t>
    </rPh>
    <rPh sb="3" eb="6">
      <t>シチョウソン</t>
    </rPh>
    <rPh sb="6" eb="12">
      <t>ソウゴウジムクミアイ</t>
    </rPh>
    <rPh sb="13" eb="15">
      <t>チバ</t>
    </rPh>
    <rPh sb="15" eb="16">
      <t>ケン</t>
    </rPh>
    <rPh sb="16" eb="18">
      <t>ジチ</t>
    </rPh>
    <rPh sb="18" eb="20">
      <t>カイカン</t>
    </rPh>
    <rPh sb="20" eb="22">
      <t>カンリ</t>
    </rPh>
    <rPh sb="22" eb="24">
      <t>ウンエイ</t>
    </rPh>
    <rPh sb="24" eb="26">
      <t>トクベツ</t>
    </rPh>
    <rPh sb="26" eb="28">
      <t>カイケイ</t>
    </rPh>
    <phoneticPr fontId="10"/>
  </si>
  <si>
    <t>千葉県市町村総合事務組合（千葉県自治研修センター特別会計）</t>
    <rPh sb="0" eb="6">
      <t>チバケンシチョウソン</t>
    </rPh>
    <rPh sb="6" eb="12">
      <t>ソウゴウジムクミアイ</t>
    </rPh>
    <rPh sb="13" eb="20">
      <t>チバケンジチケンシュウ</t>
    </rPh>
    <rPh sb="24" eb="28">
      <t>トクベツカイケイ</t>
    </rPh>
    <phoneticPr fontId="10"/>
  </si>
  <si>
    <t>千葉県市町村総合事務組合（千葉県市町村交通災害共済特別会計）</t>
    <rPh sb="0" eb="12">
      <t>チバケンシチョウソンソウゴウジムクミアイ</t>
    </rPh>
    <rPh sb="13" eb="16">
      <t>チバケン</t>
    </rPh>
    <rPh sb="16" eb="23">
      <t>シチョウソンコウツウサイガイ</t>
    </rPh>
    <rPh sb="23" eb="27">
      <t>キョウサイトクベツ</t>
    </rPh>
    <rPh sb="27" eb="29">
      <t>カイケイ</t>
    </rPh>
    <phoneticPr fontId="10"/>
  </si>
  <si>
    <t>国保国吉病院組合（国保国吉会計）</t>
    <rPh sb="0" eb="4">
      <t>コクホクニヨシ</t>
    </rPh>
    <rPh sb="4" eb="6">
      <t>ビョウイン</t>
    </rPh>
    <rPh sb="6" eb="8">
      <t>クミアイ</t>
    </rPh>
    <rPh sb="9" eb="11">
      <t>コクホ</t>
    </rPh>
    <rPh sb="11" eb="13">
      <t>クニヨシ</t>
    </rPh>
    <rPh sb="13" eb="15">
      <t>カイケイ</t>
    </rPh>
    <phoneticPr fontId="10"/>
  </si>
  <si>
    <t>夷隅郡市広域市町村圏事務組合（一般会計）</t>
    <rPh sb="0" eb="4">
      <t>イスミグンシ</t>
    </rPh>
    <rPh sb="4" eb="9">
      <t>コウイキシチョウソン</t>
    </rPh>
    <rPh sb="9" eb="10">
      <t>ケン</t>
    </rPh>
    <rPh sb="10" eb="14">
      <t>ジムクミアイ</t>
    </rPh>
    <rPh sb="15" eb="19">
      <t>イッパンカイケイ</t>
    </rPh>
    <phoneticPr fontId="10"/>
  </si>
  <si>
    <t>南房総広域水道企業団（水道用水供給事業）</t>
    <rPh sb="0" eb="3">
      <t>ミナミボウソウ</t>
    </rPh>
    <rPh sb="3" eb="7">
      <t>コウイキスイドウ</t>
    </rPh>
    <rPh sb="7" eb="10">
      <t>キギョウダン</t>
    </rPh>
    <phoneticPr fontId="10"/>
  </si>
  <si>
    <t>夷隅環境衛生組合（一般会計）</t>
    <rPh sb="0" eb="8">
      <t>イスミカンキョウエイセイクミアイ</t>
    </rPh>
    <rPh sb="9" eb="13">
      <t>イッパンカイケイ</t>
    </rPh>
    <phoneticPr fontId="10"/>
  </si>
  <si>
    <t>布施学校組合（一般会計）</t>
    <rPh sb="0" eb="6">
      <t>フセガッコウクミアイ</t>
    </rPh>
    <rPh sb="7" eb="11">
      <t>イッパンカイケイ</t>
    </rPh>
    <phoneticPr fontId="10"/>
  </si>
  <si>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10"/>
  </si>
  <si>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0"/>
  </si>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</sst>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145139</c:v>
                </c:pt>
                <c:pt idx="1">
                  <c:v>125391</c:v>
                </c:pt>
                <c:pt idx="2">
                  <c:v>138402</c:v>
                </c:pt>
                <c:pt idx="3">
                  <c:v>146367</c:v>
                </c:pt>
                <c:pt idx="4">
                  <c:v>165181</c:v>
                </c:pt>
              </c:numCache>
            </c:numRef>
          </c:val>
          <c:smooth val="0"/>
          <c:extLst>
            <c:ext xmlns:c16="http://schemas.microsoft.com/office/drawing/2014/chart" uri="{C3380CC4-5D6E-409C-BE32-E72D297353CC}">
              <c16:uniqueId val="{00000000-749E-4E48-8A66-DC8F690D231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61057</c:v>
                </c:pt>
                <c:pt idx="1">
                  <c:v>69098</c:v>
                </c:pt>
                <c:pt idx="2">
                  <c:v>50979</c:v>
                </c:pt>
                <c:pt idx="3">
                  <c:v>41530</c:v>
                </c:pt>
                <c:pt idx="4">
                  <c:v>40171</c:v>
                </c:pt>
              </c:numCache>
            </c:numRef>
          </c:val>
          <c:smooth val="0"/>
          <c:extLst>
            <c:ext xmlns:c16="http://schemas.microsoft.com/office/drawing/2014/chart" uri="{C3380CC4-5D6E-409C-BE32-E72D297353CC}">
              <c16:uniqueId val="{00000001-749E-4E48-8A66-DC8F690D231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7.12</c:v>
                </c:pt>
                <c:pt idx="1">
                  <c:v>10.16</c:v>
                </c:pt>
                <c:pt idx="2">
                  <c:v>14.03</c:v>
                </c:pt>
                <c:pt idx="3">
                  <c:v>12.78</c:v>
                </c:pt>
                <c:pt idx="4">
                  <c:v>11.89</c:v>
                </c:pt>
              </c:numCache>
            </c:numRef>
          </c:val>
          <c:extLst>
            <c:ext xmlns:c16="http://schemas.microsoft.com/office/drawing/2014/chart" uri="{C3380CC4-5D6E-409C-BE32-E72D297353CC}">
              <c16:uniqueId val="{00000000-CB56-4BC9-ACAD-2EF2EC7AD95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15.57</c:v>
                </c:pt>
                <c:pt idx="1">
                  <c:v>17.46</c:v>
                </c:pt>
                <c:pt idx="2">
                  <c:v>17.87</c:v>
                </c:pt>
                <c:pt idx="3">
                  <c:v>18.29</c:v>
                </c:pt>
                <c:pt idx="4">
                  <c:v>21.4</c:v>
                </c:pt>
              </c:numCache>
            </c:numRef>
          </c:val>
          <c:extLst>
            <c:ext xmlns:c16="http://schemas.microsoft.com/office/drawing/2014/chart" uri="{C3380CC4-5D6E-409C-BE32-E72D297353CC}">
              <c16:uniqueId val="{00000001-CB56-4BC9-ACAD-2EF2EC7AD95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-0.28000000000000003</c:v>
                </c:pt>
                <c:pt idx="1">
                  <c:v>6.02</c:v>
                </c:pt>
                <c:pt idx="2">
                  <c:v>6.58</c:v>
                </c:pt>
                <c:pt idx="3">
                  <c:v>-1.56</c:v>
                </c:pt>
                <c:pt idx="4">
                  <c:v>2.13</c:v>
                </c:pt>
              </c:numCache>
            </c:numRef>
          </c:val>
          <c:smooth val="0"/>
          <c:extLst>
            <c:ext xmlns:c16="http://schemas.microsoft.com/office/drawing/2014/chart" uri="{C3380CC4-5D6E-409C-BE32-E72D297353CC}">
              <c16:uniqueId val="{00000002-CB56-4BC9-ACAD-2EF2EC7AD95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F85-4397-AA0B-3FC28B19862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F85-4397-AA0B-3FC28B19862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F85-4397-AA0B-3FC28B19862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F85-4397-AA0B-3FC28B19862D}"/>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5F85-4397-AA0B-3FC28B19862D}"/>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0.02</c:v>
                </c:pt>
                <c:pt idx="8">
                  <c:v>#N/A</c:v>
                </c:pt>
                <c:pt idx="9">
                  <c:v>0.08</c:v>
                </c:pt>
              </c:numCache>
            </c:numRef>
          </c:val>
          <c:extLst>
            <c:ext xmlns:c16="http://schemas.microsoft.com/office/drawing/2014/chart" uri="{C3380CC4-5D6E-409C-BE32-E72D297353CC}">
              <c16:uniqueId val="{00000005-5F85-4397-AA0B-3FC28B19862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4.4400000000000004</c:v>
                </c:pt>
                <c:pt idx="2">
                  <c:v>#N/A</c:v>
                </c:pt>
                <c:pt idx="3">
                  <c:v>4.0199999999999996</c:v>
                </c:pt>
                <c:pt idx="4">
                  <c:v>#N/A</c:v>
                </c:pt>
                <c:pt idx="5">
                  <c:v>3.33</c:v>
                </c:pt>
                <c:pt idx="6">
                  <c:v>#N/A</c:v>
                </c:pt>
                <c:pt idx="7">
                  <c:v>3.07</c:v>
                </c:pt>
                <c:pt idx="8">
                  <c:v>#N/A</c:v>
                </c:pt>
                <c:pt idx="9">
                  <c:v>1.91</c:v>
                </c:pt>
              </c:numCache>
            </c:numRef>
          </c:val>
          <c:extLst>
            <c:ext xmlns:c16="http://schemas.microsoft.com/office/drawing/2014/chart" uri="{C3380CC4-5D6E-409C-BE32-E72D297353CC}">
              <c16:uniqueId val="{00000006-5F85-4397-AA0B-3FC28B19862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4.18</c:v>
                </c:pt>
                <c:pt idx="2">
                  <c:v>#N/A</c:v>
                </c:pt>
                <c:pt idx="3">
                  <c:v>5.13</c:v>
                </c:pt>
                <c:pt idx="4">
                  <c:v>#N/A</c:v>
                </c:pt>
                <c:pt idx="5">
                  <c:v>5.37</c:v>
                </c:pt>
                <c:pt idx="6">
                  <c:v>#N/A</c:v>
                </c:pt>
                <c:pt idx="7">
                  <c:v>6.63</c:v>
                </c:pt>
                <c:pt idx="8">
                  <c:v>#N/A</c:v>
                </c:pt>
                <c:pt idx="9">
                  <c:v>8.2799999999999994</c:v>
                </c:pt>
              </c:numCache>
            </c:numRef>
          </c:val>
          <c:extLst>
            <c:ext xmlns:c16="http://schemas.microsoft.com/office/drawing/2014/chart" uri="{C3380CC4-5D6E-409C-BE32-E72D297353CC}">
              <c16:uniqueId val="{00000007-5F85-4397-AA0B-3FC28B19862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7.12</c:v>
                </c:pt>
                <c:pt idx="2">
                  <c:v>#N/A</c:v>
                </c:pt>
                <c:pt idx="3">
                  <c:v>10.16</c:v>
                </c:pt>
                <c:pt idx="4">
                  <c:v>#N/A</c:v>
                </c:pt>
                <c:pt idx="5">
                  <c:v>14.02</c:v>
                </c:pt>
                <c:pt idx="6">
                  <c:v>#N/A</c:v>
                </c:pt>
                <c:pt idx="7">
                  <c:v>12.78</c:v>
                </c:pt>
                <c:pt idx="8">
                  <c:v>#N/A</c:v>
                </c:pt>
                <c:pt idx="9">
                  <c:v>11.89</c:v>
                </c:pt>
              </c:numCache>
            </c:numRef>
          </c:val>
          <c:extLst>
            <c:ext xmlns:c16="http://schemas.microsoft.com/office/drawing/2014/chart" uri="{C3380CC4-5D6E-409C-BE32-E72D297353CC}">
              <c16:uniqueId val="{00000008-5F85-4397-AA0B-3FC28B19862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42.96</c:v>
                </c:pt>
                <c:pt idx="2">
                  <c:v>#N/A</c:v>
                </c:pt>
                <c:pt idx="3">
                  <c:v>39.42</c:v>
                </c:pt>
                <c:pt idx="4">
                  <c:v>#N/A</c:v>
                </c:pt>
                <c:pt idx="5">
                  <c:v>34.46</c:v>
                </c:pt>
                <c:pt idx="6">
                  <c:v>#N/A</c:v>
                </c:pt>
                <c:pt idx="7">
                  <c:v>29.91</c:v>
                </c:pt>
                <c:pt idx="8">
                  <c:v>#N/A</c:v>
                </c:pt>
                <c:pt idx="9">
                  <c:v>20.170000000000002</c:v>
                </c:pt>
              </c:numCache>
            </c:numRef>
          </c:val>
          <c:extLst>
            <c:ext xmlns:c16="http://schemas.microsoft.com/office/drawing/2014/chart" uri="{C3380CC4-5D6E-409C-BE32-E72D297353CC}">
              <c16:uniqueId val="{00000009-5F85-4397-AA0B-3FC28B19862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261</c:v>
                </c:pt>
                <c:pt idx="5">
                  <c:v>268</c:v>
                </c:pt>
                <c:pt idx="8">
                  <c:v>266</c:v>
                </c:pt>
                <c:pt idx="11">
                  <c:v>278</c:v>
                </c:pt>
                <c:pt idx="14">
                  <c:v>248</c:v>
                </c:pt>
              </c:numCache>
            </c:numRef>
          </c:val>
          <c:extLst>
            <c:ext xmlns:c16="http://schemas.microsoft.com/office/drawing/2014/chart" uri="{C3380CC4-5D6E-409C-BE32-E72D297353CC}">
              <c16:uniqueId val="{00000000-ABC0-4C62-8114-477A7D39990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BC0-4C62-8114-477A7D39990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BC0-4C62-8114-477A7D39990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26</c:v>
                </c:pt>
                <c:pt idx="3">
                  <c:v>29</c:v>
                </c:pt>
                <c:pt idx="6">
                  <c:v>27</c:v>
                </c:pt>
                <c:pt idx="9">
                  <c:v>26</c:v>
                </c:pt>
                <c:pt idx="12">
                  <c:v>23</c:v>
                </c:pt>
              </c:numCache>
            </c:numRef>
          </c:val>
          <c:extLst>
            <c:ext xmlns:c16="http://schemas.microsoft.com/office/drawing/2014/chart" uri="{C3380CC4-5D6E-409C-BE32-E72D297353CC}">
              <c16:uniqueId val="{00000003-ABC0-4C62-8114-477A7D39990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c:v>
                </c:pt>
                <c:pt idx="3">
                  <c:v>2</c:v>
                </c:pt>
                <c:pt idx="6">
                  <c:v>1</c:v>
                </c:pt>
                <c:pt idx="9">
                  <c:v>1</c:v>
                </c:pt>
                <c:pt idx="12">
                  <c:v>2</c:v>
                </c:pt>
              </c:numCache>
            </c:numRef>
          </c:val>
          <c:extLst>
            <c:ext xmlns:c16="http://schemas.microsoft.com/office/drawing/2014/chart" uri="{C3380CC4-5D6E-409C-BE32-E72D297353CC}">
              <c16:uniqueId val="{00000004-ABC0-4C62-8114-477A7D39990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C0-4C62-8114-477A7D39990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BC0-4C62-8114-477A7D39990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312</c:v>
                </c:pt>
                <c:pt idx="3">
                  <c:v>333</c:v>
                </c:pt>
                <c:pt idx="6">
                  <c:v>350</c:v>
                </c:pt>
                <c:pt idx="9">
                  <c:v>366</c:v>
                </c:pt>
                <c:pt idx="12">
                  <c:v>348</c:v>
                </c:pt>
              </c:numCache>
            </c:numRef>
          </c:val>
          <c:extLst>
            <c:ext xmlns:c16="http://schemas.microsoft.com/office/drawing/2014/chart" uri="{C3380CC4-5D6E-409C-BE32-E72D297353CC}">
              <c16:uniqueId val="{00000007-ABC0-4C62-8114-477A7D39990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78</c:v>
                </c:pt>
                <c:pt idx="2">
                  <c:v>#N/A</c:v>
                </c:pt>
                <c:pt idx="3">
                  <c:v>#N/A</c:v>
                </c:pt>
                <c:pt idx="4">
                  <c:v>96</c:v>
                </c:pt>
                <c:pt idx="5">
                  <c:v>#N/A</c:v>
                </c:pt>
                <c:pt idx="6">
                  <c:v>#N/A</c:v>
                </c:pt>
                <c:pt idx="7">
                  <c:v>112</c:v>
                </c:pt>
                <c:pt idx="8">
                  <c:v>#N/A</c:v>
                </c:pt>
                <c:pt idx="9">
                  <c:v>#N/A</c:v>
                </c:pt>
                <c:pt idx="10">
                  <c:v>115</c:v>
                </c:pt>
                <c:pt idx="11">
                  <c:v>#N/A</c:v>
                </c:pt>
                <c:pt idx="12">
                  <c:v>#N/A</c:v>
                </c:pt>
                <c:pt idx="13">
                  <c:v>125</c:v>
                </c:pt>
                <c:pt idx="14">
                  <c:v>#N/A</c:v>
                </c:pt>
              </c:numCache>
            </c:numRef>
          </c:val>
          <c:smooth val="0"/>
          <c:extLst>
            <c:ext xmlns:c16="http://schemas.microsoft.com/office/drawing/2014/chart" uri="{C3380CC4-5D6E-409C-BE32-E72D297353CC}">
              <c16:uniqueId val="{00000008-ABC0-4C62-8114-477A7D39990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2881</c:v>
                </c:pt>
                <c:pt idx="5">
                  <c:v>2903</c:v>
                </c:pt>
                <c:pt idx="8">
                  <c:v>2766</c:v>
                </c:pt>
                <c:pt idx="11">
                  <c:v>2570</c:v>
                </c:pt>
                <c:pt idx="14">
                  <c:v>2409</c:v>
                </c:pt>
              </c:numCache>
            </c:numRef>
          </c:val>
          <c:extLst>
            <c:ext xmlns:c16="http://schemas.microsoft.com/office/drawing/2014/chart" uri="{C3380CC4-5D6E-409C-BE32-E72D297353CC}">
              <c16:uniqueId val="{00000000-401F-44C2-A1AC-B6492E75A23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54</c:v>
                </c:pt>
                <c:pt idx="5">
                  <c:v>48</c:v>
                </c:pt>
                <c:pt idx="8">
                  <c:v>43</c:v>
                </c:pt>
                <c:pt idx="11">
                  <c:v>37</c:v>
                </c:pt>
                <c:pt idx="14">
                  <c:v>29</c:v>
                </c:pt>
              </c:numCache>
            </c:numRef>
          </c:val>
          <c:extLst>
            <c:ext xmlns:c16="http://schemas.microsoft.com/office/drawing/2014/chart" uri="{C3380CC4-5D6E-409C-BE32-E72D297353CC}">
              <c16:uniqueId val="{00000001-401F-44C2-A1AC-B6492E75A23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985</c:v>
                </c:pt>
                <c:pt idx="5">
                  <c:v>981</c:v>
                </c:pt>
                <c:pt idx="8">
                  <c:v>1197</c:v>
                </c:pt>
                <c:pt idx="11">
                  <c:v>1423</c:v>
                </c:pt>
                <c:pt idx="14">
                  <c:v>1604</c:v>
                </c:pt>
              </c:numCache>
            </c:numRef>
          </c:val>
          <c:extLst>
            <c:ext xmlns:c16="http://schemas.microsoft.com/office/drawing/2014/chart" uri="{C3380CC4-5D6E-409C-BE32-E72D297353CC}">
              <c16:uniqueId val="{00000002-401F-44C2-A1AC-B6492E75A23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01F-44C2-A1AC-B6492E75A23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01F-44C2-A1AC-B6492E75A23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01F-44C2-A1AC-B6492E75A23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802</c:v>
                </c:pt>
                <c:pt idx="3">
                  <c:v>770</c:v>
                </c:pt>
                <c:pt idx="6">
                  <c:v>732</c:v>
                </c:pt>
                <c:pt idx="9">
                  <c:v>694</c:v>
                </c:pt>
                <c:pt idx="12">
                  <c:v>631</c:v>
                </c:pt>
              </c:numCache>
            </c:numRef>
          </c:val>
          <c:extLst>
            <c:ext xmlns:c16="http://schemas.microsoft.com/office/drawing/2014/chart" uri="{C3380CC4-5D6E-409C-BE32-E72D297353CC}">
              <c16:uniqueId val="{00000006-401F-44C2-A1AC-B6492E75A23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343</c:v>
                </c:pt>
                <c:pt idx="3">
                  <c:v>320</c:v>
                </c:pt>
                <c:pt idx="6">
                  <c:v>290</c:v>
                </c:pt>
                <c:pt idx="9">
                  <c:v>260</c:v>
                </c:pt>
                <c:pt idx="12">
                  <c:v>246</c:v>
                </c:pt>
              </c:numCache>
            </c:numRef>
          </c:val>
          <c:extLst>
            <c:ext xmlns:c16="http://schemas.microsoft.com/office/drawing/2014/chart" uri="{C3380CC4-5D6E-409C-BE32-E72D297353CC}">
              <c16:uniqueId val="{00000007-401F-44C2-A1AC-B6492E75A23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44</c:v>
                </c:pt>
                <c:pt idx="3">
                  <c:v>40</c:v>
                </c:pt>
                <c:pt idx="6">
                  <c:v>30</c:v>
                </c:pt>
                <c:pt idx="9">
                  <c:v>19</c:v>
                </c:pt>
                <c:pt idx="12">
                  <c:v>19</c:v>
                </c:pt>
              </c:numCache>
            </c:numRef>
          </c:val>
          <c:extLst>
            <c:ext xmlns:c16="http://schemas.microsoft.com/office/drawing/2014/chart" uri="{C3380CC4-5D6E-409C-BE32-E72D297353CC}">
              <c16:uniqueId val="{00000008-401F-44C2-A1AC-B6492E75A23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01F-44C2-A1AC-B6492E75A23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3418</c:v>
                </c:pt>
                <c:pt idx="3">
                  <c:v>3512</c:v>
                </c:pt>
                <c:pt idx="6">
                  <c:v>3354</c:v>
                </c:pt>
                <c:pt idx="9">
                  <c:v>3074</c:v>
                </c:pt>
                <c:pt idx="12">
                  <c:v>2835</c:v>
                </c:pt>
              </c:numCache>
            </c:numRef>
          </c:val>
          <c:extLst>
            <c:ext xmlns:c16="http://schemas.microsoft.com/office/drawing/2014/chart" uri="{C3380CC4-5D6E-409C-BE32-E72D297353CC}">
              <c16:uniqueId val="{0000000A-401F-44C2-A1AC-B6492E75A23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686</c:v>
                </c:pt>
                <c:pt idx="2">
                  <c:v>#N/A</c:v>
                </c:pt>
                <c:pt idx="3">
                  <c:v>#N/A</c:v>
                </c:pt>
                <c:pt idx="4">
                  <c:v>711</c:v>
                </c:pt>
                <c:pt idx="5">
                  <c:v>#N/A</c:v>
                </c:pt>
                <c:pt idx="6">
                  <c:v>#N/A</c:v>
                </c:pt>
                <c:pt idx="7">
                  <c:v>400</c:v>
                </c:pt>
                <c:pt idx="8">
                  <c:v>#N/A</c:v>
                </c:pt>
                <c:pt idx="9">
                  <c:v>#N/A</c:v>
                </c:pt>
                <c:pt idx="10">
                  <c:v>18</c:v>
                </c:pt>
                <c:pt idx="11">
                  <c:v>#N/A</c:v>
                </c:pt>
                <c:pt idx="12">
                  <c:v>#N/A</c:v>
                </c:pt>
                <c:pt idx="13">
                  <c:v>0</c:v>
                </c:pt>
                <c:pt idx="14">
                  <c:v>#N/A</c:v>
                </c:pt>
              </c:numCache>
            </c:numRef>
          </c:val>
          <c:smooth val="0"/>
          <c:extLst>
            <c:ext xmlns:c16="http://schemas.microsoft.com/office/drawing/2014/chart" uri="{C3380CC4-5D6E-409C-BE32-E72D297353CC}">
              <c16:uniqueId val="{0000000B-401F-44C2-A1AC-B6492E75A23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481</c:v>
                </c:pt>
                <c:pt idx="1">
                  <c:v>481</c:v>
                </c:pt>
                <c:pt idx="2">
                  <c:v>561</c:v>
                </c:pt>
              </c:numCache>
            </c:numRef>
          </c:val>
          <c:extLst>
            <c:ext xmlns:c16="http://schemas.microsoft.com/office/drawing/2014/chart" uri="{C3380CC4-5D6E-409C-BE32-E72D297353CC}">
              <c16:uniqueId val="{00000000-1BA4-4598-8463-22D2D91666E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11</c:v>
                </c:pt>
                <c:pt idx="1">
                  <c:v>11</c:v>
                </c:pt>
                <c:pt idx="2">
                  <c:v>23</c:v>
                </c:pt>
              </c:numCache>
            </c:numRef>
          </c:val>
          <c:extLst>
            <c:ext xmlns:c16="http://schemas.microsoft.com/office/drawing/2014/chart" uri="{C3380CC4-5D6E-409C-BE32-E72D297353CC}">
              <c16:uniqueId val="{00000001-1BA4-4598-8463-22D2D91666E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481</c:v>
                </c:pt>
                <c:pt idx="1">
                  <c:v>706</c:v>
                </c:pt>
                <c:pt idx="2">
                  <c:v>794</c:v>
                </c:pt>
              </c:numCache>
            </c:numRef>
          </c:val>
          <c:extLst>
            <c:ext xmlns:c16="http://schemas.microsoft.com/office/drawing/2014/chart" uri="{C3380CC4-5D6E-409C-BE32-E72D297353CC}">
              <c16:uniqueId val="{00000002-1BA4-4598-8463-22D2D91666E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千葉県御宿町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7,000
6,925
24.85
4,319,134
3,977,423
311,935
2,622,964
2,835,123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財政力指数については</a:t>
          </a:r>
          <a:r>
            <a:rPr kumimoji="1" lang="en-US" altLang="ja-JP" sz="1100" b="0" i="0" baseline="0">
              <a:solidFill>
                <a:schemeClr val="dk1"/>
              </a:solidFill>
              <a:effectLst/>
              <a:latin typeface="+mn-lt"/>
              <a:ea typeface="+mn-ea"/>
              <a:cs typeface="+mn-cs"/>
            </a:rPr>
            <a:t>0.39</a:t>
          </a:r>
          <a:r>
            <a:rPr kumimoji="1" lang="ja-JP" altLang="ja-JP" sz="1100" b="0" i="0" baseline="0">
              <a:solidFill>
                <a:schemeClr val="dk1"/>
              </a:solidFill>
              <a:effectLst/>
              <a:latin typeface="+mn-lt"/>
              <a:ea typeface="+mn-ea"/>
              <a:cs typeface="+mn-cs"/>
            </a:rPr>
            <a:t>と</a:t>
          </a:r>
          <a:r>
            <a:rPr kumimoji="1" lang="ja-JP" altLang="en-US" sz="1100" b="0" i="0" baseline="0">
              <a:solidFill>
                <a:schemeClr val="dk1"/>
              </a:solidFill>
              <a:effectLst/>
              <a:latin typeface="+mn-lt"/>
              <a:ea typeface="+mn-ea"/>
              <a:cs typeface="+mn-cs"/>
            </a:rPr>
            <a:t>前年度と同指数であった</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前年度までの分母の拡大による単年度指数の低下が抑えられたと考えられる。</a:t>
          </a:r>
          <a:r>
            <a:rPr kumimoji="1" lang="ja-JP" altLang="ja-JP" sz="1100" b="0" i="0" baseline="0">
              <a:solidFill>
                <a:schemeClr val="dk1"/>
              </a:solidFill>
              <a:effectLst/>
              <a:latin typeface="+mn-lt"/>
              <a:ea typeface="+mn-ea"/>
              <a:cs typeface="+mn-cs"/>
            </a:rPr>
            <a:t>当町は大きな産業がなく法人数も少ないため、個人町民税と固定資産税が主な自主財源であ</a:t>
          </a:r>
          <a:r>
            <a:rPr kumimoji="1" lang="ja-JP" altLang="en-US" sz="1100" b="0" i="0" baseline="0">
              <a:solidFill>
                <a:schemeClr val="dk1"/>
              </a:solidFill>
              <a:effectLst/>
              <a:latin typeface="+mn-lt"/>
              <a:ea typeface="+mn-ea"/>
              <a:cs typeface="+mn-cs"/>
            </a:rPr>
            <a:t>り</a:t>
          </a:r>
          <a:r>
            <a:rPr kumimoji="1" lang="ja-JP" altLang="ja-JP" sz="1100" b="0" i="0" baseline="0">
              <a:solidFill>
                <a:schemeClr val="dk1"/>
              </a:solidFill>
              <a:effectLst/>
              <a:latin typeface="+mn-lt"/>
              <a:ea typeface="+mn-ea"/>
              <a:cs typeface="+mn-cs"/>
            </a:rPr>
            <a:t>、高齢化と人口減少が著しい状況から</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地方交付税に頼る財源構造は今後も継続することが想定される。</a:t>
          </a:r>
          <a:r>
            <a:rPr kumimoji="1" lang="ja-JP" altLang="en-US" sz="1100" b="0" i="0" baseline="0">
              <a:solidFill>
                <a:schemeClr val="dk1"/>
              </a:solidFill>
              <a:effectLst/>
              <a:latin typeface="+mn-lt"/>
              <a:ea typeface="+mn-ea"/>
              <a:cs typeface="+mn-cs"/>
            </a:rPr>
            <a:t>更なる</a:t>
          </a:r>
          <a:r>
            <a:rPr kumimoji="1" lang="ja-JP" altLang="ja-JP" sz="1100" b="0" i="0" baseline="0">
              <a:solidFill>
                <a:schemeClr val="dk1"/>
              </a:solidFill>
              <a:effectLst/>
              <a:latin typeface="+mn-lt"/>
              <a:ea typeface="+mn-ea"/>
              <a:cs typeface="+mn-cs"/>
            </a:rPr>
            <a:t>徴収強化</a:t>
          </a:r>
          <a:r>
            <a:rPr kumimoji="1" lang="ja-JP" altLang="en-US" sz="1100" b="0" i="0" baseline="0">
              <a:solidFill>
                <a:schemeClr val="dk1"/>
              </a:solidFill>
              <a:effectLst/>
              <a:latin typeface="+mn-lt"/>
              <a:ea typeface="+mn-ea"/>
              <a:cs typeface="+mn-cs"/>
            </a:rPr>
            <a:t>や経常的な</a:t>
          </a:r>
          <a:r>
            <a:rPr kumimoji="1" lang="ja-JP" altLang="ja-JP" sz="1100" b="0" i="0" baseline="0">
              <a:solidFill>
                <a:schemeClr val="dk1"/>
              </a:solidFill>
              <a:effectLst/>
              <a:latin typeface="+mn-lt"/>
              <a:ea typeface="+mn-ea"/>
              <a:cs typeface="+mn-cs"/>
            </a:rPr>
            <a:t>歳出の徹底的な見直し</a:t>
          </a:r>
          <a:r>
            <a:rPr kumimoji="1" lang="ja-JP" altLang="en-US" sz="1100" b="0" i="0" baseline="0">
              <a:solidFill>
                <a:schemeClr val="dk1"/>
              </a:solidFill>
              <a:effectLst/>
              <a:latin typeface="+mn-lt"/>
              <a:ea typeface="+mn-ea"/>
              <a:cs typeface="+mn-cs"/>
            </a:rPr>
            <a:t>を行い</a:t>
          </a:r>
          <a:r>
            <a:rPr kumimoji="1" lang="ja-JP" altLang="ja-JP" sz="1100" b="0" i="0" baseline="0">
              <a:solidFill>
                <a:schemeClr val="dk1"/>
              </a:solidFill>
              <a:effectLst/>
              <a:latin typeface="+mn-lt"/>
              <a:ea typeface="+mn-ea"/>
              <a:cs typeface="+mn-cs"/>
            </a:rPr>
            <a:t>、長期的に安定した財政運営に努める。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31045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3122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4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31045</xdr:rowOff>
    </xdr:from>
    <xdr:to>
      <xdr:col>24</xdr:col>
      <xdr:colOff>12700</xdr:colOff>
      <xdr:row>44</xdr:row>
      <xdr:rowOff>31045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7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65617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2665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38805</xdr:rowOff>
    </xdr:from>
    <xdr:to>
      <xdr:col>19</xdr:col>
      <xdr:colOff>133350</xdr:colOff>
      <xdr:row>42</xdr:row>
      <xdr:rowOff>65617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2397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11995</xdr:rowOff>
    </xdr:from>
    <xdr:to>
      <xdr:col>15</xdr:col>
      <xdr:colOff>82550</xdr:colOff>
      <xdr:row>42</xdr:row>
      <xdr:rowOff>38805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2128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11995</xdr:rowOff>
    </xdr:from>
    <xdr:to>
      <xdr:col>11</xdr:col>
      <xdr:colOff>31750</xdr:colOff>
      <xdr:row>42</xdr:row>
      <xdr:rowOff>11995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212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159455</xdr:rowOff>
    </xdr:from>
    <xdr:to>
      <xdr:col>11</xdr:col>
      <xdr:colOff>82550</xdr:colOff>
      <xdr:row>42</xdr:row>
      <xdr:rowOff>89605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74382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74382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31344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159455</xdr:rowOff>
    </xdr:from>
    <xdr:to>
      <xdr:col>15</xdr:col>
      <xdr:colOff>133350</xdr:colOff>
      <xdr:row>42</xdr:row>
      <xdr:rowOff>89605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99782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132645</xdr:rowOff>
    </xdr:from>
    <xdr:to>
      <xdr:col>11</xdr:col>
      <xdr:colOff>82550</xdr:colOff>
      <xdr:row>42</xdr:row>
      <xdr:rowOff>62795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経常収支比率は</a:t>
          </a:r>
          <a:r>
            <a:rPr kumimoji="1" lang="en-US" altLang="ja-JP" sz="1100" b="0" i="0" baseline="0">
              <a:solidFill>
                <a:schemeClr val="dk1"/>
              </a:solidFill>
              <a:effectLst/>
              <a:latin typeface="+mn-lt"/>
              <a:ea typeface="+mn-ea"/>
              <a:cs typeface="+mn-cs"/>
            </a:rPr>
            <a:t>90.4%</a:t>
          </a:r>
          <a:r>
            <a:rPr kumimoji="1" lang="ja-JP" altLang="ja-JP" sz="1100" b="0" i="0" baseline="0">
              <a:solidFill>
                <a:schemeClr val="dk1"/>
              </a:solidFill>
              <a:effectLst/>
              <a:latin typeface="+mn-lt"/>
              <a:ea typeface="+mn-ea"/>
              <a:cs typeface="+mn-cs"/>
            </a:rPr>
            <a:t>となり、</a:t>
          </a:r>
          <a:r>
            <a:rPr kumimoji="1" lang="ja-JP" altLang="en-US"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年度と比較して</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ポイント増加した。主な要因としては、分母となる経常経費一般充当財源の</a:t>
          </a:r>
          <a:r>
            <a:rPr kumimoji="1" lang="ja-JP" altLang="en-US" sz="1100" b="0" i="0" baseline="0">
              <a:solidFill>
                <a:schemeClr val="dk1"/>
              </a:solidFill>
              <a:effectLst/>
              <a:latin typeface="+mn-lt"/>
              <a:ea typeface="+mn-ea"/>
              <a:cs typeface="+mn-cs"/>
            </a:rPr>
            <a:t>地方交付税が</a:t>
          </a:r>
          <a:r>
            <a:rPr kumimoji="1" lang="ja-JP" altLang="ja-JP" sz="1100" b="0" i="0" baseline="0">
              <a:solidFill>
                <a:schemeClr val="dk1"/>
              </a:solidFill>
              <a:effectLst/>
              <a:latin typeface="+mn-lt"/>
              <a:ea typeface="+mn-ea"/>
              <a:cs typeface="+mn-cs"/>
            </a:rPr>
            <a:t>減少したこと</a:t>
          </a:r>
          <a:r>
            <a:rPr kumimoji="1" lang="ja-JP" altLang="en-US" sz="1100" b="0" i="0" baseline="0">
              <a:solidFill>
                <a:schemeClr val="dk1"/>
              </a:solidFill>
              <a:effectLst/>
              <a:latin typeface="+mn-lt"/>
              <a:ea typeface="+mn-ea"/>
              <a:cs typeface="+mn-cs"/>
            </a:rPr>
            <a:t>が影響している。また、</a:t>
          </a:r>
          <a:r>
            <a:rPr kumimoji="1" lang="ja-JP" altLang="ja-JP" sz="1100" b="0" i="0" baseline="0">
              <a:solidFill>
                <a:schemeClr val="dk1"/>
              </a:solidFill>
              <a:effectLst/>
              <a:latin typeface="+mn-lt"/>
              <a:ea typeface="+mn-ea"/>
              <a:cs typeface="+mn-cs"/>
            </a:rPr>
            <a:t>分子では公債費の</a:t>
          </a:r>
          <a:r>
            <a:rPr kumimoji="1" lang="ja-JP" altLang="en-US" sz="1100" b="0" i="0" baseline="0">
              <a:solidFill>
                <a:schemeClr val="dk1"/>
              </a:solidFill>
              <a:effectLst/>
              <a:latin typeface="+mn-lt"/>
              <a:ea typeface="+mn-ea"/>
              <a:cs typeface="+mn-cs"/>
            </a:rPr>
            <a:t>減少などはあるものの、高齢化の影響により扶助費は横ばいから増加と</a:t>
          </a:r>
          <a:r>
            <a:rPr kumimoji="1" lang="ja-JP" altLang="ja-JP" sz="1100" b="0" i="0" baseline="0">
              <a:solidFill>
                <a:schemeClr val="dk1"/>
              </a:solidFill>
              <a:effectLst/>
              <a:latin typeface="+mn-lt"/>
              <a:ea typeface="+mn-ea"/>
              <a:cs typeface="+mn-cs"/>
            </a:rPr>
            <a:t>財政の弾力性を低下させる要因となっており、経常一般財源の適正確保に向け、一層の徴収強化などを行う必要がある。また、国と基調を合わせた歳出改革に取り組み、事業の見直しと効率的な行財政運営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54471"/>
          <a:ext cx="0" cy="1492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96748</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100754</xdr:rowOff>
    </xdr:from>
    <xdr:to>
      <xdr:col>23</xdr:col>
      <xdr:colOff>133350</xdr:colOff>
      <xdr:row>63</xdr:row>
      <xdr:rowOff>9737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730654"/>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42350</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0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32385</xdr:rowOff>
    </xdr:from>
    <xdr:to>
      <xdr:col>19</xdr:col>
      <xdr:colOff>133350</xdr:colOff>
      <xdr:row>62</xdr:row>
      <xdr:rowOff>100754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662285"/>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101406</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38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32385</xdr:rowOff>
    </xdr:from>
    <xdr:to>
      <xdr:col>15</xdr:col>
      <xdr:colOff>82550</xdr:colOff>
      <xdr:row>63</xdr:row>
      <xdr:rowOff>102235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66228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140140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102235</xdr:rowOff>
    </xdr:from>
    <xdr:to>
      <xdr:col>11</xdr:col>
      <xdr:colOff>31750</xdr:colOff>
      <xdr:row>63</xdr:row>
      <xdr:rowOff>158538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903585"/>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62671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102887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130387</xdr:rowOff>
    </xdr:from>
    <xdr:to>
      <xdr:col>23</xdr:col>
      <xdr:colOff>184150</xdr:colOff>
      <xdr:row>63</xdr:row>
      <xdr:rowOff>60537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102464</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3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49954</xdr:rowOff>
    </xdr:from>
    <xdr:to>
      <xdr:col>19</xdr:col>
      <xdr:colOff>184150</xdr:colOff>
      <xdr:row>62</xdr:row>
      <xdr:rowOff>151554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136331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76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153035</xdr:rowOff>
    </xdr:from>
    <xdr:to>
      <xdr:col>15</xdr:col>
      <xdr:colOff>133350</xdr:colOff>
      <xdr:row>62</xdr:row>
      <xdr:rowOff>83185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67962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9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51435</xdr:rowOff>
    </xdr:from>
    <xdr:to>
      <xdr:col>11</xdr:col>
      <xdr:colOff>82550</xdr:colOff>
      <xdr:row>63</xdr:row>
      <xdr:rowOff>153035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137812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107738</xdr:rowOff>
    </xdr:from>
    <xdr:to>
      <xdr:col>7</xdr:col>
      <xdr:colOff>31750</xdr:colOff>
      <xdr:row>64</xdr:row>
      <xdr:rowOff>37888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22665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9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[233,111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人口</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人当たり人件費・物件費等決算額については、</a:t>
          </a:r>
          <a:r>
            <a:rPr kumimoji="1" lang="en-US" altLang="ja-JP" sz="1100" b="0" i="0" baseline="0">
              <a:solidFill>
                <a:schemeClr val="dk1"/>
              </a:solidFill>
              <a:effectLst/>
              <a:latin typeface="+mn-lt"/>
              <a:ea typeface="+mn-ea"/>
              <a:cs typeface="+mn-cs"/>
            </a:rPr>
            <a:t>23</a:t>
          </a:r>
          <a:r>
            <a:rPr kumimoji="1" lang="ja-JP" altLang="ja-JP" sz="1100" b="0" i="0" baseline="0">
              <a:solidFill>
                <a:schemeClr val="dk1"/>
              </a:solidFill>
              <a:effectLst/>
              <a:latin typeface="+mn-lt"/>
              <a:ea typeface="+mn-ea"/>
              <a:cs typeface="+mn-cs"/>
            </a:rPr>
            <a:t>万</a:t>
          </a:r>
          <a:r>
            <a:rPr kumimoji="1" lang="en-US" altLang="ja-JP" sz="1100" b="0" i="0" baseline="0">
              <a:solidFill>
                <a:schemeClr val="dk1"/>
              </a:solidFill>
              <a:effectLst/>
              <a:latin typeface="+mn-lt"/>
              <a:ea typeface="+mn-ea"/>
              <a:cs typeface="+mn-cs"/>
            </a:rPr>
            <a:t>3,111</a:t>
          </a:r>
          <a:r>
            <a:rPr kumimoji="1" lang="ja-JP" altLang="ja-JP" sz="1100" b="0" i="0" baseline="0">
              <a:solidFill>
                <a:schemeClr val="dk1"/>
              </a:solidFill>
              <a:effectLst/>
              <a:latin typeface="+mn-lt"/>
              <a:ea typeface="+mn-ea"/>
              <a:cs typeface="+mn-cs"/>
            </a:rPr>
            <a:t>円となり、令和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年度と比較して</a:t>
          </a:r>
          <a:r>
            <a:rPr kumimoji="1" lang="en-US" altLang="ja-JP" sz="1100" b="0" i="0" baseline="0">
              <a:solidFill>
                <a:schemeClr val="dk1"/>
              </a:solidFill>
              <a:effectLst/>
              <a:latin typeface="+mn-lt"/>
              <a:ea typeface="+mn-ea"/>
              <a:cs typeface="+mn-cs"/>
            </a:rPr>
            <a:t>4,499</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した。類似団体と比較して</a:t>
          </a:r>
          <a:r>
            <a:rPr kumimoji="1" lang="en-US" altLang="ja-JP" sz="1100" b="0" i="0" baseline="0">
              <a:solidFill>
                <a:schemeClr val="dk1"/>
              </a:solidFill>
              <a:effectLst/>
              <a:latin typeface="+mn-lt"/>
              <a:ea typeface="+mn-ea"/>
              <a:cs typeface="+mn-cs"/>
            </a:rPr>
            <a:t>6</a:t>
          </a:r>
          <a:r>
            <a:rPr kumimoji="1" lang="ja-JP" altLang="ja-JP" sz="1100" b="0" i="0" baseline="0">
              <a:solidFill>
                <a:schemeClr val="dk1"/>
              </a:solidFill>
              <a:effectLst/>
              <a:latin typeface="+mn-lt"/>
              <a:ea typeface="+mn-ea"/>
              <a:cs typeface="+mn-cs"/>
            </a:rPr>
            <a:t>万</a:t>
          </a:r>
          <a:r>
            <a:rPr kumimoji="1" lang="en-US" altLang="ja-JP" sz="1100" b="0" i="0" baseline="0">
              <a:solidFill>
                <a:schemeClr val="dk1"/>
              </a:solidFill>
              <a:effectLst/>
              <a:latin typeface="+mn-lt"/>
              <a:ea typeface="+mn-ea"/>
              <a:cs typeface="+mn-cs"/>
            </a:rPr>
            <a:t>7,542</a:t>
          </a:r>
          <a:r>
            <a:rPr kumimoji="1" lang="ja-JP" altLang="ja-JP" sz="1100" b="0" i="0" baseline="0">
              <a:solidFill>
                <a:schemeClr val="dk1"/>
              </a:solidFill>
              <a:effectLst/>
              <a:latin typeface="+mn-lt"/>
              <a:ea typeface="+mn-ea"/>
              <a:cs typeface="+mn-cs"/>
            </a:rPr>
            <a:t>円下回っているのは、消防業務を一部事務組合が行っていることが主要因と考えられる。</a:t>
          </a:r>
          <a:r>
            <a:rPr kumimoji="1" lang="ja-JP" altLang="en-US" sz="1100" b="0" i="0" baseline="0">
              <a:solidFill>
                <a:schemeClr val="dk1"/>
              </a:solidFill>
              <a:effectLst/>
              <a:latin typeface="+mn-lt"/>
              <a:ea typeface="+mn-ea"/>
              <a:cs typeface="+mn-cs"/>
            </a:rPr>
            <a:t>物価高騰</a:t>
          </a:r>
          <a:r>
            <a:rPr kumimoji="1" lang="ja-JP" altLang="ja-JP" sz="1100" b="0" i="0" baseline="0">
              <a:solidFill>
                <a:schemeClr val="dk1"/>
              </a:solidFill>
              <a:effectLst/>
              <a:latin typeface="+mn-lt"/>
              <a:ea typeface="+mn-ea"/>
              <a:cs typeface="+mn-cs"/>
            </a:rPr>
            <a:t>や</a:t>
          </a:r>
          <a:r>
            <a:rPr kumimoji="1" lang="en-US" altLang="ja-JP" sz="1100" b="0" i="0" baseline="0">
              <a:solidFill>
                <a:schemeClr val="dk1"/>
              </a:solidFill>
              <a:effectLst/>
              <a:latin typeface="+mn-lt"/>
              <a:ea typeface="+mn-ea"/>
              <a:cs typeface="+mn-cs"/>
            </a:rPr>
            <a:t>DX</a:t>
          </a:r>
          <a:r>
            <a:rPr kumimoji="1" lang="ja-JP" altLang="ja-JP" sz="1100" b="0" i="0" baseline="0">
              <a:solidFill>
                <a:schemeClr val="dk1"/>
              </a:solidFill>
              <a:effectLst/>
              <a:latin typeface="+mn-lt"/>
              <a:ea typeface="+mn-ea"/>
              <a:cs typeface="+mn-cs"/>
            </a:rPr>
            <a:t>推進によるシステム改修費など電算管理費の拡大のほか、国の施策や取り組みに合わせた事業実施、公共施設等の維持補修経費などある</a:t>
          </a:r>
          <a:r>
            <a:rPr kumimoji="1" lang="ja-JP" altLang="en-US" sz="1100" b="0" i="0" baseline="0">
              <a:solidFill>
                <a:schemeClr val="dk1"/>
              </a:solidFill>
              <a:effectLst/>
              <a:latin typeface="+mn-lt"/>
              <a:ea typeface="+mn-ea"/>
              <a:cs typeface="+mn-cs"/>
            </a:rPr>
            <a:t>ものの、前年度の</a:t>
          </a:r>
          <a:r>
            <a:rPr kumimoji="1" lang="ja-JP" altLang="ja-JP" sz="1100" b="0" i="0" baseline="0">
              <a:solidFill>
                <a:schemeClr val="dk1"/>
              </a:solidFill>
              <a:effectLst/>
              <a:latin typeface="+mn-lt"/>
              <a:ea typeface="+mn-ea"/>
              <a:cs typeface="+mn-cs"/>
            </a:rPr>
            <a:t>光熱水費の</a:t>
          </a:r>
          <a:r>
            <a:rPr kumimoji="1" lang="ja-JP" altLang="en-US" sz="1100" b="0" i="0" baseline="0">
              <a:solidFill>
                <a:schemeClr val="dk1"/>
              </a:solidFill>
              <a:effectLst/>
              <a:latin typeface="+mn-lt"/>
              <a:ea typeface="+mn-ea"/>
              <a:cs typeface="+mn-cs"/>
            </a:rPr>
            <a:t>影響</a:t>
          </a:r>
          <a:r>
            <a:rPr kumimoji="1" lang="ja-JP" altLang="ja-JP" sz="1100" b="0" i="0" baseline="0">
              <a:solidFill>
                <a:schemeClr val="dk1"/>
              </a:solidFill>
              <a:effectLst/>
              <a:latin typeface="+mn-lt"/>
              <a:ea typeface="+mn-ea"/>
              <a:cs typeface="+mn-cs"/>
            </a:rPr>
            <a:t>に</a:t>
          </a:r>
          <a:r>
            <a:rPr kumimoji="1" lang="ja-JP" altLang="en-US" sz="1100" b="0" i="0" baseline="0">
              <a:solidFill>
                <a:schemeClr val="dk1"/>
              </a:solidFill>
              <a:effectLst/>
              <a:latin typeface="+mn-lt"/>
              <a:ea typeface="+mn-ea"/>
              <a:cs typeface="+mn-cs"/>
            </a:rPr>
            <a:t>より減少した。</a:t>
          </a:r>
          <a:r>
            <a:rPr kumimoji="1" lang="ja-JP" altLang="ja-JP" sz="1100" b="0" i="0" baseline="0">
              <a:solidFill>
                <a:schemeClr val="dk1"/>
              </a:solidFill>
              <a:effectLst/>
              <a:latin typeface="+mn-lt"/>
              <a:ea typeface="+mn-ea"/>
              <a:cs typeface="+mn-cs"/>
            </a:rPr>
            <a:t>無駄のない効率的な事業実施に努めていく。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4965"/>
          <a:ext cx="0" cy="14099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127909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1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32442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54265</xdr:rowOff>
    </xdr:from>
    <xdr:to>
      <xdr:col>23</xdr:col>
      <xdr:colOff>133350</xdr:colOff>
      <xdr:row>82</xdr:row>
      <xdr:rowOff>60296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113165"/>
          <a:ext cx="838200" cy="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66085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24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49095</xdr:rowOff>
    </xdr:from>
    <xdr:to>
      <xdr:col>19</xdr:col>
      <xdr:colOff>133350</xdr:colOff>
      <xdr:row>82</xdr:row>
      <xdr:rowOff>60296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07995"/>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168597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27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39319</xdr:rowOff>
    </xdr:from>
    <xdr:to>
      <xdr:col>15</xdr:col>
      <xdr:colOff>82550</xdr:colOff>
      <xdr:row>82</xdr:row>
      <xdr:rowOff>49095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98219"/>
          <a:ext cx="889000" cy="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145688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0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32210</xdr:rowOff>
    </xdr:from>
    <xdr:to>
      <xdr:col>11</xdr:col>
      <xdr:colOff>31750</xdr:colOff>
      <xdr:row>82</xdr:row>
      <xdr:rowOff>39319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91110"/>
          <a:ext cx="889000" cy="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45208</xdr:rowOff>
    </xdr:from>
    <xdr:to>
      <xdr:col>11</xdr:col>
      <xdr:colOff>82550</xdr:colOff>
      <xdr:row>82</xdr:row>
      <xdr:rowOff>146808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131585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9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22237</xdr:rowOff>
    </xdr:from>
    <xdr:to>
      <xdr:col>7</xdr:col>
      <xdr:colOff>31750</xdr:colOff>
      <xdr:row>82</xdr:row>
      <xdr:rowOff>123837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108614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6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3465</xdr:rowOff>
    </xdr:from>
    <xdr:to>
      <xdr:col>23</xdr:col>
      <xdr:colOff>184150</xdr:colOff>
      <xdr:row>82</xdr:row>
      <xdr:rowOff>105065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6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96192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8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9496</xdr:rowOff>
    </xdr:from>
    <xdr:to>
      <xdr:col>19</xdr:col>
      <xdr:colOff>184150</xdr:colOff>
      <xdr:row>82</xdr:row>
      <xdr:rowOff>111096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121273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3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169745</xdr:rowOff>
    </xdr:from>
    <xdr:to>
      <xdr:col>15</xdr:col>
      <xdr:colOff>133350</xdr:colOff>
      <xdr:row>82</xdr:row>
      <xdr:rowOff>99895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5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110072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2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159969</xdr:rowOff>
    </xdr:from>
    <xdr:to>
      <xdr:col>11</xdr:col>
      <xdr:colOff>82550</xdr:colOff>
      <xdr:row>82</xdr:row>
      <xdr:rowOff>90119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4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100296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1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152860</xdr:rowOff>
    </xdr:from>
    <xdr:to>
      <xdr:col>7</xdr:col>
      <xdr:colOff>31750</xdr:colOff>
      <xdr:row>82</xdr:row>
      <xdr:rowOff>83010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4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93187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ラスパイレス指数については、</a:t>
          </a:r>
          <a:r>
            <a:rPr kumimoji="1" lang="en-US" altLang="ja-JP" sz="1100" b="0" i="0" baseline="0">
              <a:solidFill>
                <a:schemeClr val="dk1"/>
              </a:solidFill>
              <a:effectLst/>
              <a:latin typeface="+mn-lt"/>
              <a:ea typeface="+mn-ea"/>
              <a:cs typeface="+mn-cs"/>
            </a:rPr>
            <a:t>98.0</a:t>
          </a:r>
          <a:r>
            <a:rPr kumimoji="1" lang="ja-JP" altLang="ja-JP" sz="1100" b="0" i="0" baseline="0">
              <a:solidFill>
                <a:schemeClr val="dk1"/>
              </a:solidFill>
              <a:effectLst/>
              <a:latin typeface="+mn-lt"/>
              <a:ea typeface="+mn-ea"/>
              <a:cs typeface="+mn-cs"/>
            </a:rPr>
            <a:t>となり、令和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年度と比較して</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ポイント増加となっている。町にとって適正でかつ住民の理解が得られる給与水準の維持に努めていく。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89</xdr:row>
      <xdr:rowOff>127302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33564</xdr:rowOff>
    </xdr:from>
    <xdr:to>
      <xdr:col>81</xdr:col>
      <xdr:colOff>44450</xdr:colOff>
      <xdr:row>87</xdr:row>
      <xdr:rowOff>91016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949714"/>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44148</xdr:rowOff>
    </xdr:from>
    <xdr:to>
      <xdr:col>77</xdr:col>
      <xdr:colOff>44450</xdr:colOff>
      <xdr:row>87</xdr:row>
      <xdr:rowOff>33564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788848"/>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3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44148</xdr:rowOff>
    </xdr:from>
    <xdr:to>
      <xdr:col>72</xdr:col>
      <xdr:colOff>203200</xdr:colOff>
      <xdr:row>86</xdr:row>
      <xdr:rowOff>44148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7888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95855</xdr:rowOff>
    </xdr:from>
    <xdr:to>
      <xdr:col>73</xdr:col>
      <xdr:colOff>44450</xdr:colOff>
      <xdr:row>86</xdr:row>
      <xdr:rowOff>26005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36182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169636</xdr:rowOff>
    </xdr:from>
    <xdr:to>
      <xdr:col>68</xdr:col>
      <xdr:colOff>152400</xdr:colOff>
      <xdr:row>86</xdr:row>
      <xdr:rowOff>44148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74288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12293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69141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8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164798</xdr:rowOff>
    </xdr:from>
    <xdr:to>
      <xdr:col>73</xdr:col>
      <xdr:colOff>44450</xdr:colOff>
      <xdr:row>86</xdr:row>
      <xdr:rowOff>94948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79725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2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164798</xdr:rowOff>
    </xdr:from>
    <xdr:to>
      <xdr:col>68</xdr:col>
      <xdr:colOff>203200</xdr:colOff>
      <xdr:row>86</xdr:row>
      <xdr:rowOff>94948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79725</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2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人口</a:t>
          </a:r>
          <a:r>
            <a:rPr kumimoji="1" lang="en-US" altLang="ja-JP" sz="1100" b="0" i="0" baseline="0">
              <a:solidFill>
                <a:schemeClr val="dk1"/>
              </a:solidFill>
              <a:effectLst/>
              <a:latin typeface="+mn-lt"/>
              <a:ea typeface="+mn-ea"/>
              <a:cs typeface="+mn-cs"/>
            </a:rPr>
            <a:t>1,000</a:t>
          </a:r>
          <a:r>
            <a:rPr kumimoji="1" lang="ja-JP" altLang="ja-JP" sz="1100" b="0" i="0" baseline="0">
              <a:solidFill>
                <a:schemeClr val="dk1"/>
              </a:solidFill>
              <a:effectLst/>
              <a:latin typeface="+mn-lt"/>
              <a:ea typeface="+mn-ea"/>
              <a:cs typeface="+mn-cs"/>
            </a:rPr>
            <a:t>人当たり職員数は</a:t>
          </a:r>
          <a:r>
            <a:rPr kumimoji="1" lang="en-US" altLang="ja-JP" sz="1100" b="0" i="0" baseline="0">
              <a:solidFill>
                <a:schemeClr val="dk1"/>
              </a:solidFill>
              <a:effectLst/>
              <a:latin typeface="+mn-lt"/>
              <a:ea typeface="+mn-ea"/>
              <a:cs typeface="+mn-cs"/>
            </a:rPr>
            <a:t>12.00</a:t>
          </a:r>
          <a:r>
            <a:rPr kumimoji="1" lang="ja-JP" altLang="ja-JP" sz="1100" b="0" i="0" baseline="0">
              <a:solidFill>
                <a:schemeClr val="dk1"/>
              </a:solidFill>
              <a:effectLst/>
              <a:latin typeface="+mn-lt"/>
              <a:ea typeface="+mn-ea"/>
              <a:cs typeface="+mn-cs"/>
            </a:rPr>
            <a:t>人となり、令和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年度と比較して</a:t>
          </a:r>
          <a:r>
            <a:rPr kumimoji="1" lang="en-US" altLang="ja-JP" sz="1100" b="0" i="0" baseline="0">
              <a:solidFill>
                <a:schemeClr val="dk1"/>
              </a:solidFill>
              <a:effectLst/>
              <a:latin typeface="+mn-lt"/>
              <a:ea typeface="+mn-ea"/>
              <a:cs typeface="+mn-cs"/>
            </a:rPr>
            <a:t>0.19</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し、類似団体平均と比較すると概ね</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人下回っている状況が続いている。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年度を初年度として新たに策定された計画では、より適正な職員配置の観点から</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年間で</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名の増員を計画して</a:t>
          </a:r>
          <a:r>
            <a:rPr kumimoji="1" lang="ja-JP" altLang="en-US" sz="1100" b="0" i="0" baseline="0">
              <a:solidFill>
                <a:schemeClr val="dk1"/>
              </a:solidFill>
              <a:effectLst/>
              <a:latin typeface="+mn-lt"/>
              <a:ea typeface="+mn-ea"/>
              <a:cs typeface="+mn-cs"/>
            </a:rPr>
            <a:t>おり、積極的な採用活動を行っている。今後は、</a:t>
          </a:r>
          <a:r>
            <a:rPr kumimoji="1" lang="ja-JP" altLang="ja-JP" sz="1100" b="0" i="0" baseline="0">
              <a:solidFill>
                <a:schemeClr val="dk1"/>
              </a:solidFill>
              <a:effectLst/>
              <a:latin typeface="+mn-lt"/>
              <a:ea typeface="+mn-ea"/>
              <a:cs typeface="+mn-cs"/>
            </a:rPr>
            <a:t>人口減少を除けば当数値は増加傾向になる</a:t>
          </a:r>
          <a:r>
            <a:rPr kumimoji="1" lang="ja-JP" altLang="en-US" sz="1100" b="0" i="0" baseline="0">
              <a:solidFill>
                <a:schemeClr val="dk1"/>
              </a:solidFill>
              <a:effectLst/>
              <a:latin typeface="+mn-lt"/>
              <a:ea typeface="+mn-ea"/>
              <a:cs typeface="+mn-cs"/>
            </a:rPr>
            <a:t>想定</a:t>
          </a:r>
          <a:r>
            <a:rPr kumimoji="1" lang="ja-JP" altLang="ja-JP" sz="1100" b="0" i="0" baseline="0">
              <a:solidFill>
                <a:schemeClr val="dk1"/>
              </a:solidFill>
              <a:effectLst/>
              <a:latin typeface="+mn-lt"/>
              <a:ea typeface="+mn-ea"/>
              <a:cs typeface="+mn-cs"/>
            </a:rPr>
            <a:t>である。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37597"/>
          <a:ext cx="0" cy="123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126213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6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36974</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79968</xdr:rowOff>
    </xdr:from>
    <xdr:to>
      <xdr:col>81</xdr:col>
      <xdr:colOff>44450</xdr:colOff>
      <xdr:row>61</xdr:row>
      <xdr:rowOff>95250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38418"/>
          <a:ext cx="8382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20421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79968</xdr:rowOff>
    </xdr:from>
    <xdr:to>
      <xdr:col>77</xdr:col>
      <xdr:colOff>44450</xdr:colOff>
      <xdr:row>61</xdr:row>
      <xdr:rowOff>90424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538418"/>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108179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3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75946</xdr:rowOff>
    </xdr:from>
    <xdr:to>
      <xdr:col>72</xdr:col>
      <xdr:colOff>203200</xdr:colOff>
      <xdr:row>61</xdr:row>
      <xdr:rowOff>90424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3439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104961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3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60664</xdr:rowOff>
    </xdr:from>
    <xdr:to>
      <xdr:col>68</xdr:col>
      <xdr:colOff>152400</xdr:colOff>
      <xdr:row>61</xdr:row>
      <xdr:rowOff>75946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19114"/>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100940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16976</xdr:rowOff>
    </xdr:from>
    <xdr:to>
      <xdr:col>64</xdr:col>
      <xdr:colOff>152400</xdr:colOff>
      <xdr:row>62</xdr:row>
      <xdr:rowOff>118576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103353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44450</xdr:rowOff>
    </xdr:from>
    <xdr:to>
      <xdr:col>81</xdr:col>
      <xdr:colOff>95250</xdr:colOff>
      <xdr:row>61</xdr:row>
      <xdr:rowOff>146050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60977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29168</xdr:rowOff>
    </xdr:from>
    <xdr:to>
      <xdr:col>77</xdr:col>
      <xdr:colOff>95250</xdr:colOff>
      <xdr:row>61</xdr:row>
      <xdr:rowOff>130768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8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140945</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56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39624</xdr:rowOff>
    </xdr:from>
    <xdr:to>
      <xdr:col>73</xdr:col>
      <xdr:colOff>44450</xdr:colOff>
      <xdr:row>61</xdr:row>
      <xdr:rowOff>141224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151401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25146</xdr:rowOff>
    </xdr:from>
    <xdr:to>
      <xdr:col>68</xdr:col>
      <xdr:colOff>203200</xdr:colOff>
      <xdr:row>61</xdr:row>
      <xdr:rowOff>126746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136923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9864</xdr:rowOff>
    </xdr:from>
    <xdr:to>
      <xdr:col>64</xdr:col>
      <xdr:colOff>152400</xdr:colOff>
      <xdr:row>61</xdr:row>
      <xdr:rowOff>111464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6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121641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3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実質公債費比率については、</a:t>
          </a:r>
          <a:r>
            <a:rPr kumimoji="1" lang="en-US" altLang="ja-JP" sz="1100" b="0" i="0" baseline="0">
              <a:solidFill>
                <a:schemeClr val="dk1"/>
              </a:solidFill>
              <a:effectLst/>
              <a:latin typeface="+mn-lt"/>
              <a:ea typeface="+mn-ea"/>
              <a:cs typeface="+mn-cs"/>
            </a:rPr>
            <a:t>4.9%</a:t>
          </a:r>
          <a:r>
            <a:rPr kumimoji="1" lang="ja-JP" altLang="ja-JP" sz="1100" b="0" i="0" baseline="0">
              <a:solidFill>
                <a:schemeClr val="dk1"/>
              </a:solidFill>
              <a:effectLst/>
              <a:latin typeface="+mn-lt"/>
              <a:ea typeface="+mn-ea"/>
              <a:cs typeface="+mn-cs"/>
            </a:rPr>
            <a:t>となり、令和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年度と比較して</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ポイント増加した。これは、平成</a:t>
          </a:r>
          <a:r>
            <a:rPr kumimoji="1" lang="en-US" altLang="ja-JP" sz="1100" b="0" i="0" baseline="0">
              <a:solidFill>
                <a:schemeClr val="dk1"/>
              </a:solidFill>
              <a:effectLst/>
              <a:latin typeface="+mn-lt"/>
              <a:ea typeface="+mn-ea"/>
              <a:cs typeface="+mn-cs"/>
            </a:rPr>
            <a:t>24</a:t>
          </a:r>
          <a:r>
            <a:rPr kumimoji="1" lang="ja-JP" altLang="ja-JP" sz="1100" b="0" i="0" baseline="0">
              <a:solidFill>
                <a:schemeClr val="dk1"/>
              </a:solidFill>
              <a:effectLst/>
              <a:latin typeface="+mn-lt"/>
              <a:ea typeface="+mn-ea"/>
              <a:cs typeface="+mn-cs"/>
            </a:rPr>
            <a:t>年度借入の</a:t>
          </a:r>
          <a:r>
            <a:rPr kumimoji="1" lang="ja-JP" altLang="en-US" sz="1100" b="0" i="0" baseline="0">
              <a:solidFill>
                <a:schemeClr val="dk1"/>
              </a:solidFill>
              <a:effectLst/>
              <a:latin typeface="+mn-lt"/>
              <a:ea typeface="+mn-ea"/>
              <a:cs typeface="+mn-cs"/>
            </a:rPr>
            <a:t>中学校体育館</a:t>
          </a:r>
          <a:r>
            <a:rPr kumimoji="1" lang="ja-JP" altLang="ja-JP" sz="1100" b="0" i="0" baseline="0">
              <a:solidFill>
                <a:schemeClr val="dk1"/>
              </a:solidFill>
              <a:effectLst/>
              <a:latin typeface="+mn-lt"/>
              <a:ea typeface="+mn-ea"/>
              <a:cs typeface="+mn-cs"/>
            </a:rPr>
            <a:t>整備事業債</a:t>
          </a:r>
          <a:r>
            <a:rPr kumimoji="1" lang="ja-JP" altLang="en-US" sz="1100" b="0" i="0" baseline="0">
              <a:solidFill>
                <a:schemeClr val="dk1"/>
              </a:solidFill>
              <a:effectLst/>
              <a:latin typeface="+mn-lt"/>
              <a:ea typeface="+mn-ea"/>
              <a:cs typeface="+mn-cs"/>
            </a:rPr>
            <a:t>の償還完了等により</a:t>
          </a:r>
          <a:r>
            <a:rPr kumimoji="1" lang="ja-JP" altLang="ja-JP" sz="1100" b="0" i="0" baseline="0">
              <a:solidFill>
                <a:schemeClr val="dk1"/>
              </a:solidFill>
              <a:effectLst/>
              <a:latin typeface="+mn-lt"/>
              <a:ea typeface="+mn-ea"/>
              <a:cs typeface="+mn-cs"/>
            </a:rPr>
            <a:t>、分子となる元利償還金の額が</a:t>
          </a:r>
          <a:r>
            <a:rPr kumimoji="1" lang="ja-JP" altLang="en-US" sz="1100" b="0" i="0" baseline="0">
              <a:solidFill>
                <a:schemeClr val="dk1"/>
              </a:solidFill>
              <a:effectLst/>
              <a:latin typeface="+mn-lt"/>
              <a:ea typeface="+mn-ea"/>
              <a:cs typeface="+mn-cs"/>
            </a:rPr>
            <a:t>減少したものの控除項目となる基準財政需要額も減少し、単年度比率が増加した</a:t>
          </a:r>
          <a:r>
            <a:rPr kumimoji="1" lang="ja-JP" altLang="ja-JP" sz="1100" b="0" i="0" baseline="0">
              <a:solidFill>
                <a:schemeClr val="dk1"/>
              </a:solidFill>
              <a:effectLst/>
              <a:latin typeface="+mn-lt"/>
              <a:ea typeface="+mn-ea"/>
              <a:cs typeface="+mn-cs"/>
            </a:rPr>
            <a:t>ためである。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今後も公共施設等の老朽化対策による事業費の大幅な増加などで、増加傾向は避けられないと想定されるが、急激な比率の上昇が起こらないよう努める。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51562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1284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23639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51562</xdr:rowOff>
    </xdr:from>
    <xdr:to>
      <xdr:col>81</xdr:col>
      <xdr:colOff>133350</xdr:colOff>
      <xdr:row>45</xdr:row>
      <xdr:rowOff>51562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18542</xdr:rowOff>
    </xdr:from>
    <xdr:to>
      <xdr:col>81</xdr:col>
      <xdr:colOff>44450</xdr:colOff>
      <xdr:row>39</xdr:row>
      <xdr:rowOff>47498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70509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151384</xdr:rowOff>
    </xdr:from>
    <xdr:to>
      <xdr:col>77</xdr:col>
      <xdr:colOff>44450</xdr:colOff>
      <xdr:row>39</xdr:row>
      <xdr:rowOff>18542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66648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134112</xdr:rowOff>
    </xdr:from>
    <xdr:to>
      <xdr:col>77</xdr:col>
      <xdr:colOff>95250</xdr:colOff>
      <xdr:row>41</xdr:row>
      <xdr:rowOff>64262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49039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151384</xdr:rowOff>
    </xdr:from>
    <xdr:to>
      <xdr:col>72</xdr:col>
      <xdr:colOff>203200</xdr:colOff>
      <xdr:row>38</xdr:row>
      <xdr:rowOff>161036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6664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68343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161036</xdr:rowOff>
    </xdr:from>
    <xdr:to>
      <xdr:col>68</xdr:col>
      <xdr:colOff>152400</xdr:colOff>
      <xdr:row>39</xdr:row>
      <xdr:rowOff>28194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67613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116603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168148</xdr:rowOff>
    </xdr:from>
    <xdr:to>
      <xdr:col>81</xdr:col>
      <xdr:colOff>95250</xdr:colOff>
      <xdr:row>39</xdr:row>
      <xdr:rowOff>98298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13225</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52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139192</xdr:rowOff>
    </xdr:from>
    <xdr:to>
      <xdr:col>77</xdr:col>
      <xdr:colOff>95250</xdr:colOff>
      <xdr:row>39</xdr:row>
      <xdr:rowOff>69342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79519</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423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100584</xdr:rowOff>
    </xdr:from>
    <xdr:to>
      <xdr:col>73</xdr:col>
      <xdr:colOff>44450</xdr:colOff>
      <xdr:row>39</xdr:row>
      <xdr:rowOff>30734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40911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38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110236</xdr:rowOff>
    </xdr:from>
    <xdr:to>
      <xdr:col>68</xdr:col>
      <xdr:colOff>203200</xdr:colOff>
      <xdr:row>39</xdr:row>
      <xdr:rowOff>40386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50563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148844</xdr:rowOff>
    </xdr:from>
    <xdr:to>
      <xdr:col>64</xdr:col>
      <xdr:colOff>152400</xdr:colOff>
      <xdr:row>39</xdr:row>
      <xdr:rowOff>78994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89171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43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将来負担比率については</a:t>
          </a:r>
          <a:r>
            <a:rPr kumimoji="1" lang="en-US" altLang="ja-JP" sz="1100" b="0" i="0" baseline="0">
              <a:solidFill>
                <a:schemeClr val="dk1"/>
              </a:solidFill>
              <a:effectLst/>
              <a:latin typeface="+mn-lt"/>
              <a:ea typeface="+mn-ea"/>
              <a:cs typeface="+mn-cs"/>
            </a:rPr>
            <a:t>0.0</a:t>
          </a:r>
          <a:r>
            <a:rPr kumimoji="1" lang="ja-JP" altLang="en-US" sz="1100" b="0" i="0" baseline="0">
              <a:solidFill>
                <a:schemeClr val="dk1"/>
              </a:solidFill>
              <a:effectLst/>
              <a:latin typeface="+mn-lt"/>
              <a:ea typeface="+mn-ea"/>
              <a:cs typeface="+mn-cs"/>
            </a:rPr>
            <a:t>％を下回り、算定されないことから</a:t>
          </a:r>
          <a:r>
            <a:rPr kumimoji="1" lang="ja-JP" altLang="ja-JP" sz="1100" b="0" i="0" baseline="0">
              <a:solidFill>
                <a:schemeClr val="dk1"/>
              </a:solidFill>
              <a:effectLst/>
              <a:latin typeface="+mn-lt"/>
              <a:ea typeface="+mn-ea"/>
              <a:cs typeface="+mn-cs"/>
            </a:rPr>
            <a:t>減少</a:t>
          </a:r>
          <a:r>
            <a:rPr kumimoji="1" lang="ja-JP" altLang="en-US" sz="1100" b="0" i="0" baseline="0">
              <a:solidFill>
                <a:schemeClr val="dk1"/>
              </a:solidFill>
              <a:effectLst/>
              <a:latin typeface="+mn-lt"/>
              <a:ea typeface="+mn-ea"/>
              <a:cs typeface="+mn-cs"/>
            </a:rPr>
            <a:t>となった</a:t>
          </a:r>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年度借入額では臨時財政対策債の縮小等により、地方債現在高が減少、さらに分子の控除要素となる充当可能基金が、教育施設建設基金の積立等により増加し、分子が減少したことが要因である。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かし、今後は老朽化した公共施設の対応等により地方債の増加や基金の取崩しが想定されることから、引き続き、現世代と将来世代との負担のバランスに配慮した地方債発行と計画的な基金積立を行い、安定した財政運営に努めたい。</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139065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59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111142</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139065</xdr:rowOff>
    </xdr:from>
    <xdr:to>
      <xdr:col>81</xdr:col>
      <xdr:colOff>133350</xdr:colOff>
      <xdr:row>22</xdr:row>
      <xdr:rowOff>139065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1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96429</xdr:rowOff>
    </xdr:from>
    <xdr:to>
      <xdr:col>77</xdr:col>
      <xdr:colOff>44450</xdr:colOff>
      <xdr:row>15</xdr:row>
      <xdr:rowOff>24130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325279"/>
          <a:ext cx="889000" cy="270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24130</xdr:rowOff>
    </xdr:from>
    <xdr:to>
      <xdr:col>72</xdr:col>
      <xdr:colOff>203200</xdr:colOff>
      <xdr:row>16</xdr:row>
      <xdr:rowOff>125004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595880"/>
          <a:ext cx="889000" cy="27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125004</xdr:rowOff>
    </xdr:from>
    <xdr:to>
      <xdr:col>68</xdr:col>
      <xdr:colOff>152400</xdr:colOff>
      <xdr:row>16</xdr:row>
      <xdr:rowOff>133622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868204"/>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92166</xdr:rowOff>
    </xdr:from>
    <xdr:to>
      <xdr:col>68</xdr:col>
      <xdr:colOff>203200</xdr:colOff>
      <xdr:row>14</xdr:row>
      <xdr:rowOff>22316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32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32493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85271</xdr:rowOff>
    </xdr:from>
    <xdr:to>
      <xdr:col>64</xdr:col>
      <xdr:colOff>152400</xdr:colOff>
      <xdr:row>14</xdr:row>
      <xdr:rowOff>15421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3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25598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8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45629</xdr:rowOff>
    </xdr:from>
    <xdr:to>
      <xdr:col>77</xdr:col>
      <xdr:colOff>95250</xdr:colOff>
      <xdr:row>13</xdr:row>
      <xdr:rowOff>147229</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27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132006</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360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144780</xdr:rowOff>
    </xdr:from>
    <xdr:to>
      <xdr:col>73</xdr:col>
      <xdr:colOff>44450</xdr:colOff>
      <xdr:row>15</xdr:row>
      <xdr:rowOff>74930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59707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74204</xdr:rowOff>
    </xdr:from>
    <xdr:to>
      <xdr:col>68</xdr:col>
      <xdr:colOff>203200</xdr:colOff>
      <xdr:row>17</xdr:row>
      <xdr:rowOff>4354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81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160581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90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82822</xdr:rowOff>
    </xdr:from>
    <xdr:to>
      <xdr:col>64</xdr:col>
      <xdr:colOff>152400</xdr:colOff>
      <xdr:row>17</xdr:row>
      <xdr:rowOff>12972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82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169199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91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千葉県御宿町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7,000
6,925
24.85
4,319,134
3,977,423
311,935
2,622,964
2,835,123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人件費における経常収支比率は、令和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年度と比較して</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した。財政比較分析表内の定員管理の状況では、人口</a:t>
          </a:r>
          <a:r>
            <a:rPr kumimoji="1" lang="en-US" altLang="ja-JP" sz="1100" b="0" i="0" baseline="0">
              <a:solidFill>
                <a:schemeClr val="dk1"/>
              </a:solidFill>
              <a:effectLst/>
              <a:latin typeface="+mn-lt"/>
              <a:ea typeface="+mn-ea"/>
              <a:cs typeface="+mn-cs"/>
            </a:rPr>
            <a:t>1,000</a:t>
          </a:r>
          <a:r>
            <a:rPr kumimoji="1" lang="ja-JP" altLang="ja-JP" sz="1100" b="0" i="0" baseline="0">
              <a:solidFill>
                <a:schemeClr val="dk1"/>
              </a:solidFill>
              <a:effectLst/>
              <a:latin typeface="+mn-lt"/>
              <a:ea typeface="+mn-ea"/>
              <a:cs typeface="+mn-cs"/>
            </a:rPr>
            <a:t>人当たり職員数</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、類似団体と比較し少ない状況である</a:t>
          </a:r>
          <a:r>
            <a:rPr kumimoji="1" lang="ja-JP" altLang="en-US" sz="1100" b="0" i="0" baseline="0">
              <a:solidFill>
                <a:schemeClr val="dk1"/>
              </a:solidFill>
              <a:effectLst/>
              <a:latin typeface="+mn-lt"/>
              <a:ea typeface="+mn-ea"/>
              <a:cs typeface="+mn-cs"/>
            </a:rPr>
            <a:t>ことを踏まえると</a:t>
          </a:r>
          <a:r>
            <a:rPr kumimoji="1" lang="ja-JP" altLang="ja-JP" sz="1100" b="0" i="0" baseline="0">
              <a:solidFill>
                <a:schemeClr val="dk1"/>
              </a:solidFill>
              <a:effectLst/>
              <a:latin typeface="+mn-lt"/>
              <a:ea typeface="+mn-ea"/>
              <a:cs typeface="+mn-cs"/>
            </a:rPr>
            <a:t>、職員の組織構造が他団体と比較し、年齢または職位が高い職員の比率が高いことが考えられる。組織構造にも注視し、健全財政運営に努める必要</a:t>
          </a:r>
          <a:r>
            <a:rPr kumimoji="1" lang="ja-JP" altLang="en-US" sz="1100" b="0" i="0" baseline="0">
              <a:solidFill>
                <a:schemeClr val="dk1"/>
              </a:solidFill>
              <a:effectLst/>
              <a:latin typeface="+mn-lt"/>
              <a:ea typeface="+mn-ea"/>
              <a:cs typeface="+mn-cs"/>
            </a:rPr>
            <a:t>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127000</xdr:rowOff>
    </xdr:from>
    <xdr:to>
      <xdr:col>24</xdr:col>
      <xdr:colOff>25400</xdr:colOff>
      <xdr:row>39</xdr:row>
      <xdr:rowOff>31750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642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127000</xdr:rowOff>
    </xdr:from>
    <xdr:to>
      <xdr:col>19</xdr:col>
      <xdr:colOff>187325</xdr:colOff>
      <xdr:row>39</xdr:row>
      <xdr:rowOff>24130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6421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24130</xdr:rowOff>
    </xdr:from>
    <xdr:to>
      <xdr:col>15</xdr:col>
      <xdr:colOff>98425</xdr:colOff>
      <xdr:row>40</xdr:row>
      <xdr:rowOff>58420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7106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46990</xdr:rowOff>
    </xdr:from>
    <xdr:to>
      <xdr:col>11</xdr:col>
      <xdr:colOff>9525</xdr:colOff>
      <xdr:row>40</xdr:row>
      <xdr:rowOff>58420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7335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96537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5097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152400</xdr:rowOff>
    </xdr:from>
    <xdr:to>
      <xdr:col>24</xdr:col>
      <xdr:colOff>76200</xdr:colOff>
      <xdr:row>39</xdr:row>
      <xdr:rowOff>82550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124477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76200</xdr:rowOff>
    </xdr:from>
    <xdr:to>
      <xdr:col>20</xdr:col>
      <xdr:colOff>38100</xdr:colOff>
      <xdr:row>39</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144780</xdr:rowOff>
    </xdr:from>
    <xdr:to>
      <xdr:col>15</xdr:col>
      <xdr:colOff>149225</xdr:colOff>
      <xdr:row>39</xdr:row>
      <xdr:rowOff>74930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59707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7620</xdr:rowOff>
    </xdr:from>
    <xdr:to>
      <xdr:col>11</xdr:col>
      <xdr:colOff>60325</xdr:colOff>
      <xdr:row>40</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93997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167640</xdr:rowOff>
    </xdr:from>
    <xdr:to>
      <xdr:col>6</xdr:col>
      <xdr:colOff>171450</xdr:colOff>
      <xdr:row>39</xdr:row>
      <xdr:rowOff>97790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82567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物件費では</a:t>
          </a:r>
          <a:r>
            <a:rPr kumimoji="1" lang="en-US" altLang="ja-JP" sz="1100" b="0" i="0" baseline="0">
              <a:solidFill>
                <a:schemeClr val="dk1"/>
              </a:solidFill>
              <a:effectLst/>
              <a:latin typeface="+mn-lt"/>
              <a:ea typeface="+mn-ea"/>
              <a:cs typeface="+mn-cs"/>
            </a:rPr>
            <a:t>15.3%</a:t>
          </a:r>
          <a:r>
            <a:rPr kumimoji="1" lang="ja-JP" altLang="ja-JP" sz="1100" b="0" i="0" baseline="0">
              <a:solidFill>
                <a:schemeClr val="dk1"/>
              </a:solidFill>
              <a:effectLst/>
              <a:latin typeface="+mn-lt"/>
              <a:ea typeface="+mn-ea"/>
              <a:cs typeface="+mn-cs"/>
            </a:rPr>
            <a:t>となり、令和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年度と比較して</a:t>
          </a:r>
          <a:r>
            <a:rPr kumimoji="1" lang="en-US" altLang="ja-JP" sz="1100" b="0" i="0" baseline="0">
              <a:solidFill>
                <a:schemeClr val="dk1"/>
              </a:solidFill>
              <a:effectLst/>
              <a:latin typeface="+mn-lt"/>
              <a:ea typeface="+mn-ea"/>
              <a:cs typeface="+mn-cs"/>
            </a:rPr>
            <a:t>0.2</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した。</a:t>
          </a:r>
          <a:r>
            <a:rPr kumimoji="1" lang="ja-JP" altLang="en-US" sz="1100" b="0" i="0" baseline="0">
              <a:solidFill>
                <a:schemeClr val="dk1"/>
              </a:solidFill>
              <a:effectLst/>
              <a:latin typeface="+mn-lt"/>
              <a:ea typeface="+mn-ea"/>
              <a:cs typeface="+mn-cs"/>
            </a:rPr>
            <a:t>前年度と比べ光熱水費の減少など</a:t>
          </a:r>
          <a:r>
            <a:rPr kumimoji="1" lang="ja-JP" altLang="ja-JP" sz="1100" b="0" i="0" baseline="0">
              <a:solidFill>
                <a:schemeClr val="dk1"/>
              </a:solidFill>
              <a:effectLst/>
              <a:latin typeface="+mn-lt"/>
              <a:ea typeface="+mn-ea"/>
              <a:cs typeface="+mn-cs"/>
            </a:rPr>
            <a:t>が影響して</a:t>
          </a:r>
          <a:r>
            <a:rPr kumimoji="1" lang="ja-JP" altLang="en-US" sz="1100" b="0" i="0" baseline="0">
              <a:solidFill>
                <a:schemeClr val="dk1"/>
              </a:solidFill>
              <a:effectLst/>
              <a:latin typeface="+mn-lt"/>
              <a:ea typeface="+mn-ea"/>
              <a:cs typeface="+mn-cs"/>
            </a:rPr>
            <a:t>いる</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今後は、物価高騰に加え、標準化</a:t>
          </a:r>
          <a:r>
            <a:rPr kumimoji="1" lang="ja-JP" altLang="ja-JP" sz="1100" b="0" i="0" baseline="0">
              <a:solidFill>
                <a:schemeClr val="dk1"/>
              </a:solidFill>
              <a:effectLst/>
              <a:latin typeface="+mn-lt"/>
              <a:ea typeface="+mn-ea"/>
              <a:cs typeface="+mn-cs"/>
            </a:rPr>
            <a:t>に</a:t>
          </a:r>
          <a:r>
            <a:rPr kumimoji="1" lang="ja-JP" altLang="en-US" sz="1100" b="0" i="0" baseline="0">
              <a:solidFill>
                <a:schemeClr val="dk1"/>
              </a:solidFill>
              <a:effectLst/>
              <a:latin typeface="+mn-lt"/>
              <a:ea typeface="+mn-ea"/>
              <a:cs typeface="+mn-cs"/>
            </a:rPr>
            <a:t>係る</a:t>
          </a:r>
          <a:r>
            <a:rPr kumimoji="1" lang="ja-JP" altLang="ja-JP" sz="1100" b="0" i="0" baseline="0">
              <a:solidFill>
                <a:schemeClr val="dk1"/>
              </a:solidFill>
              <a:effectLst/>
              <a:latin typeface="+mn-lt"/>
              <a:ea typeface="+mn-ea"/>
              <a:cs typeface="+mn-cs"/>
            </a:rPr>
            <a:t>電算管理</a:t>
          </a:r>
          <a:r>
            <a:rPr kumimoji="1" lang="ja-JP" altLang="en-US" sz="1100" b="0" i="0" baseline="0">
              <a:solidFill>
                <a:schemeClr val="dk1"/>
              </a:solidFill>
              <a:effectLst/>
              <a:latin typeface="+mn-lt"/>
              <a:ea typeface="+mn-ea"/>
              <a:cs typeface="+mn-cs"/>
            </a:rPr>
            <a:t>経費</a:t>
          </a:r>
          <a:r>
            <a:rPr kumimoji="1" lang="ja-JP" altLang="ja-JP" sz="1100" b="0" i="0" baseline="0">
              <a:solidFill>
                <a:schemeClr val="dk1"/>
              </a:solidFill>
              <a:effectLst/>
              <a:latin typeface="+mn-lt"/>
              <a:ea typeface="+mn-ea"/>
              <a:cs typeface="+mn-cs"/>
            </a:rPr>
            <a:t>、老朽化した町清掃センターの施設管理</a:t>
          </a:r>
          <a:r>
            <a:rPr kumimoji="1" lang="ja-JP" altLang="en-US" sz="1100" b="0" i="0" baseline="0">
              <a:solidFill>
                <a:schemeClr val="dk1"/>
              </a:solidFill>
              <a:effectLst/>
              <a:latin typeface="+mn-lt"/>
              <a:ea typeface="+mn-ea"/>
              <a:cs typeface="+mn-cs"/>
            </a:rPr>
            <a:t>及び広域化協議</a:t>
          </a:r>
          <a:r>
            <a:rPr kumimoji="1" lang="ja-JP" altLang="ja-JP" sz="1100" b="0" i="0" baseline="0">
              <a:solidFill>
                <a:schemeClr val="dk1"/>
              </a:solidFill>
              <a:effectLst/>
              <a:latin typeface="+mn-lt"/>
              <a:ea typeface="+mn-ea"/>
              <a:cs typeface="+mn-cs"/>
            </a:rPr>
            <a:t>にかかる</a:t>
          </a:r>
          <a:r>
            <a:rPr kumimoji="1" lang="ja-JP" altLang="en-US" sz="1100" b="0" i="0" baseline="0">
              <a:solidFill>
                <a:schemeClr val="dk1"/>
              </a:solidFill>
              <a:effectLst/>
              <a:latin typeface="+mn-lt"/>
              <a:ea typeface="+mn-ea"/>
              <a:cs typeface="+mn-cs"/>
            </a:rPr>
            <a:t>経費の大幅な</a:t>
          </a:r>
          <a:r>
            <a:rPr kumimoji="1" lang="ja-JP" altLang="ja-JP" sz="1100" b="0" i="0" baseline="0">
              <a:solidFill>
                <a:schemeClr val="dk1"/>
              </a:solidFill>
              <a:effectLst/>
              <a:latin typeface="+mn-lt"/>
              <a:ea typeface="+mn-ea"/>
              <a:cs typeface="+mn-cs"/>
            </a:rPr>
            <a:t>増加</a:t>
          </a:r>
          <a:r>
            <a:rPr kumimoji="1" lang="ja-JP" altLang="en-US" sz="1100" b="0" i="0" baseline="0">
              <a:solidFill>
                <a:schemeClr val="dk1"/>
              </a:solidFill>
              <a:effectLst/>
              <a:latin typeface="+mn-lt"/>
              <a:ea typeface="+mn-ea"/>
              <a:cs typeface="+mn-cs"/>
            </a:rPr>
            <a:t>が見込まれることから</a:t>
          </a:r>
          <a:r>
            <a:rPr kumimoji="1" lang="ja-JP" altLang="ja-JP" sz="1100" b="0" i="0" baseline="0">
              <a:solidFill>
                <a:schemeClr val="dk1"/>
              </a:solidFill>
              <a:effectLst/>
              <a:latin typeface="+mn-lt"/>
              <a:ea typeface="+mn-ea"/>
              <a:cs typeface="+mn-cs"/>
            </a:rPr>
            <a:t>、住民サービスを適正に執行するため、</a:t>
          </a:r>
          <a:r>
            <a:rPr kumimoji="1" lang="ja-JP" altLang="en-US" sz="1100" b="0" i="0" baseline="0">
              <a:solidFill>
                <a:schemeClr val="dk1"/>
              </a:solidFill>
              <a:effectLst/>
              <a:latin typeface="+mn-lt"/>
              <a:ea typeface="+mn-ea"/>
              <a:cs typeface="+mn-cs"/>
            </a:rPr>
            <a:t>徹底した</a:t>
          </a:r>
          <a:r>
            <a:rPr kumimoji="1" lang="ja-JP" altLang="ja-JP" sz="1100" b="0" i="0" baseline="0">
              <a:solidFill>
                <a:schemeClr val="dk1"/>
              </a:solidFill>
              <a:effectLst/>
              <a:latin typeface="+mn-lt"/>
              <a:ea typeface="+mn-ea"/>
              <a:cs typeface="+mn-cs"/>
            </a:rPr>
            <a:t>事務の効率化、簡素化、合理化により</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数値の上昇を最小限に抑え</a:t>
          </a:r>
          <a:r>
            <a:rPr kumimoji="1" lang="ja-JP" altLang="en-US" sz="1100" b="0" i="0" baseline="0">
              <a:solidFill>
                <a:schemeClr val="dk1"/>
              </a:solidFill>
              <a:effectLst/>
              <a:latin typeface="+mn-lt"/>
              <a:ea typeface="+mn-ea"/>
              <a:cs typeface="+mn-cs"/>
            </a:rPr>
            <a:t>る</a:t>
          </a:r>
          <a:r>
            <a:rPr kumimoji="1" lang="ja-JP" altLang="ja-JP" sz="1100" b="0" i="0" baseline="0">
              <a:solidFill>
                <a:schemeClr val="dk1"/>
              </a:solidFill>
              <a:effectLst/>
              <a:latin typeface="+mn-lt"/>
              <a:ea typeface="+mn-ea"/>
              <a:cs typeface="+mn-cs"/>
            </a:rPr>
            <a:t>よう努める。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730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83566</xdr:rowOff>
    </xdr:from>
    <xdr:to>
      <xdr:col>82</xdr:col>
      <xdr:colOff>107950</xdr:colOff>
      <xdr:row>17</xdr:row>
      <xdr:rowOff>92710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9982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28702</xdr:rowOff>
    </xdr:from>
    <xdr:to>
      <xdr:col>78</xdr:col>
      <xdr:colOff>69850</xdr:colOff>
      <xdr:row>17</xdr:row>
      <xdr:rowOff>92710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9433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28702</xdr:rowOff>
    </xdr:from>
    <xdr:to>
      <xdr:col>73</xdr:col>
      <xdr:colOff>180975</xdr:colOff>
      <xdr:row>17</xdr:row>
      <xdr:rowOff>83566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9433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25671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83566</xdr:rowOff>
    </xdr:from>
    <xdr:to>
      <xdr:col>69</xdr:col>
      <xdr:colOff>92075</xdr:colOff>
      <xdr:row>18</xdr:row>
      <xdr:rowOff>99568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998216"/>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121920</xdr:rowOff>
    </xdr:from>
    <xdr:to>
      <xdr:col>69</xdr:col>
      <xdr:colOff>142875</xdr:colOff>
      <xdr:row>17</xdr:row>
      <xdr:rowOff>52070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62247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117111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4843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41910</xdr:rowOff>
    </xdr:from>
    <xdr:to>
      <xdr:col>78</xdr:col>
      <xdr:colOff>120650</xdr:colOff>
      <xdr:row>17</xdr:row>
      <xdr:rowOff>143510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149352</xdr:rowOff>
    </xdr:from>
    <xdr:to>
      <xdr:col>74</xdr:col>
      <xdr:colOff>31750</xdr:colOff>
      <xdr:row>17</xdr:row>
      <xdr:rowOff>79502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64279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32766</xdr:rowOff>
    </xdr:from>
    <xdr:to>
      <xdr:col>69</xdr:col>
      <xdr:colOff>142875</xdr:colOff>
      <xdr:row>17</xdr:row>
      <xdr:rowOff>134366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119143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48768</xdr:rowOff>
    </xdr:from>
    <xdr:to>
      <xdr:col>65</xdr:col>
      <xdr:colOff>53975</xdr:colOff>
      <xdr:row>18</xdr:row>
      <xdr:rowOff>150368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135145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22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扶助費における経常収支比率は</a:t>
          </a:r>
          <a:r>
            <a:rPr kumimoji="1" lang="en-US" altLang="ja-JP" sz="1100" b="0" i="0" baseline="0">
              <a:solidFill>
                <a:schemeClr val="dk1"/>
              </a:solidFill>
              <a:effectLst/>
              <a:latin typeface="+mn-lt"/>
              <a:ea typeface="+mn-ea"/>
              <a:cs typeface="+mn-cs"/>
            </a:rPr>
            <a:t>3.8%</a:t>
          </a:r>
          <a:r>
            <a:rPr kumimoji="1" lang="ja-JP" altLang="ja-JP" sz="1100" b="0" i="0" baseline="0">
              <a:solidFill>
                <a:schemeClr val="dk1"/>
              </a:solidFill>
              <a:effectLst/>
              <a:latin typeface="+mn-lt"/>
              <a:ea typeface="+mn-ea"/>
              <a:cs typeface="+mn-cs"/>
            </a:rPr>
            <a:t>となり、令和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年度と</a:t>
          </a:r>
          <a:r>
            <a:rPr kumimoji="1" lang="ja-JP" altLang="en-US" sz="1100" b="0" i="0" baseline="0">
              <a:solidFill>
                <a:schemeClr val="dk1"/>
              </a:solidFill>
              <a:effectLst/>
              <a:latin typeface="+mn-lt"/>
              <a:ea typeface="+mn-ea"/>
              <a:cs typeface="+mn-cs"/>
            </a:rPr>
            <a:t>同ポイントである</a:t>
          </a:r>
          <a:r>
            <a:rPr kumimoji="1" lang="ja-JP" altLang="ja-JP" sz="1100" b="0" i="0" baseline="0">
              <a:solidFill>
                <a:schemeClr val="dk1"/>
              </a:solidFill>
              <a:effectLst/>
              <a:latin typeface="+mn-lt"/>
              <a:ea typeface="+mn-ea"/>
              <a:cs typeface="+mn-cs"/>
            </a:rPr>
            <a:t>。障害福祉サービス介護給付費等</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増加し</a:t>
          </a:r>
          <a:r>
            <a:rPr kumimoji="1" lang="ja-JP" altLang="en-US" sz="1100" b="0" i="0" baseline="0">
              <a:solidFill>
                <a:schemeClr val="dk1"/>
              </a:solidFill>
              <a:effectLst/>
              <a:latin typeface="+mn-lt"/>
              <a:ea typeface="+mn-ea"/>
              <a:cs typeface="+mn-cs"/>
            </a:rPr>
            <a:t>ているものの</a:t>
          </a:r>
          <a:r>
            <a:rPr kumimoji="1" lang="ja-JP" altLang="ja-JP" sz="1100" b="0" i="0" baseline="0">
              <a:solidFill>
                <a:schemeClr val="dk1"/>
              </a:solidFill>
              <a:effectLst/>
              <a:latin typeface="+mn-lt"/>
              <a:ea typeface="+mn-ea"/>
              <a:cs typeface="+mn-cs"/>
            </a:rPr>
            <a:t>、類似団体平均と比較し</a:t>
          </a:r>
          <a:r>
            <a:rPr kumimoji="1" lang="en-US" altLang="ja-JP" sz="1100" b="0" i="0" baseline="0">
              <a:solidFill>
                <a:schemeClr val="dk1"/>
              </a:solidFill>
              <a:effectLst/>
              <a:latin typeface="+mn-lt"/>
              <a:ea typeface="+mn-ea"/>
              <a:cs typeface="+mn-cs"/>
            </a:rPr>
            <a:t>0.6</a:t>
          </a:r>
          <a:r>
            <a:rPr kumimoji="1" lang="ja-JP" altLang="ja-JP" sz="1100" b="0" i="0" baseline="0">
              <a:solidFill>
                <a:schemeClr val="dk1"/>
              </a:solidFill>
              <a:effectLst/>
              <a:latin typeface="+mn-lt"/>
              <a:ea typeface="+mn-ea"/>
              <a:cs typeface="+mn-cs"/>
            </a:rPr>
            <a:t>ポイント低くなっているが、これは、少子化に伴う児童手当の減少などが要因と思われる。引き続き、介護予防に重点を置いた施策を実施し、扶助費の増加を最小限に抑えるよう努める。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043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54</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423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54</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347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57150</xdr:rowOff>
    </xdr:from>
    <xdr:to>
      <xdr:col>20</xdr:col>
      <xdr:colOff>38100</xdr:colOff>
      <xdr:row>55</xdr:row>
      <xdr:rowOff>158750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54</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347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107950</xdr:rowOff>
    </xdr:from>
    <xdr:to>
      <xdr:col>11</xdr:col>
      <xdr:colOff>9525</xdr:colOff>
      <xdr:row>54</xdr:row>
      <xdr:rowOff>165100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366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57150</xdr:rowOff>
    </xdr:from>
    <xdr:to>
      <xdr:col>11</xdr:col>
      <xdr:colOff>60325</xdr:colOff>
      <xdr:row>54</xdr:row>
      <xdr:rowOff>158750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この項目には維持補修費及び繰出金が該当する。令和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年度と比較すると、</a:t>
          </a:r>
          <a:r>
            <a:rPr kumimoji="1" lang="ja-JP" altLang="en-US" sz="1100" b="0" i="0" baseline="0">
              <a:solidFill>
                <a:schemeClr val="dk1"/>
              </a:solidFill>
              <a:effectLst/>
              <a:latin typeface="+mn-lt"/>
              <a:ea typeface="+mn-ea"/>
              <a:cs typeface="+mn-cs"/>
            </a:rPr>
            <a:t>庁舎空調等の施設修繕料の増加により</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0.6</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した。今後は、老朽化等により道路維持管理事業などの公共施設の維持補修費は増加し、本比率の増加が見込まれることから、公共施設等総合管理計画及び個別施設計画に基づき</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計画的かつ効率的</a:t>
          </a:r>
          <a:r>
            <a:rPr kumimoji="1" lang="ja-JP" altLang="en-US" sz="1100" b="0" i="0" baseline="0">
              <a:solidFill>
                <a:schemeClr val="dk1"/>
              </a:solidFill>
              <a:effectLst/>
              <a:latin typeface="+mn-lt"/>
              <a:ea typeface="+mn-ea"/>
              <a:cs typeface="+mn-cs"/>
            </a:rPr>
            <a:t>な事業実施に</a:t>
          </a:r>
          <a:r>
            <a:rPr kumimoji="1" lang="ja-JP" altLang="ja-JP" sz="1100" b="0" i="0" baseline="0">
              <a:solidFill>
                <a:schemeClr val="dk1"/>
              </a:solidFill>
              <a:effectLst/>
              <a:latin typeface="+mn-lt"/>
              <a:ea typeface="+mn-ea"/>
              <a:cs typeface="+mn-cs"/>
            </a:rPr>
            <a:t>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35560</xdr:rowOff>
    </xdr:from>
    <xdr:to>
      <xdr:col>82</xdr:col>
      <xdr:colOff>107950</xdr:colOff>
      <xdr:row>56</xdr:row>
      <xdr:rowOff>81280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6367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35560</xdr:rowOff>
    </xdr:from>
    <xdr:to>
      <xdr:col>78</xdr:col>
      <xdr:colOff>69850</xdr:colOff>
      <xdr:row>56</xdr:row>
      <xdr:rowOff>66040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636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27940</xdr:rowOff>
    </xdr:from>
    <xdr:to>
      <xdr:col>73</xdr:col>
      <xdr:colOff>180975</xdr:colOff>
      <xdr:row>56</xdr:row>
      <xdr:rowOff>66040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629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81297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27940</xdr:rowOff>
    </xdr:from>
    <xdr:to>
      <xdr:col>69</xdr:col>
      <xdr:colOff>92075</xdr:colOff>
      <xdr:row>56</xdr:row>
      <xdr:rowOff>119380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6291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2557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156210</xdr:rowOff>
    </xdr:from>
    <xdr:to>
      <xdr:col>78</xdr:col>
      <xdr:colOff>120650</xdr:colOff>
      <xdr:row>56</xdr:row>
      <xdr:rowOff>86360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xdr:rowOff>
    </xdr:from>
    <xdr:to>
      <xdr:col>74</xdr:col>
      <xdr:colOff>31750</xdr:colOff>
      <xdr:row>56</xdr:row>
      <xdr:rowOff>116840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101617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148590</xdr:rowOff>
    </xdr:from>
    <xdr:to>
      <xdr:col>69</xdr:col>
      <xdr:colOff>142875</xdr:colOff>
      <xdr:row>56</xdr:row>
      <xdr:rowOff>78740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68580</xdr:rowOff>
    </xdr:from>
    <xdr:to>
      <xdr:col>65</xdr:col>
      <xdr:colOff>53975</xdr:colOff>
      <xdr:row>56</xdr:row>
      <xdr:rowOff>170180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8907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補助費等における経常収支比率は</a:t>
          </a:r>
          <a:r>
            <a:rPr kumimoji="1" lang="en-US" altLang="ja-JP" sz="1100" b="0" i="0" baseline="0">
              <a:solidFill>
                <a:schemeClr val="dk1"/>
              </a:solidFill>
              <a:effectLst/>
              <a:latin typeface="+mn-lt"/>
              <a:ea typeface="+mn-ea"/>
              <a:cs typeface="+mn-cs"/>
            </a:rPr>
            <a:t>16.9%</a:t>
          </a:r>
          <a:r>
            <a:rPr kumimoji="1" lang="ja-JP" altLang="ja-JP" sz="1100" b="0" i="0" baseline="0">
              <a:solidFill>
                <a:schemeClr val="dk1"/>
              </a:solidFill>
              <a:effectLst/>
              <a:latin typeface="+mn-lt"/>
              <a:ea typeface="+mn-ea"/>
              <a:cs typeface="+mn-cs"/>
            </a:rPr>
            <a:t>となり、令和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年度と比較して</a:t>
          </a:r>
          <a:r>
            <a:rPr kumimoji="1" lang="en-US" altLang="ja-JP" sz="1100" b="0" i="0" baseline="0">
              <a:solidFill>
                <a:schemeClr val="dk1"/>
              </a:solidFill>
              <a:effectLst/>
              <a:latin typeface="+mn-lt"/>
              <a:ea typeface="+mn-ea"/>
              <a:cs typeface="+mn-cs"/>
            </a:rPr>
            <a:t>0.9</a:t>
          </a:r>
          <a:r>
            <a:rPr kumimoji="1" lang="ja-JP" altLang="ja-JP" sz="1100" b="0" i="0" baseline="0">
              <a:solidFill>
                <a:schemeClr val="dk1"/>
              </a:solidFill>
              <a:effectLst/>
              <a:latin typeface="+mn-lt"/>
              <a:ea typeface="+mn-ea"/>
              <a:cs typeface="+mn-cs"/>
            </a:rPr>
            <a:t>ポイント増加した。</a:t>
          </a:r>
          <a:r>
            <a:rPr kumimoji="1" lang="ja-JP" altLang="en-US" sz="1100" b="0" i="0" baseline="0">
              <a:solidFill>
                <a:schemeClr val="dk1"/>
              </a:solidFill>
              <a:effectLst/>
              <a:latin typeface="+mn-lt"/>
              <a:ea typeface="+mn-ea"/>
              <a:cs typeface="+mn-cs"/>
            </a:rPr>
            <a:t>水道事業会計への繰出金</a:t>
          </a:r>
          <a:r>
            <a:rPr kumimoji="1" lang="ja-JP" altLang="ja-JP" sz="1100" b="0" i="0" baseline="0">
              <a:solidFill>
                <a:schemeClr val="dk1"/>
              </a:solidFill>
              <a:effectLst/>
              <a:latin typeface="+mn-lt"/>
              <a:ea typeface="+mn-ea"/>
              <a:cs typeface="+mn-cs"/>
            </a:rPr>
            <a:t>の増加が影響している。今後、一部事務組合への負担金</a:t>
          </a:r>
          <a:r>
            <a:rPr kumimoji="1" lang="ja-JP" altLang="en-US" sz="1100" b="0" i="0" baseline="0">
              <a:solidFill>
                <a:schemeClr val="dk1"/>
              </a:solidFill>
              <a:effectLst/>
              <a:latin typeface="+mn-lt"/>
              <a:ea typeface="+mn-ea"/>
              <a:cs typeface="+mn-cs"/>
            </a:rPr>
            <a:t>や広域水道事業への補助金</a:t>
          </a:r>
          <a:r>
            <a:rPr kumimoji="1" lang="ja-JP" altLang="ja-JP" sz="1100" b="0" i="0" baseline="0">
              <a:solidFill>
                <a:schemeClr val="dk1"/>
              </a:solidFill>
              <a:effectLst/>
              <a:latin typeface="+mn-lt"/>
              <a:ea typeface="+mn-ea"/>
              <a:cs typeface="+mn-cs"/>
            </a:rPr>
            <a:t>が増加することも見込まれている。各種単独補助金については、形骸化し前年度踏襲の傾向が強いため、内容の精査に踏み込み</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終期</a:t>
          </a:r>
          <a:r>
            <a:rPr kumimoji="1" lang="ja-JP" altLang="en-US" sz="1100" b="0" i="0" baseline="0">
              <a:solidFill>
                <a:schemeClr val="dk1"/>
              </a:solidFill>
              <a:effectLst/>
              <a:latin typeface="+mn-lt"/>
              <a:ea typeface="+mn-ea"/>
              <a:cs typeface="+mn-cs"/>
            </a:rPr>
            <a:t>を設定するなど</a:t>
          </a:r>
          <a:r>
            <a:rPr kumimoji="1" lang="ja-JP" altLang="ja-JP" sz="1100" b="0" i="0" baseline="0">
              <a:solidFill>
                <a:schemeClr val="dk1"/>
              </a:solidFill>
              <a:effectLst/>
              <a:latin typeface="+mn-lt"/>
              <a:ea typeface="+mn-ea"/>
              <a:cs typeface="+mn-cs"/>
            </a:rPr>
            <a:t>必要性が低いものは廃止に努めていく必要がある。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32856"/>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158513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115570</xdr:rowOff>
    </xdr:from>
    <xdr:to>
      <xdr:col>82</xdr:col>
      <xdr:colOff>107950</xdr:colOff>
      <xdr:row>37</xdr:row>
      <xdr:rowOff>156718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45922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76725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83566</xdr:rowOff>
    </xdr:from>
    <xdr:to>
      <xdr:col>78</xdr:col>
      <xdr:colOff>69850</xdr:colOff>
      <xdr:row>37</xdr:row>
      <xdr:rowOff>115570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4272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83566</xdr:rowOff>
    </xdr:from>
    <xdr:to>
      <xdr:col>73</xdr:col>
      <xdr:colOff>180975</xdr:colOff>
      <xdr:row>37</xdr:row>
      <xdr:rowOff>156718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4272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88138</xdr:rowOff>
    </xdr:from>
    <xdr:to>
      <xdr:col>69</xdr:col>
      <xdr:colOff>92075</xdr:colOff>
      <xdr:row>37</xdr:row>
      <xdr:rowOff>156718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4317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162831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149115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105918</xdr:rowOff>
    </xdr:from>
    <xdr:to>
      <xdr:col>82</xdr:col>
      <xdr:colOff>158750</xdr:colOff>
      <xdr:row>38</xdr:row>
      <xdr:rowOff>36068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77995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64770</xdr:rowOff>
    </xdr:from>
    <xdr:to>
      <xdr:col>78</xdr:col>
      <xdr:colOff>120650</xdr:colOff>
      <xdr:row>37</xdr:row>
      <xdr:rowOff>166370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32766</xdr:rowOff>
    </xdr:from>
    <xdr:to>
      <xdr:col>74</xdr:col>
      <xdr:colOff>31750</xdr:colOff>
      <xdr:row>37</xdr:row>
      <xdr:rowOff>134366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119143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105918</xdr:rowOff>
    </xdr:from>
    <xdr:to>
      <xdr:col>69</xdr:col>
      <xdr:colOff>142875</xdr:colOff>
      <xdr:row>38</xdr:row>
      <xdr:rowOff>36068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20845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公債費における経常収支比率は</a:t>
          </a:r>
          <a:r>
            <a:rPr kumimoji="1" lang="en-US" altLang="ja-JP" sz="1100" b="0" i="0" baseline="0">
              <a:solidFill>
                <a:schemeClr val="dk1"/>
              </a:solidFill>
              <a:effectLst/>
              <a:latin typeface="+mn-lt"/>
              <a:ea typeface="+mn-ea"/>
              <a:cs typeface="+mn-cs"/>
            </a:rPr>
            <a:t>12.5%</a:t>
          </a:r>
          <a:r>
            <a:rPr kumimoji="1" lang="ja-JP" altLang="ja-JP" sz="1100" b="0" i="0" baseline="0">
              <a:solidFill>
                <a:schemeClr val="dk1"/>
              </a:solidFill>
              <a:effectLst/>
              <a:latin typeface="+mn-lt"/>
              <a:ea typeface="+mn-ea"/>
              <a:cs typeface="+mn-cs"/>
            </a:rPr>
            <a:t>となり、令和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年度と比較して</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した。令和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年度が公債費のピークだったことが影響している。今後も現世代と将来世代との負担のバランスに配慮した地方債発行に努める。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127000</xdr:rowOff>
    </xdr:from>
    <xdr:to>
      <xdr:col>24</xdr:col>
      <xdr:colOff>25400</xdr:colOff>
      <xdr:row>75</xdr:row>
      <xdr:rowOff>138430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29857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119380</xdr:rowOff>
    </xdr:from>
    <xdr:to>
      <xdr:col>19</xdr:col>
      <xdr:colOff>187325</xdr:colOff>
      <xdr:row>75</xdr:row>
      <xdr:rowOff>138430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29781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119380</xdr:rowOff>
    </xdr:from>
    <xdr:to>
      <xdr:col>15</xdr:col>
      <xdr:colOff>98425</xdr:colOff>
      <xdr:row>75</xdr:row>
      <xdr:rowOff>153670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29781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142240</xdr:rowOff>
    </xdr:from>
    <xdr:to>
      <xdr:col>11</xdr:col>
      <xdr:colOff>9525</xdr:colOff>
      <xdr:row>75</xdr:row>
      <xdr:rowOff>153670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0009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34289</xdr:rowOff>
    </xdr:from>
    <xdr:to>
      <xdr:col>11</xdr:col>
      <xdr:colOff>60325</xdr:colOff>
      <xdr:row>76</xdr:row>
      <xdr:rowOff>135889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120666</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132097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76200</xdr:rowOff>
    </xdr:from>
    <xdr:to>
      <xdr:col>24</xdr:col>
      <xdr:colOff>76200</xdr:colOff>
      <xdr:row>76</xdr:row>
      <xdr:rowOff>6350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92727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87630</xdr:rowOff>
    </xdr:from>
    <xdr:to>
      <xdr:col>20</xdr:col>
      <xdr:colOff>38100</xdr:colOff>
      <xdr:row>76</xdr:row>
      <xdr:rowOff>17780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27957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68580</xdr:rowOff>
    </xdr:from>
    <xdr:to>
      <xdr:col>15</xdr:col>
      <xdr:colOff>149225</xdr:colOff>
      <xdr:row>75</xdr:row>
      <xdr:rowOff>170180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8907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102870</xdr:rowOff>
    </xdr:from>
    <xdr:to>
      <xdr:col>11</xdr:col>
      <xdr:colOff>60325</xdr:colOff>
      <xdr:row>76</xdr:row>
      <xdr:rowOff>33020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43197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91440</xdr:rowOff>
    </xdr:from>
    <xdr:to>
      <xdr:col>6</xdr:col>
      <xdr:colOff>171450</xdr:colOff>
      <xdr:row>76</xdr:row>
      <xdr:rowOff>21589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31767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物件費や扶助費への経常一般財源の増加等により、令和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年度と比較して</a:t>
          </a:r>
          <a:r>
            <a:rPr kumimoji="1" lang="en-US" altLang="ja-JP" sz="1100" b="0" i="0" baseline="0">
              <a:solidFill>
                <a:schemeClr val="dk1"/>
              </a:solidFill>
              <a:effectLst/>
              <a:latin typeface="+mn-lt"/>
              <a:ea typeface="+mn-ea"/>
              <a:cs typeface="+mn-cs"/>
            </a:rPr>
            <a:t>2.3</a:t>
          </a:r>
          <a:r>
            <a:rPr kumimoji="1" lang="ja-JP" altLang="ja-JP" sz="1100" b="0" i="0" baseline="0">
              <a:solidFill>
                <a:schemeClr val="dk1"/>
              </a:solidFill>
              <a:effectLst/>
              <a:latin typeface="+mn-lt"/>
              <a:ea typeface="+mn-ea"/>
              <a:cs typeface="+mn-cs"/>
            </a:rPr>
            <a:t>ポイント増加した。今後はさらに、</a:t>
          </a:r>
          <a:r>
            <a:rPr kumimoji="1" lang="en-US" altLang="ja-JP" sz="1100" b="0" i="0" baseline="0">
              <a:solidFill>
                <a:schemeClr val="dk1"/>
              </a:solidFill>
              <a:effectLst/>
              <a:latin typeface="+mn-lt"/>
              <a:ea typeface="+mn-ea"/>
              <a:cs typeface="+mn-cs"/>
            </a:rPr>
            <a:t>DX</a:t>
          </a:r>
          <a:r>
            <a:rPr kumimoji="1" lang="ja-JP" altLang="ja-JP" sz="1100" b="0" i="0" baseline="0">
              <a:solidFill>
                <a:schemeClr val="dk1"/>
              </a:solidFill>
              <a:effectLst/>
              <a:latin typeface="+mn-lt"/>
              <a:ea typeface="+mn-ea"/>
              <a:cs typeface="+mn-cs"/>
            </a:rPr>
            <a:t>推進に伴う電算管理に係る委託料及び使用料等の増加や超高齢化に伴う扶助費の増大、一部事務組合への補助費の増加が見込まれ</a:t>
          </a:r>
          <a:r>
            <a:rPr kumimoji="1" lang="ja-JP" altLang="en-US" sz="1100" b="0" i="0" baseline="0">
              <a:solidFill>
                <a:schemeClr val="dk1"/>
              </a:solidFill>
              <a:effectLst/>
              <a:latin typeface="+mn-lt"/>
              <a:ea typeface="+mn-ea"/>
              <a:cs typeface="+mn-cs"/>
            </a:rPr>
            <a:t>、また、物価高騰の全体的な影響も懸念される</a:t>
          </a:r>
          <a:r>
            <a:rPr kumimoji="1" lang="ja-JP" altLang="ja-JP" sz="1100" b="0" i="0" baseline="0">
              <a:solidFill>
                <a:schemeClr val="dk1"/>
              </a:solidFill>
              <a:effectLst/>
              <a:latin typeface="+mn-lt"/>
              <a:ea typeface="+mn-ea"/>
              <a:cs typeface="+mn-cs"/>
            </a:rPr>
            <a:t>ため、踏み込んだ事務事業の見直しを図るとともに、安定した持続可能な財政構造の確立に努める。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37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111761</xdr:rowOff>
    </xdr:from>
    <xdr:to>
      <xdr:col>82</xdr:col>
      <xdr:colOff>107950</xdr:colOff>
      <xdr:row>79</xdr:row>
      <xdr:rowOff>27939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484861"/>
          <a:ext cx="8382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66039</xdr:rowOff>
    </xdr:from>
    <xdr:to>
      <xdr:col>78</xdr:col>
      <xdr:colOff>69850</xdr:colOff>
      <xdr:row>78</xdr:row>
      <xdr:rowOff>111761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4391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149877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00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66039</xdr:rowOff>
    </xdr:from>
    <xdr:to>
      <xdr:col>73</xdr:col>
      <xdr:colOff>180975</xdr:colOff>
      <xdr:row>79</xdr:row>
      <xdr:rowOff>88900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439139"/>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43197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88900</xdr:rowOff>
    </xdr:from>
    <xdr:to>
      <xdr:col>69</xdr:col>
      <xdr:colOff>92075</xdr:colOff>
      <xdr:row>79</xdr:row>
      <xdr:rowOff>153670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6334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123207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149877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148589</xdr:rowOff>
    </xdr:from>
    <xdr:to>
      <xdr:col>82</xdr:col>
      <xdr:colOff>158750</xdr:colOff>
      <xdr:row>79</xdr:row>
      <xdr:rowOff>78739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120666</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60961</xdr:rowOff>
    </xdr:from>
    <xdr:to>
      <xdr:col>78</xdr:col>
      <xdr:colOff>120650</xdr:colOff>
      <xdr:row>78</xdr:row>
      <xdr:rowOff>162561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147338</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520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15239</xdr:rowOff>
    </xdr:from>
    <xdr:to>
      <xdr:col>74</xdr:col>
      <xdr:colOff>31750</xdr:colOff>
      <xdr:row>78</xdr:row>
      <xdr:rowOff>116839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101616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38100</xdr:rowOff>
    </xdr:from>
    <xdr:to>
      <xdr:col>69</xdr:col>
      <xdr:colOff>142875</xdr:colOff>
      <xdr:row>79</xdr:row>
      <xdr:rowOff>139700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124477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66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102870</xdr:rowOff>
    </xdr:from>
    <xdr:to>
      <xdr:col>65</xdr:col>
      <xdr:colOff>53975</xdr:colOff>
      <xdr:row>80</xdr:row>
      <xdr:rowOff>33020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17797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千葉県御宿町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151026</xdr:rowOff>
    </xdr:from>
    <xdr:to>
      <xdr:col>29</xdr:col>
      <xdr:colOff>127000</xdr:colOff>
      <xdr:row>20</xdr:row>
      <xdr:rowOff>171166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6051"/>
          <a:ext cx="0" cy="13917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143243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171166</xdr:rowOff>
    </xdr:from>
    <xdr:to>
      <xdr:col>30</xdr:col>
      <xdr:colOff>25400</xdr:colOff>
      <xdr:row>20</xdr:row>
      <xdr:rowOff>171166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477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65953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151026</xdr:rowOff>
    </xdr:from>
    <xdr:to>
      <xdr:col>30</xdr:col>
      <xdr:colOff>25400</xdr:colOff>
      <xdr:row>12</xdr:row>
      <xdr:rowOff>151026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6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140022</xdr:rowOff>
    </xdr:from>
    <xdr:to>
      <xdr:col>29</xdr:col>
      <xdr:colOff>127000</xdr:colOff>
      <xdr:row>18</xdr:row>
      <xdr:rowOff>146843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73747"/>
          <a:ext cx="647700" cy="6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73060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3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56533</xdr:rowOff>
    </xdr:from>
    <xdr:to>
      <xdr:col>29</xdr:col>
      <xdr:colOff>177800</xdr:colOff>
      <xdr:row>17</xdr:row>
      <xdr:rowOff>158133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8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138163</xdr:rowOff>
    </xdr:from>
    <xdr:to>
      <xdr:col>26</xdr:col>
      <xdr:colOff>50800</xdr:colOff>
      <xdr:row>18</xdr:row>
      <xdr:rowOff>146843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271888"/>
          <a:ext cx="698500" cy="8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109225</xdr:rowOff>
    </xdr:from>
    <xdr:to>
      <xdr:col>26</xdr:col>
      <xdr:colOff>101600</xdr:colOff>
      <xdr:row>18</xdr:row>
      <xdr:rowOff>39375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49552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138163</xdr:rowOff>
    </xdr:from>
    <xdr:to>
      <xdr:col>22</xdr:col>
      <xdr:colOff>114300</xdr:colOff>
      <xdr:row>18</xdr:row>
      <xdr:rowOff>170655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71888"/>
          <a:ext cx="698500" cy="32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126873</xdr:rowOff>
    </xdr:from>
    <xdr:to>
      <xdr:col>22</xdr:col>
      <xdr:colOff>165100</xdr:colOff>
      <xdr:row>18</xdr:row>
      <xdr:rowOff>57023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67200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170655</xdr:rowOff>
    </xdr:from>
    <xdr:to>
      <xdr:col>18</xdr:col>
      <xdr:colOff>177800</xdr:colOff>
      <xdr:row>19</xdr:row>
      <xdr:rowOff>30112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04380"/>
          <a:ext cx="698500" cy="30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165247</xdr:rowOff>
    </xdr:from>
    <xdr:to>
      <xdr:col>19</xdr:col>
      <xdr:colOff>38100</xdr:colOff>
      <xdr:row>18</xdr:row>
      <xdr:rowOff>95397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27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105574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96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159639</xdr:rowOff>
    </xdr:from>
    <xdr:to>
      <xdr:col>15</xdr:col>
      <xdr:colOff>101600</xdr:colOff>
      <xdr:row>18</xdr:row>
      <xdr:rowOff>89789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21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99966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89223</xdr:rowOff>
    </xdr:from>
    <xdr:to>
      <xdr:col>29</xdr:col>
      <xdr:colOff>177800</xdr:colOff>
      <xdr:row>19</xdr:row>
      <xdr:rowOff>19372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2294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61299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9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96042</xdr:rowOff>
    </xdr:from>
    <xdr:to>
      <xdr:col>26</xdr:col>
      <xdr:colOff>101600</xdr:colOff>
      <xdr:row>19</xdr:row>
      <xdr:rowOff>26192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29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10970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1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87363</xdr:rowOff>
    </xdr:from>
    <xdr:to>
      <xdr:col>22</xdr:col>
      <xdr:colOff>165100</xdr:colOff>
      <xdr:row>19</xdr:row>
      <xdr:rowOff>17513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21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2290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0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119855</xdr:rowOff>
    </xdr:from>
    <xdr:to>
      <xdr:col>19</xdr:col>
      <xdr:colOff>38100</xdr:colOff>
      <xdr:row>19</xdr:row>
      <xdr:rowOff>50005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53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34782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150762</xdr:rowOff>
    </xdr:from>
    <xdr:to>
      <xdr:col>15</xdr:col>
      <xdr:colOff>101600</xdr:colOff>
      <xdr:row>19</xdr:row>
      <xdr:rowOff>80912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84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65689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70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123489</xdr:rowOff>
    </xdr:from>
    <xdr:to>
      <xdr:col>29</xdr:col>
      <xdr:colOff>127000</xdr:colOff>
      <xdr:row>39</xdr:row>
      <xdr:rowOff>28425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8039"/>
          <a:ext cx="0" cy="16194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502</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28425</xdr:rowOff>
    </xdr:from>
    <xdr:to>
      <xdr:col>30</xdr:col>
      <xdr:colOff>25400</xdr:colOff>
      <xdr:row>39</xdr:row>
      <xdr:rowOff>28425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6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38416</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123489</xdr:rowOff>
    </xdr:from>
    <xdr:to>
      <xdr:col>30</xdr:col>
      <xdr:colOff>25400</xdr:colOff>
      <xdr:row>33</xdr:row>
      <xdr:rowOff>123489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80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192560</xdr:rowOff>
    </xdr:from>
    <xdr:to>
      <xdr:col>29</xdr:col>
      <xdr:colOff>127000</xdr:colOff>
      <xdr:row>37</xdr:row>
      <xdr:rowOff>223992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317260"/>
          <a:ext cx="647700" cy="31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216302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26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28325</xdr:rowOff>
    </xdr:from>
    <xdr:to>
      <xdr:col>29</xdr:col>
      <xdr:colOff>177800</xdr:colOff>
      <xdr:row>36</xdr:row>
      <xdr:rowOff>129925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81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223992</xdr:rowOff>
    </xdr:from>
    <xdr:to>
      <xdr:col>26</xdr:col>
      <xdr:colOff>50800</xdr:colOff>
      <xdr:row>37</xdr:row>
      <xdr:rowOff>228466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348692"/>
          <a:ext cx="698500" cy="4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52001</xdr:rowOff>
    </xdr:from>
    <xdr:to>
      <xdr:col>26</xdr:col>
      <xdr:colOff>101600</xdr:colOff>
      <xdr:row>36</xdr:row>
      <xdr:rowOff>153601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163778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74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228466</xdr:rowOff>
    </xdr:from>
    <xdr:to>
      <xdr:col>22</xdr:col>
      <xdr:colOff>114300</xdr:colOff>
      <xdr:row>37</xdr:row>
      <xdr:rowOff>270414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353166"/>
          <a:ext cx="698500" cy="41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78372</xdr:rowOff>
    </xdr:from>
    <xdr:to>
      <xdr:col>22</xdr:col>
      <xdr:colOff>165100</xdr:colOff>
      <xdr:row>37</xdr:row>
      <xdr:rowOff>8522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190149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0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270414</xdr:rowOff>
    </xdr:from>
    <xdr:to>
      <xdr:col>18</xdr:col>
      <xdr:colOff>177800</xdr:colOff>
      <xdr:row>37</xdr:row>
      <xdr:rowOff>315611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395114"/>
          <a:ext cx="698500" cy="45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92692</xdr:rowOff>
    </xdr:from>
    <xdr:to>
      <xdr:col>19</xdr:col>
      <xdr:colOff>38100</xdr:colOff>
      <xdr:row>37</xdr:row>
      <xdr:rowOff>22842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204469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94994</xdr:rowOff>
    </xdr:from>
    <xdr:to>
      <xdr:col>15</xdr:col>
      <xdr:colOff>101600</xdr:colOff>
      <xdr:row>37</xdr:row>
      <xdr:rowOff>25144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206771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1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141760</xdr:rowOff>
    </xdr:from>
    <xdr:to>
      <xdr:col>29</xdr:col>
      <xdr:colOff>177800</xdr:colOff>
      <xdr:row>37</xdr:row>
      <xdr:rowOff>243360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266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113837</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3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173192</xdr:rowOff>
    </xdr:from>
    <xdr:to>
      <xdr:col>26</xdr:col>
      <xdr:colOff>101600</xdr:colOff>
      <xdr:row>37</xdr:row>
      <xdr:rowOff>274792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297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259569</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38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177666</xdr:rowOff>
    </xdr:from>
    <xdr:to>
      <xdr:col>22</xdr:col>
      <xdr:colOff>165100</xdr:colOff>
      <xdr:row>37</xdr:row>
      <xdr:rowOff>279266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302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264043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38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219614</xdr:rowOff>
    </xdr:from>
    <xdr:to>
      <xdr:col>19</xdr:col>
      <xdr:colOff>38100</xdr:colOff>
      <xdr:row>37</xdr:row>
      <xdr:rowOff>321214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44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305991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43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264811</xdr:rowOff>
    </xdr:from>
    <xdr:to>
      <xdr:col>15</xdr:col>
      <xdr:colOff>101600</xdr:colOff>
      <xdr:row>38</xdr:row>
      <xdr:rowOff>23511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389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8288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475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千葉県御宿町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7,000
6,925
24.85
4,319,134
3,977,423
311,935
2,622,964
2,835,123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7785"/>
          <a:ext cx="1270" cy="129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77081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31946</xdr:rowOff>
    </xdr:from>
    <xdr:to>
      <xdr:col>24</xdr:col>
      <xdr:colOff>63500</xdr:colOff>
      <xdr:row>36</xdr:row>
      <xdr:rowOff>36823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04146"/>
          <a:ext cx="8382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162016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1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22885</xdr:rowOff>
    </xdr:from>
    <xdr:to>
      <xdr:col>19</xdr:col>
      <xdr:colOff>177800</xdr:colOff>
      <xdr:row>36</xdr:row>
      <xdr:rowOff>36823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195085"/>
          <a:ext cx="889000" cy="1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118254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7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22885</xdr:rowOff>
    </xdr:from>
    <xdr:to>
      <xdr:col>15</xdr:col>
      <xdr:colOff>50800</xdr:colOff>
      <xdr:row>36</xdr:row>
      <xdr:rowOff>53594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95085"/>
          <a:ext cx="889000" cy="3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126979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53594</xdr:rowOff>
    </xdr:from>
    <xdr:to>
      <xdr:col>10</xdr:col>
      <xdr:colOff>114300</xdr:colOff>
      <xdr:row>37</xdr:row>
      <xdr:rowOff>4216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25794"/>
          <a:ext cx="889000" cy="12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44902</xdr:rowOff>
    </xdr:from>
    <xdr:to>
      <xdr:col>10</xdr:col>
      <xdr:colOff>165100</xdr:colOff>
      <xdr:row>35</xdr:row>
      <xdr:rowOff>146502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163029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143307</xdr:rowOff>
    </xdr:from>
    <xdr:to>
      <xdr:col>6</xdr:col>
      <xdr:colOff>38100</xdr:colOff>
      <xdr:row>36</xdr:row>
      <xdr:rowOff>73457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89984</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152596</xdr:rowOff>
    </xdr:from>
    <xdr:to>
      <xdr:col>24</xdr:col>
      <xdr:colOff>114300</xdr:colOff>
      <xdr:row>36</xdr:row>
      <xdr:rowOff>82746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5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131023</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3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157473</xdr:rowOff>
    </xdr:from>
    <xdr:to>
      <xdr:col>20</xdr:col>
      <xdr:colOff>38100</xdr:colOff>
      <xdr:row>36</xdr:row>
      <xdr:rowOff>87623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5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78750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2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143535</xdr:rowOff>
    </xdr:from>
    <xdr:to>
      <xdr:col>15</xdr:col>
      <xdr:colOff>101600</xdr:colOff>
      <xdr:row>36</xdr:row>
      <xdr:rowOff>73685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64812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237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2794</xdr:rowOff>
    </xdr:from>
    <xdr:to>
      <xdr:col>10</xdr:col>
      <xdr:colOff>165100</xdr:colOff>
      <xdr:row>36</xdr:row>
      <xdr:rowOff>104394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7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95521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26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124866</xdr:rowOff>
    </xdr:from>
    <xdr:to>
      <xdr:col>6</xdr:col>
      <xdr:colOff>38100</xdr:colOff>
      <xdr:row>37</xdr:row>
      <xdr:rowOff>55016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9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46143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89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77752"/>
          <a:ext cx="1270" cy="144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51929</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7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65500</xdr:rowOff>
    </xdr:from>
    <xdr:to>
      <xdr:col>24</xdr:col>
      <xdr:colOff>63500</xdr:colOff>
      <xdr:row>58</xdr:row>
      <xdr:rowOff>75885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10009600"/>
          <a:ext cx="838200" cy="1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167250</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8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65500</xdr:rowOff>
    </xdr:from>
    <xdr:to>
      <xdr:col>19</xdr:col>
      <xdr:colOff>177800</xdr:colOff>
      <xdr:row>58</xdr:row>
      <xdr:rowOff>83009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10009600"/>
          <a:ext cx="889000" cy="1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94339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9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83009</xdr:rowOff>
    </xdr:from>
    <xdr:to>
      <xdr:col>15</xdr:col>
      <xdr:colOff>50800</xdr:colOff>
      <xdr:row>58</xdr:row>
      <xdr:rowOff>90191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10027109"/>
          <a:ext cx="889000" cy="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118649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71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71489</xdr:rowOff>
    </xdr:from>
    <xdr:to>
      <xdr:col>10</xdr:col>
      <xdr:colOff>114300</xdr:colOff>
      <xdr:row>58</xdr:row>
      <xdr:rowOff>90191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10015589"/>
          <a:ext cx="889000" cy="1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7545</xdr:rowOff>
    </xdr:from>
    <xdr:to>
      <xdr:col>10</xdr:col>
      <xdr:colOff>165100</xdr:colOff>
      <xdr:row>58</xdr:row>
      <xdr:rowOff>109145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5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125672</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72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12198</xdr:rowOff>
    </xdr:from>
    <xdr:to>
      <xdr:col>6</xdr:col>
      <xdr:colOff>38100</xdr:colOff>
      <xdr:row>58</xdr:row>
      <xdr:rowOff>113798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5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130325</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73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25085</xdr:rowOff>
    </xdr:from>
    <xdr:to>
      <xdr:col>24</xdr:col>
      <xdr:colOff>114300</xdr:colOff>
      <xdr:row>58</xdr:row>
      <xdr:rowOff>126685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122800</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9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14700</xdr:rowOff>
    </xdr:from>
    <xdr:to>
      <xdr:col>20</xdr:col>
      <xdr:colOff>38100</xdr:colOff>
      <xdr:row>58</xdr:row>
      <xdr:rowOff>116300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107427</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10051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32209</xdr:rowOff>
    </xdr:from>
    <xdr:to>
      <xdr:col>15</xdr:col>
      <xdr:colOff>101600</xdr:colOff>
      <xdr:row>58</xdr:row>
      <xdr:rowOff>133809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7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124936</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1006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39391</xdr:rowOff>
    </xdr:from>
    <xdr:to>
      <xdr:col>10</xdr:col>
      <xdr:colOff>165100</xdr:colOff>
      <xdr:row>58</xdr:row>
      <xdr:rowOff>140991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8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132118</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1007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20689</xdr:rowOff>
    </xdr:from>
    <xdr:to>
      <xdr:col>6</xdr:col>
      <xdr:colOff>38100</xdr:colOff>
      <xdr:row>58</xdr:row>
      <xdr:rowOff>122289</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6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113416</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10057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79846"/>
          <a:ext cx="1270" cy="129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32123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7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53573</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7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112592</xdr:rowOff>
    </xdr:from>
    <xdr:to>
      <xdr:col>24</xdr:col>
      <xdr:colOff>63500</xdr:colOff>
      <xdr:row>78</xdr:row>
      <xdr:rowOff>140119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485692"/>
          <a:ext cx="838200" cy="2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117263</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133375</xdr:rowOff>
    </xdr:from>
    <xdr:to>
      <xdr:col>19</xdr:col>
      <xdr:colOff>177800</xdr:colOff>
      <xdr:row>78</xdr:row>
      <xdr:rowOff>140119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506475"/>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57027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127260</xdr:rowOff>
    </xdr:from>
    <xdr:to>
      <xdr:col>15</xdr:col>
      <xdr:colOff>50800</xdr:colOff>
      <xdr:row>78</xdr:row>
      <xdr:rowOff>133375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500360"/>
          <a:ext cx="889000" cy="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62704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127260</xdr:rowOff>
    </xdr:from>
    <xdr:to>
      <xdr:col>10</xdr:col>
      <xdr:colOff>114300</xdr:colOff>
      <xdr:row>78</xdr:row>
      <xdr:rowOff>139261</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00360"/>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140773</xdr:rowOff>
    </xdr:from>
    <xdr:to>
      <xdr:col>10</xdr:col>
      <xdr:colOff>165100</xdr:colOff>
      <xdr:row>78</xdr:row>
      <xdr:rowOff>70923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87450</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167824</xdr:rowOff>
    </xdr:from>
    <xdr:to>
      <xdr:col>6</xdr:col>
      <xdr:colOff>38100</xdr:colOff>
      <xdr:row>78</xdr:row>
      <xdr:rowOff>97974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114501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61792</xdr:rowOff>
    </xdr:from>
    <xdr:to>
      <xdr:col>24</xdr:col>
      <xdr:colOff>114300</xdr:colOff>
      <xdr:row>78</xdr:row>
      <xdr:rowOff>163392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3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148169</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4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89319</xdr:rowOff>
    </xdr:from>
    <xdr:to>
      <xdr:col>20</xdr:col>
      <xdr:colOff>38100</xdr:colOff>
      <xdr:row>79</xdr:row>
      <xdr:rowOff>19469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6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10596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55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82575</xdr:rowOff>
    </xdr:from>
    <xdr:to>
      <xdr:col>15</xdr:col>
      <xdr:colOff>101600</xdr:colOff>
      <xdr:row>79</xdr:row>
      <xdr:rowOff>12725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5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3852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48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76460</xdr:rowOff>
    </xdr:from>
    <xdr:to>
      <xdr:col>10</xdr:col>
      <xdr:colOff>165100</xdr:colOff>
      <xdr:row>79</xdr:row>
      <xdr:rowOff>6610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169187</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88461</xdr:rowOff>
    </xdr:from>
    <xdr:to>
      <xdr:col>6</xdr:col>
      <xdr:colOff>38100</xdr:colOff>
      <xdr:row>79</xdr:row>
      <xdr:rowOff>18611</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6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9738</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88182</xdr:rowOff>
    </xdr:from>
    <xdr:to>
      <xdr:col>24</xdr:col>
      <xdr:colOff>62865</xdr:colOff>
      <xdr:row>99</xdr:row>
      <xdr:rowOff>40277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8682"/>
          <a:ext cx="1270" cy="149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44104</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40277</xdr:rowOff>
    </xdr:from>
    <xdr:to>
      <xdr:col>24</xdr:col>
      <xdr:colOff>152400</xdr:colOff>
      <xdr:row>99</xdr:row>
      <xdr:rowOff>40277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1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34859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88182</xdr:rowOff>
    </xdr:from>
    <xdr:to>
      <xdr:col>24</xdr:col>
      <xdr:colOff>152400</xdr:colOff>
      <xdr:row>90</xdr:row>
      <xdr:rowOff>88182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165788</xdr:rowOff>
    </xdr:from>
    <xdr:to>
      <xdr:col>24</xdr:col>
      <xdr:colOff>63500</xdr:colOff>
      <xdr:row>98</xdr:row>
      <xdr:rowOff>57514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796438"/>
          <a:ext cx="838200" cy="6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107890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9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85013</xdr:rowOff>
    </xdr:from>
    <xdr:to>
      <xdr:col>24</xdr:col>
      <xdr:colOff>114300</xdr:colOff>
      <xdr:row>97</xdr:row>
      <xdr:rowOff>15163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57514</xdr:rowOff>
    </xdr:from>
    <xdr:to>
      <xdr:col>19</xdr:col>
      <xdr:colOff>177800</xdr:colOff>
      <xdr:row>98</xdr:row>
      <xdr:rowOff>168411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859614"/>
          <a:ext cx="889000" cy="1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133604</xdr:rowOff>
    </xdr:from>
    <xdr:to>
      <xdr:col>20</xdr:col>
      <xdr:colOff>38100</xdr:colOff>
      <xdr:row>97</xdr:row>
      <xdr:rowOff>63754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80281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6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168411</xdr:rowOff>
    </xdr:from>
    <xdr:to>
      <xdr:col>15</xdr:col>
      <xdr:colOff>50800</xdr:colOff>
      <xdr:row>99</xdr:row>
      <xdr:rowOff>19630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970511"/>
          <a:ext cx="889000" cy="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25039</xdr:rowOff>
    </xdr:from>
    <xdr:to>
      <xdr:col>15</xdr:col>
      <xdr:colOff>101600</xdr:colOff>
      <xdr:row>96</xdr:row>
      <xdr:rowOff>126639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143166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5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19630</xdr:rowOff>
    </xdr:from>
    <xdr:to>
      <xdr:col>10</xdr:col>
      <xdr:colOff>114300</xdr:colOff>
      <xdr:row>99</xdr:row>
      <xdr:rowOff>41109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993180"/>
          <a:ext cx="889000" cy="2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75696</xdr:rowOff>
    </xdr:from>
    <xdr:to>
      <xdr:col>10</xdr:col>
      <xdr:colOff>165100</xdr:colOff>
      <xdr:row>98</xdr:row>
      <xdr:rowOff>5846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22373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8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75002</xdr:rowOff>
    </xdr:from>
    <xdr:to>
      <xdr:col>6</xdr:col>
      <xdr:colOff>38100</xdr:colOff>
      <xdr:row>98</xdr:row>
      <xdr:rowOff>5152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21679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8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114988</xdr:rowOff>
    </xdr:from>
    <xdr:to>
      <xdr:col>24</xdr:col>
      <xdr:colOff>114300</xdr:colOff>
      <xdr:row>98</xdr:row>
      <xdr:rowOff>45138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74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93415</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72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6714</xdr:rowOff>
    </xdr:from>
    <xdr:to>
      <xdr:col>20</xdr:col>
      <xdr:colOff>38100</xdr:colOff>
      <xdr:row>98</xdr:row>
      <xdr:rowOff>108314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80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99441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90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117611</xdr:rowOff>
    </xdr:from>
    <xdr:to>
      <xdr:col>15</xdr:col>
      <xdr:colOff>101600</xdr:colOff>
      <xdr:row>99</xdr:row>
      <xdr:rowOff>47761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9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38888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701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140280</xdr:rowOff>
    </xdr:from>
    <xdr:to>
      <xdr:col>10</xdr:col>
      <xdr:colOff>165100</xdr:colOff>
      <xdr:row>99</xdr:row>
      <xdr:rowOff>70430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9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61557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703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161759</xdr:rowOff>
    </xdr:from>
    <xdr:to>
      <xdr:col>6</xdr:col>
      <xdr:colOff>38100</xdr:colOff>
      <xdr:row>99</xdr:row>
      <xdr:rowOff>91909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96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83036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705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02096"/>
          <a:ext cx="1270" cy="140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98417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0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5273</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145931</xdr:rowOff>
    </xdr:from>
    <xdr:to>
      <xdr:col>55</xdr:col>
      <xdr:colOff>0</xdr:colOff>
      <xdr:row>38</xdr:row>
      <xdr:rowOff>8676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489581"/>
          <a:ext cx="838200" cy="3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65936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66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100384</xdr:rowOff>
    </xdr:from>
    <xdr:to>
      <xdr:col>50</xdr:col>
      <xdr:colOff>114300</xdr:colOff>
      <xdr:row>37</xdr:row>
      <xdr:rowOff>145931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444034"/>
          <a:ext cx="889000" cy="4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16747</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1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28796</xdr:rowOff>
    </xdr:from>
    <xdr:to>
      <xdr:col>45</xdr:col>
      <xdr:colOff>177800</xdr:colOff>
      <xdr:row>37</xdr:row>
      <xdr:rowOff>100384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200996"/>
          <a:ext cx="889000" cy="24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52758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28796</xdr:rowOff>
    </xdr:from>
    <xdr:to>
      <xdr:col>41</xdr:col>
      <xdr:colOff>50800</xdr:colOff>
      <xdr:row>38</xdr:row>
      <xdr:rowOff>57554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200996"/>
          <a:ext cx="889000" cy="37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139649</xdr:rowOff>
    </xdr:from>
    <xdr:to>
      <xdr:col>41</xdr:col>
      <xdr:colOff>101600</xdr:colOff>
      <xdr:row>35</xdr:row>
      <xdr:rowOff>69799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86326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74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17488</xdr:rowOff>
    </xdr:from>
    <xdr:to>
      <xdr:col>36</xdr:col>
      <xdr:colOff>165100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135615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1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129326</xdr:rowOff>
    </xdr:from>
    <xdr:to>
      <xdr:col>55</xdr:col>
      <xdr:colOff>50800</xdr:colOff>
      <xdr:row>38</xdr:row>
      <xdr:rowOff>59476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7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44253</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95131</xdr:rowOff>
    </xdr:from>
    <xdr:to>
      <xdr:col>50</xdr:col>
      <xdr:colOff>165100</xdr:colOff>
      <xdr:row>38</xdr:row>
      <xdr:rowOff>25281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43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16408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53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49584</xdr:rowOff>
    </xdr:from>
    <xdr:to>
      <xdr:col>46</xdr:col>
      <xdr:colOff>38100</xdr:colOff>
      <xdr:row>37</xdr:row>
      <xdr:rowOff>151184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9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142311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485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149446</xdr:rowOff>
    </xdr:from>
    <xdr:to>
      <xdr:col>41</xdr:col>
      <xdr:colOff>101600</xdr:colOff>
      <xdr:row>36</xdr:row>
      <xdr:rowOff>79596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15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70723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242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6754</xdr:rowOff>
    </xdr:from>
    <xdr:to>
      <xdr:col>36</xdr:col>
      <xdr:colOff>165100</xdr:colOff>
      <xdr:row>38</xdr:row>
      <xdr:rowOff>108354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52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99481</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61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4295"/>
          <a:ext cx="1270" cy="126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138889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7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89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120713</xdr:rowOff>
    </xdr:from>
    <xdr:to>
      <xdr:col>55</xdr:col>
      <xdr:colOff>0</xdr:colOff>
      <xdr:row>58</xdr:row>
      <xdr:rowOff>121334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64813"/>
          <a:ext cx="8382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36256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089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116392</xdr:rowOff>
    </xdr:from>
    <xdr:to>
      <xdr:col>50</xdr:col>
      <xdr:colOff>114300</xdr:colOff>
      <xdr:row>58</xdr:row>
      <xdr:rowOff>120713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60492"/>
          <a:ext cx="889000" cy="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140108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4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108108</xdr:rowOff>
    </xdr:from>
    <xdr:to>
      <xdr:col>45</xdr:col>
      <xdr:colOff>177800</xdr:colOff>
      <xdr:row>58</xdr:row>
      <xdr:rowOff>116392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052208"/>
          <a:ext cx="889000" cy="8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6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143749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4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108108</xdr:rowOff>
    </xdr:from>
    <xdr:to>
      <xdr:col>41</xdr:col>
      <xdr:colOff>50800</xdr:colOff>
      <xdr:row>58</xdr:row>
      <xdr:rowOff>111785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10052208"/>
          <a:ext cx="889000" cy="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31571</xdr:rowOff>
    </xdr:from>
    <xdr:to>
      <xdr:col>41</xdr:col>
      <xdr:colOff>101600</xdr:colOff>
      <xdr:row>58</xdr:row>
      <xdr:rowOff>133171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149698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50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22543</xdr:rowOff>
    </xdr:from>
    <xdr:to>
      <xdr:col>36</xdr:col>
      <xdr:colOff>165100</xdr:colOff>
      <xdr:row>58</xdr:row>
      <xdr:rowOff>124143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140670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4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70534</xdr:rowOff>
    </xdr:from>
    <xdr:to>
      <xdr:col>55</xdr:col>
      <xdr:colOff>50800</xdr:colOff>
      <xdr:row>59</xdr:row>
      <xdr:rowOff>684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1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163256</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3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69913</xdr:rowOff>
    </xdr:from>
    <xdr:to>
      <xdr:col>50</xdr:col>
      <xdr:colOff>165100</xdr:colOff>
      <xdr:row>59</xdr:row>
      <xdr:rowOff>63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1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162640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10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65592</xdr:rowOff>
    </xdr:from>
    <xdr:to>
      <xdr:col>46</xdr:col>
      <xdr:colOff>38100</xdr:colOff>
      <xdr:row>58</xdr:row>
      <xdr:rowOff>167192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0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158319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10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57308</xdr:rowOff>
    </xdr:from>
    <xdr:to>
      <xdr:col>41</xdr:col>
      <xdr:colOff>101600</xdr:colOff>
      <xdr:row>58</xdr:row>
      <xdr:rowOff>158908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0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150035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09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60985</xdr:rowOff>
    </xdr:from>
    <xdr:to>
      <xdr:col>36</xdr:col>
      <xdr:colOff>165100</xdr:colOff>
      <xdr:row>58</xdr:row>
      <xdr:rowOff>162585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0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153712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09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0731"/>
          <a:ext cx="1270" cy="12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165895</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64458</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5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2,672,941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139281</xdr:rowOff>
    </xdr:from>
    <xdr:to>
      <xdr:col>55</xdr:col>
      <xdr:colOff>0</xdr:colOff>
      <xdr:row>78</xdr:row>
      <xdr:rowOff>139458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12381"/>
          <a:ext cx="838200" cy="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83345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84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3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136382</xdr:rowOff>
    </xdr:from>
    <xdr:to>
      <xdr:col>50</xdr:col>
      <xdr:colOff>114300</xdr:colOff>
      <xdr:row>78</xdr:row>
      <xdr:rowOff>139281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09482"/>
          <a:ext cx="889000" cy="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9923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1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124287</xdr:rowOff>
    </xdr:from>
    <xdr:to>
      <xdr:col>45</xdr:col>
      <xdr:colOff>177800</xdr:colOff>
      <xdr:row>78</xdr:row>
      <xdr:rowOff>136382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97387"/>
          <a:ext cx="889000" cy="1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16468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1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124287</xdr:rowOff>
    </xdr:from>
    <xdr:to>
      <xdr:col>41</xdr:col>
      <xdr:colOff>50800</xdr:colOff>
      <xdr:row>78</xdr:row>
      <xdr:rowOff>127679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497387"/>
          <a:ext cx="889000" cy="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71045</xdr:rowOff>
    </xdr:from>
    <xdr:to>
      <xdr:col>41</xdr:col>
      <xdr:colOff>101600</xdr:colOff>
      <xdr:row>79</xdr:row>
      <xdr:rowOff>1195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4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17722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1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65677</xdr:rowOff>
    </xdr:from>
    <xdr:to>
      <xdr:col>36</xdr:col>
      <xdr:colOff>165100</xdr:colOff>
      <xdr:row>78</xdr:row>
      <xdr:rowOff>167277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12354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1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88658</xdr:rowOff>
    </xdr:from>
    <xdr:to>
      <xdr:col>55</xdr:col>
      <xdr:colOff>50800</xdr:colOff>
      <xdr:row>79</xdr:row>
      <xdr:rowOff>18808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6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38894</xdr:rowOff>
    </xdr:from>
    <xdr:ext cx="378565"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11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88481</xdr:rowOff>
    </xdr:from>
    <xdr:to>
      <xdr:col>50</xdr:col>
      <xdr:colOff>165100</xdr:colOff>
      <xdr:row>79</xdr:row>
      <xdr:rowOff>18631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6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9758</xdr:rowOff>
    </xdr:from>
    <xdr:ext cx="378565"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50017" y="13554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85582</xdr:rowOff>
    </xdr:from>
    <xdr:to>
      <xdr:col>46</xdr:col>
      <xdr:colOff>38100</xdr:colOff>
      <xdr:row>79</xdr:row>
      <xdr:rowOff>15732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5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6859</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55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73487</xdr:rowOff>
    </xdr:from>
    <xdr:to>
      <xdr:col>41</xdr:col>
      <xdr:colOff>101600</xdr:colOff>
      <xdr:row>79</xdr:row>
      <xdr:rowOff>3637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4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166214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3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76879</xdr:rowOff>
    </xdr:from>
    <xdr:to>
      <xdr:col>36</xdr:col>
      <xdr:colOff>165100</xdr:colOff>
      <xdr:row>79</xdr:row>
      <xdr:rowOff>7029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4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169606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4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165908</xdr:rowOff>
    </xdr:from>
    <xdr:to>
      <xdr:col>54</xdr:col>
      <xdr:colOff>189865</xdr:colOff>
      <xdr:row>99</xdr:row>
      <xdr:rowOff>79773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24958"/>
          <a:ext cx="1270" cy="162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83600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5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79773</xdr:rowOff>
    </xdr:from>
    <xdr:to>
      <xdr:col>55</xdr:col>
      <xdr:colOff>88900</xdr:colOff>
      <xdr:row>99</xdr:row>
      <xdr:rowOff>79773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112585</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165908</xdr:rowOff>
    </xdr:from>
    <xdr:to>
      <xdr:col>55</xdr:col>
      <xdr:colOff>88900</xdr:colOff>
      <xdr:row>89</xdr:row>
      <xdr:rowOff>165908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140996</xdr:rowOff>
    </xdr:from>
    <xdr:to>
      <xdr:col>55</xdr:col>
      <xdr:colOff>0</xdr:colOff>
      <xdr:row>98</xdr:row>
      <xdr:rowOff>143811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943096"/>
          <a:ext cx="838200" cy="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122334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81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99457</xdr:rowOff>
    </xdr:from>
    <xdr:to>
      <xdr:col>55</xdr:col>
      <xdr:colOff>50800</xdr:colOff>
      <xdr:row>98</xdr:row>
      <xdr:rowOff>29607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3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131956</xdr:rowOff>
    </xdr:from>
    <xdr:to>
      <xdr:col>50</xdr:col>
      <xdr:colOff>114300</xdr:colOff>
      <xdr:row>98</xdr:row>
      <xdr:rowOff>140996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934056"/>
          <a:ext cx="889000" cy="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132860</xdr:rowOff>
    </xdr:from>
    <xdr:to>
      <xdr:col>50</xdr:col>
      <xdr:colOff>165100</xdr:colOff>
      <xdr:row>98</xdr:row>
      <xdr:rowOff>63010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79537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5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131956</xdr:rowOff>
    </xdr:from>
    <xdr:to>
      <xdr:col>45</xdr:col>
      <xdr:colOff>177800</xdr:colOff>
      <xdr:row>98</xdr:row>
      <xdr:rowOff>160502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934056"/>
          <a:ext cx="889000" cy="2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133255</xdr:rowOff>
    </xdr:from>
    <xdr:to>
      <xdr:col>46</xdr:col>
      <xdr:colOff>38100</xdr:colOff>
      <xdr:row>98</xdr:row>
      <xdr:rowOff>63405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6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79932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53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160502</xdr:rowOff>
    </xdr:from>
    <xdr:to>
      <xdr:col>41</xdr:col>
      <xdr:colOff>50800</xdr:colOff>
      <xdr:row>98</xdr:row>
      <xdr:rowOff>161858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962602"/>
          <a:ext cx="889000" cy="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153574</xdr:rowOff>
    </xdr:from>
    <xdr:to>
      <xdr:col>41</xdr:col>
      <xdr:colOff>101600</xdr:colOff>
      <xdr:row>98</xdr:row>
      <xdr:rowOff>83724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8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100251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55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135489</xdr:rowOff>
    </xdr:from>
    <xdr:to>
      <xdr:col>36</xdr:col>
      <xdr:colOff>165100</xdr:colOff>
      <xdr:row>98</xdr:row>
      <xdr:rowOff>65639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82166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54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93011</xdr:rowOff>
    </xdr:from>
    <xdr:to>
      <xdr:col>55</xdr:col>
      <xdr:colOff>50800</xdr:colOff>
      <xdr:row>99</xdr:row>
      <xdr:rowOff>23161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9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7938</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1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90196</xdr:rowOff>
    </xdr:from>
    <xdr:to>
      <xdr:col>50</xdr:col>
      <xdr:colOff>165100</xdr:colOff>
      <xdr:row>99</xdr:row>
      <xdr:rowOff>20346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9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11473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98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81156</xdr:rowOff>
    </xdr:from>
    <xdr:to>
      <xdr:col>46</xdr:col>
      <xdr:colOff>38100</xdr:colOff>
      <xdr:row>99</xdr:row>
      <xdr:rowOff>11306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8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2433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97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109702</xdr:rowOff>
    </xdr:from>
    <xdr:to>
      <xdr:col>41</xdr:col>
      <xdr:colOff>101600</xdr:colOff>
      <xdr:row>99</xdr:row>
      <xdr:rowOff>39852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1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30979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700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111058</xdr:rowOff>
    </xdr:from>
    <xdr:to>
      <xdr:col>36</xdr:col>
      <xdr:colOff>165100</xdr:colOff>
      <xdr:row>99</xdr:row>
      <xdr:rowOff>41208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1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32335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0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58504"/>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133131</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3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89996</xdr:rowOff>
    </xdr:from>
    <xdr:to>
      <xdr:col>85</xdr:col>
      <xdr:colOff>127000</xdr:colOff>
      <xdr:row>39</xdr:row>
      <xdr:rowOff>97507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76546"/>
          <a:ext cx="8382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115631</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59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89027</xdr:rowOff>
    </xdr:from>
    <xdr:to>
      <xdr:col>81</xdr:col>
      <xdr:colOff>50800</xdr:colOff>
      <xdr:row>39</xdr:row>
      <xdr:rowOff>89996</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75577"/>
          <a:ext cx="889000" cy="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4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75484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1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89027</xdr:rowOff>
    </xdr:from>
    <xdr:to>
      <xdr:col>76</xdr:col>
      <xdr:colOff>114300</xdr:colOff>
      <xdr:row>39</xdr:row>
      <xdr:rowOff>91694</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775577"/>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56401</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0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91694</xdr:rowOff>
    </xdr:from>
    <xdr:to>
      <xdr:col>71</xdr:col>
      <xdr:colOff>177800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778244"/>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76262</xdr:rowOff>
    </xdr:from>
    <xdr:to>
      <xdr:col>72</xdr:col>
      <xdr:colOff>38100</xdr:colOff>
      <xdr:row>39</xdr:row>
      <xdr:rowOff>6412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22939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36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81704</xdr:rowOff>
    </xdr:from>
    <xdr:to>
      <xdr:col>67</xdr:col>
      <xdr:colOff>101600</xdr:colOff>
      <xdr:row>39</xdr:row>
      <xdr:rowOff>11854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28382</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3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46707</xdr:rowOff>
    </xdr:from>
    <xdr:to>
      <xdr:col>85</xdr:col>
      <xdr:colOff>177800</xdr:colOff>
      <xdr:row>39</xdr:row>
      <xdr:rowOff>148307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3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133084</xdr:rowOff>
    </xdr:from>
    <xdr:ext cx="378565"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48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39196</xdr:rowOff>
    </xdr:from>
    <xdr:to>
      <xdr:col>81</xdr:col>
      <xdr:colOff>101600</xdr:colOff>
      <xdr:row>39</xdr:row>
      <xdr:rowOff>140796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2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131923</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2017" y="6818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38227</xdr:rowOff>
    </xdr:from>
    <xdr:to>
      <xdr:col>76</xdr:col>
      <xdr:colOff>165100</xdr:colOff>
      <xdr:row>39</xdr:row>
      <xdr:rowOff>139827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2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130954</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3017" y="6817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40894</xdr:rowOff>
    </xdr:from>
    <xdr:to>
      <xdr:col>72</xdr:col>
      <xdr:colOff>38100</xdr:colOff>
      <xdr:row>39</xdr:row>
      <xdr:rowOff>142494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2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133621</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4017" y="6820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93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27760</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38402</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6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9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19966</xdr:rowOff>
    </xdr:from>
    <xdr:to>
      <xdr:col>85</xdr:col>
      <xdr:colOff>127000</xdr:colOff>
      <xdr:row>78</xdr:row>
      <xdr:rowOff>26367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3393066"/>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19335</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49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19966</xdr:rowOff>
    </xdr:from>
    <xdr:to>
      <xdr:col>81</xdr:col>
      <xdr:colOff>50800</xdr:colOff>
      <xdr:row>78</xdr:row>
      <xdr:rowOff>30628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393066"/>
          <a:ext cx="889000" cy="1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122559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9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30628</xdr:rowOff>
    </xdr:from>
    <xdr:to>
      <xdr:col>76</xdr:col>
      <xdr:colOff>114300</xdr:colOff>
      <xdr:row>78</xdr:row>
      <xdr:rowOff>42187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403728"/>
          <a:ext cx="889000" cy="1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134904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42187</xdr:rowOff>
    </xdr:from>
    <xdr:to>
      <xdr:col>71</xdr:col>
      <xdr:colOff>177800</xdr:colOff>
      <xdr:row>78</xdr:row>
      <xdr:rowOff>56113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415287"/>
          <a:ext cx="889000" cy="1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59985</xdr:rowOff>
    </xdr:from>
    <xdr:to>
      <xdr:col>72</xdr:col>
      <xdr:colOff>38100</xdr:colOff>
      <xdr:row>77</xdr:row>
      <xdr:rowOff>161585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6662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03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63697</xdr:rowOff>
    </xdr:from>
    <xdr:to>
      <xdr:col>67</xdr:col>
      <xdr:colOff>101600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10374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0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147017</xdr:rowOff>
    </xdr:from>
    <xdr:to>
      <xdr:col>85</xdr:col>
      <xdr:colOff>177800</xdr:colOff>
      <xdr:row>78</xdr:row>
      <xdr:rowOff>77167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34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125444</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32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140616</xdr:rowOff>
    </xdr:from>
    <xdr:to>
      <xdr:col>81</xdr:col>
      <xdr:colOff>101600</xdr:colOff>
      <xdr:row>78</xdr:row>
      <xdr:rowOff>70766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34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61893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43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151278</xdr:rowOff>
    </xdr:from>
    <xdr:to>
      <xdr:col>76</xdr:col>
      <xdr:colOff>165100</xdr:colOff>
      <xdr:row>78</xdr:row>
      <xdr:rowOff>81428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35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72555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44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162837</xdr:rowOff>
    </xdr:from>
    <xdr:to>
      <xdr:col>72</xdr:col>
      <xdr:colOff>38100</xdr:colOff>
      <xdr:row>78</xdr:row>
      <xdr:rowOff>92987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3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84114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45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5313</xdr:rowOff>
    </xdr:from>
    <xdr:to>
      <xdr:col>67</xdr:col>
      <xdr:colOff>101600</xdr:colOff>
      <xdr:row>78</xdr:row>
      <xdr:rowOff>106913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37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98040</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47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56226</xdr:rowOff>
    </xdr:from>
    <xdr:to>
      <xdr:col>85</xdr:col>
      <xdr:colOff>126364</xdr:colOff>
      <xdr:row>98</xdr:row>
      <xdr:rowOff>133028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58176"/>
          <a:ext cx="1269" cy="127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136855</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133028</xdr:rowOff>
    </xdr:from>
    <xdr:to>
      <xdr:col>86</xdr:col>
      <xdr:colOff>25400</xdr:colOff>
      <xdr:row>98</xdr:row>
      <xdr:rowOff>133028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3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2903</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56226</xdr:rowOff>
    </xdr:from>
    <xdr:to>
      <xdr:col>86</xdr:col>
      <xdr:colOff>25400</xdr:colOff>
      <xdr:row>91</xdr:row>
      <xdr:rowOff>56226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5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49837</xdr:rowOff>
    </xdr:from>
    <xdr:to>
      <xdr:col>85</xdr:col>
      <xdr:colOff>127000</xdr:colOff>
      <xdr:row>98</xdr:row>
      <xdr:rowOff>64683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851937"/>
          <a:ext cx="838200" cy="1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112648</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571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89771</xdr:rowOff>
    </xdr:from>
    <xdr:to>
      <xdr:col>85</xdr:col>
      <xdr:colOff>177800</xdr:colOff>
      <xdr:row>98</xdr:row>
      <xdr:rowOff>19921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2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35970</xdr:rowOff>
    </xdr:from>
    <xdr:to>
      <xdr:col>81</xdr:col>
      <xdr:colOff>50800</xdr:colOff>
      <xdr:row>98</xdr:row>
      <xdr:rowOff>49837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838070"/>
          <a:ext cx="889000" cy="1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90638</xdr:rowOff>
    </xdr:from>
    <xdr:to>
      <xdr:col>81</xdr:col>
      <xdr:colOff>101600</xdr:colOff>
      <xdr:row>98</xdr:row>
      <xdr:rowOff>20788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72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37315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49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35970</xdr:rowOff>
    </xdr:from>
    <xdr:to>
      <xdr:col>76</xdr:col>
      <xdr:colOff>114300</xdr:colOff>
      <xdr:row>98</xdr:row>
      <xdr:rowOff>99034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838070"/>
          <a:ext cx="889000" cy="6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77646</xdr:rowOff>
    </xdr:from>
    <xdr:to>
      <xdr:col>76</xdr:col>
      <xdr:colOff>165100</xdr:colOff>
      <xdr:row>98</xdr:row>
      <xdr:rowOff>7796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0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24323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48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99034</xdr:rowOff>
    </xdr:from>
    <xdr:to>
      <xdr:col>71</xdr:col>
      <xdr:colOff>177800</xdr:colOff>
      <xdr:row>98</xdr:row>
      <xdr:rowOff>109040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901134"/>
          <a:ext cx="889000" cy="1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142277</xdr:rowOff>
    </xdr:from>
    <xdr:to>
      <xdr:col>72</xdr:col>
      <xdr:colOff>38100</xdr:colOff>
      <xdr:row>98</xdr:row>
      <xdr:rowOff>72427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7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88954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54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147996</xdr:rowOff>
    </xdr:from>
    <xdr:to>
      <xdr:col>67</xdr:col>
      <xdr:colOff>101600</xdr:colOff>
      <xdr:row>98</xdr:row>
      <xdr:rowOff>78146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94673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55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13883</xdr:rowOff>
    </xdr:from>
    <xdr:to>
      <xdr:col>85</xdr:col>
      <xdr:colOff>177800</xdr:colOff>
      <xdr:row>98</xdr:row>
      <xdr:rowOff>115483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81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100260</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73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170487</xdr:rowOff>
    </xdr:from>
    <xdr:to>
      <xdr:col>81</xdr:col>
      <xdr:colOff>101600</xdr:colOff>
      <xdr:row>98</xdr:row>
      <xdr:rowOff>100637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80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91764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156620</xdr:rowOff>
    </xdr:from>
    <xdr:to>
      <xdr:col>76</xdr:col>
      <xdr:colOff>165100</xdr:colOff>
      <xdr:row>98</xdr:row>
      <xdr:rowOff>86770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78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77897</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87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48234</xdr:rowOff>
    </xdr:from>
    <xdr:to>
      <xdr:col>72</xdr:col>
      <xdr:colOff>38100</xdr:colOff>
      <xdr:row>98</xdr:row>
      <xdr:rowOff>149834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85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140961</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94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58240</xdr:rowOff>
    </xdr:from>
    <xdr:to>
      <xdr:col>67</xdr:col>
      <xdr:colOff>101600</xdr:colOff>
      <xdr:row>98</xdr:row>
      <xdr:rowOff>159840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6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150967</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95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37459"/>
          <a:ext cx="1269" cy="121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69186</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3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35127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78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148368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2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156872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40825</xdr:rowOff>
    </xdr:from>
    <xdr:to>
      <xdr:col>102</xdr:col>
      <xdr:colOff>165100</xdr:colOff>
      <xdr:row>38</xdr:row>
      <xdr:rowOff>142425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158952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55593</xdr:rowOff>
    </xdr:from>
    <xdr:to>
      <xdr:col>98</xdr:col>
      <xdr:colOff>38100</xdr:colOff>
      <xdr:row>38</xdr:row>
      <xdr:rowOff>157193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2270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151080</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3580"/>
          <a:ext cx="1269" cy="136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154962</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99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97757</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151080</xdr:rowOff>
    </xdr:from>
    <xdr:to>
      <xdr:col>116</xdr:col>
      <xdr:colOff>152400</xdr:colOff>
      <xdr:row>50</xdr:row>
      <xdr:rowOff>151080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72412</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45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49535</xdr:rowOff>
    </xdr:from>
    <xdr:to>
      <xdr:col>116</xdr:col>
      <xdr:colOff>114300</xdr:colOff>
      <xdr:row>58</xdr:row>
      <xdr:rowOff>151135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9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36546</xdr:rowOff>
    </xdr:from>
    <xdr:to>
      <xdr:col>112</xdr:col>
      <xdr:colOff>38100</xdr:colOff>
      <xdr:row>58</xdr:row>
      <xdr:rowOff>138146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154673</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975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67288</xdr:rowOff>
    </xdr:from>
    <xdr:to>
      <xdr:col>107</xdr:col>
      <xdr:colOff>101600</xdr:colOff>
      <xdr:row>58</xdr:row>
      <xdr:rowOff>168888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1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13965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8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72834</xdr:rowOff>
    </xdr:from>
    <xdr:to>
      <xdr:col>102</xdr:col>
      <xdr:colOff>165100</xdr:colOff>
      <xdr:row>59</xdr:row>
      <xdr:rowOff>2984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19511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73844</xdr:rowOff>
    </xdr:from>
    <xdr:to>
      <xdr:col>98</xdr:col>
      <xdr:colOff>38100</xdr:colOff>
      <xdr:row>59</xdr:row>
      <xdr:rowOff>3994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20521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9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27962</xdr:rowOff>
    </xdr:from>
    <xdr:ext cx="249299"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72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95099"/>
          <a:ext cx="1269" cy="154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99992</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4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40276</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9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61227</xdr:rowOff>
    </xdr:from>
    <xdr:to>
      <xdr:col>116</xdr:col>
      <xdr:colOff>63500</xdr:colOff>
      <xdr:row>77</xdr:row>
      <xdr:rowOff>64173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262877"/>
          <a:ext cx="838200" cy="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143489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830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97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63449</xdr:rowOff>
    </xdr:from>
    <xdr:to>
      <xdr:col>111</xdr:col>
      <xdr:colOff>177800</xdr:colOff>
      <xdr:row>77</xdr:row>
      <xdr:rowOff>64173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3265099"/>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68039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75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63449</xdr:rowOff>
    </xdr:from>
    <xdr:to>
      <xdr:col>107</xdr:col>
      <xdr:colOff>50800</xdr:colOff>
      <xdr:row>77</xdr:row>
      <xdr:rowOff>122441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265099"/>
          <a:ext cx="889000" cy="5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87634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77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116751</xdr:rowOff>
    </xdr:from>
    <xdr:to>
      <xdr:col>102</xdr:col>
      <xdr:colOff>114300</xdr:colOff>
      <xdr:row>77</xdr:row>
      <xdr:rowOff>122441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3318401"/>
          <a:ext cx="889000" cy="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102692</xdr:rowOff>
    </xdr:from>
    <xdr:to>
      <xdr:col>102</xdr:col>
      <xdr:colOff>165100</xdr:colOff>
      <xdr:row>76</xdr:row>
      <xdr:rowOff>32841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9614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49369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73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85776</xdr:rowOff>
    </xdr:from>
    <xdr:to>
      <xdr:col>98</xdr:col>
      <xdr:colOff>38100</xdr:colOff>
      <xdr:row>76</xdr:row>
      <xdr:rowOff>15926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94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32453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71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10427</xdr:rowOff>
    </xdr:from>
    <xdr:to>
      <xdr:col>116</xdr:col>
      <xdr:colOff>114300</xdr:colOff>
      <xdr:row>77</xdr:row>
      <xdr:rowOff>112027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21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160304</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19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13373</xdr:rowOff>
    </xdr:from>
    <xdr:to>
      <xdr:col>112</xdr:col>
      <xdr:colOff>38100</xdr:colOff>
      <xdr:row>77</xdr:row>
      <xdr:rowOff>114973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2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106100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30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12649</xdr:rowOff>
    </xdr:from>
    <xdr:to>
      <xdr:col>107</xdr:col>
      <xdr:colOff>101600</xdr:colOff>
      <xdr:row>77</xdr:row>
      <xdr:rowOff>114249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21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105376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30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71641</xdr:rowOff>
    </xdr:from>
    <xdr:to>
      <xdr:col>102</xdr:col>
      <xdr:colOff>165100</xdr:colOff>
      <xdr:row>78</xdr:row>
      <xdr:rowOff>1791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27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164368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36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65951</xdr:rowOff>
    </xdr:from>
    <xdr:to>
      <xdr:col>98</xdr:col>
      <xdr:colOff>38100</xdr:colOff>
      <xdr:row>77</xdr:row>
      <xdr:rowOff>167551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26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158678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36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人件費については令和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年度と比較して</a:t>
          </a:r>
          <a:r>
            <a:rPr kumimoji="1" lang="en-US" altLang="ja-JP" sz="1100" b="0" i="0" baseline="0">
              <a:solidFill>
                <a:schemeClr val="dk1"/>
              </a:solidFill>
              <a:effectLst/>
              <a:latin typeface="+mn-lt"/>
              <a:ea typeface="+mn-ea"/>
              <a:cs typeface="+mn-cs"/>
            </a:rPr>
            <a:t>640</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している。新型コロナワクチン接種事業の</a:t>
          </a:r>
          <a:r>
            <a:rPr kumimoji="1" lang="ja-JP" altLang="en-US" sz="1100" b="0" i="0" baseline="0">
              <a:solidFill>
                <a:schemeClr val="dk1"/>
              </a:solidFill>
              <a:effectLst/>
              <a:latin typeface="+mn-lt"/>
              <a:ea typeface="+mn-ea"/>
              <a:cs typeface="+mn-cs"/>
            </a:rPr>
            <a:t>配置</a:t>
          </a:r>
          <a:r>
            <a:rPr kumimoji="1" lang="ja-JP" altLang="ja-JP" sz="1100" b="0" i="0" baseline="0">
              <a:solidFill>
                <a:schemeClr val="dk1"/>
              </a:solidFill>
              <a:effectLst/>
              <a:latin typeface="+mn-lt"/>
              <a:ea typeface="+mn-ea"/>
              <a:cs typeface="+mn-cs"/>
            </a:rPr>
            <a:t>職員</a:t>
          </a:r>
          <a:r>
            <a:rPr kumimoji="1" lang="ja-JP" altLang="en-US" sz="1100" b="0" i="0" baseline="0">
              <a:solidFill>
                <a:schemeClr val="dk1"/>
              </a:solidFill>
              <a:effectLst/>
              <a:latin typeface="+mn-lt"/>
              <a:ea typeface="+mn-ea"/>
              <a:cs typeface="+mn-cs"/>
            </a:rPr>
            <a:t>数の</a:t>
          </a:r>
          <a:r>
            <a:rPr kumimoji="1" lang="ja-JP" altLang="ja-JP" sz="1100" b="0" i="0" baseline="0">
              <a:solidFill>
                <a:schemeClr val="dk1"/>
              </a:solidFill>
              <a:effectLst/>
              <a:latin typeface="+mn-lt"/>
              <a:ea typeface="+mn-ea"/>
              <a:cs typeface="+mn-cs"/>
            </a:rPr>
            <a:t>減等によ</a:t>
          </a:r>
          <a:r>
            <a:rPr kumimoji="1" lang="ja-JP" altLang="en-US" sz="1100" b="0" i="0" baseline="0">
              <a:solidFill>
                <a:schemeClr val="dk1"/>
              </a:solidFill>
              <a:effectLst/>
              <a:latin typeface="+mn-lt"/>
              <a:ea typeface="+mn-ea"/>
              <a:cs typeface="+mn-cs"/>
            </a:rPr>
            <a:t>り人件費は減少した</a:t>
          </a:r>
          <a:r>
            <a:rPr kumimoji="1" lang="ja-JP" altLang="ja-JP" sz="1100" b="0" i="0" baseline="0">
              <a:solidFill>
                <a:schemeClr val="dk1"/>
              </a:solidFill>
              <a:effectLst/>
              <a:latin typeface="+mn-lt"/>
              <a:ea typeface="+mn-ea"/>
              <a:cs typeface="+mn-cs"/>
            </a:rPr>
            <a:t>が、</a:t>
          </a:r>
          <a:r>
            <a:rPr kumimoji="1" lang="ja-JP" altLang="en-US" sz="1100" b="0" i="0" baseline="0">
              <a:solidFill>
                <a:schemeClr val="dk1"/>
              </a:solidFill>
              <a:effectLst/>
              <a:latin typeface="+mn-lt"/>
              <a:ea typeface="+mn-ea"/>
              <a:cs typeface="+mn-cs"/>
            </a:rPr>
            <a:t>人口の減少が影響していると考えられる。引き続き</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会計年度任用職員の制度主旨を精査して配置するなど</a:t>
          </a:r>
          <a:r>
            <a:rPr kumimoji="1" lang="ja-JP" altLang="ja-JP" sz="1100" b="0" i="0" baseline="0">
              <a:solidFill>
                <a:schemeClr val="dk1"/>
              </a:solidFill>
              <a:effectLst/>
              <a:latin typeface="+mn-lt"/>
              <a:ea typeface="+mn-ea"/>
              <a:cs typeface="+mn-cs"/>
            </a:rPr>
            <a:t>、抑制に努める。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扶助費については、住民一人当たりのコストは</a:t>
          </a:r>
          <a:r>
            <a:rPr kumimoji="1" lang="en-US" altLang="ja-JP" sz="1100" b="0" i="0" baseline="0">
              <a:solidFill>
                <a:schemeClr val="dk1"/>
              </a:solidFill>
              <a:effectLst/>
              <a:latin typeface="+mn-lt"/>
              <a:ea typeface="+mn-ea"/>
              <a:cs typeface="+mn-cs"/>
            </a:rPr>
            <a:t>6</a:t>
          </a:r>
          <a:r>
            <a:rPr kumimoji="1" lang="ja-JP" altLang="ja-JP" sz="1100" b="0" i="0" baseline="0">
              <a:solidFill>
                <a:schemeClr val="dk1"/>
              </a:solidFill>
              <a:effectLst/>
              <a:latin typeface="+mn-lt"/>
              <a:ea typeface="+mn-ea"/>
              <a:cs typeface="+mn-cs"/>
            </a:rPr>
            <a:t>万</a:t>
          </a:r>
          <a:r>
            <a:rPr kumimoji="1" lang="en-US" altLang="ja-JP" sz="1100" b="0" i="0" baseline="0">
              <a:solidFill>
                <a:schemeClr val="dk1"/>
              </a:solidFill>
              <a:effectLst/>
              <a:latin typeface="+mn-lt"/>
              <a:ea typeface="+mn-ea"/>
              <a:cs typeface="+mn-cs"/>
            </a:rPr>
            <a:t>5,897</a:t>
          </a:r>
          <a:r>
            <a:rPr kumimoji="1" lang="ja-JP" altLang="ja-JP" sz="1100" b="0" i="0" baseline="0">
              <a:solidFill>
                <a:schemeClr val="dk1"/>
              </a:solidFill>
              <a:effectLst/>
              <a:latin typeface="+mn-lt"/>
              <a:ea typeface="+mn-ea"/>
              <a:cs typeface="+mn-cs"/>
            </a:rPr>
            <a:t>円となっており、</a:t>
          </a:r>
          <a:r>
            <a:rPr kumimoji="1" lang="ja-JP" altLang="en-US" sz="1100" b="0" i="0" baseline="0">
              <a:solidFill>
                <a:schemeClr val="dk1"/>
              </a:solidFill>
              <a:effectLst/>
              <a:latin typeface="+mn-lt"/>
              <a:ea typeface="+mn-ea"/>
              <a:cs typeface="+mn-cs"/>
            </a:rPr>
            <a:t>著しい</a:t>
          </a:r>
          <a:r>
            <a:rPr kumimoji="1" lang="ja-JP" altLang="ja-JP" sz="1100" b="0" i="0" baseline="0">
              <a:solidFill>
                <a:schemeClr val="dk1"/>
              </a:solidFill>
              <a:effectLst/>
              <a:latin typeface="+mn-lt"/>
              <a:ea typeface="+mn-ea"/>
              <a:cs typeface="+mn-cs"/>
            </a:rPr>
            <a:t>高齢化の</a:t>
          </a:r>
          <a:r>
            <a:rPr kumimoji="1" lang="ja-JP" altLang="en-US" sz="1100" b="0" i="0" baseline="0">
              <a:solidFill>
                <a:schemeClr val="dk1"/>
              </a:solidFill>
              <a:effectLst/>
              <a:latin typeface="+mn-lt"/>
              <a:ea typeface="+mn-ea"/>
              <a:cs typeface="+mn-cs"/>
            </a:rPr>
            <a:t>状況</a:t>
          </a:r>
          <a:r>
            <a:rPr kumimoji="1" lang="ja-JP" altLang="ja-JP" sz="1100" b="0" i="0" baseline="0">
              <a:solidFill>
                <a:schemeClr val="dk1"/>
              </a:solidFill>
              <a:effectLst/>
              <a:latin typeface="+mn-lt"/>
              <a:ea typeface="+mn-ea"/>
              <a:cs typeface="+mn-cs"/>
            </a:rPr>
            <a:t>や高額な障害福祉サービス介護給付費の増加に伴い増加傾向にある</a:t>
          </a:r>
          <a:r>
            <a:rPr kumimoji="1" lang="ja-JP" altLang="en-US" sz="1100" b="0" i="0" baseline="0">
              <a:solidFill>
                <a:schemeClr val="dk1"/>
              </a:solidFill>
              <a:effectLst/>
              <a:latin typeface="+mn-lt"/>
              <a:ea typeface="+mn-ea"/>
              <a:cs typeface="+mn-cs"/>
            </a:rPr>
            <a:t>。しかしながら、</a:t>
          </a:r>
          <a:r>
            <a:rPr kumimoji="1" lang="ja-JP" altLang="ja-JP" sz="1100" b="0" i="0" baseline="0">
              <a:solidFill>
                <a:schemeClr val="dk1"/>
              </a:solidFill>
              <a:effectLst/>
              <a:latin typeface="+mn-lt"/>
              <a:ea typeface="+mn-ea"/>
              <a:cs typeface="+mn-cs"/>
            </a:rPr>
            <a:t>少子化が急速に進</a:t>
          </a:r>
          <a:r>
            <a:rPr kumimoji="1" lang="ja-JP" altLang="en-US" sz="1100" b="0" i="0" baseline="0">
              <a:solidFill>
                <a:schemeClr val="dk1"/>
              </a:solidFill>
              <a:effectLst/>
              <a:latin typeface="+mn-lt"/>
              <a:ea typeface="+mn-ea"/>
              <a:cs typeface="+mn-cs"/>
            </a:rPr>
            <a:t>み</a:t>
          </a:r>
          <a:r>
            <a:rPr kumimoji="1" lang="ja-JP" altLang="ja-JP" sz="1100" b="0" i="0" baseline="0">
              <a:solidFill>
                <a:schemeClr val="dk1"/>
              </a:solidFill>
              <a:effectLst/>
              <a:latin typeface="+mn-lt"/>
              <a:ea typeface="+mn-ea"/>
              <a:cs typeface="+mn-cs"/>
            </a:rPr>
            <a:t>児童手当の扶助費が少ないこともあり、類似団体と比較すると低い水準にあると考察する。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普通建設事業費については、</a:t>
          </a:r>
          <a:r>
            <a:rPr kumimoji="1" lang="en-US" altLang="ja-JP" sz="1100" b="0" i="0" baseline="0">
              <a:solidFill>
                <a:schemeClr val="dk1"/>
              </a:solidFill>
              <a:effectLst/>
              <a:latin typeface="+mn-lt"/>
              <a:ea typeface="+mn-ea"/>
              <a:cs typeface="+mn-cs"/>
            </a:rPr>
            <a:t>1,359</a:t>
          </a:r>
          <a:r>
            <a:rPr kumimoji="1" lang="ja-JP" altLang="ja-JP" sz="1100" b="0" i="0" baseline="0">
              <a:solidFill>
                <a:schemeClr val="dk1"/>
              </a:solidFill>
              <a:effectLst/>
              <a:latin typeface="+mn-lt"/>
              <a:ea typeface="+mn-ea"/>
              <a:cs typeface="+mn-cs"/>
            </a:rPr>
            <a:t>円の減少となっている。</a:t>
          </a:r>
          <a:r>
            <a:rPr kumimoji="1" lang="ja-JP" altLang="en-US" sz="1100" b="0" i="0" baseline="0">
              <a:solidFill>
                <a:schemeClr val="dk1"/>
              </a:solidFill>
              <a:effectLst/>
              <a:latin typeface="+mn-lt"/>
              <a:ea typeface="+mn-ea"/>
              <a:cs typeface="+mn-cs"/>
            </a:rPr>
            <a:t>類似団体と比較して非常に低い水準にあるが、今後は施設の老朽化に伴い急激に増加することも見込まれ、積立金も類似団体と比較すると低い状況にあることから、計画的に予算配分していく必要があると考え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全体的にみると類似団体と比べて住民一人当たりのコストは低い水準にある。これは、当町の面積が小さく、施設の集約化ができているため、比較的効率的に行政サービスが提供できる地理的環境にあることがいえる。引き続き事務事業の簡素化、効率化に取り組んで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千葉県御宿町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7,000
6,925
24.85
4,319,134
3,977,423
311,935
2,622,964
2,835,123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14457"/>
          <a:ext cx="1270" cy="157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109727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17634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1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131373</xdr:rowOff>
    </xdr:from>
    <xdr:to>
      <xdr:col>24</xdr:col>
      <xdr:colOff>63500</xdr:colOff>
      <xdr:row>36</xdr:row>
      <xdr:rowOff>163540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303573"/>
          <a:ext cx="838200" cy="3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6621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07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108512</xdr:rowOff>
    </xdr:from>
    <xdr:to>
      <xdr:col>19</xdr:col>
      <xdr:colOff>177800</xdr:colOff>
      <xdr:row>36</xdr:row>
      <xdr:rowOff>131373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28071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135508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6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29156</xdr:rowOff>
    </xdr:from>
    <xdr:to>
      <xdr:col>15</xdr:col>
      <xdr:colOff>50800</xdr:colOff>
      <xdr:row>36</xdr:row>
      <xdr:rowOff>108512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201356"/>
          <a:ext cx="889000" cy="7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129956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29156</xdr:rowOff>
    </xdr:from>
    <xdr:to>
      <xdr:col>10</xdr:col>
      <xdr:colOff>114300</xdr:colOff>
      <xdr:row>36</xdr:row>
      <xdr:rowOff>156355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201356"/>
          <a:ext cx="889000" cy="12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21953</xdr:rowOff>
    </xdr:from>
    <xdr:to>
      <xdr:col>10</xdr:col>
      <xdr:colOff>165100</xdr:colOff>
      <xdr:row>36</xdr:row>
      <xdr:rowOff>123553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114680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8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140825</xdr:rowOff>
    </xdr:from>
    <xdr:to>
      <xdr:col>6</xdr:col>
      <xdr:colOff>38100</xdr:colOff>
      <xdr:row>36</xdr:row>
      <xdr:rowOff>70975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87502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1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112740</xdr:rowOff>
    </xdr:from>
    <xdr:to>
      <xdr:col>24</xdr:col>
      <xdr:colOff>114300</xdr:colOff>
      <xdr:row>37</xdr:row>
      <xdr:rowOff>42890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8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91167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6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80573</xdr:rowOff>
    </xdr:from>
    <xdr:to>
      <xdr:col>20</xdr:col>
      <xdr:colOff>38100</xdr:colOff>
      <xdr:row>37</xdr:row>
      <xdr:rowOff>10723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5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1850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4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57712</xdr:rowOff>
    </xdr:from>
    <xdr:to>
      <xdr:col>15</xdr:col>
      <xdr:colOff>101600</xdr:colOff>
      <xdr:row>36</xdr:row>
      <xdr:rowOff>159312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150439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2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149806</xdr:rowOff>
    </xdr:from>
    <xdr:to>
      <xdr:col>10</xdr:col>
      <xdr:colOff>165100</xdr:colOff>
      <xdr:row>36</xdr:row>
      <xdr:rowOff>79956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5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96483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92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105555</xdr:rowOff>
    </xdr:from>
    <xdr:to>
      <xdr:col>6</xdr:col>
      <xdr:colOff>38100</xdr:colOff>
      <xdr:row>37</xdr:row>
      <xdr:rowOff>35705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7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26832</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37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6283</xdr:rowOff>
    </xdr:from>
    <xdr:to>
      <xdr:col>24</xdr:col>
      <xdr:colOff>62865</xdr:colOff>
      <xdr:row>59</xdr:row>
      <xdr:rowOff>12561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578783"/>
          <a:ext cx="1270" cy="154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16388</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12561</xdr:rowOff>
    </xdr:from>
    <xdr:to>
      <xdr:col>24</xdr:col>
      <xdr:colOff>152400</xdr:colOff>
      <xdr:row>59</xdr:row>
      <xdr:rowOff>12561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2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124410</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5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6283</xdr:rowOff>
    </xdr:from>
    <xdr:to>
      <xdr:col>24</xdr:col>
      <xdr:colOff>152400</xdr:colOff>
      <xdr:row>50</xdr:row>
      <xdr:rowOff>6283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57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128253</xdr:rowOff>
    </xdr:from>
    <xdr:to>
      <xdr:col>24</xdr:col>
      <xdr:colOff>63500</xdr:colOff>
      <xdr:row>58</xdr:row>
      <xdr:rowOff>133891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10072353"/>
          <a:ext cx="8382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162356</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63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139479</xdr:rowOff>
    </xdr:from>
    <xdr:to>
      <xdr:col>24</xdr:col>
      <xdr:colOff>114300</xdr:colOff>
      <xdr:row>58</xdr:row>
      <xdr:rowOff>69629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128253</xdr:rowOff>
    </xdr:from>
    <xdr:to>
      <xdr:col>19</xdr:col>
      <xdr:colOff>177800</xdr:colOff>
      <xdr:row>58</xdr:row>
      <xdr:rowOff>134515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10072353"/>
          <a:ext cx="889000" cy="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129963</xdr:rowOff>
    </xdr:from>
    <xdr:to>
      <xdr:col>20</xdr:col>
      <xdr:colOff>38100</xdr:colOff>
      <xdr:row>58</xdr:row>
      <xdr:rowOff>60113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76640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67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170933</xdr:rowOff>
    </xdr:from>
    <xdr:to>
      <xdr:col>15</xdr:col>
      <xdr:colOff>50800</xdr:colOff>
      <xdr:row>58</xdr:row>
      <xdr:rowOff>134515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943583"/>
          <a:ext cx="889000" cy="13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148792</xdr:rowOff>
    </xdr:from>
    <xdr:to>
      <xdr:col>15</xdr:col>
      <xdr:colOff>101600</xdr:colOff>
      <xdr:row>58</xdr:row>
      <xdr:rowOff>78942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95469</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69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170933</xdr:rowOff>
    </xdr:from>
    <xdr:to>
      <xdr:col>10</xdr:col>
      <xdr:colOff>114300</xdr:colOff>
      <xdr:row>58</xdr:row>
      <xdr:rowOff>153952</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943583"/>
          <a:ext cx="889000" cy="15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78207</xdr:rowOff>
    </xdr:from>
    <xdr:to>
      <xdr:col>10</xdr:col>
      <xdr:colOff>165100</xdr:colOff>
      <xdr:row>58</xdr:row>
      <xdr:rowOff>8357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8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24884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37207</xdr:rowOff>
    </xdr:from>
    <xdr:to>
      <xdr:col>6</xdr:col>
      <xdr:colOff>38100</xdr:colOff>
      <xdr:row>58</xdr:row>
      <xdr:rowOff>138807</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8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155334</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75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83091</xdr:rowOff>
    </xdr:from>
    <xdr:to>
      <xdr:col>24</xdr:col>
      <xdr:colOff>114300</xdr:colOff>
      <xdr:row>59</xdr:row>
      <xdr:rowOff>13241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1002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169468</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4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77453</xdr:rowOff>
    </xdr:from>
    <xdr:to>
      <xdr:col>20</xdr:col>
      <xdr:colOff>38100</xdr:colOff>
      <xdr:row>59</xdr:row>
      <xdr:rowOff>7603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2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170180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10114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83715</xdr:rowOff>
    </xdr:from>
    <xdr:to>
      <xdr:col>15</xdr:col>
      <xdr:colOff>101600</xdr:colOff>
      <xdr:row>59</xdr:row>
      <xdr:rowOff>13865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2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4992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10120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120133</xdr:rowOff>
    </xdr:from>
    <xdr:to>
      <xdr:col>10</xdr:col>
      <xdr:colOff>165100</xdr:colOff>
      <xdr:row>58</xdr:row>
      <xdr:rowOff>50283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89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41410</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998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103152</xdr:rowOff>
    </xdr:from>
    <xdr:to>
      <xdr:col>6</xdr:col>
      <xdr:colOff>38100</xdr:colOff>
      <xdr:row>59</xdr:row>
      <xdr:rowOff>33302</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4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24429</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101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6829"/>
          <a:ext cx="1270" cy="126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107980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162006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460,150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163562</xdr:rowOff>
    </xdr:from>
    <xdr:to>
      <xdr:col>24</xdr:col>
      <xdr:colOff>63500</xdr:colOff>
      <xdr:row>78</xdr:row>
      <xdr:rowOff>15681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365212"/>
          <a:ext cx="838200" cy="2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118876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977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1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128513</xdr:rowOff>
    </xdr:from>
    <xdr:to>
      <xdr:col>19</xdr:col>
      <xdr:colOff>177800</xdr:colOff>
      <xdr:row>78</xdr:row>
      <xdr:rowOff>15681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330163"/>
          <a:ext cx="889000" cy="5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94784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95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128513</xdr:rowOff>
    </xdr:from>
    <xdr:to>
      <xdr:col>15</xdr:col>
      <xdr:colOff>50800</xdr:colOff>
      <xdr:row>78</xdr:row>
      <xdr:rowOff>84466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330163"/>
          <a:ext cx="889000" cy="12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61611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2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84466</xdr:rowOff>
    </xdr:from>
    <xdr:to>
      <xdr:col>10</xdr:col>
      <xdr:colOff>114300</xdr:colOff>
      <xdr:row>78</xdr:row>
      <xdr:rowOff>104282</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457566"/>
          <a:ext cx="889000" cy="1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55194</xdr:rowOff>
    </xdr:from>
    <xdr:to>
      <xdr:col>10</xdr:col>
      <xdr:colOff>165100</xdr:colOff>
      <xdr:row>77</xdr:row>
      <xdr:rowOff>156794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5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1871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03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68604</xdr:rowOff>
    </xdr:from>
    <xdr:to>
      <xdr:col>6</xdr:col>
      <xdr:colOff>38100</xdr:colOff>
      <xdr:row>77</xdr:row>
      <xdr:rowOff>170204</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7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15281</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0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112762</xdr:rowOff>
    </xdr:from>
    <xdr:to>
      <xdr:col>24</xdr:col>
      <xdr:colOff>114300</xdr:colOff>
      <xdr:row>78</xdr:row>
      <xdr:rowOff>42912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31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27689</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229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136331</xdr:rowOff>
    </xdr:from>
    <xdr:to>
      <xdr:col>20</xdr:col>
      <xdr:colOff>38100</xdr:colOff>
      <xdr:row>78</xdr:row>
      <xdr:rowOff>66481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33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57608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43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77713</xdr:rowOff>
    </xdr:from>
    <xdr:to>
      <xdr:col>15</xdr:col>
      <xdr:colOff>101600</xdr:colOff>
      <xdr:row>78</xdr:row>
      <xdr:rowOff>7863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27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170440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372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33666</xdr:rowOff>
    </xdr:from>
    <xdr:to>
      <xdr:col>10</xdr:col>
      <xdr:colOff>165100</xdr:colOff>
      <xdr:row>78</xdr:row>
      <xdr:rowOff>135266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40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126393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49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53482</xdr:rowOff>
    </xdr:from>
    <xdr:to>
      <xdr:col>6</xdr:col>
      <xdr:colOff>38100</xdr:colOff>
      <xdr:row>78</xdr:row>
      <xdr:rowOff>155082</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42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146209</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519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95</xdr:row>
      <xdr:rowOff>54627</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92</xdr:row>
      <xdr:rowOff>111777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168927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35920"/>
          <a:ext cx="1270" cy="1192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140647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2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80647</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11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2,637,531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3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98084</xdr:rowOff>
    </xdr:from>
    <xdr:to>
      <xdr:col>24</xdr:col>
      <xdr:colOff>63500</xdr:colOff>
      <xdr:row>98</xdr:row>
      <xdr:rowOff>98157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00184"/>
          <a:ext cx="8382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58097</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8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98157</xdr:rowOff>
    </xdr:from>
    <xdr:to>
      <xdr:col>19</xdr:col>
      <xdr:colOff>177800</xdr:colOff>
      <xdr:row>98</xdr:row>
      <xdr:rowOff>99785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00257"/>
          <a:ext cx="889000" cy="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164157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2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99785</xdr:rowOff>
    </xdr:from>
    <xdr:to>
      <xdr:col>15</xdr:col>
      <xdr:colOff>50800</xdr:colOff>
      <xdr:row>98</xdr:row>
      <xdr:rowOff>103964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01885"/>
          <a:ext cx="889000" cy="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5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142090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4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103653</xdr:rowOff>
    </xdr:from>
    <xdr:to>
      <xdr:col>10</xdr:col>
      <xdr:colOff>114300</xdr:colOff>
      <xdr:row>98</xdr:row>
      <xdr:rowOff>103964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05753"/>
          <a:ext cx="889000" cy="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53803</xdr:rowOff>
    </xdr:from>
    <xdr:to>
      <xdr:col>10</xdr:col>
      <xdr:colOff>165100</xdr:colOff>
      <xdr:row>98</xdr:row>
      <xdr:rowOff>155403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146530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4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55896</xdr:rowOff>
    </xdr:from>
    <xdr:to>
      <xdr:col>6</xdr:col>
      <xdr:colOff>38100</xdr:colOff>
      <xdr:row>98</xdr:row>
      <xdr:rowOff>157496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148623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5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47284</xdr:rowOff>
    </xdr:from>
    <xdr:to>
      <xdr:col>24</xdr:col>
      <xdr:colOff>114300</xdr:colOff>
      <xdr:row>98</xdr:row>
      <xdr:rowOff>148884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13646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1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47357</xdr:rowOff>
    </xdr:from>
    <xdr:to>
      <xdr:col>20</xdr:col>
      <xdr:colOff>38100</xdr:colOff>
      <xdr:row>98</xdr:row>
      <xdr:rowOff>148957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4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140084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4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48985</xdr:rowOff>
    </xdr:from>
    <xdr:to>
      <xdr:col>15</xdr:col>
      <xdr:colOff>101600</xdr:colOff>
      <xdr:row>98</xdr:row>
      <xdr:rowOff>150585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5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167112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62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53164</xdr:rowOff>
    </xdr:from>
    <xdr:to>
      <xdr:col>10</xdr:col>
      <xdr:colOff>165100</xdr:colOff>
      <xdr:row>98</xdr:row>
      <xdr:rowOff>154764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5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171291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3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52853</xdr:rowOff>
    </xdr:from>
    <xdr:to>
      <xdr:col>6</xdr:col>
      <xdr:colOff>38100</xdr:colOff>
      <xdr:row>98</xdr:row>
      <xdr:rowOff>154453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170980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63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130442</xdr:rowOff>
    </xdr:from>
    <xdr:to>
      <xdr:col>54</xdr:col>
      <xdr:colOff>189865</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73942"/>
          <a:ext cx="1270" cy="126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77119</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4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130442</xdr:rowOff>
    </xdr:from>
    <xdr:to>
      <xdr:col>55</xdr:col>
      <xdr:colOff>88900</xdr:colOff>
      <xdr:row>30</xdr:row>
      <xdr:rowOff>130442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7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25400</xdr:rowOff>
    </xdr:from>
    <xdr:to>
      <xdr:col>55</xdr:col>
      <xdr:colOff>0</xdr:colOff>
      <xdr:row>38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117320</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89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94443</xdr:rowOff>
    </xdr:from>
    <xdr:to>
      <xdr:col>55</xdr:col>
      <xdr:colOff>50800</xdr:colOff>
      <xdr:row>38</xdr:row>
      <xdr:rowOff>24594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380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25400</xdr:rowOff>
    </xdr:from>
    <xdr:to>
      <xdr:col>50</xdr:col>
      <xdr:colOff>114300</xdr:colOff>
      <xdr:row>38</xdr:row>
      <xdr:rowOff>25400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88328</xdr:rowOff>
    </xdr:from>
    <xdr:to>
      <xdr:col>50</xdr:col>
      <xdr:colOff>165100</xdr:colOff>
      <xdr:row>38</xdr:row>
      <xdr:rowOff>18478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3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35005</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2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25400</xdr:rowOff>
    </xdr:from>
    <xdr:to>
      <xdr:col>45</xdr:col>
      <xdr:colOff>177800</xdr:colOff>
      <xdr:row>38</xdr:row>
      <xdr:rowOff>25400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98673</xdr:rowOff>
    </xdr:from>
    <xdr:to>
      <xdr:col>46</xdr:col>
      <xdr:colOff>38100</xdr:colOff>
      <xdr:row>38</xdr:row>
      <xdr:rowOff>28823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45350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17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25400</xdr:rowOff>
    </xdr:from>
    <xdr:to>
      <xdr:col>41</xdr:col>
      <xdr:colOff>50800</xdr:colOff>
      <xdr:row>38</xdr:row>
      <xdr:rowOff>25400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86843</xdr:rowOff>
    </xdr:from>
    <xdr:to>
      <xdr:col>41</xdr:col>
      <xdr:colOff>101600</xdr:colOff>
      <xdr:row>38</xdr:row>
      <xdr:rowOff>16993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3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33520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20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77699</xdr:rowOff>
    </xdr:from>
    <xdr:to>
      <xdr:col>36</xdr:col>
      <xdr:colOff>165100</xdr:colOff>
      <xdr:row>38</xdr:row>
      <xdr:rowOff>7849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24376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19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146050</xdr:rowOff>
    </xdr:from>
    <xdr:to>
      <xdr:col>55</xdr:col>
      <xdr:colOff>50800</xdr:colOff>
      <xdr:row>38</xdr:row>
      <xdr:rowOff>76200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72871</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1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146050</xdr:rowOff>
    </xdr:from>
    <xdr:to>
      <xdr:col>50</xdr:col>
      <xdr:colOff>165100</xdr:colOff>
      <xdr:row>38</xdr:row>
      <xdr:rowOff>76200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38</xdr:row>
      <xdr:rowOff>67327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146050</xdr:rowOff>
    </xdr:from>
    <xdr:to>
      <xdr:col>46</xdr:col>
      <xdr:colOff>38100</xdr:colOff>
      <xdr:row>38</xdr:row>
      <xdr:rowOff>76200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38</xdr:row>
      <xdr:rowOff>67327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146050</xdr:rowOff>
    </xdr:from>
    <xdr:to>
      <xdr:col>41</xdr:col>
      <xdr:colOff>101600</xdr:colOff>
      <xdr:row>38</xdr:row>
      <xdr:rowOff>76200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38</xdr:row>
      <xdr:rowOff>67327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146050</xdr:rowOff>
    </xdr:from>
    <xdr:to>
      <xdr:col>36</xdr:col>
      <xdr:colOff>165100</xdr:colOff>
      <xdr:row>38</xdr:row>
      <xdr:rowOff>76200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38</xdr:row>
      <xdr:rowOff>67327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2199"/>
          <a:ext cx="1270" cy="149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135750</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7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127826</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85170</xdr:rowOff>
    </xdr:from>
    <xdr:to>
      <xdr:col>55</xdr:col>
      <xdr:colOff>0</xdr:colOff>
      <xdr:row>58</xdr:row>
      <xdr:rowOff>87360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10029270"/>
          <a:ext cx="838200" cy="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47230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64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87360</xdr:rowOff>
    </xdr:from>
    <xdr:to>
      <xdr:col>50</xdr:col>
      <xdr:colOff>114300</xdr:colOff>
      <xdr:row>58</xdr:row>
      <xdr:rowOff>94044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10031460"/>
          <a:ext cx="889000" cy="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1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160648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59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84635</xdr:rowOff>
    </xdr:from>
    <xdr:to>
      <xdr:col>45</xdr:col>
      <xdr:colOff>177800</xdr:colOff>
      <xdr:row>58</xdr:row>
      <xdr:rowOff>94044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10028735"/>
          <a:ext cx="889000" cy="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146443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5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84635</xdr:rowOff>
    </xdr:from>
    <xdr:to>
      <xdr:col>41</xdr:col>
      <xdr:colOff>50800</xdr:colOff>
      <xdr:row>58</xdr:row>
      <xdr:rowOff>90816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10028735"/>
          <a:ext cx="889000" cy="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56233</xdr:rowOff>
    </xdr:from>
    <xdr:to>
      <xdr:col>41</xdr:col>
      <xdr:colOff>101600</xdr:colOff>
      <xdr:row>57</xdr:row>
      <xdr:rowOff>157833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2910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45027</xdr:rowOff>
    </xdr:from>
    <xdr:to>
      <xdr:col>36</xdr:col>
      <xdr:colOff>165100</xdr:colOff>
      <xdr:row>57</xdr:row>
      <xdr:rowOff>146627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163154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34370</xdr:rowOff>
    </xdr:from>
    <xdr:to>
      <xdr:col>55</xdr:col>
      <xdr:colOff>50800</xdr:colOff>
      <xdr:row>58</xdr:row>
      <xdr:rowOff>135970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97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120747</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9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36560</xdr:rowOff>
    </xdr:from>
    <xdr:to>
      <xdr:col>50</xdr:col>
      <xdr:colOff>165100</xdr:colOff>
      <xdr:row>58</xdr:row>
      <xdr:rowOff>138160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98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129287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1007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43244</xdr:rowOff>
    </xdr:from>
    <xdr:to>
      <xdr:col>46</xdr:col>
      <xdr:colOff>38100</xdr:colOff>
      <xdr:row>58</xdr:row>
      <xdr:rowOff>144844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98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135971</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15428" y="10080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33835</xdr:rowOff>
    </xdr:from>
    <xdr:to>
      <xdr:col>41</xdr:col>
      <xdr:colOff>101600</xdr:colOff>
      <xdr:row>58</xdr:row>
      <xdr:rowOff>135435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7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126562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07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40016</xdr:rowOff>
    </xdr:from>
    <xdr:to>
      <xdr:col>36</xdr:col>
      <xdr:colOff>165100</xdr:colOff>
      <xdr:row>58</xdr:row>
      <xdr:rowOff>141616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98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132743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07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124651</xdr:rowOff>
    </xdr:from>
    <xdr:to>
      <xdr:col>54</xdr:col>
      <xdr:colOff>189865</xdr:colOff>
      <xdr:row>79</xdr:row>
      <xdr:rowOff>39643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26151"/>
          <a:ext cx="1270" cy="14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43470</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39643</xdr:rowOff>
    </xdr:from>
    <xdr:to>
      <xdr:col>55</xdr:col>
      <xdr:colOff>88900</xdr:colOff>
      <xdr:row>79</xdr:row>
      <xdr:rowOff>39643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71328</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383,950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124651</xdr:rowOff>
    </xdr:from>
    <xdr:to>
      <xdr:col>55</xdr:col>
      <xdr:colOff>88900</xdr:colOff>
      <xdr:row>70</xdr:row>
      <xdr:rowOff>124651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2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139303</xdr:rowOff>
    </xdr:from>
    <xdr:to>
      <xdr:col>55</xdr:col>
      <xdr:colOff>0</xdr:colOff>
      <xdr:row>78</xdr:row>
      <xdr:rowOff>153713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512403"/>
          <a:ext cx="838200" cy="1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24037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2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135003</xdr:rowOff>
    </xdr:from>
    <xdr:to>
      <xdr:col>50</xdr:col>
      <xdr:colOff>114300</xdr:colOff>
      <xdr:row>78</xdr:row>
      <xdr:rowOff>153713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508103"/>
          <a:ext cx="889000" cy="1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162235</xdr:rowOff>
    </xdr:from>
    <xdr:to>
      <xdr:col>50</xdr:col>
      <xdr:colOff>165100</xdr:colOff>
      <xdr:row>78</xdr:row>
      <xdr:rowOff>92385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108912</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135003</xdr:rowOff>
    </xdr:from>
    <xdr:to>
      <xdr:col>45</xdr:col>
      <xdr:colOff>177800</xdr:colOff>
      <xdr:row>78</xdr:row>
      <xdr:rowOff>144897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508103"/>
          <a:ext cx="889000" cy="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10959</xdr:rowOff>
    </xdr:from>
    <xdr:to>
      <xdr:col>46</xdr:col>
      <xdr:colOff>38100</xdr:colOff>
      <xdr:row>78</xdr:row>
      <xdr:rowOff>112559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129086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144897</xdr:rowOff>
    </xdr:from>
    <xdr:to>
      <xdr:col>41</xdr:col>
      <xdr:colOff>50800</xdr:colOff>
      <xdr:row>78</xdr:row>
      <xdr:rowOff>152571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517997"/>
          <a:ext cx="889000" cy="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14101</xdr:rowOff>
    </xdr:from>
    <xdr:to>
      <xdr:col>41</xdr:col>
      <xdr:colOff>101600</xdr:colOff>
      <xdr:row>78</xdr:row>
      <xdr:rowOff>115701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132228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27262</xdr:rowOff>
    </xdr:from>
    <xdr:to>
      <xdr:col>36</xdr:col>
      <xdr:colOff>165100</xdr:colOff>
      <xdr:row>78</xdr:row>
      <xdr:rowOff>128862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145389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88503</xdr:rowOff>
    </xdr:from>
    <xdr:to>
      <xdr:col>55</xdr:col>
      <xdr:colOff>50800</xdr:colOff>
      <xdr:row>79</xdr:row>
      <xdr:rowOff>18653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6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3430</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7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102913</xdr:rowOff>
    </xdr:from>
    <xdr:to>
      <xdr:col>50</xdr:col>
      <xdr:colOff>165100</xdr:colOff>
      <xdr:row>79</xdr:row>
      <xdr:rowOff>33063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47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24190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56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84203</xdr:rowOff>
    </xdr:from>
    <xdr:to>
      <xdr:col>46</xdr:col>
      <xdr:colOff>38100</xdr:colOff>
      <xdr:row>79</xdr:row>
      <xdr:rowOff>14353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5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5480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55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94097</xdr:rowOff>
    </xdr:from>
    <xdr:to>
      <xdr:col>41</xdr:col>
      <xdr:colOff>101600</xdr:colOff>
      <xdr:row>79</xdr:row>
      <xdr:rowOff>24247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6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15374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55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101771</xdr:rowOff>
    </xdr:from>
    <xdr:to>
      <xdr:col>36</xdr:col>
      <xdr:colOff>165100</xdr:colOff>
      <xdr:row>79</xdr:row>
      <xdr:rowOff>31921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7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23048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5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23718</xdr:rowOff>
    </xdr:from>
    <xdr:to>
      <xdr:col>54</xdr:col>
      <xdr:colOff>189865</xdr:colOff>
      <xdr:row>98</xdr:row>
      <xdr:rowOff>54559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25668"/>
          <a:ext cx="1270" cy="123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58386</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54559</xdr:rowOff>
    </xdr:from>
    <xdr:to>
      <xdr:col>55</xdr:col>
      <xdr:colOff>88900</xdr:colOff>
      <xdr:row>98</xdr:row>
      <xdr:rowOff>54559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141845</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23718</xdr:rowOff>
    </xdr:from>
    <xdr:to>
      <xdr:col>55</xdr:col>
      <xdr:colOff>88900</xdr:colOff>
      <xdr:row>91</xdr:row>
      <xdr:rowOff>23718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2051</xdr:rowOff>
    </xdr:from>
    <xdr:to>
      <xdr:col>55</xdr:col>
      <xdr:colOff>0</xdr:colOff>
      <xdr:row>98</xdr:row>
      <xdr:rowOff>47876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804151"/>
          <a:ext cx="838200" cy="4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54275</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42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31398</xdr:rowOff>
    </xdr:from>
    <xdr:to>
      <xdr:col>55</xdr:col>
      <xdr:colOff>50800</xdr:colOff>
      <xdr:row>96</xdr:row>
      <xdr:rowOff>132998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9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2051</xdr:rowOff>
    </xdr:from>
    <xdr:to>
      <xdr:col>50</xdr:col>
      <xdr:colOff>114300</xdr:colOff>
      <xdr:row>98</xdr:row>
      <xdr:rowOff>13252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804151"/>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57020</xdr:rowOff>
    </xdr:from>
    <xdr:to>
      <xdr:col>50</xdr:col>
      <xdr:colOff>165100</xdr:colOff>
      <xdr:row>96</xdr:row>
      <xdr:rowOff>158620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3697</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2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13252</xdr:rowOff>
    </xdr:from>
    <xdr:to>
      <xdr:col>45</xdr:col>
      <xdr:colOff>177800</xdr:colOff>
      <xdr:row>98</xdr:row>
      <xdr:rowOff>20110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81535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53394</xdr:rowOff>
    </xdr:from>
    <xdr:to>
      <xdr:col>46</xdr:col>
      <xdr:colOff>38100</xdr:colOff>
      <xdr:row>96</xdr:row>
      <xdr:rowOff>154994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20110</xdr:rowOff>
    </xdr:from>
    <xdr:to>
      <xdr:col>41</xdr:col>
      <xdr:colOff>50800</xdr:colOff>
      <xdr:row>98</xdr:row>
      <xdr:rowOff>36720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822210"/>
          <a:ext cx="889000" cy="1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73644</xdr:rowOff>
    </xdr:from>
    <xdr:to>
      <xdr:col>41</xdr:col>
      <xdr:colOff>101600</xdr:colOff>
      <xdr:row>97</xdr:row>
      <xdr:rowOff>3794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20321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13728</xdr:rowOff>
    </xdr:from>
    <xdr:to>
      <xdr:col>36</xdr:col>
      <xdr:colOff>165100</xdr:colOff>
      <xdr:row>96</xdr:row>
      <xdr:rowOff>115328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131855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168526</xdr:rowOff>
    </xdr:from>
    <xdr:to>
      <xdr:col>55</xdr:col>
      <xdr:colOff>50800</xdr:colOff>
      <xdr:row>98</xdr:row>
      <xdr:rowOff>98676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9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83453</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71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122701</xdr:rowOff>
    </xdr:from>
    <xdr:to>
      <xdr:col>50</xdr:col>
      <xdr:colOff>165100</xdr:colOff>
      <xdr:row>98</xdr:row>
      <xdr:rowOff>52851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5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43978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84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133902</xdr:rowOff>
    </xdr:from>
    <xdr:to>
      <xdr:col>46</xdr:col>
      <xdr:colOff>38100</xdr:colOff>
      <xdr:row>98</xdr:row>
      <xdr:rowOff>64052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6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55179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5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140760</xdr:rowOff>
    </xdr:from>
    <xdr:to>
      <xdr:col>41</xdr:col>
      <xdr:colOff>101600</xdr:colOff>
      <xdr:row>98</xdr:row>
      <xdr:rowOff>70910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7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62037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86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157370</xdr:rowOff>
    </xdr:from>
    <xdr:to>
      <xdr:col>36</xdr:col>
      <xdr:colOff>165100</xdr:colOff>
      <xdr:row>98</xdr:row>
      <xdr:rowOff>87520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8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78647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88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58253</xdr:rowOff>
    </xdr:from>
    <xdr:to>
      <xdr:col>85</xdr:col>
      <xdr:colOff>126364</xdr:colOff>
      <xdr:row>39</xdr:row>
      <xdr:rowOff>111811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73203"/>
          <a:ext cx="1269" cy="142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115638</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8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111811</xdr:rowOff>
    </xdr:from>
    <xdr:to>
      <xdr:col>86</xdr:col>
      <xdr:colOff>25400</xdr:colOff>
      <xdr:row>39</xdr:row>
      <xdr:rowOff>111811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9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4930</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4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58253</xdr:rowOff>
    </xdr:from>
    <xdr:to>
      <xdr:col>86</xdr:col>
      <xdr:colOff>25400</xdr:colOff>
      <xdr:row>31</xdr:row>
      <xdr:rowOff>58253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7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128172</xdr:rowOff>
    </xdr:from>
    <xdr:to>
      <xdr:col>85</xdr:col>
      <xdr:colOff>127000</xdr:colOff>
      <xdr:row>38</xdr:row>
      <xdr:rowOff>143897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643272"/>
          <a:ext cx="838200" cy="1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95350</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67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72473</xdr:rowOff>
    </xdr:from>
    <xdr:to>
      <xdr:col>85</xdr:col>
      <xdr:colOff>177800</xdr:colOff>
      <xdr:row>38</xdr:row>
      <xdr:rowOff>2623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9382</xdr:rowOff>
    </xdr:from>
    <xdr:to>
      <xdr:col>81</xdr:col>
      <xdr:colOff>50800</xdr:colOff>
      <xdr:row>38</xdr:row>
      <xdr:rowOff>143897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524482"/>
          <a:ext cx="889000" cy="13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85847</xdr:rowOff>
    </xdr:from>
    <xdr:to>
      <xdr:col>81</xdr:col>
      <xdr:colOff>101600</xdr:colOff>
      <xdr:row>38</xdr:row>
      <xdr:rowOff>15997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2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32524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0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9382</xdr:rowOff>
    </xdr:from>
    <xdr:to>
      <xdr:col>76</xdr:col>
      <xdr:colOff>114300</xdr:colOff>
      <xdr:row>38</xdr:row>
      <xdr:rowOff>95923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524482"/>
          <a:ext cx="8890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98665</xdr:rowOff>
    </xdr:from>
    <xdr:to>
      <xdr:col>76</xdr:col>
      <xdr:colOff>165100</xdr:colOff>
      <xdr:row>38</xdr:row>
      <xdr:rowOff>28815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45342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1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4761</xdr:rowOff>
    </xdr:from>
    <xdr:to>
      <xdr:col>71</xdr:col>
      <xdr:colOff>177800</xdr:colOff>
      <xdr:row>38</xdr:row>
      <xdr:rowOff>95923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519861"/>
          <a:ext cx="889000" cy="9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78205</xdr:rowOff>
    </xdr:from>
    <xdr:to>
      <xdr:col>72</xdr:col>
      <xdr:colOff>38100</xdr:colOff>
      <xdr:row>38</xdr:row>
      <xdr:rowOff>8355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24882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1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119680</xdr:rowOff>
    </xdr:from>
    <xdr:to>
      <xdr:col>67</xdr:col>
      <xdr:colOff>101600</xdr:colOff>
      <xdr:row>38</xdr:row>
      <xdr:rowOff>49830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6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66357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77372</xdr:rowOff>
    </xdr:from>
    <xdr:to>
      <xdr:col>85</xdr:col>
      <xdr:colOff>177800</xdr:colOff>
      <xdr:row>39</xdr:row>
      <xdr:rowOff>7522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59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55799</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57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93097</xdr:rowOff>
    </xdr:from>
    <xdr:to>
      <xdr:col>81</xdr:col>
      <xdr:colOff>101600</xdr:colOff>
      <xdr:row>39</xdr:row>
      <xdr:rowOff>23247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60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14374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70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130032</xdr:rowOff>
    </xdr:from>
    <xdr:to>
      <xdr:col>76</xdr:col>
      <xdr:colOff>165100</xdr:colOff>
      <xdr:row>38</xdr:row>
      <xdr:rowOff>60182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4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51309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56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45123</xdr:rowOff>
    </xdr:from>
    <xdr:to>
      <xdr:col>72</xdr:col>
      <xdr:colOff>38100</xdr:colOff>
      <xdr:row>38</xdr:row>
      <xdr:rowOff>146723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56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137850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65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125411</xdr:rowOff>
    </xdr:from>
    <xdr:to>
      <xdr:col>67</xdr:col>
      <xdr:colOff>101600</xdr:colOff>
      <xdr:row>38</xdr:row>
      <xdr:rowOff>55561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46688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56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7051"/>
          <a:ext cx="1269" cy="117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56762</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97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19778</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138614</xdr:rowOff>
    </xdr:from>
    <xdr:to>
      <xdr:col>85</xdr:col>
      <xdr:colOff>127000</xdr:colOff>
      <xdr:row>58</xdr:row>
      <xdr:rowOff>11459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911264"/>
          <a:ext cx="838200" cy="4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14035</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15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6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138614</xdr:rowOff>
    </xdr:from>
    <xdr:to>
      <xdr:col>81</xdr:col>
      <xdr:colOff>50800</xdr:colOff>
      <xdr:row>57</xdr:row>
      <xdr:rowOff>163757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911264"/>
          <a:ext cx="889000" cy="2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114707</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4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163757</xdr:rowOff>
    </xdr:from>
    <xdr:to>
      <xdr:col>76</xdr:col>
      <xdr:colOff>114300</xdr:colOff>
      <xdr:row>58</xdr:row>
      <xdr:rowOff>87137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936407"/>
          <a:ext cx="889000" cy="9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147160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28867</xdr:rowOff>
    </xdr:from>
    <xdr:to>
      <xdr:col>71</xdr:col>
      <xdr:colOff>177800</xdr:colOff>
      <xdr:row>58</xdr:row>
      <xdr:rowOff>87137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972967"/>
          <a:ext cx="889000" cy="5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9945</xdr:rowOff>
    </xdr:from>
    <xdr:to>
      <xdr:col>72</xdr:col>
      <xdr:colOff>38100</xdr:colOff>
      <xdr:row>57</xdr:row>
      <xdr:rowOff>111545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128072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16094</xdr:rowOff>
    </xdr:from>
    <xdr:to>
      <xdr:col>67</xdr:col>
      <xdr:colOff>101600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134221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6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132109</xdr:rowOff>
    </xdr:from>
    <xdr:to>
      <xdr:col>85</xdr:col>
      <xdr:colOff>177800</xdr:colOff>
      <xdr:row>58</xdr:row>
      <xdr:rowOff>62259</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90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47036</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81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87814</xdr:rowOff>
    </xdr:from>
    <xdr:to>
      <xdr:col>81</xdr:col>
      <xdr:colOff>101600</xdr:colOff>
      <xdr:row>58</xdr:row>
      <xdr:rowOff>17964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9091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112957</xdr:rowOff>
    </xdr:from>
    <xdr:to>
      <xdr:col>76</xdr:col>
      <xdr:colOff>165100</xdr:colOff>
      <xdr:row>58</xdr:row>
      <xdr:rowOff>43107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8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34234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7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36337</xdr:rowOff>
    </xdr:from>
    <xdr:to>
      <xdr:col>72</xdr:col>
      <xdr:colOff>38100</xdr:colOff>
      <xdr:row>58</xdr:row>
      <xdr:rowOff>137937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98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129064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1007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149517</xdr:rowOff>
    </xdr:from>
    <xdr:to>
      <xdr:col>67</xdr:col>
      <xdr:colOff>101600</xdr:colOff>
      <xdr:row>58</xdr:row>
      <xdr:rowOff>79667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92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70794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1001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16505"/>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133132</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7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1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89996</xdr:rowOff>
    </xdr:from>
    <xdr:to>
      <xdr:col>85</xdr:col>
      <xdr:colOff>127000</xdr:colOff>
      <xdr:row>79</xdr:row>
      <xdr:rowOff>97507</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634546"/>
          <a:ext cx="8382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115631</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1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89027</xdr:rowOff>
    </xdr:from>
    <xdr:to>
      <xdr:col>81</xdr:col>
      <xdr:colOff>50800</xdr:colOff>
      <xdr:row>79</xdr:row>
      <xdr:rowOff>89996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633577"/>
          <a:ext cx="889000" cy="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75485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27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89027</xdr:rowOff>
    </xdr:from>
    <xdr:to>
      <xdr:col>76</xdr:col>
      <xdr:colOff>114300</xdr:colOff>
      <xdr:row>79</xdr:row>
      <xdr:rowOff>91694</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633577"/>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56402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91694</xdr:rowOff>
    </xdr:from>
    <xdr:to>
      <xdr:col>71</xdr:col>
      <xdr:colOff>177800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636244"/>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76262</xdr:rowOff>
    </xdr:from>
    <xdr:to>
      <xdr:col>72</xdr:col>
      <xdr:colOff>38100</xdr:colOff>
      <xdr:row>79</xdr:row>
      <xdr:rowOff>6412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22939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22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81705</xdr:rowOff>
    </xdr:from>
    <xdr:to>
      <xdr:col>67</xdr:col>
      <xdr:colOff>101600</xdr:colOff>
      <xdr:row>79</xdr:row>
      <xdr:rowOff>11855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5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28382</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23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46707</xdr:rowOff>
    </xdr:from>
    <xdr:to>
      <xdr:col>85</xdr:col>
      <xdr:colOff>177800</xdr:colOff>
      <xdr:row>79</xdr:row>
      <xdr:rowOff>148307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9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133084</xdr:rowOff>
    </xdr:from>
    <xdr:ext cx="378565"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506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39196</xdr:rowOff>
    </xdr:from>
    <xdr:to>
      <xdr:col>81</xdr:col>
      <xdr:colOff>101600</xdr:colOff>
      <xdr:row>79</xdr:row>
      <xdr:rowOff>140796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131923</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2017" y="13676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38227</xdr:rowOff>
    </xdr:from>
    <xdr:to>
      <xdr:col>76</xdr:col>
      <xdr:colOff>165100</xdr:colOff>
      <xdr:row>79</xdr:row>
      <xdr:rowOff>139827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8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130954</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3017" y="13675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40894</xdr:rowOff>
    </xdr:from>
    <xdr:to>
      <xdr:col>72</xdr:col>
      <xdr:colOff>38100</xdr:colOff>
      <xdr:row>79</xdr:row>
      <xdr:rowOff>142494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8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133621</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4017" y="13678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22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27760</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70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38402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19966</xdr:rowOff>
    </xdr:from>
    <xdr:to>
      <xdr:col>85</xdr:col>
      <xdr:colOff>127000</xdr:colOff>
      <xdr:row>98</xdr:row>
      <xdr:rowOff>26367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822066"/>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19335</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78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19966</xdr:rowOff>
    </xdr:from>
    <xdr:to>
      <xdr:col>81</xdr:col>
      <xdr:colOff>50800</xdr:colOff>
      <xdr:row>98</xdr:row>
      <xdr:rowOff>30628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822066"/>
          <a:ext cx="889000" cy="1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122559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41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30628</xdr:rowOff>
    </xdr:from>
    <xdr:to>
      <xdr:col>76</xdr:col>
      <xdr:colOff>114300</xdr:colOff>
      <xdr:row>98</xdr:row>
      <xdr:rowOff>42187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832728"/>
          <a:ext cx="889000" cy="1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134904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42187</xdr:rowOff>
    </xdr:from>
    <xdr:to>
      <xdr:col>71</xdr:col>
      <xdr:colOff>177800</xdr:colOff>
      <xdr:row>98</xdr:row>
      <xdr:rowOff>56113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844287"/>
          <a:ext cx="889000" cy="1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59985</xdr:rowOff>
    </xdr:from>
    <xdr:to>
      <xdr:col>72</xdr:col>
      <xdr:colOff>38100</xdr:colOff>
      <xdr:row>97</xdr:row>
      <xdr:rowOff>161585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6662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4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63697</xdr:rowOff>
    </xdr:from>
    <xdr:to>
      <xdr:col>67</xdr:col>
      <xdr:colOff>101600</xdr:colOff>
      <xdr:row>97</xdr:row>
      <xdr:rowOff>165297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10374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147017</xdr:rowOff>
    </xdr:from>
    <xdr:to>
      <xdr:col>85</xdr:col>
      <xdr:colOff>177800</xdr:colOff>
      <xdr:row>98</xdr:row>
      <xdr:rowOff>77167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7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125444</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75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140616</xdr:rowOff>
    </xdr:from>
    <xdr:to>
      <xdr:col>81</xdr:col>
      <xdr:colOff>101600</xdr:colOff>
      <xdr:row>98</xdr:row>
      <xdr:rowOff>70766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77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61893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86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151278</xdr:rowOff>
    </xdr:from>
    <xdr:to>
      <xdr:col>76</xdr:col>
      <xdr:colOff>165100</xdr:colOff>
      <xdr:row>98</xdr:row>
      <xdr:rowOff>81428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78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72555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87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162837</xdr:rowOff>
    </xdr:from>
    <xdr:to>
      <xdr:col>72</xdr:col>
      <xdr:colOff>38100</xdr:colOff>
      <xdr:row>98</xdr:row>
      <xdr:rowOff>92987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79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84114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88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5313</xdr:rowOff>
    </xdr:from>
    <xdr:to>
      <xdr:col>67</xdr:col>
      <xdr:colOff>101600</xdr:colOff>
      <xdr:row>98</xdr:row>
      <xdr:rowOff>106913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80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98040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90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513126"/>
          <a:ext cx="1269" cy="114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1937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144853</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51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90837</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4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19895</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5356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4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73904</xdr:rowOff>
    </xdr:from>
    <xdr:to>
      <xdr:col>102</xdr:col>
      <xdr:colOff>165100</xdr:colOff>
      <xdr:row>39</xdr:row>
      <xdr:rowOff>4054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20581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73218</xdr:rowOff>
    </xdr:from>
    <xdr:to>
      <xdr:col>98</xdr:col>
      <xdr:colOff>38100</xdr:colOff>
      <xdr:row>39</xdr:row>
      <xdr:rowOff>3368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19895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46387</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1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総務費は住民一人当たりのコストが</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万</a:t>
          </a:r>
          <a:r>
            <a:rPr kumimoji="1" lang="en-US" altLang="ja-JP" sz="1100" b="0" i="0" baseline="0">
              <a:solidFill>
                <a:schemeClr val="dk1"/>
              </a:solidFill>
              <a:effectLst/>
              <a:latin typeface="+mn-lt"/>
              <a:ea typeface="+mn-ea"/>
              <a:cs typeface="+mn-cs"/>
            </a:rPr>
            <a:t>5,336</a:t>
          </a:r>
          <a:r>
            <a:rPr kumimoji="1" lang="ja-JP" altLang="ja-JP" sz="1100" b="0" i="0" baseline="0">
              <a:solidFill>
                <a:schemeClr val="dk1"/>
              </a:solidFill>
              <a:effectLst/>
              <a:latin typeface="+mn-lt"/>
              <a:ea typeface="+mn-ea"/>
              <a:cs typeface="+mn-cs"/>
            </a:rPr>
            <a:t>円となり、令和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年度と比較して</a:t>
          </a:r>
          <a:r>
            <a:rPr kumimoji="1" lang="en-US" altLang="ja-JP" sz="1100" b="0" i="0" baseline="0">
              <a:solidFill>
                <a:schemeClr val="dk1"/>
              </a:solidFill>
              <a:effectLst/>
              <a:latin typeface="+mn-lt"/>
              <a:ea typeface="+mn-ea"/>
              <a:cs typeface="+mn-cs"/>
            </a:rPr>
            <a:t>5,180</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しているのは、</a:t>
          </a:r>
          <a:r>
            <a:rPr kumimoji="1" lang="ja-JP" altLang="en-US"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4</a:t>
          </a:r>
          <a:r>
            <a:rPr kumimoji="1" lang="ja-JP" altLang="en-US" sz="1100" b="0" i="0" baseline="0">
              <a:solidFill>
                <a:schemeClr val="dk1"/>
              </a:solidFill>
              <a:effectLst/>
              <a:latin typeface="+mn-lt"/>
              <a:ea typeface="+mn-ea"/>
              <a:cs typeface="+mn-cs"/>
            </a:rPr>
            <a:t>年度の</a:t>
          </a:r>
          <a:r>
            <a:rPr kumimoji="1" lang="ja-JP" altLang="ja-JP" sz="1100" b="0" i="0" baseline="0">
              <a:solidFill>
                <a:schemeClr val="dk1"/>
              </a:solidFill>
              <a:effectLst/>
              <a:latin typeface="+mn-lt"/>
              <a:ea typeface="+mn-ea"/>
              <a:cs typeface="+mn-cs"/>
            </a:rPr>
            <a:t>町民応援商品券発行事業</a:t>
          </a:r>
          <a:r>
            <a:rPr kumimoji="1" lang="ja-JP" altLang="en-US" sz="1100" b="0" i="0" baseline="0">
              <a:solidFill>
                <a:schemeClr val="dk1"/>
              </a:solidFill>
              <a:effectLst/>
              <a:latin typeface="+mn-lt"/>
              <a:ea typeface="+mn-ea"/>
              <a:cs typeface="+mn-cs"/>
            </a:rPr>
            <a:t>の影響によるもの</a:t>
          </a:r>
          <a:r>
            <a:rPr kumimoji="1" lang="ja-JP" altLang="ja-JP" sz="1100" b="0" i="0" baseline="0">
              <a:solidFill>
                <a:schemeClr val="dk1"/>
              </a:solidFill>
              <a:effectLst/>
              <a:latin typeface="+mn-lt"/>
              <a:ea typeface="+mn-ea"/>
              <a:cs typeface="+mn-cs"/>
            </a:rPr>
            <a:t>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民生費は住民一人当たりのコストが</a:t>
          </a:r>
          <a:r>
            <a:rPr kumimoji="1" lang="en-US" altLang="ja-JP" sz="1100" b="0" i="0" baseline="0">
              <a:solidFill>
                <a:schemeClr val="dk1"/>
              </a:solidFill>
              <a:effectLst/>
              <a:latin typeface="+mn-lt"/>
              <a:ea typeface="+mn-ea"/>
              <a:cs typeface="+mn-cs"/>
            </a:rPr>
            <a:t>15</a:t>
          </a:r>
          <a:r>
            <a:rPr kumimoji="1" lang="ja-JP" altLang="ja-JP" sz="1100" b="0" i="0" baseline="0">
              <a:solidFill>
                <a:schemeClr val="dk1"/>
              </a:solidFill>
              <a:effectLst/>
              <a:latin typeface="+mn-lt"/>
              <a:ea typeface="+mn-ea"/>
              <a:cs typeface="+mn-cs"/>
            </a:rPr>
            <a:t>万</a:t>
          </a:r>
          <a:r>
            <a:rPr kumimoji="1" lang="en-US" altLang="ja-JP" sz="1100" b="0" i="0" baseline="0">
              <a:solidFill>
                <a:schemeClr val="dk1"/>
              </a:solidFill>
              <a:effectLst/>
              <a:latin typeface="+mn-lt"/>
              <a:ea typeface="+mn-ea"/>
              <a:cs typeface="+mn-cs"/>
            </a:rPr>
            <a:t>8,737</a:t>
          </a:r>
          <a:r>
            <a:rPr kumimoji="1" lang="ja-JP" altLang="ja-JP" sz="1100" b="0" i="0" baseline="0">
              <a:solidFill>
                <a:schemeClr val="dk1"/>
              </a:solidFill>
              <a:effectLst/>
              <a:latin typeface="+mn-lt"/>
              <a:ea typeface="+mn-ea"/>
              <a:cs typeface="+mn-cs"/>
            </a:rPr>
            <a:t>円となり、令和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年度と比較して</a:t>
          </a:r>
          <a:r>
            <a:rPr kumimoji="1" lang="en-US" altLang="ja-JP" sz="1100" b="0" i="0" baseline="0">
              <a:solidFill>
                <a:schemeClr val="dk1"/>
              </a:solidFill>
              <a:effectLst/>
              <a:latin typeface="+mn-lt"/>
              <a:ea typeface="+mn-ea"/>
              <a:cs typeface="+mn-cs"/>
            </a:rPr>
            <a:t>6,186</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しているのは、</a:t>
          </a:r>
          <a:r>
            <a:rPr kumimoji="1" lang="ja-JP" altLang="en-US" sz="1100" b="0" i="0" baseline="0">
              <a:solidFill>
                <a:schemeClr val="dk1"/>
              </a:solidFill>
              <a:effectLst/>
              <a:latin typeface="+mn-lt"/>
              <a:ea typeface="+mn-ea"/>
              <a:cs typeface="+mn-cs"/>
            </a:rPr>
            <a:t>電力・ガス・食料品等物価高騰重点支援</a:t>
          </a:r>
          <a:r>
            <a:rPr kumimoji="1" lang="ja-JP" altLang="ja-JP" sz="1100" b="0" i="0" baseline="0">
              <a:solidFill>
                <a:schemeClr val="dk1"/>
              </a:solidFill>
              <a:effectLst/>
              <a:latin typeface="+mn-lt"/>
              <a:ea typeface="+mn-ea"/>
              <a:cs typeface="+mn-cs"/>
            </a:rPr>
            <a:t>給付金事業</a:t>
          </a:r>
          <a:r>
            <a:rPr kumimoji="1" lang="ja-JP" altLang="en-US" sz="1100" b="0" i="0" baseline="0">
              <a:solidFill>
                <a:schemeClr val="dk1"/>
              </a:solidFill>
              <a:effectLst/>
              <a:latin typeface="+mn-lt"/>
              <a:ea typeface="+mn-ea"/>
              <a:cs typeface="+mn-cs"/>
            </a:rPr>
            <a:t>の実施</a:t>
          </a:r>
          <a:r>
            <a:rPr kumimoji="1" lang="ja-JP" altLang="ja-JP" sz="1100" b="0" i="0" baseline="0">
              <a:solidFill>
                <a:schemeClr val="dk1"/>
              </a:solidFill>
              <a:effectLst/>
              <a:latin typeface="+mn-lt"/>
              <a:ea typeface="+mn-ea"/>
              <a:cs typeface="+mn-cs"/>
            </a:rPr>
            <a:t>や介護給付費の増加など社会保障経費の伸びなどが影響している。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土木費は住民一人当たりのコストが</a:t>
          </a:r>
          <a:r>
            <a:rPr kumimoji="1" lang="en-US" altLang="ja-JP" sz="1100" b="0" i="0" baseline="0">
              <a:solidFill>
                <a:schemeClr val="dk1"/>
              </a:solidFill>
              <a:effectLst/>
              <a:latin typeface="+mn-lt"/>
              <a:ea typeface="+mn-ea"/>
              <a:cs typeface="+mn-cs"/>
            </a:rPr>
            <a:t>2</a:t>
          </a:r>
          <a:r>
            <a:rPr kumimoji="1" lang="ja-JP" altLang="en-US" sz="1100" b="0" i="0" baseline="0">
              <a:solidFill>
                <a:schemeClr val="dk1"/>
              </a:solidFill>
              <a:effectLst/>
              <a:latin typeface="+mn-lt"/>
              <a:ea typeface="+mn-ea"/>
              <a:cs typeface="+mn-cs"/>
            </a:rPr>
            <a:t>万</a:t>
          </a:r>
          <a:r>
            <a:rPr kumimoji="1" lang="en-US" altLang="ja-JP" sz="1100" b="0" i="0" baseline="0">
              <a:solidFill>
                <a:schemeClr val="dk1"/>
              </a:solidFill>
              <a:effectLst/>
              <a:latin typeface="+mn-lt"/>
              <a:ea typeface="+mn-ea"/>
              <a:cs typeface="+mn-cs"/>
            </a:rPr>
            <a:t>84</a:t>
          </a:r>
          <a:r>
            <a:rPr kumimoji="1" lang="ja-JP" altLang="en-US" sz="1100" b="0" i="0" baseline="0">
              <a:solidFill>
                <a:schemeClr val="dk1"/>
              </a:solidFill>
              <a:effectLst/>
              <a:latin typeface="+mn-lt"/>
              <a:ea typeface="+mn-ea"/>
              <a:cs typeface="+mn-cs"/>
            </a:rPr>
            <a:t>円となり、令和</a:t>
          </a:r>
          <a:r>
            <a:rPr kumimoji="1" lang="en-US" altLang="ja-JP" sz="1100" b="0" i="0" baseline="0">
              <a:solidFill>
                <a:schemeClr val="dk1"/>
              </a:solidFill>
              <a:effectLst/>
              <a:latin typeface="+mn-lt"/>
              <a:ea typeface="+mn-ea"/>
              <a:cs typeface="+mn-cs"/>
            </a:rPr>
            <a:t>4</a:t>
          </a:r>
          <a:r>
            <a:rPr kumimoji="1" lang="ja-JP" altLang="en-US" sz="1100" b="0" i="0" baseline="0">
              <a:solidFill>
                <a:schemeClr val="dk1"/>
              </a:solidFill>
              <a:effectLst/>
              <a:latin typeface="+mn-lt"/>
              <a:ea typeface="+mn-ea"/>
              <a:cs typeface="+mn-cs"/>
            </a:rPr>
            <a:t>年度と比較して</a:t>
          </a:r>
          <a:r>
            <a:rPr kumimoji="1" lang="en-US" altLang="ja-JP" sz="1100" b="0" i="0" baseline="0">
              <a:solidFill>
                <a:schemeClr val="dk1"/>
              </a:solidFill>
              <a:effectLst/>
              <a:latin typeface="+mn-lt"/>
              <a:ea typeface="+mn-ea"/>
              <a:cs typeface="+mn-cs"/>
            </a:rPr>
            <a:t>1</a:t>
          </a:r>
          <a:r>
            <a:rPr kumimoji="1" lang="ja-JP" altLang="en-US" sz="1100" b="0" i="0" baseline="0">
              <a:solidFill>
                <a:schemeClr val="dk1"/>
              </a:solidFill>
              <a:effectLst/>
              <a:latin typeface="+mn-lt"/>
              <a:ea typeface="+mn-ea"/>
              <a:cs typeface="+mn-cs"/>
            </a:rPr>
            <a:t>万</a:t>
          </a:r>
          <a:r>
            <a:rPr kumimoji="1" lang="en-US" altLang="ja-JP" sz="1100" b="0" i="0" baseline="0">
              <a:solidFill>
                <a:schemeClr val="dk1"/>
              </a:solidFill>
              <a:effectLst/>
              <a:latin typeface="+mn-lt"/>
              <a:ea typeface="+mn-ea"/>
              <a:cs typeface="+mn-cs"/>
            </a:rPr>
            <a:t>23</a:t>
          </a:r>
          <a:r>
            <a:rPr kumimoji="1" lang="ja-JP" altLang="en-US" sz="1100" b="0" i="0" baseline="0">
              <a:solidFill>
                <a:schemeClr val="dk1"/>
              </a:solidFill>
              <a:effectLst/>
              <a:latin typeface="+mn-lt"/>
              <a:ea typeface="+mn-ea"/>
              <a:cs typeface="+mn-cs"/>
            </a:rPr>
            <a:t>円減少しているのは、令和</a:t>
          </a:r>
          <a:r>
            <a:rPr kumimoji="1" lang="en-US" altLang="ja-JP" sz="1100" b="0" i="0" baseline="0">
              <a:solidFill>
                <a:schemeClr val="dk1"/>
              </a:solidFill>
              <a:effectLst/>
              <a:latin typeface="+mn-lt"/>
              <a:ea typeface="+mn-ea"/>
              <a:cs typeface="+mn-cs"/>
            </a:rPr>
            <a:t>4</a:t>
          </a:r>
          <a:r>
            <a:rPr kumimoji="1" lang="ja-JP" altLang="en-US" sz="1100" b="0" i="0" baseline="0">
              <a:solidFill>
                <a:schemeClr val="dk1"/>
              </a:solidFill>
              <a:effectLst/>
              <a:latin typeface="+mn-lt"/>
              <a:ea typeface="+mn-ea"/>
              <a:cs typeface="+mn-cs"/>
            </a:rPr>
            <a:t>年度の岩和田団地解体工事の影響によるものである。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教育費は住民一人当たりのコストが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万</a:t>
          </a:r>
          <a:r>
            <a:rPr kumimoji="1" lang="en-US" altLang="ja-JP" sz="1100" b="0" i="0" baseline="0">
              <a:solidFill>
                <a:schemeClr val="dk1"/>
              </a:solidFill>
              <a:effectLst/>
              <a:latin typeface="+mn-lt"/>
              <a:ea typeface="+mn-ea"/>
              <a:cs typeface="+mn-cs"/>
            </a:rPr>
            <a:t>3,659</a:t>
          </a:r>
          <a:r>
            <a:rPr kumimoji="1" lang="ja-JP" altLang="ja-JP" sz="1100" b="0" i="0" baseline="0">
              <a:solidFill>
                <a:schemeClr val="dk1"/>
              </a:solidFill>
              <a:effectLst/>
              <a:latin typeface="+mn-lt"/>
              <a:ea typeface="+mn-ea"/>
              <a:cs typeface="+mn-cs"/>
            </a:rPr>
            <a:t>円となり、令和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年度と比較して</a:t>
          </a:r>
          <a:r>
            <a:rPr kumimoji="1" lang="en-US" altLang="ja-JP" sz="1100" b="0" i="0" baseline="0">
              <a:solidFill>
                <a:schemeClr val="dk1"/>
              </a:solidFill>
              <a:effectLst/>
              <a:latin typeface="+mn-lt"/>
              <a:ea typeface="+mn-ea"/>
              <a:cs typeface="+mn-cs"/>
            </a:rPr>
            <a:t>1</a:t>
          </a:r>
          <a:r>
            <a:rPr kumimoji="1" lang="ja-JP" altLang="en-US" sz="1100" b="0" i="0" baseline="0">
              <a:solidFill>
                <a:schemeClr val="dk1"/>
              </a:solidFill>
              <a:effectLst/>
              <a:latin typeface="+mn-lt"/>
              <a:ea typeface="+mn-ea"/>
              <a:cs typeface="+mn-cs"/>
            </a:rPr>
            <a:t>万</a:t>
          </a:r>
          <a:r>
            <a:rPr kumimoji="1" lang="en-US" altLang="ja-JP" sz="1100" b="0" i="0" baseline="0">
              <a:solidFill>
                <a:schemeClr val="dk1"/>
              </a:solidFill>
              <a:effectLst/>
              <a:latin typeface="+mn-lt"/>
              <a:ea typeface="+mn-ea"/>
              <a:cs typeface="+mn-cs"/>
            </a:rPr>
            <a:t>1,626</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しているのは、小学校建設に向けた教育施設建設基金の積立</a:t>
          </a:r>
          <a:r>
            <a:rPr kumimoji="1" lang="ja-JP" altLang="en-US" sz="1100" b="0" i="0" baseline="0">
              <a:solidFill>
                <a:schemeClr val="dk1"/>
              </a:solidFill>
              <a:effectLst/>
              <a:latin typeface="+mn-lt"/>
              <a:ea typeface="+mn-ea"/>
              <a:cs typeface="+mn-cs"/>
            </a:rPr>
            <a:t>額が令和</a:t>
          </a:r>
          <a:r>
            <a:rPr kumimoji="1" lang="en-US" altLang="ja-JP" sz="1100" b="0" i="0" baseline="0">
              <a:solidFill>
                <a:schemeClr val="dk1"/>
              </a:solidFill>
              <a:effectLst/>
              <a:latin typeface="+mn-lt"/>
              <a:ea typeface="+mn-ea"/>
              <a:cs typeface="+mn-cs"/>
            </a:rPr>
            <a:t>4</a:t>
          </a:r>
          <a:r>
            <a:rPr kumimoji="1" lang="ja-JP" altLang="en-US" sz="1100" b="0" i="0" baseline="0">
              <a:solidFill>
                <a:schemeClr val="dk1"/>
              </a:solidFill>
              <a:effectLst/>
              <a:latin typeface="+mn-lt"/>
              <a:ea typeface="+mn-ea"/>
              <a:cs typeface="+mn-cs"/>
            </a:rPr>
            <a:t>年度</a:t>
          </a:r>
          <a:r>
            <a:rPr kumimoji="1" lang="ja-JP" altLang="ja-JP" sz="1100" b="0" i="0" baseline="0">
              <a:solidFill>
                <a:schemeClr val="dk1"/>
              </a:solidFill>
              <a:effectLst/>
              <a:latin typeface="+mn-lt"/>
              <a:ea typeface="+mn-ea"/>
              <a:cs typeface="+mn-cs"/>
            </a:rPr>
            <a:t>を</a:t>
          </a:r>
          <a:r>
            <a:rPr kumimoji="1" lang="ja-JP" altLang="en-US" sz="1100" b="0" i="0" baseline="0">
              <a:solidFill>
                <a:schemeClr val="dk1"/>
              </a:solidFill>
              <a:effectLst/>
              <a:latin typeface="+mn-lt"/>
              <a:ea typeface="+mn-ea"/>
              <a:cs typeface="+mn-cs"/>
            </a:rPr>
            <a:t>下回った</a:t>
          </a:r>
          <a:r>
            <a:rPr kumimoji="1" lang="ja-JP" altLang="ja-JP" sz="1100" b="0" i="0" baseline="0">
              <a:solidFill>
                <a:schemeClr val="dk1"/>
              </a:solidFill>
              <a:effectLst/>
              <a:latin typeface="+mn-lt"/>
              <a:ea typeface="+mn-ea"/>
              <a:cs typeface="+mn-cs"/>
            </a:rPr>
            <a:t>ためである。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全体的に類似団体平均を下回っているのは、性質別決算分析で述べたことと同様であり、比較的効率的に行政サービスが提供できる地理的環境にあることがいえる。引き続き事務事業の簡素化、効率化に取り組んで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千葉県御宿町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財政調整基金は、平成</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年度以降同水準で推移してきたが、令和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年度以降の積立に伴い、標準財政規模比</a:t>
          </a:r>
          <a:r>
            <a:rPr kumimoji="1" lang="en-US" altLang="ja-JP" sz="1100" b="0" i="0" baseline="0">
              <a:solidFill>
                <a:schemeClr val="dk1"/>
              </a:solidFill>
              <a:effectLst/>
              <a:latin typeface="+mn-lt"/>
              <a:ea typeface="+mn-ea"/>
              <a:cs typeface="+mn-cs"/>
            </a:rPr>
            <a:t>21.40%</a:t>
          </a:r>
          <a:r>
            <a:rPr kumimoji="1" lang="ja-JP" altLang="ja-JP" sz="1100" b="0" i="0" baseline="0">
              <a:solidFill>
                <a:schemeClr val="dk1"/>
              </a:solidFill>
              <a:effectLst/>
              <a:latin typeface="+mn-lt"/>
              <a:ea typeface="+mn-ea"/>
              <a:cs typeface="+mn-cs"/>
            </a:rPr>
            <a:t>となった。公共施設等の老朽化対策や小学校校舎更新に向けて特定目的基金への積立てが必要な中、不測の財政事情に対応できるよう財政調整基金については決算剰余金を中心に</a:t>
          </a:r>
          <a:r>
            <a:rPr kumimoji="1" lang="ja-JP" altLang="en-US" sz="1100" b="0" i="0" baseline="0">
              <a:solidFill>
                <a:schemeClr val="dk1"/>
              </a:solidFill>
              <a:effectLst/>
              <a:latin typeface="+mn-lt"/>
              <a:ea typeface="+mn-ea"/>
              <a:cs typeface="+mn-cs"/>
            </a:rPr>
            <a:t>、少なくとも</a:t>
          </a:r>
          <a:r>
            <a:rPr kumimoji="1" lang="ja-JP" altLang="ja-JP" sz="1100" b="0" i="0" baseline="0">
              <a:solidFill>
                <a:schemeClr val="dk1"/>
              </a:solidFill>
              <a:effectLst/>
              <a:latin typeface="+mn-lt"/>
              <a:ea typeface="+mn-ea"/>
              <a:cs typeface="+mn-cs"/>
            </a:rPr>
            <a:t>標準財政規模の</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％を目安に基金残高の管理を行い、健全な財政運営に努める。実質収支については、令和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年度は</a:t>
          </a:r>
          <a:r>
            <a:rPr kumimoji="1" lang="en-US" altLang="ja-JP" sz="1100" b="0" i="0" baseline="0">
              <a:solidFill>
                <a:schemeClr val="dk1"/>
              </a:solidFill>
              <a:effectLst/>
              <a:latin typeface="+mn-lt"/>
              <a:ea typeface="+mn-ea"/>
              <a:cs typeface="+mn-cs"/>
            </a:rPr>
            <a:t>11.89</a:t>
          </a:r>
          <a:r>
            <a:rPr kumimoji="1" lang="ja-JP" altLang="en-US" sz="1100" b="0" i="0" baseline="0">
              <a:solidFill>
                <a:schemeClr val="dk1"/>
              </a:solidFill>
              <a:effectLst/>
              <a:latin typeface="+mn-lt"/>
              <a:ea typeface="+mn-ea"/>
              <a:cs typeface="+mn-cs"/>
            </a:rPr>
            <a:t>％となり、</a:t>
          </a:r>
          <a:r>
            <a:rPr kumimoji="1" lang="en-US" altLang="ja-JP" sz="1100" b="0" i="0" baseline="0">
              <a:solidFill>
                <a:schemeClr val="dk1"/>
              </a:solidFill>
              <a:effectLst/>
              <a:latin typeface="+mn-lt"/>
              <a:ea typeface="+mn-ea"/>
              <a:cs typeface="+mn-cs"/>
            </a:rPr>
            <a:t>0.89</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減となった</a:t>
          </a:r>
          <a:r>
            <a:rPr kumimoji="1" lang="ja-JP" altLang="en-US" sz="1100" b="0" i="0" baseline="0">
              <a:solidFill>
                <a:schemeClr val="dk1"/>
              </a:solidFill>
              <a:effectLst/>
              <a:latin typeface="+mn-lt"/>
              <a:ea typeface="+mn-ea"/>
              <a:cs typeface="+mn-cs"/>
            </a:rPr>
            <a:t>ものの、標準財政規模に対する割合は高い状況にあるため、本町の財政運営の課題や特性を踏まえながら改善に努める</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千葉県御宿町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年度も歳計現金や資金の不足は生じてこないことから、連結実質赤字比率は該当とならない。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年度は令和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年度と比較して標準財政規模は減少したものの、令和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年度についても普通交付税の再算定による追加交付があったため、標準財政規模の減少額は</a:t>
          </a:r>
          <a:r>
            <a:rPr kumimoji="1" lang="en-US" altLang="ja-JP" sz="1100" b="0" i="0" baseline="0">
              <a:solidFill>
                <a:schemeClr val="dk1"/>
              </a:solidFill>
              <a:effectLst/>
              <a:latin typeface="+mn-lt"/>
              <a:ea typeface="+mn-ea"/>
              <a:cs typeface="+mn-cs"/>
            </a:rPr>
            <a:t>835</a:t>
          </a:r>
          <a:r>
            <a:rPr kumimoji="1" lang="ja-JP" altLang="ja-JP" sz="1100" b="0" i="0" baseline="0">
              <a:solidFill>
                <a:schemeClr val="dk1"/>
              </a:solidFill>
              <a:effectLst/>
              <a:latin typeface="+mn-lt"/>
              <a:ea typeface="+mn-ea"/>
              <a:cs typeface="+mn-cs"/>
            </a:rPr>
            <a:t>万</a:t>
          </a:r>
          <a:r>
            <a:rPr kumimoji="1" lang="en-US" altLang="ja-JP" sz="1100" b="0" i="0" baseline="0">
              <a:solidFill>
                <a:schemeClr val="dk1"/>
              </a:solidFill>
              <a:effectLst/>
              <a:latin typeface="+mn-lt"/>
              <a:ea typeface="+mn-ea"/>
              <a:cs typeface="+mn-cs"/>
            </a:rPr>
            <a:t>4</a:t>
          </a:r>
          <a:r>
            <a:rPr kumimoji="1" lang="ja-JP" altLang="en-US" sz="1100" b="0" i="0" baseline="0">
              <a:solidFill>
                <a:schemeClr val="dk1"/>
              </a:solidFill>
              <a:effectLst/>
              <a:latin typeface="+mn-lt"/>
              <a:ea typeface="+mn-ea"/>
              <a:cs typeface="+mn-cs"/>
            </a:rPr>
            <a:t>千</a:t>
          </a:r>
          <a:r>
            <a:rPr kumimoji="1" lang="ja-JP" altLang="ja-JP" sz="1100" b="0" i="0" baseline="0">
              <a:solidFill>
                <a:schemeClr val="dk1"/>
              </a:solidFill>
              <a:effectLst/>
              <a:latin typeface="+mn-lt"/>
              <a:ea typeface="+mn-ea"/>
              <a:cs typeface="+mn-cs"/>
            </a:rPr>
            <a:t>円に留まった。一般会計や国民健康保険特別会計において実質収支が減少したため比率は縮小しており、水道事業会計は収益の減少に加え総費用が増加し、黒字構成比率は近年減少傾向にある。介護保険特別会計については、実質収支が増加したため比率が拡大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総額では令和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年度に比べて令和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年度は黒字額が減少し</a:t>
          </a:r>
          <a:r>
            <a:rPr kumimoji="1" lang="ja-JP" altLang="en-US" sz="1100" b="0" i="0" baseline="0">
              <a:solidFill>
                <a:schemeClr val="dk1"/>
              </a:solidFill>
              <a:effectLst/>
              <a:latin typeface="+mn-lt"/>
              <a:ea typeface="+mn-ea"/>
              <a:cs typeface="+mn-cs"/>
            </a:rPr>
            <a:t>ている</a:t>
          </a:r>
          <a:r>
            <a:rPr kumimoji="1" lang="ja-JP" altLang="ja-JP" sz="1100" b="0" i="0" baseline="0">
              <a:solidFill>
                <a:schemeClr val="dk1"/>
              </a:solidFill>
              <a:effectLst/>
              <a:latin typeface="+mn-lt"/>
              <a:ea typeface="+mn-ea"/>
              <a:cs typeface="+mn-cs"/>
            </a:rPr>
            <a:t>が、今後も引き続き安定した財政運営に努める。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千葉県御宿町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元利償還金は、平成</a:t>
          </a:r>
          <a:r>
            <a:rPr kumimoji="1" lang="en-US" altLang="ja-JP" sz="1100" b="0" i="0" baseline="0">
              <a:solidFill>
                <a:schemeClr val="dk1"/>
              </a:solidFill>
              <a:effectLst/>
              <a:latin typeface="+mn-lt"/>
              <a:ea typeface="+mn-ea"/>
              <a:cs typeface="+mn-cs"/>
            </a:rPr>
            <a:t>24</a:t>
          </a:r>
          <a:r>
            <a:rPr kumimoji="1" lang="ja-JP" altLang="ja-JP" sz="1100" b="0" i="0" baseline="0">
              <a:solidFill>
                <a:schemeClr val="dk1"/>
              </a:solidFill>
              <a:effectLst/>
              <a:latin typeface="+mn-lt"/>
              <a:ea typeface="+mn-ea"/>
              <a:cs typeface="+mn-cs"/>
            </a:rPr>
            <a:t>年度借入の中学校</a:t>
          </a:r>
          <a:r>
            <a:rPr kumimoji="1" lang="ja-JP" altLang="en-US" sz="1100" b="0" i="0" baseline="0">
              <a:solidFill>
                <a:schemeClr val="dk1"/>
              </a:solidFill>
              <a:effectLst/>
              <a:latin typeface="+mn-lt"/>
              <a:ea typeface="+mn-ea"/>
              <a:cs typeface="+mn-cs"/>
            </a:rPr>
            <a:t>体育館</a:t>
          </a:r>
          <a:r>
            <a:rPr kumimoji="1" lang="ja-JP" altLang="ja-JP" sz="1100" b="0" i="0" baseline="0">
              <a:solidFill>
                <a:schemeClr val="dk1"/>
              </a:solidFill>
              <a:effectLst/>
              <a:latin typeface="+mn-lt"/>
              <a:ea typeface="+mn-ea"/>
              <a:cs typeface="+mn-cs"/>
            </a:rPr>
            <a:t>整備事業債の</a:t>
          </a:r>
          <a:r>
            <a:rPr kumimoji="1" lang="ja-JP" altLang="en-US" sz="1100" b="0" i="0" baseline="0">
              <a:solidFill>
                <a:schemeClr val="dk1"/>
              </a:solidFill>
              <a:effectLst/>
              <a:latin typeface="+mn-lt"/>
              <a:ea typeface="+mn-ea"/>
              <a:cs typeface="+mn-cs"/>
            </a:rPr>
            <a:t>償還完了</a:t>
          </a:r>
          <a:r>
            <a:rPr kumimoji="1" lang="ja-JP" altLang="ja-JP" sz="1100" b="0" i="0" baseline="0">
              <a:solidFill>
                <a:schemeClr val="dk1"/>
              </a:solidFill>
              <a:effectLst/>
              <a:latin typeface="+mn-lt"/>
              <a:ea typeface="+mn-ea"/>
              <a:cs typeface="+mn-cs"/>
            </a:rPr>
            <a:t>等に伴い概ね</a:t>
          </a:r>
          <a:r>
            <a:rPr kumimoji="1" lang="en-US" altLang="ja-JP" sz="1100" b="0" i="0" baseline="0">
              <a:solidFill>
                <a:schemeClr val="dk1"/>
              </a:solidFill>
              <a:effectLst/>
              <a:latin typeface="+mn-lt"/>
              <a:ea typeface="+mn-ea"/>
              <a:cs typeface="+mn-cs"/>
            </a:rPr>
            <a:t>1,800</a:t>
          </a:r>
          <a:r>
            <a:rPr kumimoji="1" lang="ja-JP" altLang="ja-JP" sz="1100" b="0" i="0" baseline="0">
              <a:solidFill>
                <a:schemeClr val="dk1"/>
              </a:solidFill>
              <a:effectLst/>
              <a:latin typeface="+mn-lt"/>
              <a:ea typeface="+mn-ea"/>
              <a:cs typeface="+mn-cs"/>
            </a:rPr>
            <a:t>万円</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a:t>
          </a:r>
          <a:r>
            <a:rPr kumimoji="1" lang="ja-JP" altLang="en-US" sz="1100" b="0" i="0" baseline="0">
              <a:solidFill>
                <a:schemeClr val="dk1"/>
              </a:solidFill>
              <a:effectLst/>
              <a:latin typeface="+mn-lt"/>
              <a:ea typeface="+mn-ea"/>
              <a:cs typeface="+mn-cs"/>
            </a:rPr>
            <a:t>算入公債費等も令和</a:t>
          </a:r>
          <a:r>
            <a:rPr kumimoji="1" lang="en-US" altLang="ja-JP" sz="1100" b="0" i="0" baseline="0">
              <a:solidFill>
                <a:schemeClr val="dk1"/>
              </a:solidFill>
              <a:effectLst/>
              <a:latin typeface="+mn-lt"/>
              <a:ea typeface="+mn-ea"/>
              <a:cs typeface="+mn-cs"/>
            </a:rPr>
            <a:t>4</a:t>
          </a:r>
          <a:r>
            <a:rPr kumimoji="1" lang="ja-JP" altLang="en-US" sz="1100" b="0" i="0" baseline="0">
              <a:solidFill>
                <a:schemeClr val="dk1"/>
              </a:solidFill>
              <a:effectLst/>
              <a:latin typeface="+mn-lt"/>
              <a:ea typeface="+mn-ea"/>
              <a:cs typeface="+mn-cs"/>
            </a:rPr>
            <a:t>年度のピークから減少したため</a:t>
          </a:r>
          <a:r>
            <a:rPr kumimoji="1" lang="ja-JP" altLang="ja-JP" sz="1100" b="0" i="0" baseline="0">
              <a:solidFill>
                <a:schemeClr val="dk1"/>
              </a:solidFill>
              <a:effectLst/>
              <a:latin typeface="+mn-lt"/>
              <a:ea typeface="+mn-ea"/>
              <a:cs typeface="+mn-cs"/>
            </a:rPr>
            <a:t>分子</a:t>
          </a:r>
          <a:r>
            <a:rPr kumimoji="1" lang="ja-JP" altLang="en-US" sz="1100" b="0" i="0" baseline="0">
              <a:solidFill>
                <a:schemeClr val="dk1"/>
              </a:solidFill>
              <a:effectLst/>
              <a:latin typeface="+mn-lt"/>
              <a:ea typeface="+mn-ea"/>
              <a:cs typeface="+mn-cs"/>
            </a:rPr>
            <a:t>は増加となっている</a:t>
          </a:r>
          <a:r>
            <a:rPr kumimoji="1" lang="ja-JP" altLang="ja-JP" sz="1100" b="0" i="0" baseline="0">
              <a:solidFill>
                <a:schemeClr val="dk1"/>
              </a:solidFill>
              <a:effectLst/>
              <a:latin typeface="+mn-lt"/>
              <a:ea typeface="+mn-ea"/>
              <a:cs typeface="+mn-cs"/>
            </a:rPr>
            <a:t>。</a:t>
          </a:r>
          <a:endParaRPr lang="ja-JP" altLang="ja-JP">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元利償還金は令和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年度にピークを迎えたが、今後の小学校校舎更新や</a:t>
          </a:r>
          <a:r>
            <a:rPr kumimoji="1" lang="ja-JP" altLang="en-US" sz="1100" b="0" i="0" baseline="0">
              <a:solidFill>
                <a:schemeClr val="dk1"/>
              </a:solidFill>
              <a:effectLst/>
              <a:latin typeface="+mn-lt"/>
              <a:ea typeface="+mn-ea"/>
              <a:cs typeface="+mn-cs"/>
            </a:rPr>
            <a:t>広域ごみ処理事業のほか、</a:t>
          </a:r>
          <a:r>
            <a:rPr kumimoji="1" lang="ja-JP" altLang="ja-JP" sz="1100" b="0" i="0" baseline="0">
              <a:solidFill>
                <a:schemeClr val="dk1"/>
              </a:solidFill>
              <a:effectLst/>
              <a:latin typeface="+mn-lt"/>
              <a:ea typeface="+mn-ea"/>
              <a:cs typeface="+mn-cs"/>
            </a:rPr>
            <a:t>老朽化した公共施設の改修など適正管理に係る大規模事業が続く見込みのため、実質公債費比率の分子も再び増加していくことが見込まれる。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引き続き、現世代と将来世代との負担のバランスに配慮した地方債発行に努め、持続可能な財政運営を行っていく。</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本町においては満期一括償還方式による地方債は発行していません。これは、限られた財源の中、出来る限り経費の縮減のため行っているもので、元金の低減による金利負担の長期的な削減に向け、元利均等償還方式を選択しているところです。</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千葉県御宿町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過去</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年間の推移をみると、令和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年度までは大規模事業等にかかる地方債の発行により将来負担比率（分子）は増加傾向となっていた</a:t>
          </a:r>
          <a:r>
            <a:rPr kumimoji="1" lang="ja-JP" altLang="en-US" sz="1100" b="0" i="0" baseline="0">
              <a:solidFill>
                <a:schemeClr val="dk1"/>
              </a:solidFill>
              <a:effectLst/>
              <a:latin typeface="+mn-lt"/>
              <a:ea typeface="+mn-ea"/>
              <a:cs typeface="+mn-cs"/>
            </a:rPr>
            <a:t>ものの</a:t>
          </a:r>
          <a:r>
            <a:rPr kumimoji="1" lang="ja-JP" altLang="ja-JP" sz="1100" b="0" i="0" baseline="0">
              <a:solidFill>
                <a:schemeClr val="dk1"/>
              </a:solidFill>
              <a:effectLst/>
              <a:latin typeface="+mn-lt"/>
              <a:ea typeface="+mn-ea"/>
              <a:cs typeface="+mn-cs"/>
            </a:rPr>
            <a:t>、臨時財政対策債発行可能額の縮小</a:t>
          </a:r>
          <a:r>
            <a:rPr kumimoji="1" lang="ja-JP" altLang="en-US" sz="1100" b="0" i="0" baseline="0">
              <a:solidFill>
                <a:schemeClr val="dk1"/>
              </a:solidFill>
              <a:effectLst/>
              <a:latin typeface="+mn-lt"/>
              <a:ea typeface="+mn-ea"/>
              <a:cs typeface="+mn-cs"/>
            </a:rPr>
            <a:t>傾向</a:t>
          </a:r>
          <a:r>
            <a:rPr kumimoji="1" lang="ja-JP" altLang="ja-JP" sz="1100" b="0" i="0" baseline="0">
              <a:solidFill>
                <a:schemeClr val="dk1"/>
              </a:solidFill>
              <a:effectLst/>
              <a:latin typeface="+mn-lt"/>
              <a:ea typeface="+mn-ea"/>
              <a:cs typeface="+mn-cs"/>
            </a:rPr>
            <a:t>等により借入額を抑制できたことから地方債現在高の減少等により、比率も減少している。また、充当可能基金については、教育施設建設基金や公共施設維持管理基金等に積立を行ったため増加となったものの、ふるさとづくり基金については寄附傾向の変化や物価高騰の影響等により寄附額が伸びず減少傾向であ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今後、将来負担額については、小学校校舎更新</a:t>
          </a:r>
          <a:r>
            <a:rPr kumimoji="1" lang="ja-JP" altLang="en-US" sz="1100" b="0" i="0" baseline="0">
              <a:solidFill>
                <a:schemeClr val="dk1"/>
              </a:solidFill>
              <a:effectLst/>
              <a:latin typeface="+mn-lt"/>
              <a:ea typeface="+mn-ea"/>
              <a:cs typeface="+mn-cs"/>
            </a:rPr>
            <a:t>や広域ごみ処理事業</a:t>
          </a:r>
          <a:r>
            <a:rPr kumimoji="1" lang="ja-JP" altLang="ja-JP" sz="1100" b="0" i="0" baseline="0">
              <a:solidFill>
                <a:schemeClr val="dk1"/>
              </a:solidFill>
              <a:effectLst/>
              <a:latin typeface="+mn-lt"/>
              <a:ea typeface="+mn-ea"/>
              <a:cs typeface="+mn-cs"/>
            </a:rPr>
            <a:t>等の大規模事業により増加が見込まれる</a:t>
          </a:r>
          <a:r>
            <a:rPr kumimoji="1" lang="ja-JP" altLang="en-US" sz="1100" b="0" i="0" baseline="0">
              <a:solidFill>
                <a:schemeClr val="dk1"/>
              </a:solidFill>
              <a:effectLst/>
              <a:latin typeface="+mn-lt"/>
              <a:ea typeface="+mn-ea"/>
              <a:cs typeface="+mn-cs"/>
            </a:rPr>
            <a:t>ことから</a:t>
          </a:r>
          <a:r>
            <a:rPr kumimoji="1" lang="ja-JP" altLang="ja-JP" sz="1100" b="0" i="0" baseline="0">
              <a:solidFill>
                <a:schemeClr val="dk1"/>
              </a:solidFill>
              <a:effectLst/>
              <a:latin typeface="+mn-lt"/>
              <a:ea typeface="+mn-ea"/>
              <a:cs typeface="+mn-cs"/>
            </a:rPr>
            <a:t>、単年度財政負担の軽減と公平性の観点から、負担を平準化するとともに、住民に理解される負担水準</a:t>
          </a:r>
          <a:r>
            <a:rPr kumimoji="1" lang="ja-JP" altLang="en-US" sz="1100" b="0" i="0" baseline="0">
              <a:solidFill>
                <a:schemeClr val="dk1"/>
              </a:solidFill>
              <a:effectLst/>
              <a:latin typeface="+mn-lt"/>
              <a:ea typeface="+mn-ea"/>
              <a:cs typeface="+mn-cs"/>
            </a:rPr>
            <a:t>での</a:t>
          </a:r>
          <a:r>
            <a:rPr kumimoji="1" lang="ja-JP" altLang="ja-JP" sz="1100" b="0" i="0" baseline="0">
              <a:solidFill>
                <a:schemeClr val="dk1"/>
              </a:solidFill>
              <a:effectLst/>
              <a:latin typeface="+mn-lt"/>
              <a:ea typeface="+mn-ea"/>
              <a:cs typeface="+mn-cs"/>
            </a:rPr>
            <a:t>地方債発行や基金積立を行い、健全な財政状況を維持する。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千葉県御宿町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・決算剰余金を中心に財政調整基金に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万円、また、特定目的基金について、小学校建設に向けた教育施設建設基金に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万円の積立てを行ったほか、老朽化が進む公共施設の維持管理に対応するため公共施設維持管理基金に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万円を積立てたこと等が影響して約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8,800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万円の増となり、基金全体としては約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万円の増加となった。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・小学校校舎更新事業について、協議が硬直し、基金の積立て及び取崩しが計画とずれてきているものの、老朽化に伴う事業であるため進捗状況により大きく動かす必要が想定される。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・公共施設維持管理基金等の特定目的基金については、今後、令和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策定した公共施設等総合計画に基づき計画的に運用し、小学校校舎更新や老朽化した施設の改修等に向けて状況を見極めながら、将来世代の負担に配慮した地方債発行とのバランスを勘案しつつ、長期的な目線での安定した基金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・教育施設建設基金：校舎更新を予定している小学校建設をはじめ、教育施設の改修等のための財源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・公共施設維持管理基金：町公共施設の安全性及び機能性を維持するため、施設の維持補修を適正かつ計画的に行うための財源</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・活力あるふるさとづくり基金：①幻想の世界「月の沙漠の旅」づくり事業　②世界に発信「人類愛の輪」事業　③夢を育む人にやさしいまちづくり事業　④活力があふれ賑わいを生むまちづくり事業　⑤住民協働による豊かな暮らしと安心安全なまちづくり事業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・庁舎施設維持管理基金：老朽化が深刻な庁舎の維持管理のための財源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・消防防災施設整備基金：消防防災施設の円滑な整備のための財源（除却含む）</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・活力あるふるさとづくり基金：寄附金の減少に伴う減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・教育施設建設基金：小学校建設が最優先事業となっているため積立てを行ったことによる増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・公共施設維持管理基金：公共施設の老朽化に伴う対応を見据え積立てたことによる増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・庁舎施設維持管理基金・消防防災施設整備基金：利子分の増</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・教育施設建設基金：小学校校舎更新事業の進捗により、優先的に積立、取崩しを行っていく。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・公共施設維持管理基金：公共施設等総合計画に基づき、施設の統廃合も含めた適正管理のため、積立てや取崩しを適宜行っていく。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・活力あるふるさとづくり基金：寄附者の意向を適切に事業に反映し、速やかな取り扱いができるように努める。また、寄附金が減少傾向になっている現状の改善に早急に取り組む。</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・その他特定目的基金：公共施設維持管理基金と並行して庁舎等主要施設についても、老朽化対応に向けた維持管理基金の運用を行っていく。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万円の積立および利息分の増。</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・財政調整基金の残高は、少なくとも標準財政規模の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％を目途に積立て、また、維持できるよう努めていく。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年度の標準財政規模が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2,622,964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千円であるため、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憶</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万円程度の基金残高を維持するものとし、近年頻発する災害等による緊急の財政負担を勘案して積立てを行いたい。また、令和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年度以降は標準財政規模が拡大していることや社会情勢なども見極めながら、年度間の財源調整に対応できるよう適正に残高を管理していく。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・普通交付税（再算定）における臨時財政対策債償還償還基金費分の積立および利息分の増。</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・普通交付税（再算定）の臨時財政対策債償還償還基金費分の積立及び取崩しが生じるものの、令和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年度が公債費のピークであったため、現段階では中期的には大幅な公債費の増加など減債基金に頼る状況にはないものと考えている。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4319134</v>
      </c>
      <c r="BO4" s="358"/>
      <c r="BP4" s="358"/>
      <c r="BQ4" s="358"/>
      <c r="BR4" s="358"/>
      <c r="BS4" s="358"/>
      <c r="BT4" s="358"/>
      <c r="BU4" s="359"/>
      <c r="BV4" s="357">
        <v>4532894</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11.9</v>
      </c>
      <c r="CU4" s="364"/>
      <c r="CV4" s="364"/>
      <c r="CW4" s="364"/>
      <c r="CX4" s="364"/>
      <c r="CY4" s="364"/>
      <c r="CZ4" s="364"/>
      <c r="DA4" s="365"/>
      <c r="DB4" s="363">
        <v>12.8</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3977423</v>
      </c>
      <c r="BO5" s="395"/>
      <c r="BP5" s="395"/>
      <c r="BQ5" s="395"/>
      <c r="BR5" s="395"/>
      <c r="BS5" s="395"/>
      <c r="BT5" s="395"/>
      <c r="BU5" s="396"/>
      <c r="BV5" s="394">
        <v>4169033</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90.4</v>
      </c>
      <c r="CU5" s="392"/>
      <c r="CV5" s="392"/>
      <c r="CW5" s="392"/>
      <c r="CX5" s="392"/>
      <c r="CY5" s="392"/>
      <c r="CZ5" s="392"/>
      <c r="DA5" s="393"/>
      <c r="DB5" s="391">
        <v>88.4</v>
      </c>
      <c r="DC5" s="392"/>
      <c r="DD5" s="392"/>
      <c r="DE5" s="392"/>
      <c r="DF5" s="392"/>
      <c r="DG5" s="392"/>
      <c r="DH5" s="392"/>
      <c r="DI5" s="393"/>
    </row>
    <row r="6" spans="1:119" ht="18.75" customHeight="1" x14ac:dyDescent="0.2">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341711</v>
      </c>
      <c r="BO6" s="395"/>
      <c r="BP6" s="395"/>
      <c r="BQ6" s="395"/>
      <c r="BR6" s="395"/>
      <c r="BS6" s="395"/>
      <c r="BT6" s="395"/>
      <c r="BU6" s="396"/>
      <c r="BV6" s="394">
        <v>363861</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90.9</v>
      </c>
      <c r="CU6" s="432"/>
      <c r="CV6" s="432"/>
      <c r="CW6" s="432"/>
      <c r="CX6" s="432"/>
      <c r="CY6" s="432"/>
      <c r="CZ6" s="432"/>
      <c r="DA6" s="433"/>
      <c r="DB6" s="431">
        <v>89.6</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29776</v>
      </c>
      <c r="BO7" s="395"/>
      <c r="BP7" s="395"/>
      <c r="BQ7" s="395"/>
      <c r="BR7" s="395"/>
      <c r="BS7" s="395"/>
      <c r="BT7" s="395"/>
      <c r="BU7" s="396"/>
      <c r="BV7" s="394">
        <v>27535</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2622964</v>
      </c>
      <c r="CU7" s="395"/>
      <c r="CV7" s="395"/>
      <c r="CW7" s="395"/>
      <c r="CX7" s="395"/>
      <c r="CY7" s="395"/>
      <c r="CZ7" s="395"/>
      <c r="DA7" s="396"/>
      <c r="DB7" s="394">
        <v>2631318</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311935</v>
      </c>
      <c r="BO8" s="395"/>
      <c r="BP8" s="395"/>
      <c r="BQ8" s="395"/>
      <c r="BR8" s="395"/>
      <c r="BS8" s="395"/>
      <c r="BT8" s="395"/>
      <c r="BU8" s="396"/>
      <c r="BV8" s="394">
        <v>336326</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0.39</v>
      </c>
      <c r="CU8" s="435"/>
      <c r="CV8" s="435"/>
      <c r="CW8" s="435"/>
      <c r="CX8" s="435"/>
      <c r="CY8" s="435"/>
      <c r="CZ8" s="435"/>
      <c r="DA8" s="436"/>
      <c r="DB8" s="434">
        <v>0.39</v>
      </c>
      <c r="DC8" s="435"/>
      <c r="DD8" s="435"/>
      <c r="DE8" s="435"/>
      <c r="DF8" s="435"/>
      <c r="DG8" s="435"/>
      <c r="DH8" s="435"/>
      <c r="DI8" s="436"/>
    </row>
    <row r="9" spans="1:119" ht="18.75" customHeight="1" thickBot="1" x14ac:dyDescent="0.25">
      <c r="A9" s="175"/>
      <c r="B9" s="388" t="s">
        <v>106</v>
      </c>
      <c r="C9" s="389"/>
      <c r="D9" s="389"/>
      <c r="E9" s="389"/>
      <c r="F9" s="389"/>
      <c r="G9" s="389"/>
      <c r="H9" s="389"/>
      <c r="I9" s="389"/>
      <c r="J9" s="389"/>
      <c r="K9" s="437"/>
      <c r="L9" s="438" t="s">
        <v>107</v>
      </c>
      <c r="M9" s="439"/>
      <c r="N9" s="439"/>
      <c r="O9" s="439"/>
      <c r="P9" s="439"/>
      <c r="Q9" s="440"/>
      <c r="R9" s="441">
        <v>6874</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-24391</v>
      </c>
      <c r="BO9" s="395"/>
      <c r="BP9" s="395"/>
      <c r="BQ9" s="395"/>
      <c r="BR9" s="395"/>
      <c r="BS9" s="395"/>
      <c r="BT9" s="395"/>
      <c r="BU9" s="396"/>
      <c r="BV9" s="394">
        <v>-41264</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10</v>
      </c>
      <c r="CU9" s="392"/>
      <c r="CV9" s="392"/>
      <c r="CW9" s="392"/>
      <c r="CX9" s="392"/>
      <c r="CY9" s="392"/>
      <c r="CZ9" s="392"/>
      <c r="DA9" s="393"/>
      <c r="DB9" s="391">
        <v>10.1</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112</v>
      </c>
      <c r="M10" s="424"/>
      <c r="N10" s="424"/>
      <c r="O10" s="424"/>
      <c r="P10" s="424"/>
      <c r="Q10" s="425"/>
      <c r="R10" s="445">
        <v>7315</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90</v>
      </c>
      <c r="AV10" s="427"/>
      <c r="AW10" s="427"/>
      <c r="AX10" s="427"/>
      <c r="AY10" s="428" t="s">
        <v>114</v>
      </c>
      <c r="AZ10" s="429"/>
      <c r="BA10" s="429"/>
      <c r="BB10" s="429"/>
      <c r="BC10" s="429"/>
      <c r="BD10" s="429"/>
      <c r="BE10" s="429"/>
      <c r="BF10" s="429"/>
      <c r="BG10" s="429"/>
      <c r="BH10" s="429"/>
      <c r="BI10" s="429"/>
      <c r="BJ10" s="429"/>
      <c r="BK10" s="429"/>
      <c r="BL10" s="429"/>
      <c r="BM10" s="430"/>
      <c r="BN10" s="394">
        <v>80226</v>
      </c>
      <c r="BO10" s="395"/>
      <c r="BP10" s="395"/>
      <c r="BQ10" s="395"/>
      <c r="BR10" s="395"/>
      <c r="BS10" s="395"/>
      <c r="BT10" s="395"/>
      <c r="BU10" s="396"/>
      <c r="BV10" s="394">
        <v>127</v>
      </c>
      <c r="BW10" s="395"/>
      <c r="BX10" s="395"/>
      <c r="BY10" s="395"/>
      <c r="BZ10" s="395"/>
      <c r="CA10" s="395"/>
      <c r="CB10" s="395"/>
      <c r="CC10" s="396"/>
      <c r="CD10" s="178" t="s">
        <v>115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388"/>
      <c r="C11" s="389"/>
      <c r="D11" s="389"/>
      <c r="E11" s="389"/>
      <c r="F11" s="389"/>
      <c r="G11" s="389"/>
      <c r="H11" s="389"/>
      <c r="I11" s="389"/>
      <c r="J11" s="389"/>
      <c r="K11" s="437"/>
      <c r="L11" s="448" t="s">
        <v>116</v>
      </c>
      <c r="M11" s="449"/>
      <c r="N11" s="449"/>
      <c r="O11" s="449"/>
      <c r="P11" s="449"/>
      <c r="Q11" s="450"/>
      <c r="R11" s="451" t="s">
        <v>117</v>
      </c>
      <c r="S11" s="452"/>
      <c r="T11" s="452"/>
      <c r="U11" s="452"/>
      <c r="V11" s="453"/>
      <c r="W11" s="382"/>
      <c r="X11" s="383"/>
      <c r="Y11" s="383"/>
      <c r="Z11" s="383"/>
      <c r="AA11" s="383"/>
      <c r="AB11" s="383"/>
      <c r="AC11" s="383"/>
      <c r="AD11" s="383"/>
      <c r="AE11" s="383"/>
      <c r="AF11" s="383"/>
      <c r="AG11" s="383"/>
      <c r="AH11" s="383"/>
      <c r="AI11" s="383"/>
      <c r="AJ11" s="383"/>
      <c r="AK11" s="383"/>
      <c r="AL11" s="386"/>
      <c r="AM11" s="423" t="s">
        <v>118</v>
      </c>
      <c r="AN11" s="424"/>
      <c r="AO11" s="424"/>
      <c r="AP11" s="424"/>
      <c r="AQ11" s="424"/>
      <c r="AR11" s="424"/>
      <c r="AS11" s="424"/>
      <c r="AT11" s="425"/>
      <c r="AU11" s="426" t="s">
        <v>90</v>
      </c>
      <c r="AV11" s="427"/>
      <c r="AW11" s="427"/>
      <c r="AX11" s="427"/>
      <c r="AY11" s="428" t="s">
        <v>119</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120</v>
      </c>
      <c r="CE11" s="398"/>
      <c r="CF11" s="398"/>
      <c r="CG11" s="398"/>
      <c r="CH11" s="398"/>
      <c r="CI11" s="398"/>
      <c r="CJ11" s="398"/>
      <c r="CK11" s="398"/>
      <c r="CL11" s="398"/>
      <c r="CM11" s="398"/>
      <c r="CN11" s="398"/>
      <c r="CO11" s="398"/>
      <c r="CP11" s="398"/>
      <c r="CQ11" s="398"/>
      <c r="CR11" s="398"/>
      <c r="CS11" s="399"/>
      <c r="CT11" s="434" t="s">
        <v>121</v>
      </c>
      <c r="CU11" s="435"/>
      <c r="CV11" s="435"/>
      <c r="CW11" s="435"/>
      <c r="CX11" s="435"/>
      <c r="CY11" s="435"/>
      <c r="CZ11" s="435"/>
      <c r="DA11" s="436"/>
      <c r="DB11" s="434" t="s">
        <v>121</v>
      </c>
      <c r="DC11" s="435"/>
      <c r="DD11" s="435"/>
      <c r="DE11" s="435"/>
      <c r="DF11" s="435"/>
      <c r="DG11" s="435"/>
      <c r="DH11" s="435"/>
      <c r="DI11" s="436"/>
    </row>
    <row r="12" spans="1:119" ht="18.75" customHeight="1" x14ac:dyDescent="0.2">
      <c r="A12" s="175"/>
      <c r="B12" s="454" t="s">
        <v>122</v>
      </c>
      <c r="C12" s="455"/>
      <c r="D12" s="455"/>
      <c r="E12" s="455"/>
      <c r="F12" s="455"/>
      <c r="G12" s="455"/>
      <c r="H12" s="455"/>
      <c r="I12" s="455"/>
      <c r="J12" s="455"/>
      <c r="K12" s="456"/>
      <c r="L12" s="463" t="s">
        <v>123</v>
      </c>
      <c r="M12" s="464"/>
      <c r="N12" s="464"/>
      <c r="O12" s="464"/>
      <c r="P12" s="464"/>
      <c r="Q12" s="465"/>
      <c r="R12" s="466">
        <v>7000</v>
      </c>
      <c r="S12" s="467"/>
      <c r="T12" s="467"/>
      <c r="U12" s="467"/>
      <c r="V12" s="468"/>
      <c r="W12" s="469" t="s">
        <v>1</v>
      </c>
      <c r="X12" s="427"/>
      <c r="Y12" s="427"/>
      <c r="Z12" s="427"/>
      <c r="AA12" s="427"/>
      <c r="AB12" s="470"/>
      <c r="AC12" s="471" t="s">
        <v>124</v>
      </c>
      <c r="AD12" s="472"/>
      <c r="AE12" s="472"/>
      <c r="AF12" s="472"/>
      <c r="AG12" s="473"/>
      <c r="AH12" s="471" t="s">
        <v>125</v>
      </c>
      <c r="AI12" s="472"/>
      <c r="AJ12" s="472"/>
      <c r="AK12" s="472"/>
      <c r="AL12" s="474"/>
      <c r="AM12" s="423" t="s">
        <v>126</v>
      </c>
      <c r="AN12" s="424"/>
      <c r="AO12" s="424"/>
      <c r="AP12" s="424"/>
      <c r="AQ12" s="424"/>
      <c r="AR12" s="424"/>
      <c r="AS12" s="424"/>
      <c r="AT12" s="425"/>
      <c r="AU12" s="426" t="s">
        <v>90</v>
      </c>
      <c r="AV12" s="427"/>
      <c r="AW12" s="427"/>
      <c r="AX12" s="427"/>
      <c r="AY12" s="428" t="s">
        <v>127</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128</v>
      </c>
      <c r="CE12" s="398"/>
      <c r="CF12" s="398"/>
      <c r="CG12" s="398"/>
      <c r="CH12" s="398"/>
      <c r="CI12" s="398"/>
      <c r="CJ12" s="398"/>
      <c r="CK12" s="398"/>
      <c r="CL12" s="398"/>
      <c r="CM12" s="398"/>
      <c r="CN12" s="398"/>
      <c r="CO12" s="398"/>
      <c r="CP12" s="398"/>
      <c r="CQ12" s="398"/>
      <c r="CR12" s="398"/>
      <c r="CS12" s="399"/>
      <c r="CT12" s="434" t="s">
        <v>121</v>
      </c>
      <c r="CU12" s="435"/>
      <c r="CV12" s="435"/>
      <c r="CW12" s="435"/>
      <c r="CX12" s="435"/>
      <c r="CY12" s="435"/>
      <c r="CZ12" s="435"/>
      <c r="DA12" s="436"/>
      <c r="DB12" s="434" t="s">
        <v>121</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84"/>
      <c r="M13" s="485" t="s">
        <v>129</v>
      </c>
      <c r="N13" s="486"/>
      <c r="O13" s="486"/>
      <c r="P13" s="486"/>
      <c r="Q13" s="487"/>
      <c r="R13" s="478">
        <v>6925</v>
      </c>
      <c r="S13" s="479"/>
      <c r="T13" s="479"/>
      <c r="U13" s="479"/>
      <c r="V13" s="480"/>
      <c r="W13" s="410" t="s">
        <v>130</v>
      </c>
      <c r="X13" s="411"/>
      <c r="Y13" s="411"/>
      <c r="Z13" s="411"/>
      <c r="AA13" s="411"/>
      <c r="AB13" s="401"/>
      <c r="AC13" s="445">
        <v>145</v>
      </c>
      <c r="AD13" s="446"/>
      <c r="AE13" s="446"/>
      <c r="AF13" s="446"/>
      <c r="AG13" s="488"/>
      <c r="AH13" s="445">
        <v>182</v>
      </c>
      <c r="AI13" s="446"/>
      <c r="AJ13" s="446"/>
      <c r="AK13" s="446"/>
      <c r="AL13" s="447"/>
      <c r="AM13" s="423" t="s">
        <v>131</v>
      </c>
      <c r="AN13" s="424"/>
      <c r="AO13" s="424"/>
      <c r="AP13" s="424"/>
      <c r="AQ13" s="424"/>
      <c r="AR13" s="424"/>
      <c r="AS13" s="424"/>
      <c r="AT13" s="425"/>
      <c r="AU13" s="426" t="s">
        <v>132</v>
      </c>
      <c r="AV13" s="427"/>
      <c r="AW13" s="427"/>
      <c r="AX13" s="427"/>
      <c r="AY13" s="428" t="s">
        <v>133</v>
      </c>
      <c r="AZ13" s="429"/>
      <c r="BA13" s="429"/>
      <c r="BB13" s="429"/>
      <c r="BC13" s="429"/>
      <c r="BD13" s="429"/>
      <c r="BE13" s="429"/>
      <c r="BF13" s="429"/>
      <c r="BG13" s="429"/>
      <c r="BH13" s="429"/>
      <c r="BI13" s="429"/>
      <c r="BJ13" s="429"/>
      <c r="BK13" s="429"/>
      <c r="BL13" s="429"/>
      <c r="BM13" s="430"/>
      <c r="BN13" s="394">
        <v>55835</v>
      </c>
      <c r="BO13" s="395"/>
      <c r="BP13" s="395"/>
      <c r="BQ13" s="395"/>
      <c r="BR13" s="395"/>
      <c r="BS13" s="395"/>
      <c r="BT13" s="395"/>
      <c r="BU13" s="396"/>
      <c r="BV13" s="394">
        <v>-41137</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4.9000000000000004</v>
      </c>
      <c r="CU13" s="392"/>
      <c r="CV13" s="392"/>
      <c r="CW13" s="392"/>
      <c r="CX13" s="392"/>
      <c r="CY13" s="392"/>
      <c r="CZ13" s="392"/>
      <c r="DA13" s="393"/>
      <c r="DB13" s="391">
        <v>4.5999999999999996</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7114</v>
      </c>
      <c r="S14" s="479"/>
      <c r="T14" s="479"/>
      <c r="U14" s="479"/>
      <c r="V14" s="480"/>
      <c r="W14" s="384"/>
      <c r="X14" s="385"/>
      <c r="Y14" s="385"/>
      <c r="Z14" s="385"/>
      <c r="AA14" s="385"/>
      <c r="AB14" s="374"/>
      <c r="AC14" s="481">
        <v>5.3</v>
      </c>
      <c r="AD14" s="482"/>
      <c r="AE14" s="482"/>
      <c r="AF14" s="482"/>
      <c r="AG14" s="483"/>
      <c r="AH14" s="481">
        <v>6.3</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121</v>
      </c>
      <c r="CU14" s="493"/>
      <c r="CV14" s="493"/>
      <c r="CW14" s="493"/>
      <c r="CX14" s="493"/>
      <c r="CY14" s="493"/>
      <c r="CZ14" s="493"/>
      <c r="DA14" s="494"/>
      <c r="DB14" s="492">
        <v>0.7</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84"/>
      <c r="M15" s="485" t="s">
        <v>129</v>
      </c>
      <c r="N15" s="486"/>
      <c r="O15" s="486"/>
      <c r="P15" s="486"/>
      <c r="Q15" s="487"/>
      <c r="R15" s="478">
        <v>7052</v>
      </c>
      <c r="S15" s="479"/>
      <c r="T15" s="479"/>
      <c r="U15" s="479"/>
      <c r="V15" s="480"/>
      <c r="W15" s="410" t="s">
        <v>137</v>
      </c>
      <c r="X15" s="411"/>
      <c r="Y15" s="411"/>
      <c r="Z15" s="411"/>
      <c r="AA15" s="411"/>
      <c r="AB15" s="401"/>
      <c r="AC15" s="445">
        <v>467</v>
      </c>
      <c r="AD15" s="446"/>
      <c r="AE15" s="446"/>
      <c r="AF15" s="446"/>
      <c r="AG15" s="488"/>
      <c r="AH15" s="445">
        <v>525</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954789</v>
      </c>
      <c r="BO15" s="358"/>
      <c r="BP15" s="358"/>
      <c r="BQ15" s="358"/>
      <c r="BR15" s="358"/>
      <c r="BS15" s="358"/>
      <c r="BT15" s="358"/>
      <c r="BU15" s="359"/>
      <c r="BV15" s="357">
        <v>886204</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17.2</v>
      </c>
      <c r="AD16" s="482"/>
      <c r="AE16" s="482"/>
      <c r="AF16" s="482"/>
      <c r="AG16" s="483"/>
      <c r="AH16" s="481">
        <v>18.2</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2349759</v>
      </c>
      <c r="BO16" s="395"/>
      <c r="BP16" s="395"/>
      <c r="BQ16" s="395"/>
      <c r="BR16" s="395"/>
      <c r="BS16" s="395"/>
      <c r="BT16" s="395"/>
      <c r="BU16" s="396"/>
      <c r="BV16" s="394">
        <v>2362974</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89"/>
      <c r="M17" s="505" t="s">
        <v>143</v>
      </c>
      <c r="N17" s="506"/>
      <c r="O17" s="506"/>
      <c r="P17" s="506"/>
      <c r="Q17" s="507"/>
      <c r="R17" s="500" t="s">
        <v>144</v>
      </c>
      <c r="S17" s="501"/>
      <c r="T17" s="501"/>
      <c r="U17" s="501"/>
      <c r="V17" s="502"/>
      <c r="W17" s="410" t="s">
        <v>145</v>
      </c>
      <c r="X17" s="411"/>
      <c r="Y17" s="411"/>
      <c r="Z17" s="411"/>
      <c r="AA17" s="411"/>
      <c r="AB17" s="401"/>
      <c r="AC17" s="445">
        <v>2109</v>
      </c>
      <c r="AD17" s="446"/>
      <c r="AE17" s="446"/>
      <c r="AF17" s="446"/>
      <c r="AG17" s="488"/>
      <c r="AH17" s="445">
        <v>2174</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1212977</v>
      </c>
      <c r="BO17" s="395"/>
      <c r="BP17" s="395"/>
      <c r="BQ17" s="395"/>
      <c r="BR17" s="395"/>
      <c r="BS17" s="395"/>
      <c r="BT17" s="395"/>
      <c r="BU17" s="396"/>
      <c r="BV17" s="394">
        <v>1122367</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147</v>
      </c>
      <c r="C18" s="437"/>
      <c r="D18" s="437"/>
      <c r="E18" s="517"/>
      <c r="F18" s="517"/>
      <c r="G18" s="517"/>
      <c r="H18" s="517"/>
      <c r="I18" s="517"/>
      <c r="J18" s="517"/>
      <c r="K18" s="517"/>
      <c r="L18" s="518">
        <v>24.85</v>
      </c>
      <c r="M18" s="518"/>
      <c r="N18" s="518"/>
      <c r="O18" s="518"/>
      <c r="P18" s="518"/>
      <c r="Q18" s="518"/>
      <c r="R18" s="519"/>
      <c r="S18" s="519"/>
      <c r="T18" s="519"/>
      <c r="U18" s="519"/>
      <c r="V18" s="520"/>
      <c r="W18" s="412"/>
      <c r="X18" s="413"/>
      <c r="Y18" s="413"/>
      <c r="Z18" s="413"/>
      <c r="AA18" s="413"/>
      <c r="AB18" s="404"/>
      <c r="AC18" s="521">
        <v>77.5</v>
      </c>
      <c r="AD18" s="522"/>
      <c r="AE18" s="522"/>
      <c r="AF18" s="522"/>
      <c r="AG18" s="523"/>
      <c r="AH18" s="521">
        <v>75.5</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2387081</v>
      </c>
      <c r="BO18" s="395"/>
      <c r="BP18" s="395"/>
      <c r="BQ18" s="395"/>
      <c r="BR18" s="395"/>
      <c r="BS18" s="395"/>
      <c r="BT18" s="395"/>
      <c r="BU18" s="396"/>
      <c r="BV18" s="394">
        <v>2394927</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149</v>
      </c>
      <c r="C19" s="437"/>
      <c r="D19" s="437"/>
      <c r="E19" s="517"/>
      <c r="F19" s="517"/>
      <c r="G19" s="517"/>
      <c r="H19" s="517"/>
      <c r="I19" s="517"/>
      <c r="J19" s="517"/>
      <c r="K19" s="517"/>
      <c r="L19" s="525">
        <v>277</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3286660</v>
      </c>
      <c r="BO19" s="395"/>
      <c r="BP19" s="395"/>
      <c r="BQ19" s="395"/>
      <c r="BR19" s="395"/>
      <c r="BS19" s="395"/>
      <c r="BT19" s="395"/>
      <c r="BU19" s="396"/>
      <c r="BV19" s="394">
        <v>3434523</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151</v>
      </c>
      <c r="C20" s="437"/>
      <c r="D20" s="437"/>
      <c r="E20" s="517"/>
      <c r="F20" s="517"/>
      <c r="G20" s="517"/>
      <c r="H20" s="517"/>
      <c r="I20" s="517"/>
      <c r="J20" s="517"/>
      <c r="K20" s="517"/>
      <c r="L20" s="525">
        <v>3092</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2835123</v>
      </c>
      <c r="BO22" s="358"/>
      <c r="BP22" s="358"/>
      <c r="BQ22" s="358"/>
      <c r="BR22" s="358"/>
      <c r="BS22" s="358"/>
      <c r="BT22" s="358"/>
      <c r="BU22" s="359"/>
      <c r="BV22" s="357">
        <v>3074029</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2395913</v>
      </c>
      <c r="BO23" s="395"/>
      <c r="BP23" s="395"/>
      <c r="BQ23" s="395"/>
      <c r="BR23" s="395"/>
      <c r="BS23" s="395"/>
      <c r="BT23" s="395"/>
      <c r="BU23" s="396"/>
      <c r="BV23" s="394">
        <v>2544971</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161</v>
      </c>
      <c r="F24" s="424"/>
      <c r="G24" s="424"/>
      <c r="H24" s="424"/>
      <c r="I24" s="424"/>
      <c r="J24" s="424"/>
      <c r="K24" s="425"/>
      <c r="L24" s="445">
        <v>1</v>
      </c>
      <c r="M24" s="446"/>
      <c r="N24" s="446"/>
      <c r="O24" s="446"/>
      <c r="P24" s="488"/>
      <c r="Q24" s="445">
        <v>7600</v>
      </c>
      <c r="R24" s="446"/>
      <c r="S24" s="446"/>
      <c r="T24" s="446"/>
      <c r="U24" s="446"/>
      <c r="V24" s="488"/>
      <c r="W24" s="540"/>
      <c r="X24" s="541"/>
      <c r="Y24" s="542"/>
      <c r="Z24" s="444" t="s">
        <v>162</v>
      </c>
      <c r="AA24" s="424"/>
      <c r="AB24" s="424"/>
      <c r="AC24" s="424"/>
      <c r="AD24" s="424"/>
      <c r="AE24" s="424"/>
      <c r="AF24" s="424"/>
      <c r="AG24" s="425"/>
      <c r="AH24" s="445">
        <v>84</v>
      </c>
      <c r="AI24" s="446"/>
      <c r="AJ24" s="446"/>
      <c r="AK24" s="446"/>
      <c r="AL24" s="488"/>
      <c r="AM24" s="445">
        <v>246288</v>
      </c>
      <c r="AN24" s="446"/>
      <c r="AO24" s="446"/>
      <c r="AP24" s="446"/>
      <c r="AQ24" s="446"/>
      <c r="AR24" s="488"/>
      <c r="AS24" s="445">
        <v>2932</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1549642</v>
      </c>
      <c r="BO24" s="395"/>
      <c r="BP24" s="395"/>
      <c r="BQ24" s="395"/>
      <c r="BR24" s="395"/>
      <c r="BS24" s="395"/>
      <c r="BT24" s="395"/>
      <c r="BU24" s="396"/>
      <c r="BV24" s="394">
        <v>1665446</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164</v>
      </c>
      <c r="F25" s="424"/>
      <c r="G25" s="424"/>
      <c r="H25" s="424"/>
      <c r="I25" s="424"/>
      <c r="J25" s="424"/>
      <c r="K25" s="425"/>
      <c r="L25" s="445">
        <v>1</v>
      </c>
      <c r="M25" s="446"/>
      <c r="N25" s="446"/>
      <c r="O25" s="446"/>
      <c r="P25" s="488"/>
      <c r="Q25" s="445">
        <v>6090</v>
      </c>
      <c r="R25" s="446"/>
      <c r="S25" s="446"/>
      <c r="T25" s="446"/>
      <c r="U25" s="446"/>
      <c r="V25" s="488"/>
      <c r="W25" s="540"/>
      <c r="X25" s="541"/>
      <c r="Y25" s="542"/>
      <c r="Z25" s="444" t="s">
        <v>165</v>
      </c>
      <c r="AA25" s="424"/>
      <c r="AB25" s="424"/>
      <c r="AC25" s="424"/>
      <c r="AD25" s="424"/>
      <c r="AE25" s="424"/>
      <c r="AF25" s="424"/>
      <c r="AG25" s="425"/>
      <c r="AH25" s="445" t="s">
        <v>121</v>
      </c>
      <c r="AI25" s="446"/>
      <c r="AJ25" s="446"/>
      <c r="AK25" s="446"/>
      <c r="AL25" s="488"/>
      <c r="AM25" s="445" t="s">
        <v>121</v>
      </c>
      <c r="AN25" s="446"/>
      <c r="AO25" s="446"/>
      <c r="AP25" s="446"/>
      <c r="AQ25" s="446"/>
      <c r="AR25" s="488"/>
      <c r="AS25" s="445" t="s">
        <v>121</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28624</v>
      </c>
      <c r="BO25" s="358"/>
      <c r="BP25" s="358"/>
      <c r="BQ25" s="358"/>
      <c r="BR25" s="358"/>
      <c r="BS25" s="358"/>
      <c r="BT25" s="358"/>
      <c r="BU25" s="359"/>
      <c r="BV25" s="357">
        <v>35342</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167</v>
      </c>
      <c r="F26" s="424"/>
      <c r="G26" s="424"/>
      <c r="H26" s="424"/>
      <c r="I26" s="424"/>
      <c r="J26" s="424"/>
      <c r="K26" s="425"/>
      <c r="L26" s="445">
        <v>1</v>
      </c>
      <c r="M26" s="446"/>
      <c r="N26" s="446"/>
      <c r="O26" s="446"/>
      <c r="P26" s="488"/>
      <c r="Q26" s="445">
        <v>5420</v>
      </c>
      <c r="R26" s="446"/>
      <c r="S26" s="446"/>
      <c r="T26" s="446"/>
      <c r="U26" s="446"/>
      <c r="V26" s="488"/>
      <c r="W26" s="540"/>
      <c r="X26" s="541"/>
      <c r="Y26" s="542"/>
      <c r="Z26" s="444" t="s">
        <v>168</v>
      </c>
      <c r="AA26" s="546"/>
      <c r="AB26" s="546"/>
      <c r="AC26" s="546"/>
      <c r="AD26" s="546"/>
      <c r="AE26" s="546"/>
      <c r="AF26" s="546"/>
      <c r="AG26" s="547"/>
      <c r="AH26" s="445" t="s">
        <v>121</v>
      </c>
      <c r="AI26" s="446"/>
      <c r="AJ26" s="446"/>
      <c r="AK26" s="446"/>
      <c r="AL26" s="488"/>
      <c r="AM26" s="445" t="s">
        <v>121</v>
      </c>
      <c r="AN26" s="446"/>
      <c r="AO26" s="446"/>
      <c r="AP26" s="446"/>
      <c r="AQ26" s="446"/>
      <c r="AR26" s="488"/>
      <c r="AS26" s="445" t="s">
        <v>121</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121</v>
      </c>
      <c r="BO26" s="395"/>
      <c r="BP26" s="395"/>
      <c r="BQ26" s="395"/>
      <c r="BR26" s="395"/>
      <c r="BS26" s="395"/>
      <c r="BT26" s="395"/>
      <c r="BU26" s="396"/>
      <c r="BV26" s="394" t="s">
        <v>121</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170</v>
      </c>
      <c r="F27" s="424"/>
      <c r="G27" s="424"/>
      <c r="H27" s="424"/>
      <c r="I27" s="424"/>
      <c r="J27" s="424"/>
      <c r="K27" s="425"/>
      <c r="L27" s="445">
        <v>1</v>
      </c>
      <c r="M27" s="446"/>
      <c r="N27" s="446"/>
      <c r="O27" s="446"/>
      <c r="P27" s="488"/>
      <c r="Q27" s="445">
        <v>2700</v>
      </c>
      <c r="R27" s="446"/>
      <c r="S27" s="446"/>
      <c r="T27" s="446"/>
      <c r="U27" s="446"/>
      <c r="V27" s="488"/>
      <c r="W27" s="540"/>
      <c r="X27" s="541"/>
      <c r="Y27" s="542"/>
      <c r="Z27" s="444" t="s">
        <v>171</v>
      </c>
      <c r="AA27" s="424"/>
      <c r="AB27" s="424"/>
      <c r="AC27" s="424"/>
      <c r="AD27" s="424"/>
      <c r="AE27" s="424"/>
      <c r="AF27" s="424"/>
      <c r="AG27" s="425"/>
      <c r="AH27" s="445" t="s">
        <v>121</v>
      </c>
      <c r="AI27" s="446"/>
      <c r="AJ27" s="446"/>
      <c r="AK27" s="446"/>
      <c r="AL27" s="488"/>
      <c r="AM27" s="445" t="s">
        <v>121</v>
      </c>
      <c r="AN27" s="446"/>
      <c r="AO27" s="446"/>
      <c r="AP27" s="446"/>
      <c r="AQ27" s="446"/>
      <c r="AR27" s="488"/>
      <c r="AS27" s="445" t="s">
        <v>121</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v>25000</v>
      </c>
      <c r="BO27" s="514"/>
      <c r="BP27" s="514"/>
      <c r="BQ27" s="514"/>
      <c r="BR27" s="514"/>
      <c r="BS27" s="514"/>
      <c r="BT27" s="514"/>
      <c r="BU27" s="515"/>
      <c r="BV27" s="513">
        <v>25000</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173</v>
      </c>
      <c r="F28" s="424"/>
      <c r="G28" s="424"/>
      <c r="H28" s="424"/>
      <c r="I28" s="424"/>
      <c r="J28" s="424"/>
      <c r="K28" s="425"/>
      <c r="L28" s="445">
        <v>1</v>
      </c>
      <c r="M28" s="446"/>
      <c r="N28" s="446"/>
      <c r="O28" s="446"/>
      <c r="P28" s="488"/>
      <c r="Q28" s="445">
        <v>2260</v>
      </c>
      <c r="R28" s="446"/>
      <c r="S28" s="446"/>
      <c r="T28" s="446"/>
      <c r="U28" s="446"/>
      <c r="V28" s="488"/>
      <c r="W28" s="540"/>
      <c r="X28" s="541"/>
      <c r="Y28" s="542"/>
      <c r="Z28" s="444" t="s">
        <v>174</v>
      </c>
      <c r="AA28" s="424"/>
      <c r="AB28" s="424"/>
      <c r="AC28" s="424"/>
      <c r="AD28" s="424"/>
      <c r="AE28" s="424"/>
      <c r="AF28" s="424"/>
      <c r="AG28" s="425"/>
      <c r="AH28" s="445" t="s">
        <v>121</v>
      </c>
      <c r="AI28" s="446"/>
      <c r="AJ28" s="446"/>
      <c r="AK28" s="446"/>
      <c r="AL28" s="488"/>
      <c r="AM28" s="445" t="s">
        <v>121</v>
      </c>
      <c r="AN28" s="446"/>
      <c r="AO28" s="446"/>
      <c r="AP28" s="446"/>
      <c r="AQ28" s="446"/>
      <c r="AR28" s="488"/>
      <c r="AS28" s="445" t="s">
        <v>121</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561390</v>
      </c>
      <c r="BO28" s="358"/>
      <c r="BP28" s="358"/>
      <c r="BQ28" s="358"/>
      <c r="BR28" s="358"/>
      <c r="BS28" s="358"/>
      <c r="BT28" s="358"/>
      <c r="BU28" s="359"/>
      <c r="BV28" s="357">
        <v>481164</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176</v>
      </c>
      <c r="F29" s="424"/>
      <c r="G29" s="424"/>
      <c r="H29" s="424"/>
      <c r="I29" s="424"/>
      <c r="J29" s="424"/>
      <c r="K29" s="425"/>
      <c r="L29" s="445">
        <v>10</v>
      </c>
      <c r="M29" s="446"/>
      <c r="N29" s="446"/>
      <c r="O29" s="446"/>
      <c r="P29" s="488"/>
      <c r="Q29" s="445">
        <v>2150</v>
      </c>
      <c r="R29" s="446"/>
      <c r="S29" s="446"/>
      <c r="T29" s="446"/>
      <c r="U29" s="446"/>
      <c r="V29" s="488"/>
      <c r="W29" s="543"/>
      <c r="X29" s="544"/>
      <c r="Y29" s="545"/>
      <c r="Z29" s="444" t="s">
        <v>177</v>
      </c>
      <c r="AA29" s="424"/>
      <c r="AB29" s="424"/>
      <c r="AC29" s="424"/>
      <c r="AD29" s="424"/>
      <c r="AE29" s="424"/>
      <c r="AF29" s="424"/>
      <c r="AG29" s="425"/>
      <c r="AH29" s="445">
        <v>84</v>
      </c>
      <c r="AI29" s="446"/>
      <c r="AJ29" s="446"/>
      <c r="AK29" s="446"/>
      <c r="AL29" s="488"/>
      <c r="AM29" s="445">
        <v>246288</v>
      </c>
      <c r="AN29" s="446"/>
      <c r="AO29" s="446"/>
      <c r="AP29" s="446"/>
      <c r="AQ29" s="446"/>
      <c r="AR29" s="488"/>
      <c r="AS29" s="445">
        <v>2932</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23364</v>
      </c>
      <c r="BO29" s="395"/>
      <c r="BP29" s="395"/>
      <c r="BQ29" s="395"/>
      <c r="BR29" s="395"/>
      <c r="BS29" s="395"/>
      <c r="BT29" s="395"/>
      <c r="BU29" s="396"/>
      <c r="BV29" s="394">
        <v>11086</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98</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794129</v>
      </c>
      <c r="BO30" s="514"/>
      <c r="BP30" s="514"/>
      <c r="BQ30" s="514"/>
      <c r="BR30" s="514"/>
      <c r="BS30" s="514"/>
      <c r="BT30" s="514"/>
      <c r="BU30" s="515"/>
      <c r="BV30" s="513">
        <v>706325</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2">
      <c r="A33" s="175"/>
      <c r="B33" s="199"/>
      <c r="C33" s="418" t="s">
        <v>186</v>
      </c>
      <c r="D33" s="418"/>
      <c r="E33" s="383" t="s">
        <v>187</v>
      </c>
      <c r="F33" s="383"/>
      <c r="G33" s="383"/>
      <c r="H33" s="383"/>
      <c r="I33" s="383"/>
      <c r="J33" s="383"/>
      <c r="K33" s="383"/>
      <c r="L33" s="383"/>
      <c r="M33" s="383"/>
      <c r="N33" s="383"/>
      <c r="O33" s="383"/>
      <c r="P33" s="383"/>
      <c r="Q33" s="383"/>
      <c r="R33" s="383"/>
      <c r="S33" s="383"/>
      <c r="T33" s="200"/>
      <c r="U33" s="418" t="s">
        <v>186</v>
      </c>
      <c r="V33" s="418"/>
      <c r="W33" s="383" t="s">
        <v>187</v>
      </c>
      <c r="X33" s="383"/>
      <c r="Y33" s="383"/>
      <c r="Z33" s="383"/>
      <c r="AA33" s="383"/>
      <c r="AB33" s="383"/>
      <c r="AC33" s="383"/>
      <c r="AD33" s="383"/>
      <c r="AE33" s="383"/>
      <c r="AF33" s="383"/>
      <c r="AG33" s="383"/>
      <c r="AH33" s="383"/>
      <c r="AI33" s="383"/>
      <c r="AJ33" s="383"/>
      <c r="AK33" s="383"/>
      <c r="AL33" s="200"/>
      <c r="AM33" s="418" t="s">
        <v>186</v>
      </c>
      <c r="AN33" s="418"/>
      <c r="AO33" s="383" t="s">
        <v>187</v>
      </c>
      <c r="AP33" s="383"/>
      <c r="AQ33" s="383"/>
      <c r="AR33" s="383"/>
      <c r="AS33" s="383"/>
      <c r="AT33" s="383"/>
      <c r="AU33" s="383"/>
      <c r="AV33" s="383"/>
      <c r="AW33" s="383"/>
      <c r="AX33" s="383"/>
      <c r="AY33" s="383"/>
      <c r="AZ33" s="383"/>
      <c r="BA33" s="383"/>
      <c r="BB33" s="383"/>
      <c r="BC33" s="383"/>
      <c r="BD33" s="201"/>
      <c r="BE33" s="383" t="s">
        <v>188</v>
      </c>
      <c r="BF33" s="383"/>
      <c r="BG33" s="383" t="s">
        <v>189</v>
      </c>
      <c r="BH33" s="383"/>
      <c r="BI33" s="383"/>
      <c r="BJ33" s="383"/>
      <c r="BK33" s="383"/>
      <c r="BL33" s="383"/>
      <c r="BM33" s="383"/>
      <c r="BN33" s="383"/>
      <c r="BO33" s="383"/>
      <c r="BP33" s="383"/>
      <c r="BQ33" s="383"/>
      <c r="BR33" s="383"/>
      <c r="BS33" s="383"/>
      <c r="BT33" s="383"/>
      <c r="BU33" s="383"/>
      <c r="BV33" s="201"/>
      <c r="BW33" s="418" t="s">
        <v>188</v>
      </c>
      <c r="BX33" s="418"/>
      <c r="BY33" s="383" t="s">
        <v>190</v>
      </c>
      <c r="BZ33" s="383"/>
      <c r="CA33" s="383"/>
      <c r="CB33" s="383"/>
      <c r="CC33" s="383"/>
      <c r="CD33" s="383"/>
      <c r="CE33" s="383"/>
      <c r="CF33" s="383"/>
      <c r="CG33" s="383"/>
      <c r="CH33" s="383"/>
      <c r="CI33" s="383"/>
      <c r="CJ33" s="383"/>
      <c r="CK33" s="383"/>
      <c r="CL33" s="383"/>
      <c r="CM33" s="383"/>
      <c r="CN33" s="200"/>
      <c r="CO33" s="418" t="s">
        <v>186</v>
      </c>
      <c r="CP33" s="418"/>
      <c r="CQ33" s="383" t="s">
        <v>191</v>
      </c>
      <c r="CR33" s="383"/>
      <c r="CS33" s="383"/>
      <c r="CT33" s="383"/>
      <c r="CU33" s="383"/>
      <c r="CV33" s="383"/>
      <c r="CW33" s="383"/>
      <c r="CX33" s="383"/>
      <c r="CY33" s="383"/>
      <c r="CZ33" s="383"/>
      <c r="DA33" s="383"/>
      <c r="DB33" s="383"/>
      <c r="DC33" s="383"/>
      <c r="DD33" s="383"/>
      <c r="DE33" s="383"/>
      <c r="DF33" s="200"/>
      <c r="DG33" s="583" t="s">
        <v>192</v>
      </c>
      <c r="DH33" s="583"/>
      <c r="DI33" s="202"/>
    </row>
    <row r="34" spans="1:113" ht="32.25" customHeight="1" x14ac:dyDescent="0.2">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6</v>
      </c>
      <c r="BX34" s="584"/>
      <c r="BY34" s="585" t="str">
        <f>IF('各会計、関係団体の財政状況及び健全化判断比率'!B68="","",'各会計、関係団体の財政状況及び健全化判断比率'!B68)</f>
        <v>千葉県市町村総合事務組合（一般会計）</v>
      </c>
      <c r="BZ34" s="585"/>
      <c r="CA34" s="585"/>
      <c r="CB34" s="585"/>
      <c r="CC34" s="585"/>
      <c r="CD34" s="585"/>
      <c r="CE34" s="585"/>
      <c r="CF34" s="585"/>
      <c r="CG34" s="585"/>
      <c r="CH34" s="585"/>
      <c r="CI34" s="585"/>
      <c r="CJ34" s="585"/>
      <c r="CK34" s="585"/>
      <c r="CL34" s="585"/>
      <c r="CM34" s="585"/>
      <c r="CN34" s="175"/>
      <c r="CO34" s="584" t="str">
        <f>IF(CQ34="","",MAX(C34:D43,U34:V43,AM34:AN43,BE34:BF43,BW34:BX43)+1)</f>
        <v/>
      </c>
      <c r="CP34" s="584"/>
      <c r="CQ34" s="585" t="str">
        <f>IF('各会計、関係団体の財政状況及び健全化判断比率'!BS7="","",'各会計、関係団体の財政状況及び健全化判断比率'!BS7)</f>
        <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2">
      <c r="A35" s="175"/>
      <c r="B35" s="199"/>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7</v>
      </c>
      <c r="BX35" s="584"/>
      <c r="BY35" s="585" t="str">
        <f>IF('各会計、関係団体の財政状況及び健全化判断比率'!B69="","",'各会計、関係団体の財政状況及び健全化判断比率'!B69)</f>
        <v>千葉県市町村総合事務組合（千葉県自治会館管理運営特別会計）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2">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8</v>
      </c>
      <c r="BX36" s="584"/>
      <c r="BY36" s="585" t="str">
        <f>IF('各会計、関係団体の財政状況及び健全化判断比率'!B70="","",'各会計、関係団体の財政状況及び健全化判断比率'!B70)</f>
        <v>千葉県市町村総合事務組合（千葉県自治研修センター特別会計）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2">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9</v>
      </c>
      <c r="BX37" s="584"/>
      <c r="BY37" s="585" t="str">
        <f>IF('各会計、関係団体の財政状況及び健全化判断比率'!B71="","",'各会計、関係団体の財政状況及び健全化判断比率'!B71)</f>
        <v>千葉県市町村総合事務組合（千葉県市町村交通災害共済特別会計）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2">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10</v>
      </c>
      <c r="BX38" s="584"/>
      <c r="BY38" s="585" t="str">
        <f>IF('各会計、関係団体の財政状況及び健全化判断比率'!B72="","",'各会計、関係団体の財政状況及び健全化判断比率'!B72)</f>
        <v>国保国吉病院組合（国保国吉会計）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2">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11</v>
      </c>
      <c r="BX39" s="584"/>
      <c r="BY39" s="585" t="str">
        <f>IF('各会計、関係団体の財政状況及び健全化判断比率'!B73="","",'各会計、関係団体の財政状況及び健全化判断比率'!B73)</f>
        <v>夷隅郡市広域市町村圏事務組合（一般会計）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2">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12</v>
      </c>
      <c r="BX40" s="584"/>
      <c r="BY40" s="585" t="str">
        <f>IF('各会計、関係団体の財政状況及び健全化判断比率'!B74="","",'各会計、関係団体の財政状況及び健全化判断比率'!B74)</f>
        <v>南房総広域水道企業団（水道用水供給事業）</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2">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13</v>
      </c>
      <c r="BX41" s="584"/>
      <c r="BY41" s="585" t="str">
        <f>IF('各会計、関係団体の財政状況及び健全化判断比率'!B75="","",'各会計、関係団体の財政状況及び健全化判断比率'!B75)</f>
        <v>夷隅環境衛生組合（一般会計）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2">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14</v>
      </c>
      <c r="BX42" s="584"/>
      <c r="BY42" s="585" t="str">
        <f>IF('各会計、関係団体の財政状況及び健全化判断比率'!B76="","",'各会計、関係団体の財政状況及び健全化判断比率'!B76)</f>
        <v>布施学校組合（一般会計）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2">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15</v>
      </c>
      <c r="BX43" s="584"/>
      <c r="BY43" s="585" t="str">
        <f>IF('各会計、関係団体の財政状況及び健全化判断比率'!B77="","",'各会計、関係団体の財政状況及び健全化判断比率'!B77)</f>
        <v>千葉県後期高齢者医療広域連合（一般会計）</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DoEguZl2HnIsOAo99Sa+bc4i4qj8vs1FFx3RkwS2hpAHiQ1hLA7Tpjf510hAciYcHVVqBA68l5b0GQMUnN/NqA==" saltValue="eBKjp5NFxA4QAYEfEVvVX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215</v>
      </c>
      <c r="C5" s="597"/>
      <c r="D5" s="597"/>
      <c r="E5" s="597"/>
      <c r="F5" s="597"/>
      <c r="G5" s="597"/>
      <c r="H5" s="597"/>
      <c r="I5" s="597"/>
      <c r="J5" s="597"/>
      <c r="K5" s="597"/>
      <c r="L5" s="597"/>
      <c r="M5" s="597"/>
      <c r="N5" s="597"/>
      <c r="O5" s="597"/>
      <c r="P5" s="597"/>
      <c r="Q5" s="598"/>
      <c r="R5" s="599">
        <v>958133</v>
      </c>
      <c r="S5" s="600"/>
      <c r="T5" s="600"/>
      <c r="U5" s="600"/>
      <c r="V5" s="600"/>
      <c r="W5" s="600"/>
      <c r="X5" s="600"/>
      <c r="Y5" s="601"/>
      <c r="Z5" s="602">
        <v>22.2</v>
      </c>
      <c r="AA5" s="602"/>
      <c r="AB5" s="602"/>
      <c r="AC5" s="602"/>
      <c r="AD5" s="603">
        <v>958133</v>
      </c>
      <c r="AE5" s="603"/>
      <c r="AF5" s="603"/>
      <c r="AG5" s="603"/>
      <c r="AH5" s="603"/>
      <c r="AI5" s="603"/>
      <c r="AJ5" s="603"/>
      <c r="AK5" s="603"/>
      <c r="AL5" s="604">
        <v>36.5</v>
      </c>
      <c r="AM5" s="605"/>
      <c r="AN5" s="605"/>
      <c r="AO5" s="606"/>
      <c r="AP5" s="596" t="s">
        <v>216</v>
      </c>
      <c r="AQ5" s="597"/>
      <c r="AR5" s="597"/>
      <c r="AS5" s="597"/>
      <c r="AT5" s="597"/>
      <c r="AU5" s="597"/>
      <c r="AV5" s="597"/>
      <c r="AW5" s="597"/>
      <c r="AX5" s="597"/>
      <c r="AY5" s="597"/>
      <c r="AZ5" s="597"/>
      <c r="BA5" s="597"/>
      <c r="BB5" s="597"/>
      <c r="BC5" s="597"/>
      <c r="BD5" s="597"/>
      <c r="BE5" s="597"/>
      <c r="BF5" s="598"/>
      <c r="BG5" s="610">
        <v>957400</v>
      </c>
      <c r="BH5" s="611"/>
      <c r="BI5" s="611"/>
      <c r="BJ5" s="611"/>
      <c r="BK5" s="611"/>
      <c r="BL5" s="611"/>
      <c r="BM5" s="611"/>
      <c r="BN5" s="612"/>
      <c r="BO5" s="613">
        <v>99.9</v>
      </c>
      <c r="BP5" s="613"/>
      <c r="BQ5" s="613"/>
      <c r="BR5" s="613"/>
      <c r="BS5" s="614" t="s">
        <v>121</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2">
      <c r="B6" s="607" t="s">
        <v>220</v>
      </c>
      <c r="C6" s="608"/>
      <c r="D6" s="608"/>
      <c r="E6" s="608"/>
      <c r="F6" s="608"/>
      <c r="G6" s="608"/>
      <c r="H6" s="608"/>
      <c r="I6" s="608"/>
      <c r="J6" s="608"/>
      <c r="K6" s="608"/>
      <c r="L6" s="608"/>
      <c r="M6" s="608"/>
      <c r="N6" s="608"/>
      <c r="O6" s="608"/>
      <c r="P6" s="608"/>
      <c r="Q6" s="609"/>
      <c r="R6" s="610">
        <v>42196</v>
      </c>
      <c r="S6" s="611"/>
      <c r="T6" s="611"/>
      <c r="U6" s="611"/>
      <c r="V6" s="611"/>
      <c r="W6" s="611"/>
      <c r="X6" s="611"/>
      <c r="Y6" s="612"/>
      <c r="Z6" s="613">
        <v>1</v>
      </c>
      <c r="AA6" s="613"/>
      <c r="AB6" s="613"/>
      <c r="AC6" s="613"/>
      <c r="AD6" s="614">
        <v>42196</v>
      </c>
      <c r="AE6" s="614"/>
      <c r="AF6" s="614"/>
      <c r="AG6" s="614"/>
      <c r="AH6" s="614"/>
      <c r="AI6" s="614"/>
      <c r="AJ6" s="614"/>
      <c r="AK6" s="614"/>
      <c r="AL6" s="615">
        <v>1.6</v>
      </c>
      <c r="AM6" s="616"/>
      <c r="AN6" s="616"/>
      <c r="AO6" s="617"/>
      <c r="AP6" s="607" t="s">
        <v>221</v>
      </c>
      <c r="AQ6" s="608"/>
      <c r="AR6" s="608"/>
      <c r="AS6" s="608"/>
      <c r="AT6" s="608"/>
      <c r="AU6" s="608"/>
      <c r="AV6" s="608"/>
      <c r="AW6" s="608"/>
      <c r="AX6" s="608"/>
      <c r="AY6" s="608"/>
      <c r="AZ6" s="608"/>
      <c r="BA6" s="608"/>
      <c r="BB6" s="608"/>
      <c r="BC6" s="608"/>
      <c r="BD6" s="608"/>
      <c r="BE6" s="608"/>
      <c r="BF6" s="609"/>
      <c r="BG6" s="610">
        <v>957400</v>
      </c>
      <c r="BH6" s="611"/>
      <c r="BI6" s="611"/>
      <c r="BJ6" s="611"/>
      <c r="BK6" s="611"/>
      <c r="BL6" s="611"/>
      <c r="BM6" s="611"/>
      <c r="BN6" s="612"/>
      <c r="BO6" s="613">
        <v>99.9</v>
      </c>
      <c r="BP6" s="613"/>
      <c r="BQ6" s="613"/>
      <c r="BR6" s="613"/>
      <c r="BS6" s="614" t="s">
        <v>121</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61275</v>
      </c>
      <c r="CS6" s="611"/>
      <c r="CT6" s="611"/>
      <c r="CU6" s="611"/>
      <c r="CV6" s="611"/>
      <c r="CW6" s="611"/>
      <c r="CX6" s="611"/>
      <c r="CY6" s="612"/>
      <c r="CZ6" s="604">
        <v>1.5</v>
      </c>
      <c r="DA6" s="605"/>
      <c r="DB6" s="605"/>
      <c r="DC6" s="621"/>
      <c r="DD6" s="619" t="s">
        <v>121</v>
      </c>
      <c r="DE6" s="611"/>
      <c r="DF6" s="611"/>
      <c r="DG6" s="611"/>
      <c r="DH6" s="611"/>
      <c r="DI6" s="611"/>
      <c r="DJ6" s="611"/>
      <c r="DK6" s="611"/>
      <c r="DL6" s="611"/>
      <c r="DM6" s="611"/>
      <c r="DN6" s="611"/>
      <c r="DO6" s="611"/>
      <c r="DP6" s="612"/>
      <c r="DQ6" s="619">
        <v>61275</v>
      </c>
      <c r="DR6" s="611"/>
      <c r="DS6" s="611"/>
      <c r="DT6" s="611"/>
      <c r="DU6" s="611"/>
      <c r="DV6" s="611"/>
      <c r="DW6" s="611"/>
      <c r="DX6" s="611"/>
      <c r="DY6" s="611"/>
      <c r="DZ6" s="611"/>
      <c r="EA6" s="611"/>
      <c r="EB6" s="611"/>
      <c r="EC6" s="620"/>
    </row>
    <row r="7" spans="2:143" ht="11.25" customHeight="1" x14ac:dyDescent="0.2">
      <c r="B7" s="607" t="s">
        <v>223</v>
      </c>
      <c r="C7" s="608"/>
      <c r="D7" s="608"/>
      <c r="E7" s="608"/>
      <c r="F7" s="608"/>
      <c r="G7" s="608"/>
      <c r="H7" s="608"/>
      <c r="I7" s="608"/>
      <c r="J7" s="608"/>
      <c r="K7" s="608"/>
      <c r="L7" s="608"/>
      <c r="M7" s="608"/>
      <c r="N7" s="608"/>
      <c r="O7" s="608"/>
      <c r="P7" s="608"/>
      <c r="Q7" s="609"/>
      <c r="R7" s="610">
        <v>362</v>
      </c>
      <c r="S7" s="611"/>
      <c r="T7" s="611"/>
      <c r="U7" s="611"/>
      <c r="V7" s="611"/>
      <c r="W7" s="611"/>
      <c r="X7" s="611"/>
      <c r="Y7" s="612"/>
      <c r="Z7" s="613">
        <v>0</v>
      </c>
      <c r="AA7" s="613"/>
      <c r="AB7" s="613"/>
      <c r="AC7" s="613"/>
      <c r="AD7" s="614">
        <v>362</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354104</v>
      </c>
      <c r="BH7" s="611"/>
      <c r="BI7" s="611"/>
      <c r="BJ7" s="611"/>
      <c r="BK7" s="611"/>
      <c r="BL7" s="611"/>
      <c r="BM7" s="611"/>
      <c r="BN7" s="612"/>
      <c r="BO7" s="613">
        <v>37</v>
      </c>
      <c r="BP7" s="613"/>
      <c r="BQ7" s="613"/>
      <c r="BR7" s="613"/>
      <c r="BS7" s="614" t="s">
        <v>121</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877355</v>
      </c>
      <c r="CS7" s="611"/>
      <c r="CT7" s="611"/>
      <c r="CU7" s="611"/>
      <c r="CV7" s="611"/>
      <c r="CW7" s="611"/>
      <c r="CX7" s="611"/>
      <c r="CY7" s="612"/>
      <c r="CZ7" s="613">
        <v>22.1</v>
      </c>
      <c r="DA7" s="613"/>
      <c r="DB7" s="613"/>
      <c r="DC7" s="613"/>
      <c r="DD7" s="619">
        <v>8558</v>
      </c>
      <c r="DE7" s="611"/>
      <c r="DF7" s="611"/>
      <c r="DG7" s="611"/>
      <c r="DH7" s="611"/>
      <c r="DI7" s="611"/>
      <c r="DJ7" s="611"/>
      <c r="DK7" s="611"/>
      <c r="DL7" s="611"/>
      <c r="DM7" s="611"/>
      <c r="DN7" s="611"/>
      <c r="DO7" s="611"/>
      <c r="DP7" s="612"/>
      <c r="DQ7" s="619">
        <v>764121</v>
      </c>
      <c r="DR7" s="611"/>
      <c r="DS7" s="611"/>
      <c r="DT7" s="611"/>
      <c r="DU7" s="611"/>
      <c r="DV7" s="611"/>
      <c r="DW7" s="611"/>
      <c r="DX7" s="611"/>
      <c r="DY7" s="611"/>
      <c r="DZ7" s="611"/>
      <c r="EA7" s="611"/>
      <c r="EB7" s="611"/>
      <c r="EC7" s="620"/>
    </row>
    <row r="8" spans="2:143" ht="11.25" customHeight="1" x14ac:dyDescent="0.2">
      <c r="B8" s="607" t="s">
        <v>226</v>
      </c>
      <c r="C8" s="608"/>
      <c r="D8" s="608"/>
      <c r="E8" s="608"/>
      <c r="F8" s="608"/>
      <c r="G8" s="608"/>
      <c r="H8" s="608"/>
      <c r="I8" s="608"/>
      <c r="J8" s="608"/>
      <c r="K8" s="608"/>
      <c r="L8" s="608"/>
      <c r="M8" s="608"/>
      <c r="N8" s="608"/>
      <c r="O8" s="608"/>
      <c r="P8" s="608"/>
      <c r="Q8" s="609"/>
      <c r="R8" s="610">
        <v>5171</v>
      </c>
      <c r="S8" s="611"/>
      <c r="T8" s="611"/>
      <c r="U8" s="611"/>
      <c r="V8" s="611"/>
      <c r="W8" s="611"/>
      <c r="X8" s="611"/>
      <c r="Y8" s="612"/>
      <c r="Z8" s="613">
        <v>0.1</v>
      </c>
      <c r="AA8" s="613"/>
      <c r="AB8" s="613"/>
      <c r="AC8" s="613"/>
      <c r="AD8" s="614">
        <v>5171</v>
      </c>
      <c r="AE8" s="614"/>
      <c r="AF8" s="614"/>
      <c r="AG8" s="614"/>
      <c r="AH8" s="614"/>
      <c r="AI8" s="614"/>
      <c r="AJ8" s="614"/>
      <c r="AK8" s="614"/>
      <c r="AL8" s="615">
        <v>0.2</v>
      </c>
      <c r="AM8" s="616"/>
      <c r="AN8" s="616"/>
      <c r="AO8" s="617"/>
      <c r="AP8" s="607" t="s">
        <v>227</v>
      </c>
      <c r="AQ8" s="608"/>
      <c r="AR8" s="608"/>
      <c r="AS8" s="608"/>
      <c r="AT8" s="608"/>
      <c r="AU8" s="608"/>
      <c r="AV8" s="608"/>
      <c r="AW8" s="608"/>
      <c r="AX8" s="608"/>
      <c r="AY8" s="608"/>
      <c r="AZ8" s="608"/>
      <c r="BA8" s="608"/>
      <c r="BB8" s="608"/>
      <c r="BC8" s="608"/>
      <c r="BD8" s="608"/>
      <c r="BE8" s="608"/>
      <c r="BF8" s="609"/>
      <c r="BG8" s="610">
        <v>17788</v>
      </c>
      <c r="BH8" s="611"/>
      <c r="BI8" s="611"/>
      <c r="BJ8" s="611"/>
      <c r="BK8" s="611"/>
      <c r="BL8" s="611"/>
      <c r="BM8" s="611"/>
      <c r="BN8" s="612"/>
      <c r="BO8" s="613">
        <v>1.9</v>
      </c>
      <c r="BP8" s="613"/>
      <c r="BQ8" s="613"/>
      <c r="BR8" s="613"/>
      <c r="BS8" s="614" t="s">
        <v>121</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1111159</v>
      </c>
      <c r="CS8" s="611"/>
      <c r="CT8" s="611"/>
      <c r="CU8" s="611"/>
      <c r="CV8" s="611"/>
      <c r="CW8" s="611"/>
      <c r="CX8" s="611"/>
      <c r="CY8" s="612"/>
      <c r="CZ8" s="613">
        <v>27.9</v>
      </c>
      <c r="DA8" s="613"/>
      <c r="DB8" s="613"/>
      <c r="DC8" s="613"/>
      <c r="DD8" s="619">
        <v>1915</v>
      </c>
      <c r="DE8" s="611"/>
      <c r="DF8" s="611"/>
      <c r="DG8" s="611"/>
      <c r="DH8" s="611"/>
      <c r="DI8" s="611"/>
      <c r="DJ8" s="611"/>
      <c r="DK8" s="611"/>
      <c r="DL8" s="611"/>
      <c r="DM8" s="611"/>
      <c r="DN8" s="611"/>
      <c r="DO8" s="611"/>
      <c r="DP8" s="612"/>
      <c r="DQ8" s="619">
        <v>759818</v>
      </c>
      <c r="DR8" s="611"/>
      <c r="DS8" s="611"/>
      <c r="DT8" s="611"/>
      <c r="DU8" s="611"/>
      <c r="DV8" s="611"/>
      <c r="DW8" s="611"/>
      <c r="DX8" s="611"/>
      <c r="DY8" s="611"/>
      <c r="DZ8" s="611"/>
      <c r="EA8" s="611"/>
      <c r="EB8" s="611"/>
      <c r="EC8" s="620"/>
    </row>
    <row r="9" spans="2:143" ht="11.25" customHeight="1" x14ac:dyDescent="0.2">
      <c r="B9" s="607" t="s">
        <v>229</v>
      </c>
      <c r="C9" s="608"/>
      <c r="D9" s="608"/>
      <c r="E9" s="608"/>
      <c r="F9" s="608"/>
      <c r="G9" s="608"/>
      <c r="H9" s="608"/>
      <c r="I9" s="608"/>
      <c r="J9" s="608"/>
      <c r="K9" s="608"/>
      <c r="L9" s="608"/>
      <c r="M9" s="608"/>
      <c r="N9" s="608"/>
      <c r="O9" s="608"/>
      <c r="P9" s="608"/>
      <c r="Q9" s="609"/>
      <c r="R9" s="610">
        <v>6234</v>
      </c>
      <c r="S9" s="611"/>
      <c r="T9" s="611"/>
      <c r="U9" s="611"/>
      <c r="V9" s="611"/>
      <c r="W9" s="611"/>
      <c r="X9" s="611"/>
      <c r="Y9" s="612"/>
      <c r="Z9" s="613">
        <v>0.1</v>
      </c>
      <c r="AA9" s="613"/>
      <c r="AB9" s="613"/>
      <c r="AC9" s="613"/>
      <c r="AD9" s="614">
        <v>6234</v>
      </c>
      <c r="AE9" s="614"/>
      <c r="AF9" s="614"/>
      <c r="AG9" s="614"/>
      <c r="AH9" s="614"/>
      <c r="AI9" s="614"/>
      <c r="AJ9" s="614"/>
      <c r="AK9" s="614"/>
      <c r="AL9" s="615">
        <v>0.2</v>
      </c>
      <c r="AM9" s="616"/>
      <c r="AN9" s="616"/>
      <c r="AO9" s="617"/>
      <c r="AP9" s="607" t="s">
        <v>230</v>
      </c>
      <c r="AQ9" s="608"/>
      <c r="AR9" s="608"/>
      <c r="AS9" s="608"/>
      <c r="AT9" s="608"/>
      <c r="AU9" s="608"/>
      <c r="AV9" s="608"/>
      <c r="AW9" s="608"/>
      <c r="AX9" s="608"/>
      <c r="AY9" s="608"/>
      <c r="AZ9" s="608"/>
      <c r="BA9" s="608"/>
      <c r="BB9" s="608"/>
      <c r="BC9" s="608"/>
      <c r="BD9" s="608"/>
      <c r="BE9" s="608"/>
      <c r="BF9" s="609"/>
      <c r="BG9" s="610">
        <v>302168</v>
      </c>
      <c r="BH9" s="611"/>
      <c r="BI9" s="611"/>
      <c r="BJ9" s="611"/>
      <c r="BK9" s="611"/>
      <c r="BL9" s="611"/>
      <c r="BM9" s="611"/>
      <c r="BN9" s="612"/>
      <c r="BO9" s="613">
        <v>31.5</v>
      </c>
      <c r="BP9" s="613"/>
      <c r="BQ9" s="613"/>
      <c r="BR9" s="613"/>
      <c r="BS9" s="614" t="s">
        <v>121</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637159</v>
      </c>
      <c r="CS9" s="611"/>
      <c r="CT9" s="611"/>
      <c r="CU9" s="611"/>
      <c r="CV9" s="611"/>
      <c r="CW9" s="611"/>
      <c r="CX9" s="611"/>
      <c r="CY9" s="612"/>
      <c r="CZ9" s="613">
        <v>16</v>
      </c>
      <c r="DA9" s="613"/>
      <c r="DB9" s="613"/>
      <c r="DC9" s="613"/>
      <c r="DD9" s="619">
        <v>102951</v>
      </c>
      <c r="DE9" s="611"/>
      <c r="DF9" s="611"/>
      <c r="DG9" s="611"/>
      <c r="DH9" s="611"/>
      <c r="DI9" s="611"/>
      <c r="DJ9" s="611"/>
      <c r="DK9" s="611"/>
      <c r="DL9" s="611"/>
      <c r="DM9" s="611"/>
      <c r="DN9" s="611"/>
      <c r="DO9" s="611"/>
      <c r="DP9" s="612"/>
      <c r="DQ9" s="619">
        <v>324091</v>
      </c>
      <c r="DR9" s="611"/>
      <c r="DS9" s="611"/>
      <c r="DT9" s="611"/>
      <c r="DU9" s="611"/>
      <c r="DV9" s="611"/>
      <c r="DW9" s="611"/>
      <c r="DX9" s="611"/>
      <c r="DY9" s="611"/>
      <c r="DZ9" s="611"/>
      <c r="EA9" s="611"/>
      <c r="EB9" s="611"/>
      <c r="EC9" s="620"/>
    </row>
    <row r="10" spans="2:143" ht="11.25" customHeight="1" x14ac:dyDescent="0.2">
      <c r="B10" s="607" t="s">
        <v>232</v>
      </c>
      <c r="C10" s="608"/>
      <c r="D10" s="608"/>
      <c r="E10" s="608"/>
      <c r="F10" s="608"/>
      <c r="G10" s="608"/>
      <c r="H10" s="608"/>
      <c r="I10" s="608"/>
      <c r="J10" s="608"/>
      <c r="K10" s="608"/>
      <c r="L10" s="608"/>
      <c r="M10" s="608"/>
      <c r="N10" s="608"/>
      <c r="O10" s="608"/>
      <c r="P10" s="608"/>
      <c r="Q10" s="609"/>
      <c r="R10" s="610" t="s">
        <v>121</v>
      </c>
      <c r="S10" s="611"/>
      <c r="T10" s="611"/>
      <c r="U10" s="611"/>
      <c r="V10" s="611"/>
      <c r="W10" s="611"/>
      <c r="X10" s="611"/>
      <c r="Y10" s="612"/>
      <c r="Z10" s="613" t="s">
        <v>121</v>
      </c>
      <c r="AA10" s="613"/>
      <c r="AB10" s="613"/>
      <c r="AC10" s="613"/>
      <c r="AD10" s="614" t="s">
        <v>121</v>
      </c>
      <c r="AE10" s="614"/>
      <c r="AF10" s="614"/>
      <c r="AG10" s="614"/>
      <c r="AH10" s="614"/>
      <c r="AI10" s="614"/>
      <c r="AJ10" s="614"/>
      <c r="AK10" s="614"/>
      <c r="AL10" s="615" t="s">
        <v>121</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23513</v>
      </c>
      <c r="BH10" s="611"/>
      <c r="BI10" s="611"/>
      <c r="BJ10" s="611"/>
      <c r="BK10" s="611"/>
      <c r="BL10" s="611"/>
      <c r="BM10" s="611"/>
      <c r="BN10" s="612"/>
      <c r="BO10" s="613">
        <v>2.5</v>
      </c>
      <c r="BP10" s="613"/>
      <c r="BQ10" s="613"/>
      <c r="BR10" s="613"/>
      <c r="BS10" s="614" t="s">
        <v>121</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t="s">
        <v>121</v>
      </c>
      <c r="CS10" s="611"/>
      <c r="CT10" s="611"/>
      <c r="CU10" s="611"/>
      <c r="CV10" s="611"/>
      <c r="CW10" s="611"/>
      <c r="CX10" s="611"/>
      <c r="CY10" s="612"/>
      <c r="CZ10" s="613" t="s">
        <v>121</v>
      </c>
      <c r="DA10" s="613"/>
      <c r="DB10" s="613"/>
      <c r="DC10" s="613"/>
      <c r="DD10" s="619" t="s">
        <v>121</v>
      </c>
      <c r="DE10" s="611"/>
      <c r="DF10" s="611"/>
      <c r="DG10" s="611"/>
      <c r="DH10" s="611"/>
      <c r="DI10" s="611"/>
      <c r="DJ10" s="611"/>
      <c r="DK10" s="611"/>
      <c r="DL10" s="611"/>
      <c r="DM10" s="611"/>
      <c r="DN10" s="611"/>
      <c r="DO10" s="611"/>
      <c r="DP10" s="612"/>
      <c r="DQ10" s="619" t="s">
        <v>121</v>
      </c>
      <c r="DR10" s="611"/>
      <c r="DS10" s="611"/>
      <c r="DT10" s="611"/>
      <c r="DU10" s="611"/>
      <c r="DV10" s="611"/>
      <c r="DW10" s="611"/>
      <c r="DX10" s="611"/>
      <c r="DY10" s="611"/>
      <c r="DZ10" s="611"/>
      <c r="EA10" s="611"/>
      <c r="EB10" s="611"/>
      <c r="EC10" s="620"/>
    </row>
    <row r="11" spans="2:143" ht="11.25" customHeight="1" x14ac:dyDescent="0.2">
      <c r="B11" s="607" t="s">
        <v>235</v>
      </c>
      <c r="C11" s="608"/>
      <c r="D11" s="608"/>
      <c r="E11" s="608"/>
      <c r="F11" s="608"/>
      <c r="G11" s="608"/>
      <c r="H11" s="608"/>
      <c r="I11" s="608"/>
      <c r="J11" s="608"/>
      <c r="K11" s="608"/>
      <c r="L11" s="608"/>
      <c r="M11" s="608"/>
      <c r="N11" s="608"/>
      <c r="O11" s="608"/>
      <c r="P11" s="608"/>
      <c r="Q11" s="609"/>
      <c r="R11" s="610">
        <v>156494</v>
      </c>
      <c r="S11" s="611"/>
      <c r="T11" s="611"/>
      <c r="U11" s="611"/>
      <c r="V11" s="611"/>
      <c r="W11" s="611"/>
      <c r="X11" s="611"/>
      <c r="Y11" s="612"/>
      <c r="Z11" s="615">
        <v>3.6</v>
      </c>
      <c r="AA11" s="616"/>
      <c r="AB11" s="616"/>
      <c r="AC11" s="622"/>
      <c r="AD11" s="619">
        <v>156494</v>
      </c>
      <c r="AE11" s="611"/>
      <c r="AF11" s="611"/>
      <c r="AG11" s="611"/>
      <c r="AH11" s="611"/>
      <c r="AI11" s="611"/>
      <c r="AJ11" s="611"/>
      <c r="AK11" s="612"/>
      <c r="AL11" s="615">
        <v>6</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10635</v>
      </c>
      <c r="BH11" s="611"/>
      <c r="BI11" s="611"/>
      <c r="BJ11" s="611"/>
      <c r="BK11" s="611"/>
      <c r="BL11" s="611"/>
      <c r="BM11" s="611"/>
      <c r="BN11" s="612"/>
      <c r="BO11" s="613">
        <v>1.1000000000000001</v>
      </c>
      <c r="BP11" s="613"/>
      <c r="BQ11" s="613"/>
      <c r="BR11" s="613"/>
      <c r="BS11" s="614" t="s">
        <v>121</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83491</v>
      </c>
      <c r="CS11" s="611"/>
      <c r="CT11" s="611"/>
      <c r="CU11" s="611"/>
      <c r="CV11" s="611"/>
      <c r="CW11" s="611"/>
      <c r="CX11" s="611"/>
      <c r="CY11" s="612"/>
      <c r="CZ11" s="613">
        <v>2.1</v>
      </c>
      <c r="DA11" s="613"/>
      <c r="DB11" s="613"/>
      <c r="DC11" s="613"/>
      <c r="DD11" s="619">
        <v>3764</v>
      </c>
      <c r="DE11" s="611"/>
      <c r="DF11" s="611"/>
      <c r="DG11" s="611"/>
      <c r="DH11" s="611"/>
      <c r="DI11" s="611"/>
      <c r="DJ11" s="611"/>
      <c r="DK11" s="611"/>
      <c r="DL11" s="611"/>
      <c r="DM11" s="611"/>
      <c r="DN11" s="611"/>
      <c r="DO11" s="611"/>
      <c r="DP11" s="612"/>
      <c r="DQ11" s="619">
        <v>55870</v>
      </c>
      <c r="DR11" s="611"/>
      <c r="DS11" s="611"/>
      <c r="DT11" s="611"/>
      <c r="DU11" s="611"/>
      <c r="DV11" s="611"/>
      <c r="DW11" s="611"/>
      <c r="DX11" s="611"/>
      <c r="DY11" s="611"/>
      <c r="DZ11" s="611"/>
      <c r="EA11" s="611"/>
      <c r="EB11" s="611"/>
      <c r="EC11" s="620"/>
    </row>
    <row r="12" spans="2:143" ht="11.25" customHeight="1" x14ac:dyDescent="0.2">
      <c r="B12" s="607" t="s">
        <v>238</v>
      </c>
      <c r="C12" s="608"/>
      <c r="D12" s="608"/>
      <c r="E12" s="608"/>
      <c r="F12" s="608"/>
      <c r="G12" s="608"/>
      <c r="H12" s="608"/>
      <c r="I12" s="608"/>
      <c r="J12" s="608"/>
      <c r="K12" s="608"/>
      <c r="L12" s="608"/>
      <c r="M12" s="608"/>
      <c r="N12" s="608"/>
      <c r="O12" s="608"/>
      <c r="P12" s="608"/>
      <c r="Q12" s="609"/>
      <c r="R12" s="610">
        <v>17443</v>
      </c>
      <c r="S12" s="611"/>
      <c r="T12" s="611"/>
      <c r="U12" s="611"/>
      <c r="V12" s="611"/>
      <c r="W12" s="611"/>
      <c r="X12" s="611"/>
      <c r="Y12" s="612"/>
      <c r="Z12" s="613">
        <v>0.4</v>
      </c>
      <c r="AA12" s="613"/>
      <c r="AB12" s="613"/>
      <c r="AC12" s="613"/>
      <c r="AD12" s="614">
        <v>17443</v>
      </c>
      <c r="AE12" s="614"/>
      <c r="AF12" s="614"/>
      <c r="AG12" s="614"/>
      <c r="AH12" s="614"/>
      <c r="AI12" s="614"/>
      <c r="AJ12" s="614"/>
      <c r="AK12" s="614"/>
      <c r="AL12" s="615">
        <v>0.7</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547308</v>
      </c>
      <c r="BH12" s="611"/>
      <c r="BI12" s="611"/>
      <c r="BJ12" s="611"/>
      <c r="BK12" s="611"/>
      <c r="BL12" s="611"/>
      <c r="BM12" s="611"/>
      <c r="BN12" s="612"/>
      <c r="BO12" s="613">
        <v>57.1</v>
      </c>
      <c r="BP12" s="613"/>
      <c r="BQ12" s="613"/>
      <c r="BR12" s="613"/>
      <c r="BS12" s="614" t="s">
        <v>121</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140731</v>
      </c>
      <c r="CS12" s="611"/>
      <c r="CT12" s="611"/>
      <c r="CU12" s="611"/>
      <c r="CV12" s="611"/>
      <c r="CW12" s="611"/>
      <c r="CX12" s="611"/>
      <c r="CY12" s="612"/>
      <c r="CZ12" s="613">
        <v>3.5</v>
      </c>
      <c r="DA12" s="613"/>
      <c r="DB12" s="613"/>
      <c r="DC12" s="613"/>
      <c r="DD12" s="619">
        <v>9079</v>
      </c>
      <c r="DE12" s="611"/>
      <c r="DF12" s="611"/>
      <c r="DG12" s="611"/>
      <c r="DH12" s="611"/>
      <c r="DI12" s="611"/>
      <c r="DJ12" s="611"/>
      <c r="DK12" s="611"/>
      <c r="DL12" s="611"/>
      <c r="DM12" s="611"/>
      <c r="DN12" s="611"/>
      <c r="DO12" s="611"/>
      <c r="DP12" s="612"/>
      <c r="DQ12" s="619">
        <v>91571</v>
      </c>
      <c r="DR12" s="611"/>
      <c r="DS12" s="611"/>
      <c r="DT12" s="611"/>
      <c r="DU12" s="611"/>
      <c r="DV12" s="611"/>
      <c r="DW12" s="611"/>
      <c r="DX12" s="611"/>
      <c r="DY12" s="611"/>
      <c r="DZ12" s="611"/>
      <c r="EA12" s="611"/>
      <c r="EB12" s="611"/>
      <c r="EC12" s="620"/>
    </row>
    <row r="13" spans="2:143" ht="11.25" customHeight="1" x14ac:dyDescent="0.2">
      <c r="B13" s="607" t="s">
        <v>241</v>
      </c>
      <c r="C13" s="608"/>
      <c r="D13" s="608"/>
      <c r="E13" s="608"/>
      <c r="F13" s="608"/>
      <c r="G13" s="608"/>
      <c r="H13" s="608"/>
      <c r="I13" s="608"/>
      <c r="J13" s="608"/>
      <c r="K13" s="608"/>
      <c r="L13" s="608"/>
      <c r="M13" s="608"/>
      <c r="N13" s="608"/>
      <c r="O13" s="608"/>
      <c r="P13" s="608"/>
      <c r="Q13" s="609"/>
      <c r="R13" s="610" t="s">
        <v>121</v>
      </c>
      <c r="S13" s="611"/>
      <c r="T13" s="611"/>
      <c r="U13" s="611"/>
      <c r="V13" s="611"/>
      <c r="W13" s="611"/>
      <c r="X13" s="611"/>
      <c r="Y13" s="612"/>
      <c r="Z13" s="613" t="s">
        <v>121</v>
      </c>
      <c r="AA13" s="613"/>
      <c r="AB13" s="613"/>
      <c r="AC13" s="613"/>
      <c r="AD13" s="614" t="s">
        <v>121</v>
      </c>
      <c r="AE13" s="614"/>
      <c r="AF13" s="614"/>
      <c r="AG13" s="614"/>
      <c r="AH13" s="614"/>
      <c r="AI13" s="614"/>
      <c r="AJ13" s="614"/>
      <c r="AK13" s="614"/>
      <c r="AL13" s="615" t="s">
        <v>121</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547279</v>
      </c>
      <c r="BH13" s="611"/>
      <c r="BI13" s="611"/>
      <c r="BJ13" s="611"/>
      <c r="BK13" s="611"/>
      <c r="BL13" s="611"/>
      <c r="BM13" s="611"/>
      <c r="BN13" s="612"/>
      <c r="BO13" s="613">
        <v>57.1</v>
      </c>
      <c r="BP13" s="613"/>
      <c r="BQ13" s="613"/>
      <c r="BR13" s="613"/>
      <c r="BS13" s="614" t="s">
        <v>121</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140585</v>
      </c>
      <c r="CS13" s="611"/>
      <c r="CT13" s="611"/>
      <c r="CU13" s="611"/>
      <c r="CV13" s="611"/>
      <c r="CW13" s="611"/>
      <c r="CX13" s="611"/>
      <c r="CY13" s="612"/>
      <c r="CZ13" s="613">
        <v>3.5</v>
      </c>
      <c r="DA13" s="613"/>
      <c r="DB13" s="613"/>
      <c r="DC13" s="613"/>
      <c r="DD13" s="619">
        <v>92985</v>
      </c>
      <c r="DE13" s="611"/>
      <c r="DF13" s="611"/>
      <c r="DG13" s="611"/>
      <c r="DH13" s="611"/>
      <c r="DI13" s="611"/>
      <c r="DJ13" s="611"/>
      <c r="DK13" s="611"/>
      <c r="DL13" s="611"/>
      <c r="DM13" s="611"/>
      <c r="DN13" s="611"/>
      <c r="DO13" s="611"/>
      <c r="DP13" s="612"/>
      <c r="DQ13" s="619">
        <v>70562</v>
      </c>
      <c r="DR13" s="611"/>
      <c r="DS13" s="611"/>
      <c r="DT13" s="611"/>
      <c r="DU13" s="611"/>
      <c r="DV13" s="611"/>
      <c r="DW13" s="611"/>
      <c r="DX13" s="611"/>
      <c r="DY13" s="611"/>
      <c r="DZ13" s="611"/>
      <c r="EA13" s="611"/>
      <c r="EB13" s="611"/>
      <c r="EC13" s="620"/>
    </row>
    <row r="14" spans="2:143" ht="11.25" customHeight="1" x14ac:dyDescent="0.2">
      <c r="B14" s="607" t="s">
        <v>244</v>
      </c>
      <c r="C14" s="608"/>
      <c r="D14" s="608"/>
      <c r="E14" s="608"/>
      <c r="F14" s="608"/>
      <c r="G14" s="608"/>
      <c r="H14" s="608"/>
      <c r="I14" s="608"/>
      <c r="J14" s="608"/>
      <c r="K14" s="608"/>
      <c r="L14" s="608"/>
      <c r="M14" s="608"/>
      <c r="N14" s="608"/>
      <c r="O14" s="608"/>
      <c r="P14" s="608"/>
      <c r="Q14" s="609"/>
      <c r="R14" s="610">
        <v>481</v>
      </c>
      <c r="S14" s="611"/>
      <c r="T14" s="611"/>
      <c r="U14" s="611"/>
      <c r="V14" s="611"/>
      <c r="W14" s="611"/>
      <c r="X14" s="611"/>
      <c r="Y14" s="612"/>
      <c r="Z14" s="613">
        <v>0</v>
      </c>
      <c r="AA14" s="613"/>
      <c r="AB14" s="613"/>
      <c r="AC14" s="613"/>
      <c r="AD14" s="614">
        <v>481</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22491</v>
      </c>
      <c r="BH14" s="611"/>
      <c r="BI14" s="611"/>
      <c r="BJ14" s="611"/>
      <c r="BK14" s="611"/>
      <c r="BL14" s="611"/>
      <c r="BM14" s="611"/>
      <c r="BN14" s="612"/>
      <c r="BO14" s="613">
        <v>2.2999999999999998</v>
      </c>
      <c r="BP14" s="613"/>
      <c r="BQ14" s="613"/>
      <c r="BR14" s="613"/>
      <c r="BS14" s="614" t="s">
        <v>121</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200944</v>
      </c>
      <c r="CS14" s="611"/>
      <c r="CT14" s="611"/>
      <c r="CU14" s="611"/>
      <c r="CV14" s="611"/>
      <c r="CW14" s="611"/>
      <c r="CX14" s="611"/>
      <c r="CY14" s="612"/>
      <c r="CZ14" s="613">
        <v>5.0999999999999996</v>
      </c>
      <c r="DA14" s="613"/>
      <c r="DB14" s="613"/>
      <c r="DC14" s="613"/>
      <c r="DD14" s="619" t="s">
        <v>121</v>
      </c>
      <c r="DE14" s="611"/>
      <c r="DF14" s="611"/>
      <c r="DG14" s="611"/>
      <c r="DH14" s="611"/>
      <c r="DI14" s="611"/>
      <c r="DJ14" s="611"/>
      <c r="DK14" s="611"/>
      <c r="DL14" s="611"/>
      <c r="DM14" s="611"/>
      <c r="DN14" s="611"/>
      <c r="DO14" s="611"/>
      <c r="DP14" s="612"/>
      <c r="DQ14" s="619">
        <v>200888</v>
      </c>
      <c r="DR14" s="611"/>
      <c r="DS14" s="611"/>
      <c r="DT14" s="611"/>
      <c r="DU14" s="611"/>
      <c r="DV14" s="611"/>
      <c r="DW14" s="611"/>
      <c r="DX14" s="611"/>
      <c r="DY14" s="611"/>
      <c r="DZ14" s="611"/>
      <c r="EA14" s="611"/>
      <c r="EB14" s="611"/>
      <c r="EC14" s="620"/>
    </row>
    <row r="15" spans="2:143" ht="11.25" customHeight="1" x14ac:dyDescent="0.2">
      <c r="B15" s="607" t="s">
        <v>247</v>
      </c>
      <c r="C15" s="608"/>
      <c r="D15" s="608"/>
      <c r="E15" s="608"/>
      <c r="F15" s="608"/>
      <c r="G15" s="608"/>
      <c r="H15" s="608"/>
      <c r="I15" s="608"/>
      <c r="J15" s="608"/>
      <c r="K15" s="608"/>
      <c r="L15" s="608"/>
      <c r="M15" s="608"/>
      <c r="N15" s="608"/>
      <c r="O15" s="608"/>
      <c r="P15" s="608"/>
      <c r="Q15" s="609"/>
      <c r="R15" s="610" t="s">
        <v>121</v>
      </c>
      <c r="S15" s="611"/>
      <c r="T15" s="611"/>
      <c r="U15" s="611"/>
      <c r="V15" s="611"/>
      <c r="W15" s="611"/>
      <c r="X15" s="611"/>
      <c r="Y15" s="612"/>
      <c r="Z15" s="613" t="s">
        <v>121</v>
      </c>
      <c r="AA15" s="613"/>
      <c r="AB15" s="613"/>
      <c r="AC15" s="613"/>
      <c r="AD15" s="614" t="s">
        <v>121</v>
      </c>
      <c r="AE15" s="614"/>
      <c r="AF15" s="614"/>
      <c r="AG15" s="614"/>
      <c r="AH15" s="614"/>
      <c r="AI15" s="614"/>
      <c r="AJ15" s="614"/>
      <c r="AK15" s="614"/>
      <c r="AL15" s="615" t="s">
        <v>121</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33497</v>
      </c>
      <c r="BH15" s="611"/>
      <c r="BI15" s="611"/>
      <c r="BJ15" s="611"/>
      <c r="BK15" s="611"/>
      <c r="BL15" s="611"/>
      <c r="BM15" s="611"/>
      <c r="BN15" s="612"/>
      <c r="BO15" s="613">
        <v>3.5</v>
      </c>
      <c r="BP15" s="613"/>
      <c r="BQ15" s="613"/>
      <c r="BR15" s="613"/>
      <c r="BS15" s="614" t="s">
        <v>121</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375615</v>
      </c>
      <c r="CS15" s="611"/>
      <c r="CT15" s="611"/>
      <c r="CU15" s="611"/>
      <c r="CV15" s="611"/>
      <c r="CW15" s="611"/>
      <c r="CX15" s="611"/>
      <c r="CY15" s="612"/>
      <c r="CZ15" s="613">
        <v>9.4</v>
      </c>
      <c r="DA15" s="613"/>
      <c r="DB15" s="613"/>
      <c r="DC15" s="613"/>
      <c r="DD15" s="619">
        <v>61948</v>
      </c>
      <c r="DE15" s="611"/>
      <c r="DF15" s="611"/>
      <c r="DG15" s="611"/>
      <c r="DH15" s="611"/>
      <c r="DI15" s="611"/>
      <c r="DJ15" s="611"/>
      <c r="DK15" s="611"/>
      <c r="DL15" s="611"/>
      <c r="DM15" s="611"/>
      <c r="DN15" s="611"/>
      <c r="DO15" s="611"/>
      <c r="DP15" s="612"/>
      <c r="DQ15" s="619">
        <v>287068</v>
      </c>
      <c r="DR15" s="611"/>
      <c r="DS15" s="611"/>
      <c r="DT15" s="611"/>
      <c r="DU15" s="611"/>
      <c r="DV15" s="611"/>
      <c r="DW15" s="611"/>
      <c r="DX15" s="611"/>
      <c r="DY15" s="611"/>
      <c r="DZ15" s="611"/>
      <c r="EA15" s="611"/>
      <c r="EB15" s="611"/>
      <c r="EC15" s="620"/>
    </row>
    <row r="16" spans="2:143" ht="11.25" customHeight="1" x14ac:dyDescent="0.2">
      <c r="B16" s="607" t="s">
        <v>250</v>
      </c>
      <c r="C16" s="608"/>
      <c r="D16" s="608"/>
      <c r="E16" s="608"/>
      <c r="F16" s="608"/>
      <c r="G16" s="608"/>
      <c r="H16" s="608"/>
      <c r="I16" s="608"/>
      <c r="J16" s="608"/>
      <c r="K16" s="608"/>
      <c r="L16" s="608"/>
      <c r="M16" s="608"/>
      <c r="N16" s="608"/>
      <c r="O16" s="608"/>
      <c r="P16" s="608"/>
      <c r="Q16" s="609"/>
      <c r="R16" s="610">
        <v>6839</v>
      </c>
      <c r="S16" s="611"/>
      <c r="T16" s="611"/>
      <c r="U16" s="611"/>
      <c r="V16" s="611"/>
      <c r="W16" s="611"/>
      <c r="X16" s="611"/>
      <c r="Y16" s="612"/>
      <c r="Z16" s="613">
        <v>0.2</v>
      </c>
      <c r="AA16" s="613"/>
      <c r="AB16" s="613"/>
      <c r="AC16" s="613"/>
      <c r="AD16" s="614">
        <v>6839</v>
      </c>
      <c r="AE16" s="614"/>
      <c r="AF16" s="614"/>
      <c r="AG16" s="614"/>
      <c r="AH16" s="614"/>
      <c r="AI16" s="614"/>
      <c r="AJ16" s="614"/>
      <c r="AK16" s="614"/>
      <c r="AL16" s="615">
        <v>0.3</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121</v>
      </c>
      <c r="BH16" s="611"/>
      <c r="BI16" s="611"/>
      <c r="BJ16" s="611"/>
      <c r="BK16" s="611"/>
      <c r="BL16" s="611"/>
      <c r="BM16" s="611"/>
      <c r="BN16" s="612"/>
      <c r="BO16" s="613" t="s">
        <v>121</v>
      </c>
      <c r="BP16" s="613"/>
      <c r="BQ16" s="613"/>
      <c r="BR16" s="613"/>
      <c r="BS16" s="614" t="s">
        <v>121</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884</v>
      </c>
      <c r="CS16" s="611"/>
      <c r="CT16" s="611"/>
      <c r="CU16" s="611"/>
      <c r="CV16" s="611"/>
      <c r="CW16" s="611"/>
      <c r="CX16" s="611"/>
      <c r="CY16" s="612"/>
      <c r="CZ16" s="613">
        <v>0</v>
      </c>
      <c r="DA16" s="613"/>
      <c r="DB16" s="613"/>
      <c r="DC16" s="613"/>
      <c r="DD16" s="619" t="s">
        <v>121</v>
      </c>
      <c r="DE16" s="611"/>
      <c r="DF16" s="611"/>
      <c r="DG16" s="611"/>
      <c r="DH16" s="611"/>
      <c r="DI16" s="611"/>
      <c r="DJ16" s="611"/>
      <c r="DK16" s="611"/>
      <c r="DL16" s="611"/>
      <c r="DM16" s="611"/>
      <c r="DN16" s="611"/>
      <c r="DO16" s="611"/>
      <c r="DP16" s="612"/>
      <c r="DQ16" s="619">
        <v>784</v>
      </c>
      <c r="DR16" s="611"/>
      <c r="DS16" s="611"/>
      <c r="DT16" s="611"/>
      <c r="DU16" s="611"/>
      <c r="DV16" s="611"/>
      <c r="DW16" s="611"/>
      <c r="DX16" s="611"/>
      <c r="DY16" s="611"/>
      <c r="DZ16" s="611"/>
      <c r="EA16" s="611"/>
      <c r="EB16" s="611"/>
      <c r="EC16" s="620"/>
    </row>
    <row r="17" spans="2:133" ht="11.25" customHeight="1" x14ac:dyDescent="0.2">
      <c r="B17" s="607" t="s">
        <v>253</v>
      </c>
      <c r="C17" s="608"/>
      <c r="D17" s="608"/>
      <c r="E17" s="608"/>
      <c r="F17" s="608"/>
      <c r="G17" s="608"/>
      <c r="H17" s="608"/>
      <c r="I17" s="608"/>
      <c r="J17" s="608"/>
      <c r="K17" s="608"/>
      <c r="L17" s="608"/>
      <c r="M17" s="608"/>
      <c r="N17" s="608"/>
      <c r="O17" s="608"/>
      <c r="P17" s="608"/>
      <c r="Q17" s="609"/>
      <c r="R17" s="610">
        <v>9964</v>
      </c>
      <c r="S17" s="611"/>
      <c r="T17" s="611"/>
      <c r="U17" s="611"/>
      <c r="V17" s="611"/>
      <c r="W17" s="611"/>
      <c r="X17" s="611"/>
      <c r="Y17" s="612"/>
      <c r="Z17" s="613">
        <v>0.2</v>
      </c>
      <c r="AA17" s="613"/>
      <c r="AB17" s="613"/>
      <c r="AC17" s="613"/>
      <c r="AD17" s="614">
        <v>9964</v>
      </c>
      <c r="AE17" s="614"/>
      <c r="AF17" s="614"/>
      <c r="AG17" s="614"/>
      <c r="AH17" s="614"/>
      <c r="AI17" s="614"/>
      <c r="AJ17" s="614"/>
      <c r="AK17" s="614"/>
      <c r="AL17" s="615">
        <v>0.4</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121</v>
      </c>
      <c r="BH17" s="611"/>
      <c r="BI17" s="611"/>
      <c r="BJ17" s="611"/>
      <c r="BK17" s="611"/>
      <c r="BL17" s="611"/>
      <c r="BM17" s="611"/>
      <c r="BN17" s="612"/>
      <c r="BO17" s="613" t="s">
        <v>121</v>
      </c>
      <c r="BP17" s="613"/>
      <c r="BQ17" s="613"/>
      <c r="BR17" s="613"/>
      <c r="BS17" s="614" t="s">
        <v>121</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348225</v>
      </c>
      <c r="CS17" s="611"/>
      <c r="CT17" s="611"/>
      <c r="CU17" s="611"/>
      <c r="CV17" s="611"/>
      <c r="CW17" s="611"/>
      <c r="CX17" s="611"/>
      <c r="CY17" s="612"/>
      <c r="CZ17" s="613">
        <v>8.8000000000000007</v>
      </c>
      <c r="DA17" s="613"/>
      <c r="DB17" s="613"/>
      <c r="DC17" s="613"/>
      <c r="DD17" s="619" t="s">
        <v>121</v>
      </c>
      <c r="DE17" s="611"/>
      <c r="DF17" s="611"/>
      <c r="DG17" s="611"/>
      <c r="DH17" s="611"/>
      <c r="DI17" s="611"/>
      <c r="DJ17" s="611"/>
      <c r="DK17" s="611"/>
      <c r="DL17" s="611"/>
      <c r="DM17" s="611"/>
      <c r="DN17" s="611"/>
      <c r="DO17" s="611"/>
      <c r="DP17" s="612"/>
      <c r="DQ17" s="619">
        <v>328901</v>
      </c>
      <c r="DR17" s="611"/>
      <c r="DS17" s="611"/>
      <c r="DT17" s="611"/>
      <c r="DU17" s="611"/>
      <c r="DV17" s="611"/>
      <c r="DW17" s="611"/>
      <c r="DX17" s="611"/>
      <c r="DY17" s="611"/>
      <c r="DZ17" s="611"/>
      <c r="EA17" s="611"/>
      <c r="EB17" s="611"/>
      <c r="EC17" s="620"/>
    </row>
    <row r="18" spans="2:133" ht="11.25" customHeight="1" x14ac:dyDescent="0.2">
      <c r="B18" s="607" t="s">
        <v>256</v>
      </c>
      <c r="C18" s="608"/>
      <c r="D18" s="608"/>
      <c r="E18" s="608"/>
      <c r="F18" s="608"/>
      <c r="G18" s="608"/>
      <c r="H18" s="608"/>
      <c r="I18" s="608"/>
      <c r="J18" s="608"/>
      <c r="K18" s="608"/>
      <c r="L18" s="608"/>
      <c r="M18" s="608"/>
      <c r="N18" s="608"/>
      <c r="O18" s="608"/>
      <c r="P18" s="608"/>
      <c r="Q18" s="609"/>
      <c r="R18" s="610">
        <v>3699</v>
      </c>
      <c r="S18" s="611"/>
      <c r="T18" s="611"/>
      <c r="U18" s="611"/>
      <c r="V18" s="611"/>
      <c r="W18" s="611"/>
      <c r="X18" s="611"/>
      <c r="Y18" s="612"/>
      <c r="Z18" s="613">
        <v>0.1</v>
      </c>
      <c r="AA18" s="613"/>
      <c r="AB18" s="613"/>
      <c r="AC18" s="613"/>
      <c r="AD18" s="614">
        <v>3699</v>
      </c>
      <c r="AE18" s="614"/>
      <c r="AF18" s="614"/>
      <c r="AG18" s="614"/>
      <c r="AH18" s="614"/>
      <c r="AI18" s="614"/>
      <c r="AJ18" s="614"/>
      <c r="AK18" s="614"/>
      <c r="AL18" s="615">
        <v>0.1</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121</v>
      </c>
      <c r="BH18" s="611"/>
      <c r="BI18" s="611"/>
      <c r="BJ18" s="611"/>
      <c r="BK18" s="611"/>
      <c r="BL18" s="611"/>
      <c r="BM18" s="611"/>
      <c r="BN18" s="612"/>
      <c r="BO18" s="613" t="s">
        <v>121</v>
      </c>
      <c r="BP18" s="613"/>
      <c r="BQ18" s="613"/>
      <c r="BR18" s="613"/>
      <c r="BS18" s="614" t="s">
        <v>121</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121</v>
      </c>
      <c r="CS18" s="611"/>
      <c r="CT18" s="611"/>
      <c r="CU18" s="611"/>
      <c r="CV18" s="611"/>
      <c r="CW18" s="611"/>
      <c r="CX18" s="611"/>
      <c r="CY18" s="612"/>
      <c r="CZ18" s="613" t="s">
        <v>121</v>
      </c>
      <c r="DA18" s="613"/>
      <c r="DB18" s="613"/>
      <c r="DC18" s="613"/>
      <c r="DD18" s="619" t="s">
        <v>121</v>
      </c>
      <c r="DE18" s="611"/>
      <c r="DF18" s="611"/>
      <c r="DG18" s="611"/>
      <c r="DH18" s="611"/>
      <c r="DI18" s="611"/>
      <c r="DJ18" s="611"/>
      <c r="DK18" s="611"/>
      <c r="DL18" s="611"/>
      <c r="DM18" s="611"/>
      <c r="DN18" s="611"/>
      <c r="DO18" s="611"/>
      <c r="DP18" s="612"/>
      <c r="DQ18" s="619" t="s">
        <v>121</v>
      </c>
      <c r="DR18" s="611"/>
      <c r="DS18" s="611"/>
      <c r="DT18" s="611"/>
      <c r="DU18" s="611"/>
      <c r="DV18" s="611"/>
      <c r="DW18" s="611"/>
      <c r="DX18" s="611"/>
      <c r="DY18" s="611"/>
      <c r="DZ18" s="611"/>
      <c r="EA18" s="611"/>
      <c r="EB18" s="611"/>
      <c r="EC18" s="620"/>
    </row>
    <row r="19" spans="2:133" ht="11.25" customHeight="1" x14ac:dyDescent="0.2">
      <c r="B19" s="607" t="s">
        <v>259</v>
      </c>
      <c r="C19" s="608"/>
      <c r="D19" s="608"/>
      <c r="E19" s="608"/>
      <c r="F19" s="608"/>
      <c r="G19" s="608"/>
      <c r="H19" s="608"/>
      <c r="I19" s="608"/>
      <c r="J19" s="608"/>
      <c r="K19" s="608"/>
      <c r="L19" s="608"/>
      <c r="M19" s="608"/>
      <c r="N19" s="608"/>
      <c r="O19" s="608"/>
      <c r="P19" s="608"/>
      <c r="Q19" s="609"/>
      <c r="R19" s="610">
        <v>2873</v>
      </c>
      <c r="S19" s="611"/>
      <c r="T19" s="611"/>
      <c r="U19" s="611"/>
      <c r="V19" s="611"/>
      <c r="W19" s="611"/>
      <c r="X19" s="611"/>
      <c r="Y19" s="612"/>
      <c r="Z19" s="613">
        <v>0.1</v>
      </c>
      <c r="AA19" s="613"/>
      <c r="AB19" s="613"/>
      <c r="AC19" s="613"/>
      <c r="AD19" s="614">
        <v>2873</v>
      </c>
      <c r="AE19" s="614"/>
      <c r="AF19" s="614"/>
      <c r="AG19" s="614"/>
      <c r="AH19" s="614"/>
      <c r="AI19" s="614"/>
      <c r="AJ19" s="614"/>
      <c r="AK19" s="614"/>
      <c r="AL19" s="615">
        <v>0.1</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733</v>
      </c>
      <c r="BH19" s="611"/>
      <c r="BI19" s="611"/>
      <c r="BJ19" s="611"/>
      <c r="BK19" s="611"/>
      <c r="BL19" s="611"/>
      <c r="BM19" s="611"/>
      <c r="BN19" s="612"/>
      <c r="BO19" s="613">
        <v>0.1</v>
      </c>
      <c r="BP19" s="613"/>
      <c r="BQ19" s="613"/>
      <c r="BR19" s="613"/>
      <c r="BS19" s="614" t="s">
        <v>121</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121</v>
      </c>
      <c r="CS19" s="611"/>
      <c r="CT19" s="611"/>
      <c r="CU19" s="611"/>
      <c r="CV19" s="611"/>
      <c r="CW19" s="611"/>
      <c r="CX19" s="611"/>
      <c r="CY19" s="612"/>
      <c r="CZ19" s="613" t="s">
        <v>121</v>
      </c>
      <c r="DA19" s="613"/>
      <c r="DB19" s="613"/>
      <c r="DC19" s="613"/>
      <c r="DD19" s="619" t="s">
        <v>121</v>
      </c>
      <c r="DE19" s="611"/>
      <c r="DF19" s="611"/>
      <c r="DG19" s="611"/>
      <c r="DH19" s="611"/>
      <c r="DI19" s="611"/>
      <c r="DJ19" s="611"/>
      <c r="DK19" s="611"/>
      <c r="DL19" s="611"/>
      <c r="DM19" s="611"/>
      <c r="DN19" s="611"/>
      <c r="DO19" s="611"/>
      <c r="DP19" s="612"/>
      <c r="DQ19" s="619" t="s">
        <v>121</v>
      </c>
      <c r="DR19" s="611"/>
      <c r="DS19" s="611"/>
      <c r="DT19" s="611"/>
      <c r="DU19" s="611"/>
      <c r="DV19" s="611"/>
      <c r="DW19" s="611"/>
      <c r="DX19" s="611"/>
      <c r="DY19" s="611"/>
      <c r="DZ19" s="611"/>
      <c r="EA19" s="611"/>
      <c r="EB19" s="611"/>
      <c r="EC19" s="620"/>
    </row>
    <row r="20" spans="2:133" ht="11.25" customHeight="1" x14ac:dyDescent="0.2">
      <c r="B20" s="623" t="s">
        <v>262</v>
      </c>
      <c r="C20" s="624"/>
      <c r="D20" s="624"/>
      <c r="E20" s="624"/>
      <c r="F20" s="624"/>
      <c r="G20" s="624"/>
      <c r="H20" s="624"/>
      <c r="I20" s="624"/>
      <c r="J20" s="624"/>
      <c r="K20" s="624"/>
      <c r="L20" s="624"/>
      <c r="M20" s="624"/>
      <c r="N20" s="624"/>
      <c r="O20" s="624"/>
      <c r="P20" s="624"/>
      <c r="Q20" s="625"/>
      <c r="R20" s="610">
        <v>826</v>
      </c>
      <c r="S20" s="611"/>
      <c r="T20" s="611"/>
      <c r="U20" s="611"/>
      <c r="V20" s="611"/>
      <c r="W20" s="611"/>
      <c r="X20" s="611"/>
      <c r="Y20" s="612"/>
      <c r="Z20" s="613">
        <v>0</v>
      </c>
      <c r="AA20" s="613"/>
      <c r="AB20" s="613"/>
      <c r="AC20" s="613"/>
      <c r="AD20" s="614">
        <v>826</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733</v>
      </c>
      <c r="BH20" s="611"/>
      <c r="BI20" s="611"/>
      <c r="BJ20" s="611"/>
      <c r="BK20" s="611"/>
      <c r="BL20" s="611"/>
      <c r="BM20" s="611"/>
      <c r="BN20" s="612"/>
      <c r="BO20" s="613">
        <v>0.1</v>
      </c>
      <c r="BP20" s="613"/>
      <c r="BQ20" s="613"/>
      <c r="BR20" s="613"/>
      <c r="BS20" s="614" t="s">
        <v>121</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3977423</v>
      </c>
      <c r="CS20" s="611"/>
      <c r="CT20" s="611"/>
      <c r="CU20" s="611"/>
      <c r="CV20" s="611"/>
      <c r="CW20" s="611"/>
      <c r="CX20" s="611"/>
      <c r="CY20" s="612"/>
      <c r="CZ20" s="613">
        <v>100</v>
      </c>
      <c r="DA20" s="613"/>
      <c r="DB20" s="613"/>
      <c r="DC20" s="613"/>
      <c r="DD20" s="619">
        <v>281200</v>
      </c>
      <c r="DE20" s="611"/>
      <c r="DF20" s="611"/>
      <c r="DG20" s="611"/>
      <c r="DH20" s="611"/>
      <c r="DI20" s="611"/>
      <c r="DJ20" s="611"/>
      <c r="DK20" s="611"/>
      <c r="DL20" s="611"/>
      <c r="DM20" s="611"/>
      <c r="DN20" s="611"/>
      <c r="DO20" s="611"/>
      <c r="DP20" s="612"/>
      <c r="DQ20" s="619">
        <v>2944949</v>
      </c>
      <c r="DR20" s="611"/>
      <c r="DS20" s="611"/>
      <c r="DT20" s="611"/>
      <c r="DU20" s="611"/>
      <c r="DV20" s="611"/>
      <c r="DW20" s="611"/>
      <c r="DX20" s="611"/>
      <c r="DY20" s="611"/>
      <c r="DZ20" s="611"/>
      <c r="EA20" s="611"/>
      <c r="EB20" s="611"/>
      <c r="EC20" s="620"/>
    </row>
    <row r="21" spans="2:133" ht="11.25" customHeight="1" x14ac:dyDescent="0.2">
      <c r="B21" s="607" t="s">
        <v>265</v>
      </c>
      <c r="C21" s="608"/>
      <c r="D21" s="608"/>
      <c r="E21" s="608"/>
      <c r="F21" s="608"/>
      <c r="G21" s="608"/>
      <c r="H21" s="608"/>
      <c r="I21" s="608"/>
      <c r="J21" s="608"/>
      <c r="K21" s="608"/>
      <c r="L21" s="608"/>
      <c r="M21" s="608"/>
      <c r="N21" s="608"/>
      <c r="O21" s="608"/>
      <c r="P21" s="608"/>
      <c r="Q21" s="609"/>
      <c r="R21" s="610">
        <v>1493746</v>
      </c>
      <c r="S21" s="611"/>
      <c r="T21" s="611"/>
      <c r="U21" s="611"/>
      <c r="V21" s="611"/>
      <c r="W21" s="611"/>
      <c r="X21" s="611"/>
      <c r="Y21" s="612"/>
      <c r="Z21" s="613">
        <v>34.6</v>
      </c>
      <c r="AA21" s="613"/>
      <c r="AB21" s="613"/>
      <c r="AC21" s="613"/>
      <c r="AD21" s="614">
        <v>1394970</v>
      </c>
      <c r="AE21" s="614"/>
      <c r="AF21" s="614"/>
      <c r="AG21" s="614"/>
      <c r="AH21" s="614"/>
      <c r="AI21" s="614"/>
      <c r="AJ21" s="614"/>
      <c r="AK21" s="614"/>
      <c r="AL21" s="615">
        <v>53.1</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733</v>
      </c>
      <c r="BH21" s="611"/>
      <c r="BI21" s="611"/>
      <c r="BJ21" s="611"/>
      <c r="BK21" s="611"/>
      <c r="BL21" s="611"/>
      <c r="BM21" s="611"/>
      <c r="BN21" s="612"/>
      <c r="BO21" s="613">
        <v>0.1</v>
      </c>
      <c r="BP21" s="613"/>
      <c r="BQ21" s="613"/>
      <c r="BR21" s="613"/>
      <c r="BS21" s="614" t="s">
        <v>121</v>
      </c>
      <c r="BT21" s="614"/>
      <c r="BU21" s="614"/>
      <c r="BV21" s="614"/>
      <c r="BW21" s="614"/>
      <c r="BX21" s="614"/>
      <c r="BY21" s="614"/>
      <c r="BZ21" s="614"/>
      <c r="CA21" s="614"/>
      <c r="CB21" s="618"/>
      <c r="CD21" s="633"/>
      <c r="CE21" s="634"/>
      <c r="CF21" s="634"/>
      <c r="CG21" s="634"/>
      <c r="CH21" s="634"/>
      <c r="CI21" s="634"/>
      <c r="CJ21" s="634"/>
      <c r="CK21" s="634"/>
      <c r="CL21" s="634"/>
      <c r="CM21" s="634"/>
      <c r="CN21" s="634"/>
      <c r="CO21" s="634"/>
      <c r="CP21" s="634"/>
      <c r="CQ21" s="635"/>
      <c r="CR21" s="636"/>
      <c r="CS21" s="629"/>
      <c r="CT21" s="629"/>
      <c r="CU21" s="629"/>
      <c r="CV21" s="629"/>
      <c r="CW21" s="629"/>
      <c r="CX21" s="629"/>
      <c r="CY21" s="637"/>
      <c r="CZ21" s="638"/>
      <c r="DA21" s="638"/>
      <c r="DB21" s="638"/>
      <c r="DC21" s="638"/>
      <c r="DD21" s="628"/>
      <c r="DE21" s="629"/>
      <c r="DF21" s="629"/>
      <c r="DG21" s="629"/>
      <c r="DH21" s="629"/>
      <c r="DI21" s="629"/>
      <c r="DJ21" s="629"/>
      <c r="DK21" s="629"/>
      <c r="DL21" s="629"/>
      <c r="DM21" s="629"/>
      <c r="DN21" s="629"/>
      <c r="DO21" s="629"/>
      <c r="DP21" s="637"/>
      <c r="DQ21" s="628"/>
      <c r="DR21" s="629"/>
      <c r="DS21" s="629"/>
      <c r="DT21" s="629"/>
      <c r="DU21" s="629"/>
      <c r="DV21" s="629"/>
      <c r="DW21" s="629"/>
      <c r="DX21" s="629"/>
      <c r="DY21" s="629"/>
      <c r="DZ21" s="629"/>
      <c r="EA21" s="629"/>
      <c r="EB21" s="629"/>
      <c r="EC21" s="630"/>
    </row>
    <row r="22" spans="2:133" ht="11.25" customHeight="1" x14ac:dyDescent="0.2">
      <c r="B22" s="607" t="s">
        <v>267</v>
      </c>
      <c r="C22" s="608"/>
      <c r="D22" s="608"/>
      <c r="E22" s="608"/>
      <c r="F22" s="608"/>
      <c r="G22" s="608"/>
      <c r="H22" s="608"/>
      <c r="I22" s="608"/>
      <c r="J22" s="608"/>
      <c r="K22" s="608"/>
      <c r="L22" s="608"/>
      <c r="M22" s="608"/>
      <c r="N22" s="608"/>
      <c r="O22" s="608"/>
      <c r="P22" s="608"/>
      <c r="Q22" s="609"/>
      <c r="R22" s="610">
        <v>1394970</v>
      </c>
      <c r="S22" s="611"/>
      <c r="T22" s="611"/>
      <c r="U22" s="611"/>
      <c r="V22" s="611"/>
      <c r="W22" s="611"/>
      <c r="X22" s="611"/>
      <c r="Y22" s="612"/>
      <c r="Z22" s="613">
        <v>32.299999999999997</v>
      </c>
      <c r="AA22" s="613"/>
      <c r="AB22" s="613"/>
      <c r="AC22" s="613"/>
      <c r="AD22" s="614">
        <v>1394970</v>
      </c>
      <c r="AE22" s="614"/>
      <c r="AF22" s="614"/>
      <c r="AG22" s="614"/>
      <c r="AH22" s="614"/>
      <c r="AI22" s="614"/>
      <c r="AJ22" s="614"/>
      <c r="AK22" s="614"/>
      <c r="AL22" s="615">
        <v>53.1</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121</v>
      </c>
      <c r="BH22" s="611"/>
      <c r="BI22" s="611"/>
      <c r="BJ22" s="611"/>
      <c r="BK22" s="611"/>
      <c r="BL22" s="611"/>
      <c r="BM22" s="611"/>
      <c r="BN22" s="612"/>
      <c r="BO22" s="613" t="s">
        <v>121</v>
      </c>
      <c r="BP22" s="613"/>
      <c r="BQ22" s="613"/>
      <c r="BR22" s="613"/>
      <c r="BS22" s="614" t="s">
        <v>121</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270</v>
      </c>
      <c r="C23" s="608"/>
      <c r="D23" s="608"/>
      <c r="E23" s="608"/>
      <c r="F23" s="608"/>
      <c r="G23" s="608"/>
      <c r="H23" s="608"/>
      <c r="I23" s="608"/>
      <c r="J23" s="608"/>
      <c r="K23" s="608"/>
      <c r="L23" s="608"/>
      <c r="M23" s="608"/>
      <c r="N23" s="608"/>
      <c r="O23" s="608"/>
      <c r="P23" s="608"/>
      <c r="Q23" s="609"/>
      <c r="R23" s="610">
        <v>98725</v>
      </c>
      <c r="S23" s="611"/>
      <c r="T23" s="611"/>
      <c r="U23" s="611"/>
      <c r="V23" s="611"/>
      <c r="W23" s="611"/>
      <c r="X23" s="611"/>
      <c r="Y23" s="612"/>
      <c r="Z23" s="613">
        <v>2.2999999999999998</v>
      </c>
      <c r="AA23" s="613"/>
      <c r="AB23" s="613"/>
      <c r="AC23" s="613"/>
      <c r="AD23" s="614" t="s">
        <v>121</v>
      </c>
      <c r="AE23" s="614"/>
      <c r="AF23" s="614"/>
      <c r="AG23" s="614"/>
      <c r="AH23" s="614"/>
      <c r="AI23" s="614"/>
      <c r="AJ23" s="614"/>
      <c r="AK23" s="614"/>
      <c r="AL23" s="615" t="s">
        <v>121</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121</v>
      </c>
      <c r="BH23" s="611"/>
      <c r="BI23" s="611"/>
      <c r="BJ23" s="611"/>
      <c r="BK23" s="611"/>
      <c r="BL23" s="611"/>
      <c r="BM23" s="611"/>
      <c r="BN23" s="612"/>
      <c r="BO23" s="613" t="s">
        <v>121</v>
      </c>
      <c r="BP23" s="613"/>
      <c r="BQ23" s="613"/>
      <c r="BR23" s="613"/>
      <c r="BS23" s="614" t="s">
        <v>121</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9" t="s">
        <v>275</v>
      </c>
      <c r="DM23" s="640"/>
      <c r="DN23" s="640"/>
      <c r="DO23" s="640"/>
      <c r="DP23" s="640"/>
      <c r="DQ23" s="640"/>
      <c r="DR23" s="640"/>
      <c r="DS23" s="640"/>
      <c r="DT23" s="640"/>
      <c r="DU23" s="640"/>
      <c r="DV23" s="641"/>
      <c r="DW23" s="592" t="s">
        <v>276</v>
      </c>
      <c r="DX23" s="593"/>
      <c r="DY23" s="593"/>
      <c r="DZ23" s="593"/>
      <c r="EA23" s="593"/>
      <c r="EB23" s="593"/>
      <c r="EC23" s="594"/>
    </row>
    <row r="24" spans="2:133" ht="11.25" customHeight="1" x14ac:dyDescent="0.2">
      <c r="B24" s="607" t="s">
        <v>277</v>
      </c>
      <c r="C24" s="608"/>
      <c r="D24" s="608"/>
      <c r="E24" s="608"/>
      <c r="F24" s="608"/>
      <c r="G24" s="608"/>
      <c r="H24" s="608"/>
      <c r="I24" s="608"/>
      <c r="J24" s="608"/>
      <c r="K24" s="608"/>
      <c r="L24" s="608"/>
      <c r="M24" s="608"/>
      <c r="N24" s="608"/>
      <c r="O24" s="608"/>
      <c r="P24" s="608"/>
      <c r="Q24" s="609"/>
      <c r="R24" s="610">
        <v>51</v>
      </c>
      <c r="S24" s="611"/>
      <c r="T24" s="611"/>
      <c r="U24" s="611"/>
      <c r="V24" s="611"/>
      <c r="W24" s="611"/>
      <c r="X24" s="611"/>
      <c r="Y24" s="612"/>
      <c r="Z24" s="613">
        <v>0</v>
      </c>
      <c r="AA24" s="613"/>
      <c r="AB24" s="613"/>
      <c r="AC24" s="613"/>
      <c r="AD24" s="614" t="s">
        <v>121</v>
      </c>
      <c r="AE24" s="614"/>
      <c r="AF24" s="614"/>
      <c r="AG24" s="614"/>
      <c r="AH24" s="614"/>
      <c r="AI24" s="614"/>
      <c r="AJ24" s="614"/>
      <c r="AK24" s="614"/>
      <c r="AL24" s="615" t="s">
        <v>121</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121</v>
      </c>
      <c r="BH24" s="611"/>
      <c r="BI24" s="611"/>
      <c r="BJ24" s="611"/>
      <c r="BK24" s="611"/>
      <c r="BL24" s="611"/>
      <c r="BM24" s="611"/>
      <c r="BN24" s="612"/>
      <c r="BO24" s="613" t="s">
        <v>121</v>
      </c>
      <c r="BP24" s="613"/>
      <c r="BQ24" s="613"/>
      <c r="BR24" s="613"/>
      <c r="BS24" s="614" t="s">
        <v>121</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1643491</v>
      </c>
      <c r="CS24" s="600"/>
      <c r="CT24" s="600"/>
      <c r="CU24" s="600"/>
      <c r="CV24" s="600"/>
      <c r="CW24" s="600"/>
      <c r="CX24" s="600"/>
      <c r="CY24" s="601"/>
      <c r="CZ24" s="604">
        <v>41.3</v>
      </c>
      <c r="DA24" s="605"/>
      <c r="DB24" s="605"/>
      <c r="DC24" s="621"/>
      <c r="DD24" s="642">
        <v>1308730</v>
      </c>
      <c r="DE24" s="600"/>
      <c r="DF24" s="600"/>
      <c r="DG24" s="600"/>
      <c r="DH24" s="600"/>
      <c r="DI24" s="600"/>
      <c r="DJ24" s="600"/>
      <c r="DK24" s="601"/>
      <c r="DL24" s="642">
        <v>1193294</v>
      </c>
      <c r="DM24" s="600"/>
      <c r="DN24" s="600"/>
      <c r="DO24" s="600"/>
      <c r="DP24" s="600"/>
      <c r="DQ24" s="600"/>
      <c r="DR24" s="600"/>
      <c r="DS24" s="600"/>
      <c r="DT24" s="600"/>
      <c r="DU24" s="600"/>
      <c r="DV24" s="601"/>
      <c r="DW24" s="604">
        <v>45.2</v>
      </c>
      <c r="DX24" s="605"/>
      <c r="DY24" s="605"/>
      <c r="DZ24" s="605"/>
      <c r="EA24" s="605"/>
      <c r="EB24" s="605"/>
      <c r="EC24" s="606"/>
    </row>
    <row r="25" spans="2:133" ht="11.25" customHeight="1" x14ac:dyDescent="0.2">
      <c r="B25" s="607" t="s">
        <v>280</v>
      </c>
      <c r="C25" s="608"/>
      <c r="D25" s="608"/>
      <c r="E25" s="608"/>
      <c r="F25" s="608"/>
      <c r="G25" s="608"/>
      <c r="H25" s="608"/>
      <c r="I25" s="608"/>
      <c r="J25" s="608"/>
      <c r="K25" s="608"/>
      <c r="L25" s="608"/>
      <c r="M25" s="608"/>
      <c r="N25" s="608"/>
      <c r="O25" s="608"/>
      <c r="P25" s="608"/>
      <c r="Q25" s="609"/>
      <c r="R25" s="610">
        <v>2700762</v>
      </c>
      <c r="S25" s="611"/>
      <c r="T25" s="611"/>
      <c r="U25" s="611"/>
      <c r="V25" s="611"/>
      <c r="W25" s="611"/>
      <c r="X25" s="611"/>
      <c r="Y25" s="612"/>
      <c r="Z25" s="613">
        <v>62.5</v>
      </c>
      <c r="AA25" s="613"/>
      <c r="AB25" s="613"/>
      <c r="AC25" s="613"/>
      <c r="AD25" s="614">
        <v>2601986</v>
      </c>
      <c r="AE25" s="614"/>
      <c r="AF25" s="614"/>
      <c r="AG25" s="614"/>
      <c r="AH25" s="614"/>
      <c r="AI25" s="614"/>
      <c r="AJ25" s="614"/>
      <c r="AK25" s="614"/>
      <c r="AL25" s="615">
        <v>99.1</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121</v>
      </c>
      <c r="BH25" s="611"/>
      <c r="BI25" s="611"/>
      <c r="BJ25" s="611"/>
      <c r="BK25" s="611"/>
      <c r="BL25" s="611"/>
      <c r="BM25" s="611"/>
      <c r="BN25" s="612"/>
      <c r="BO25" s="613" t="s">
        <v>121</v>
      </c>
      <c r="BP25" s="613"/>
      <c r="BQ25" s="613"/>
      <c r="BR25" s="613"/>
      <c r="BS25" s="614" t="s">
        <v>121</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833988</v>
      </c>
      <c r="CS25" s="631"/>
      <c r="CT25" s="631"/>
      <c r="CU25" s="631"/>
      <c r="CV25" s="631"/>
      <c r="CW25" s="631"/>
      <c r="CX25" s="631"/>
      <c r="CY25" s="632"/>
      <c r="CZ25" s="615">
        <v>21</v>
      </c>
      <c r="DA25" s="643"/>
      <c r="DB25" s="643"/>
      <c r="DC25" s="645"/>
      <c r="DD25" s="619">
        <v>767943</v>
      </c>
      <c r="DE25" s="631"/>
      <c r="DF25" s="631"/>
      <c r="DG25" s="631"/>
      <c r="DH25" s="631"/>
      <c r="DI25" s="631"/>
      <c r="DJ25" s="631"/>
      <c r="DK25" s="632"/>
      <c r="DL25" s="619">
        <v>764640</v>
      </c>
      <c r="DM25" s="631"/>
      <c r="DN25" s="631"/>
      <c r="DO25" s="631"/>
      <c r="DP25" s="631"/>
      <c r="DQ25" s="631"/>
      <c r="DR25" s="631"/>
      <c r="DS25" s="631"/>
      <c r="DT25" s="631"/>
      <c r="DU25" s="631"/>
      <c r="DV25" s="632"/>
      <c r="DW25" s="615">
        <v>29</v>
      </c>
      <c r="DX25" s="643"/>
      <c r="DY25" s="643"/>
      <c r="DZ25" s="643"/>
      <c r="EA25" s="643"/>
      <c r="EB25" s="643"/>
      <c r="EC25" s="644"/>
    </row>
    <row r="26" spans="2:133" ht="11.25" customHeight="1" x14ac:dyDescent="0.2">
      <c r="B26" s="607" t="s">
        <v>283</v>
      </c>
      <c r="C26" s="608"/>
      <c r="D26" s="608"/>
      <c r="E26" s="608"/>
      <c r="F26" s="608"/>
      <c r="G26" s="608"/>
      <c r="H26" s="608"/>
      <c r="I26" s="608"/>
      <c r="J26" s="608"/>
      <c r="K26" s="608"/>
      <c r="L26" s="608"/>
      <c r="M26" s="608"/>
      <c r="N26" s="608"/>
      <c r="O26" s="608"/>
      <c r="P26" s="608"/>
      <c r="Q26" s="609"/>
      <c r="R26" s="610">
        <v>712</v>
      </c>
      <c r="S26" s="611"/>
      <c r="T26" s="611"/>
      <c r="U26" s="611"/>
      <c r="V26" s="611"/>
      <c r="W26" s="611"/>
      <c r="X26" s="611"/>
      <c r="Y26" s="612"/>
      <c r="Z26" s="613">
        <v>0</v>
      </c>
      <c r="AA26" s="613"/>
      <c r="AB26" s="613"/>
      <c r="AC26" s="613"/>
      <c r="AD26" s="614">
        <v>712</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121</v>
      </c>
      <c r="BH26" s="611"/>
      <c r="BI26" s="611"/>
      <c r="BJ26" s="611"/>
      <c r="BK26" s="611"/>
      <c r="BL26" s="611"/>
      <c r="BM26" s="611"/>
      <c r="BN26" s="612"/>
      <c r="BO26" s="613" t="s">
        <v>121</v>
      </c>
      <c r="BP26" s="613"/>
      <c r="BQ26" s="613"/>
      <c r="BR26" s="613"/>
      <c r="BS26" s="614" t="s">
        <v>121</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451776</v>
      </c>
      <c r="CS26" s="611"/>
      <c r="CT26" s="611"/>
      <c r="CU26" s="611"/>
      <c r="CV26" s="611"/>
      <c r="CW26" s="611"/>
      <c r="CX26" s="611"/>
      <c r="CY26" s="612"/>
      <c r="CZ26" s="615">
        <v>11.4</v>
      </c>
      <c r="DA26" s="643"/>
      <c r="DB26" s="643"/>
      <c r="DC26" s="645"/>
      <c r="DD26" s="619">
        <v>422036</v>
      </c>
      <c r="DE26" s="611"/>
      <c r="DF26" s="611"/>
      <c r="DG26" s="611"/>
      <c r="DH26" s="611"/>
      <c r="DI26" s="611"/>
      <c r="DJ26" s="611"/>
      <c r="DK26" s="612"/>
      <c r="DL26" s="619" t="s">
        <v>121</v>
      </c>
      <c r="DM26" s="611"/>
      <c r="DN26" s="611"/>
      <c r="DO26" s="611"/>
      <c r="DP26" s="611"/>
      <c r="DQ26" s="611"/>
      <c r="DR26" s="611"/>
      <c r="DS26" s="611"/>
      <c r="DT26" s="611"/>
      <c r="DU26" s="611"/>
      <c r="DV26" s="612"/>
      <c r="DW26" s="615" t="s">
        <v>121</v>
      </c>
      <c r="DX26" s="643"/>
      <c r="DY26" s="643"/>
      <c r="DZ26" s="643"/>
      <c r="EA26" s="643"/>
      <c r="EB26" s="643"/>
      <c r="EC26" s="644"/>
    </row>
    <row r="27" spans="2:133" ht="11.25" customHeight="1" x14ac:dyDescent="0.2">
      <c r="B27" s="607" t="s">
        <v>286</v>
      </c>
      <c r="C27" s="608"/>
      <c r="D27" s="608"/>
      <c r="E27" s="608"/>
      <c r="F27" s="608"/>
      <c r="G27" s="608"/>
      <c r="H27" s="608"/>
      <c r="I27" s="608"/>
      <c r="J27" s="608"/>
      <c r="K27" s="608"/>
      <c r="L27" s="608"/>
      <c r="M27" s="608"/>
      <c r="N27" s="608"/>
      <c r="O27" s="608"/>
      <c r="P27" s="608"/>
      <c r="Q27" s="609"/>
      <c r="R27" s="610">
        <v>251721</v>
      </c>
      <c r="S27" s="611"/>
      <c r="T27" s="611"/>
      <c r="U27" s="611"/>
      <c r="V27" s="611"/>
      <c r="W27" s="611"/>
      <c r="X27" s="611"/>
      <c r="Y27" s="612"/>
      <c r="Z27" s="613">
        <v>5.8</v>
      </c>
      <c r="AA27" s="613"/>
      <c r="AB27" s="613"/>
      <c r="AC27" s="613"/>
      <c r="AD27" s="614" t="s">
        <v>121</v>
      </c>
      <c r="AE27" s="614"/>
      <c r="AF27" s="614"/>
      <c r="AG27" s="614"/>
      <c r="AH27" s="614"/>
      <c r="AI27" s="614"/>
      <c r="AJ27" s="614"/>
      <c r="AK27" s="614"/>
      <c r="AL27" s="615" t="s">
        <v>121</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958133</v>
      </c>
      <c r="BH27" s="611"/>
      <c r="BI27" s="611"/>
      <c r="BJ27" s="611"/>
      <c r="BK27" s="611"/>
      <c r="BL27" s="611"/>
      <c r="BM27" s="611"/>
      <c r="BN27" s="612"/>
      <c r="BO27" s="613">
        <v>100</v>
      </c>
      <c r="BP27" s="613"/>
      <c r="BQ27" s="613"/>
      <c r="BR27" s="613"/>
      <c r="BS27" s="614" t="s">
        <v>121</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461278</v>
      </c>
      <c r="CS27" s="631"/>
      <c r="CT27" s="631"/>
      <c r="CU27" s="631"/>
      <c r="CV27" s="631"/>
      <c r="CW27" s="631"/>
      <c r="CX27" s="631"/>
      <c r="CY27" s="632"/>
      <c r="CZ27" s="615">
        <v>11.6</v>
      </c>
      <c r="DA27" s="643"/>
      <c r="DB27" s="643"/>
      <c r="DC27" s="645"/>
      <c r="DD27" s="619">
        <v>211886</v>
      </c>
      <c r="DE27" s="631"/>
      <c r="DF27" s="631"/>
      <c r="DG27" s="631"/>
      <c r="DH27" s="631"/>
      <c r="DI27" s="631"/>
      <c r="DJ27" s="631"/>
      <c r="DK27" s="632"/>
      <c r="DL27" s="619">
        <v>99753</v>
      </c>
      <c r="DM27" s="631"/>
      <c r="DN27" s="631"/>
      <c r="DO27" s="631"/>
      <c r="DP27" s="631"/>
      <c r="DQ27" s="631"/>
      <c r="DR27" s="631"/>
      <c r="DS27" s="631"/>
      <c r="DT27" s="631"/>
      <c r="DU27" s="631"/>
      <c r="DV27" s="632"/>
      <c r="DW27" s="615">
        <v>3.8</v>
      </c>
      <c r="DX27" s="643"/>
      <c r="DY27" s="643"/>
      <c r="DZ27" s="643"/>
      <c r="EA27" s="643"/>
      <c r="EB27" s="643"/>
      <c r="EC27" s="644"/>
    </row>
    <row r="28" spans="2:133" ht="11.25" customHeight="1" x14ac:dyDescent="0.2">
      <c r="B28" s="607" t="s">
        <v>289</v>
      </c>
      <c r="C28" s="608"/>
      <c r="D28" s="608"/>
      <c r="E28" s="608"/>
      <c r="F28" s="608"/>
      <c r="G28" s="608"/>
      <c r="H28" s="608"/>
      <c r="I28" s="608"/>
      <c r="J28" s="608"/>
      <c r="K28" s="608"/>
      <c r="L28" s="608"/>
      <c r="M28" s="608"/>
      <c r="N28" s="608"/>
      <c r="O28" s="608"/>
      <c r="P28" s="608"/>
      <c r="Q28" s="609"/>
      <c r="R28" s="610">
        <v>42418</v>
      </c>
      <c r="S28" s="611"/>
      <c r="T28" s="611"/>
      <c r="U28" s="611"/>
      <c r="V28" s="611"/>
      <c r="W28" s="611"/>
      <c r="X28" s="611"/>
      <c r="Y28" s="612"/>
      <c r="Z28" s="613">
        <v>1</v>
      </c>
      <c r="AA28" s="613"/>
      <c r="AB28" s="613"/>
      <c r="AC28" s="613"/>
      <c r="AD28" s="614">
        <v>3208</v>
      </c>
      <c r="AE28" s="614"/>
      <c r="AF28" s="614"/>
      <c r="AG28" s="614"/>
      <c r="AH28" s="614"/>
      <c r="AI28" s="614"/>
      <c r="AJ28" s="614"/>
      <c r="AK28" s="614"/>
      <c r="AL28" s="615">
        <v>0.1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348225</v>
      </c>
      <c r="CS28" s="611"/>
      <c r="CT28" s="611"/>
      <c r="CU28" s="611"/>
      <c r="CV28" s="611"/>
      <c r="CW28" s="611"/>
      <c r="CX28" s="611"/>
      <c r="CY28" s="612"/>
      <c r="CZ28" s="615">
        <v>8.8000000000000007</v>
      </c>
      <c r="DA28" s="643"/>
      <c r="DB28" s="643"/>
      <c r="DC28" s="645"/>
      <c r="DD28" s="619">
        <v>328901</v>
      </c>
      <c r="DE28" s="611"/>
      <c r="DF28" s="611"/>
      <c r="DG28" s="611"/>
      <c r="DH28" s="611"/>
      <c r="DI28" s="611"/>
      <c r="DJ28" s="611"/>
      <c r="DK28" s="612"/>
      <c r="DL28" s="619">
        <v>328901</v>
      </c>
      <c r="DM28" s="611"/>
      <c r="DN28" s="611"/>
      <c r="DO28" s="611"/>
      <c r="DP28" s="611"/>
      <c r="DQ28" s="611"/>
      <c r="DR28" s="611"/>
      <c r="DS28" s="611"/>
      <c r="DT28" s="611"/>
      <c r="DU28" s="611"/>
      <c r="DV28" s="612"/>
      <c r="DW28" s="615">
        <v>12.5</v>
      </c>
      <c r="DX28" s="643"/>
      <c r="DY28" s="643"/>
      <c r="DZ28" s="643"/>
      <c r="EA28" s="643"/>
      <c r="EB28" s="643"/>
      <c r="EC28" s="644"/>
    </row>
    <row r="29" spans="2:133" ht="11.25" customHeight="1" x14ac:dyDescent="0.2">
      <c r="B29" s="607" t="s">
        <v>291</v>
      </c>
      <c r="C29" s="608"/>
      <c r="D29" s="608"/>
      <c r="E29" s="608"/>
      <c r="F29" s="608"/>
      <c r="G29" s="608"/>
      <c r="H29" s="608"/>
      <c r="I29" s="608"/>
      <c r="J29" s="608"/>
      <c r="K29" s="608"/>
      <c r="L29" s="608"/>
      <c r="M29" s="608"/>
      <c r="N29" s="608"/>
      <c r="O29" s="608"/>
      <c r="P29" s="608"/>
      <c r="Q29" s="609"/>
      <c r="R29" s="610">
        <v>27134</v>
      </c>
      <c r="S29" s="611"/>
      <c r="T29" s="611"/>
      <c r="U29" s="611"/>
      <c r="V29" s="611"/>
      <c r="W29" s="611"/>
      <c r="X29" s="611"/>
      <c r="Y29" s="612"/>
      <c r="Z29" s="613">
        <v>0.6</v>
      </c>
      <c r="AA29" s="613"/>
      <c r="AB29" s="613"/>
      <c r="AC29" s="613"/>
      <c r="AD29" s="614" t="s">
        <v>121</v>
      </c>
      <c r="AE29" s="614"/>
      <c r="AF29" s="614"/>
      <c r="AG29" s="614"/>
      <c r="AH29" s="614"/>
      <c r="AI29" s="614"/>
      <c r="AJ29" s="614"/>
      <c r="AK29" s="614"/>
      <c r="AL29" s="615" t="s">
        <v>121</v>
      </c>
      <c r="AM29" s="616"/>
      <c r="AN29" s="616"/>
      <c r="AO29" s="617"/>
      <c r="AP29" s="633"/>
      <c r="AQ29" s="634"/>
      <c r="AR29" s="634"/>
      <c r="AS29" s="634"/>
      <c r="AT29" s="634"/>
      <c r="AU29" s="634"/>
      <c r="AV29" s="634"/>
      <c r="AW29" s="634"/>
      <c r="AX29" s="634"/>
      <c r="AY29" s="634"/>
      <c r="AZ29" s="634"/>
      <c r="BA29" s="634"/>
      <c r="BB29" s="634"/>
      <c r="BC29" s="634"/>
      <c r="BD29" s="634"/>
      <c r="BE29" s="634"/>
      <c r="BF29" s="635"/>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292</v>
      </c>
      <c r="CE29" s="649"/>
      <c r="CF29" s="607" t="s">
        <v>66</v>
      </c>
      <c r="CG29" s="608"/>
      <c r="CH29" s="608"/>
      <c r="CI29" s="608"/>
      <c r="CJ29" s="608"/>
      <c r="CK29" s="608"/>
      <c r="CL29" s="608"/>
      <c r="CM29" s="608"/>
      <c r="CN29" s="608"/>
      <c r="CO29" s="608"/>
      <c r="CP29" s="608"/>
      <c r="CQ29" s="609"/>
      <c r="CR29" s="610">
        <v>348225</v>
      </c>
      <c r="CS29" s="631"/>
      <c r="CT29" s="631"/>
      <c r="CU29" s="631"/>
      <c r="CV29" s="631"/>
      <c r="CW29" s="631"/>
      <c r="CX29" s="631"/>
      <c r="CY29" s="632"/>
      <c r="CZ29" s="615">
        <v>8.8000000000000007</v>
      </c>
      <c r="DA29" s="643"/>
      <c r="DB29" s="643"/>
      <c r="DC29" s="645"/>
      <c r="DD29" s="619">
        <v>328901</v>
      </c>
      <c r="DE29" s="631"/>
      <c r="DF29" s="631"/>
      <c r="DG29" s="631"/>
      <c r="DH29" s="631"/>
      <c r="DI29" s="631"/>
      <c r="DJ29" s="631"/>
      <c r="DK29" s="632"/>
      <c r="DL29" s="619">
        <v>328901</v>
      </c>
      <c r="DM29" s="631"/>
      <c r="DN29" s="631"/>
      <c r="DO29" s="631"/>
      <c r="DP29" s="631"/>
      <c r="DQ29" s="631"/>
      <c r="DR29" s="631"/>
      <c r="DS29" s="631"/>
      <c r="DT29" s="631"/>
      <c r="DU29" s="631"/>
      <c r="DV29" s="632"/>
      <c r="DW29" s="615">
        <v>12.5</v>
      </c>
      <c r="DX29" s="643"/>
      <c r="DY29" s="643"/>
      <c r="DZ29" s="643"/>
      <c r="EA29" s="643"/>
      <c r="EB29" s="643"/>
      <c r="EC29" s="644"/>
    </row>
    <row r="30" spans="2:133" ht="11.25" customHeight="1" x14ac:dyDescent="0.2">
      <c r="B30" s="607" t="s">
        <v>293</v>
      </c>
      <c r="C30" s="608"/>
      <c r="D30" s="608"/>
      <c r="E30" s="608"/>
      <c r="F30" s="608"/>
      <c r="G30" s="608"/>
      <c r="H30" s="608"/>
      <c r="I30" s="608"/>
      <c r="J30" s="608"/>
      <c r="K30" s="608"/>
      <c r="L30" s="608"/>
      <c r="M30" s="608"/>
      <c r="N30" s="608"/>
      <c r="O30" s="608"/>
      <c r="P30" s="608"/>
      <c r="Q30" s="609"/>
      <c r="R30" s="610">
        <v>419509</v>
      </c>
      <c r="S30" s="611"/>
      <c r="T30" s="611"/>
      <c r="U30" s="611"/>
      <c r="V30" s="611"/>
      <c r="W30" s="611"/>
      <c r="X30" s="611"/>
      <c r="Y30" s="612"/>
      <c r="Z30" s="613">
        <v>9.6999999999999993</v>
      </c>
      <c r="AA30" s="613"/>
      <c r="AB30" s="613"/>
      <c r="AC30" s="613"/>
      <c r="AD30" s="614" t="s">
        <v>121</v>
      </c>
      <c r="AE30" s="614"/>
      <c r="AF30" s="614"/>
      <c r="AG30" s="614"/>
      <c r="AH30" s="614"/>
      <c r="AI30" s="614"/>
      <c r="AJ30" s="614"/>
      <c r="AK30" s="614"/>
      <c r="AL30" s="615" t="s">
        <v>121</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46"/>
      <c r="BI30" s="646"/>
      <c r="BJ30" s="646"/>
      <c r="BK30" s="646"/>
      <c r="BL30" s="646"/>
      <c r="BM30" s="646"/>
      <c r="BN30" s="646"/>
      <c r="BO30" s="646"/>
      <c r="BP30" s="646"/>
      <c r="BQ30" s="647"/>
      <c r="BR30" s="592" t="s">
        <v>295</v>
      </c>
      <c r="BS30" s="646"/>
      <c r="BT30" s="646"/>
      <c r="BU30" s="646"/>
      <c r="BV30" s="646"/>
      <c r="BW30" s="646"/>
      <c r="BX30" s="646"/>
      <c r="BY30" s="646"/>
      <c r="BZ30" s="646"/>
      <c r="CA30" s="646"/>
      <c r="CB30" s="647"/>
      <c r="CD30" s="650"/>
      <c r="CE30" s="651"/>
      <c r="CF30" s="607" t="s">
        <v>296</v>
      </c>
      <c r="CG30" s="608"/>
      <c r="CH30" s="608"/>
      <c r="CI30" s="608"/>
      <c r="CJ30" s="608"/>
      <c r="CK30" s="608"/>
      <c r="CL30" s="608"/>
      <c r="CM30" s="608"/>
      <c r="CN30" s="608"/>
      <c r="CO30" s="608"/>
      <c r="CP30" s="608"/>
      <c r="CQ30" s="609"/>
      <c r="CR30" s="610">
        <v>335823</v>
      </c>
      <c r="CS30" s="611"/>
      <c r="CT30" s="611"/>
      <c r="CU30" s="611"/>
      <c r="CV30" s="611"/>
      <c r="CW30" s="611"/>
      <c r="CX30" s="611"/>
      <c r="CY30" s="612"/>
      <c r="CZ30" s="615">
        <v>8.4</v>
      </c>
      <c r="DA30" s="643"/>
      <c r="DB30" s="643"/>
      <c r="DC30" s="645"/>
      <c r="DD30" s="619">
        <v>316617</v>
      </c>
      <c r="DE30" s="611"/>
      <c r="DF30" s="611"/>
      <c r="DG30" s="611"/>
      <c r="DH30" s="611"/>
      <c r="DI30" s="611"/>
      <c r="DJ30" s="611"/>
      <c r="DK30" s="612"/>
      <c r="DL30" s="619">
        <v>316617</v>
      </c>
      <c r="DM30" s="611"/>
      <c r="DN30" s="611"/>
      <c r="DO30" s="611"/>
      <c r="DP30" s="611"/>
      <c r="DQ30" s="611"/>
      <c r="DR30" s="611"/>
      <c r="DS30" s="611"/>
      <c r="DT30" s="611"/>
      <c r="DU30" s="611"/>
      <c r="DV30" s="612"/>
      <c r="DW30" s="615">
        <v>12</v>
      </c>
      <c r="DX30" s="643"/>
      <c r="DY30" s="643"/>
      <c r="DZ30" s="643"/>
      <c r="EA30" s="643"/>
      <c r="EB30" s="643"/>
      <c r="EC30" s="644"/>
    </row>
    <row r="31" spans="2:133" ht="11.25" customHeight="1" x14ac:dyDescent="0.2">
      <c r="B31" s="623" t="s">
        <v>297</v>
      </c>
      <c r="C31" s="624"/>
      <c r="D31" s="624"/>
      <c r="E31" s="624"/>
      <c r="F31" s="624"/>
      <c r="G31" s="624"/>
      <c r="H31" s="624"/>
      <c r="I31" s="624"/>
      <c r="J31" s="624"/>
      <c r="K31" s="624"/>
      <c r="L31" s="624"/>
      <c r="M31" s="624"/>
      <c r="N31" s="624"/>
      <c r="O31" s="624"/>
      <c r="P31" s="624"/>
      <c r="Q31" s="625"/>
      <c r="R31" s="610" t="s">
        <v>121</v>
      </c>
      <c r="S31" s="611"/>
      <c r="T31" s="611"/>
      <c r="U31" s="611"/>
      <c r="V31" s="611"/>
      <c r="W31" s="611"/>
      <c r="X31" s="611"/>
      <c r="Y31" s="612"/>
      <c r="Z31" s="613" t="s">
        <v>121</v>
      </c>
      <c r="AA31" s="613"/>
      <c r="AB31" s="613"/>
      <c r="AC31" s="613"/>
      <c r="AD31" s="614" t="s">
        <v>121</v>
      </c>
      <c r="AE31" s="614"/>
      <c r="AF31" s="614"/>
      <c r="AG31" s="614"/>
      <c r="AH31" s="614"/>
      <c r="AI31" s="614"/>
      <c r="AJ31" s="614"/>
      <c r="AK31" s="614"/>
      <c r="AL31" s="615" t="s">
        <v>121</v>
      </c>
      <c r="AM31" s="616"/>
      <c r="AN31" s="616"/>
      <c r="AO31" s="617"/>
      <c r="AP31" s="658" t="s">
        <v>298</v>
      </c>
      <c r="AQ31" s="659"/>
      <c r="AR31" s="659"/>
      <c r="AS31" s="659"/>
      <c r="AT31" s="664" t="s">
        <v>299</v>
      </c>
      <c r="AU31" s="212"/>
      <c r="AV31" s="212"/>
      <c r="AW31" s="212"/>
      <c r="AX31" s="596" t="s">
        <v>177</v>
      </c>
      <c r="AY31" s="597"/>
      <c r="AZ31" s="597"/>
      <c r="BA31" s="597"/>
      <c r="BB31" s="597"/>
      <c r="BC31" s="597"/>
      <c r="BD31" s="597"/>
      <c r="BE31" s="597"/>
      <c r="BF31" s="598"/>
      <c r="BG31" s="657">
        <v>98.4</v>
      </c>
      <c r="BH31" s="654"/>
      <c r="BI31" s="654"/>
      <c r="BJ31" s="654"/>
      <c r="BK31" s="654"/>
      <c r="BL31" s="654"/>
      <c r="BM31" s="605">
        <v>92.7</v>
      </c>
      <c r="BN31" s="654"/>
      <c r="BO31" s="654"/>
      <c r="BP31" s="654"/>
      <c r="BQ31" s="655"/>
      <c r="BR31" s="657">
        <v>98.2</v>
      </c>
      <c r="BS31" s="654"/>
      <c r="BT31" s="654"/>
      <c r="BU31" s="654"/>
      <c r="BV31" s="654"/>
      <c r="BW31" s="654"/>
      <c r="BX31" s="605">
        <v>91.9</v>
      </c>
      <c r="BY31" s="654"/>
      <c r="BZ31" s="654"/>
      <c r="CA31" s="654"/>
      <c r="CB31" s="655"/>
      <c r="CD31" s="650"/>
      <c r="CE31" s="651"/>
      <c r="CF31" s="607" t="s">
        <v>300</v>
      </c>
      <c r="CG31" s="608"/>
      <c r="CH31" s="608"/>
      <c r="CI31" s="608"/>
      <c r="CJ31" s="608"/>
      <c r="CK31" s="608"/>
      <c r="CL31" s="608"/>
      <c r="CM31" s="608"/>
      <c r="CN31" s="608"/>
      <c r="CO31" s="608"/>
      <c r="CP31" s="608"/>
      <c r="CQ31" s="609"/>
      <c r="CR31" s="610">
        <v>12402</v>
      </c>
      <c r="CS31" s="631"/>
      <c r="CT31" s="631"/>
      <c r="CU31" s="631"/>
      <c r="CV31" s="631"/>
      <c r="CW31" s="631"/>
      <c r="CX31" s="631"/>
      <c r="CY31" s="632"/>
      <c r="CZ31" s="615">
        <v>0.3</v>
      </c>
      <c r="DA31" s="643"/>
      <c r="DB31" s="643"/>
      <c r="DC31" s="645"/>
      <c r="DD31" s="619">
        <v>12284</v>
      </c>
      <c r="DE31" s="631"/>
      <c r="DF31" s="631"/>
      <c r="DG31" s="631"/>
      <c r="DH31" s="631"/>
      <c r="DI31" s="631"/>
      <c r="DJ31" s="631"/>
      <c r="DK31" s="632"/>
      <c r="DL31" s="619">
        <v>12284</v>
      </c>
      <c r="DM31" s="631"/>
      <c r="DN31" s="631"/>
      <c r="DO31" s="631"/>
      <c r="DP31" s="631"/>
      <c r="DQ31" s="631"/>
      <c r="DR31" s="631"/>
      <c r="DS31" s="631"/>
      <c r="DT31" s="631"/>
      <c r="DU31" s="631"/>
      <c r="DV31" s="632"/>
      <c r="DW31" s="615">
        <v>0.5</v>
      </c>
      <c r="DX31" s="643"/>
      <c r="DY31" s="643"/>
      <c r="DZ31" s="643"/>
      <c r="EA31" s="643"/>
      <c r="EB31" s="643"/>
      <c r="EC31" s="644"/>
    </row>
    <row r="32" spans="2:133" ht="11.25" customHeight="1" x14ac:dyDescent="0.2">
      <c r="B32" s="607" t="s">
        <v>301</v>
      </c>
      <c r="C32" s="608"/>
      <c r="D32" s="608"/>
      <c r="E32" s="608"/>
      <c r="F32" s="608"/>
      <c r="G32" s="608"/>
      <c r="H32" s="608"/>
      <c r="I32" s="608"/>
      <c r="J32" s="608"/>
      <c r="K32" s="608"/>
      <c r="L32" s="608"/>
      <c r="M32" s="608"/>
      <c r="N32" s="608"/>
      <c r="O32" s="608"/>
      <c r="P32" s="608"/>
      <c r="Q32" s="609"/>
      <c r="R32" s="610">
        <v>193350</v>
      </c>
      <c r="S32" s="611"/>
      <c r="T32" s="611"/>
      <c r="U32" s="611"/>
      <c r="V32" s="611"/>
      <c r="W32" s="611"/>
      <c r="X32" s="611"/>
      <c r="Y32" s="612"/>
      <c r="Z32" s="613">
        <v>4.5</v>
      </c>
      <c r="AA32" s="613"/>
      <c r="AB32" s="613"/>
      <c r="AC32" s="613"/>
      <c r="AD32" s="614" t="s">
        <v>121</v>
      </c>
      <c r="AE32" s="614"/>
      <c r="AF32" s="614"/>
      <c r="AG32" s="614"/>
      <c r="AH32" s="614"/>
      <c r="AI32" s="614"/>
      <c r="AJ32" s="614"/>
      <c r="AK32" s="614"/>
      <c r="AL32" s="615" t="s">
        <v>121</v>
      </c>
      <c r="AM32" s="616"/>
      <c r="AN32" s="616"/>
      <c r="AO32" s="617"/>
      <c r="AP32" s="660"/>
      <c r="AQ32" s="661"/>
      <c r="AR32" s="661"/>
      <c r="AS32" s="661"/>
      <c r="AT32" s="665"/>
      <c r="AU32" s="208" t="s">
        <v>302</v>
      </c>
      <c r="AX32" s="607" t="s">
        <v>303</v>
      </c>
      <c r="AY32" s="608"/>
      <c r="AZ32" s="608"/>
      <c r="BA32" s="608"/>
      <c r="BB32" s="608"/>
      <c r="BC32" s="608"/>
      <c r="BD32" s="608"/>
      <c r="BE32" s="608"/>
      <c r="BF32" s="609"/>
      <c r="BG32" s="667">
        <v>98.9</v>
      </c>
      <c r="BH32" s="631"/>
      <c r="BI32" s="631"/>
      <c r="BJ32" s="631"/>
      <c r="BK32" s="631"/>
      <c r="BL32" s="631"/>
      <c r="BM32" s="616">
        <v>94</v>
      </c>
      <c r="BN32" s="631"/>
      <c r="BO32" s="631"/>
      <c r="BP32" s="631"/>
      <c r="BQ32" s="656"/>
      <c r="BR32" s="667">
        <v>98.4</v>
      </c>
      <c r="BS32" s="631"/>
      <c r="BT32" s="631"/>
      <c r="BU32" s="631"/>
      <c r="BV32" s="631"/>
      <c r="BW32" s="631"/>
      <c r="BX32" s="616">
        <v>93.5</v>
      </c>
      <c r="BY32" s="631"/>
      <c r="BZ32" s="631"/>
      <c r="CA32" s="631"/>
      <c r="CB32" s="656"/>
      <c r="CD32" s="652"/>
      <c r="CE32" s="653"/>
      <c r="CF32" s="607" t="s">
        <v>304</v>
      </c>
      <c r="CG32" s="608"/>
      <c r="CH32" s="608"/>
      <c r="CI32" s="608"/>
      <c r="CJ32" s="608"/>
      <c r="CK32" s="608"/>
      <c r="CL32" s="608"/>
      <c r="CM32" s="608"/>
      <c r="CN32" s="608"/>
      <c r="CO32" s="608"/>
      <c r="CP32" s="608"/>
      <c r="CQ32" s="609"/>
      <c r="CR32" s="610" t="s">
        <v>121</v>
      </c>
      <c r="CS32" s="611"/>
      <c r="CT32" s="611"/>
      <c r="CU32" s="611"/>
      <c r="CV32" s="611"/>
      <c r="CW32" s="611"/>
      <c r="CX32" s="611"/>
      <c r="CY32" s="612"/>
      <c r="CZ32" s="615" t="s">
        <v>121</v>
      </c>
      <c r="DA32" s="643"/>
      <c r="DB32" s="643"/>
      <c r="DC32" s="645"/>
      <c r="DD32" s="619" t="s">
        <v>121</v>
      </c>
      <c r="DE32" s="611"/>
      <c r="DF32" s="611"/>
      <c r="DG32" s="611"/>
      <c r="DH32" s="611"/>
      <c r="DI32" s="611"/>
      <c r="DJ32" s="611"/>
      <c r="DK32" s="612"/>
      <c r="DL32" s="619" t="s">
        <v>121</v>
      </c>
      <c r="DM32" s="611"/>
      <c r="DN32" s="611"/>
      <c r="DO32" s="611"/>
      <c r="DP32" s="611"/>
      <c r="DQ32" s="611"/>
      <c r="DR32" s="611"/>
      <c r="DS32" s="611"/>
      <c r="DT32" s="611"/>
      <c r="DU32" s="611"/>
      <c r="DV32" s="612"/>
      <c r="DW32" s="615" t="s">
        <v>121</v>
      </c>
      <c r="DX32" s="643"/>
      <c r="DY32" s="643"/>
      <c r="DZ32" s="643"/>
      <c r="EA32" s="643"/>
      <c r="EB32" s="643"/>
      <c r="EC32" s="644"/>
    </row>
    <row r="33" spans="2:133" ht="11.25" customHeight="1" x14ac:dyDescent="0.2">
      <c r="B33" s="607" t="s">
        <v>305</v>
      </c>
      <c r="C33" s="608"/>
      <c r="D33" s="608"/>
      <c r="E33" s="608"/>
      <c r="F33" s="608"/>
      <c r="G33" s="608"/>
      <c r="H33" s="608"/>
      <c r="I33" s="608"/>
      <c r="J33" s="608"/>
      <c r="K33" s="608"/>
      <c r="L33" s="608"/>
      <c r="M33" s="608"/>
      <c r="N33" s="608"/>
      <c r="O33" s="608"/>
      <c r="P33" s="608"/>
      <c r="Q33" s="609"/>
      <c r="R33" s="610">
        <v>18028</v>
      </c>
      <c r="S33" s="611"/>
      <c r="T33" s="611"/>
      <c r="U33" s="611"/>
      <c r="V33" s="611"/>
      <c r="W33" s="611"/>
      <c r="X33" s="611"/>
      <c r="Y33" s="612"/>
      <c r="Z33" s="613">
        <v>0.4</v>
      </c>
      <c r="AA33" s="613"/>
      <c r="AB33" s="613"/>
      <c r="AC33" s="613"/>
      <c r="AD33" s="614">
        <v>17776</v>
      </c>
      <c r="AE33" s="614"/>
      <c r="AF33" s="614"/>
      <c r="AG33" s="614"/>
      <c r="AH33" s="614"/>
      <c r="AI33" s="614"/>
      <c r="AJ33" s="614"/>
      <c r="AK33" s="614"/>
      <c r="AL33" s="615">
        <v>0.7</v>
      </c>
      <c r="AM33" s="616"/>
      <c r="AN33" s="616"/>
      <c r="AO33" s="617"/>
      <c r="AP33" s="662"/>
      <c r="AQ33" s="663"/>
      <c r="AR33" s="663"/>
      <c r="AS33" s="663"/>
      <c r="AT33" s="666"/>
      <c r="AU33" s="213"/>
      <c r="AV33" s="213"/>
      <c r="AW33" s="213"/>
      <c r="AX33" s="633" t="s">
        <v>306</v>
      </c>
      <c r="AY33" s="634"/>
      <c r="AZ33" s="634"/>
      <c r="BA33" s="634"/>
      <c r="BB33" s="634"/>
      <c r="BC33" s="634"/>
      <c r="BD33" s="634"/>
      <c r="BE33" s="634"/>
      <c r="BF33" s="635"/>
      <c r="BG33" s="668">
        <v>98</v>
      </c>
      <c r="BH33" s="669"/>
      <c r="BI33" s="669"/>
      <c r="BJ33" s="669"/>
      <c r="BK33" s="669"/>
      <c r="BL33" s="669"/>
      <c r="BM33" s="670">
        <v>91.4</v>
      </c>
      <c r="BN33" s="669"/>
      <c r="BO33" s="669"/>
      <c r="BP33" s="669"/>
      <c r="BQ33" s="671"/>
      <c r="BR33" s="668">
        <v>97.9</v>
      </c>
      <c r="BS33" s="669"/>
      <c r="BT33" s="669"/>
      <c r="BU33" s="669"/>
      <c r="BV33" s="669"/>
      <c r="BW33" s="669"/>
      <c r="BX33" s="670">
        <v>90.3</v>
      </c>
      <c r="BY33" s="669"/>
      <c r="BZ33" s="669"/>
      <c r="CA33" s="669"/>
      <c r="CB33" s="671"/>
      <c r="CD33" s="607" t="s">
        <v>307</v>
      </c>
      <c r="CE33" s="608"/>
      <c r="CF33" s="608"/>
      <c r="CG33" s="608"/>
      <c r="CH33" s="608"/>
      <c r="CI33" s="608"/>
      <c r="CJ33" s="608"/>
      <c r="CK33" s="608"/>
      <c r="CL33" s="608"/>
      <c r="CM33" s="608"/>
      <c r="CN33" s="608"/>
      <c r="CO33" s="608"/>
      <c r="CP33" s="608"/>
      <c r="CQ33" s="609"/>
      <c r="CR33" s="610">
        <v>2051848</v>
      </c>
      <c r="CS33" s="631"/>
      <c r="CT33" s="631"/>
      <c r="CU33" s="631"/>
      <c r="CV33" s="631"/>
      <c r="CW33" s="631"/>
      <c r="CX33" s="631"/>
      <c r="CY33" s="632"/>
      <c r="CZ33" s="615">
        <v>51.6</v>
      </c>
      <c r="DA33" s="643"/>
      <c r="DB33" s="643"/>
      <c r="DC33" s="645"/>
      <c r="DD33" s="619">
        <v>1542673</v>
      </c>
      <c r="DE33" s="631"/>
      <c r="DF33" s="631"/>
      <c r="DG33" s="631"/>
      <c r="DH33" s="631"/>
      <c r="DI33" s="631"/>
      <c r="DJ33" s="631"/>
      <c r="DK33" s="632"/>
      <c r="DL33" s="619">
        <v>1193787</v>
      </c>
      <c r="DM33" s="631"/>
      <c r="DN33" s="631"/>
      <c r="DO33" s="631"/>
      <c r="DP33" s="631"/>
      <c r="DQ33" s="631"/>
      <c r="DR33" s="631"/>
      <c r="DS33" s="631"/>
      <c r="DT33" s="631"/>
      <c r="DU33" s="631"/>
      <c r="DV33" s="632"/>
      <c r="DW33" s="615">
        <v>45.2</v>
      </c>
      <c r="DX33" s="643"/>
      <c r="DY33" s="643"/>
      <c r="DZ33" s="643"/>
      <c r="EA33" s="643"/>
      <c r="EB33" s="643"/>
      <c r="EC33" s="644"/>
    </row>
    <row r="34" spans="2:133" ht="11.25" customHeight="1" x14ac:dyDescent="0.2">
      <c r="B34" s="607" t="s">
        <v>308</v>
      </c>
      <c r="C34" s="608"/>
      <c r="D34" s="608"/>
      <c r="E34" s="608"/>
      <c r="F34" s="608"/>
      <c r="G34" s="608"/>
      <c r="H34" s="608"/>
      <c r="I34" s="608"/>
      <c r="J34" s="608"/>
      <c r="K34" s="608"/>
      <c r="L34" s="608"/>
      <c r="M34" s="608"/>
      <c r="N34" s="608"/>
      <c r="O34" s="608"/>
      <c r="P34" s="608"/>
      <c r="Q34" s="609"/>
      <c r="R34" s="610">
        <v>35308</v>
      </c>
      <c r="S34" s="611"/>
      <c r="T34" s="611"/>
      <c r="U34" s="611"/>
      <c r="V34" s="611"/>
      <c r="W34" s="611"/>
      <c r="X34" s="611"/>
      <c r="Y34" s="612"/>
      <c r="Z34" s="613">
        <v>0.8</v>
      </c>
      <c r="AA34" s="613"/>
      <c r="AB34" s="613"/>
      <c r="AC34" s="613"/>
      <c r="AD34" s="614" t="s">
        <v>121</v>
      </c>
      <c r="AE34" s="614"/>
      <c r="AF34" s="614"/>
      <c r="AG34" s="614"/>
      <c r="AH34" s="614"/>
      <c r="AI34" s="614"/>
      <c r="AJ34" s="614"/>
      <c r="AK34" s="614"/>
      <c r="AL34" s="615" t="s">
        <v>121</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309</v>
      </c>
      <c r="CE34" s="608"/>
      <c r="CF34" s="608"/>
      <c r="CG34" s="608"/>
      <c r="CH34" s="608"/>
      <c r="CI34" s="608"/>
      <c r="CJ34" s="608"/>
      <c r="CK34" s="608"/>
      <c r="CL34" s="608"/>
      <c r="CM34" s="608"/>
      <c r="CN34" s="608"/>
      <c r="CO34" s="608"/>
      <c r="CP34" s="608"/>
      <c r="CQ34" s="609"/>
      <c r="CR34" s="610">
        <v>833573</v>
      </c>
      <c r="CS34" s="611"/>
      <c r="CT34" s="611"/>
      <c r="CU34" s="611"/>
      <c r="CV34" s="611"/>
      <c r="CW34" s="611"/>
      <c r="CX34" s="611"/>
      <c r="CY34" s="612"/>
      <c r="CZ34" s="615">
        <v>21</v>
      </c>
      <c r="DA34" s="643"/>
      <c r="DB34" s="643"/>
      <c r="DC34" s="645"/>
      <c r="DD34" s="619">
        <v>502927</v>
      </c>
      <c r="DE34" s="611"/>
      <c r="DF34" s="611"/>
      <c r="DG34" s="611"/>
      <c r="DH34" s="611"/>
      <c r="DI34" s="611"/>
      <c r="DJ34" s="611"/>
      <c r="DK34" s="612"/>
      <c r="DL34" s="619">
        <v>404618</v>
      </c>
      <c r="DM34" s="611"/>
      <c r="DN34" s="611"/>
      <c r="DO34" s="611"/>
      <c r="DP34" s="611"/>
      <c r="DQ34" s="611"/>
      <c r="DR34" s="611"/>
      <c r="DS34" s="611"/>
      <c r="DT34" s="611"/>
      <c r="DU34" s="611"/>
      <c r="DV34" s="612"/>
      <c r="DW34" s="615">
        <v>15.3</v>
      </c>
      <c r="DX34" s="643"/>
      <c r="DY34" s="643"/>
      <c r="DZ34" s="643"/>
      <c r="EA34" s="643"/>
      <c r="EB34" s="643"/>
      <c r="EC34" s="644"/>
    </row>
    <row r="35" spans="2:133" ht="11.25" customHeight="1" x14ac:dyDescent="0.2">
      <c r="B35" s="607" t="s">
        <v>310</v>
      </c>
      <c r="C35" s="608"/>
      <c r="D35" s="608"/>
      <c r="E35" s="608"/>
      <c r="F35" s="608"/>
      <c r="G35" s="608"/>
      <c r="H35" s="608"/>
      <c r="I35" s="608"/>
      <c r="J35" s="608"/>
      <c r="K35" s="608"/>
      <c r="L35" s="608"/>
      <c r="M35" s="608"/>
      <c r="N35" s="608"/>
      <c r="O35" s="608"/>
      <c r="P35" s="608"/>
      <c r="Q35" s="609"/>
      <c r="R35" s="610">
        <v>62749</v>
      </c>
      <c r="S35" s="611"/>
      <c r="T35" s="611"/>
      <c r="U35" s="611"/>
      <c r="V35" s="611"/>
      <c r="W35" s="611"/>
      <c r="X35" s="611"/>
      <c r="Y35" s="612"/>
      <c r="Z35" s="613">
        <v>1.5</v>
      </c>
      <c r="AA35" s="613"/>
      <c r="AB35" s="613"/>
      <c r="AC35" s="613"/>
      <c r="AD35" s="614" t="s">
        <v>121</v>
      </c>
      <c r="AE35" s="614"/>
      <c r="AF35" s="614"/>
      <c r="AG35" s="614"/>
      <c r="AH35" s="614"/>
      <c r="AI35" s="614"/>
      <c r="AJ35" s="614"/>
      <c r="AK35" s="614"/>
      <c r="AL35" s="615" t="s">
        <v>121</v>
      </c>
      <c r="AM35" s="616"/>
      <c r="AN35" s="616"/>
      <c r="AO35" s="617"/>
      <c r="AP35" s="216"/>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37959</v>
      </c>
      <c r="CS35" s="631"/>
      <c r="CT35" s="631"/>
      <c r="CU35" s="631"/>
      <c r="CV35" s="631"/>
      <c r="CW35" s="631"/>
      <c r="CX35" s="631"/>
      <c r="CY35" s="632"/>
      <c r="CZ35" s="615">
        <v>1</v>
      </c>
      <c r="DA35" s="643"/>
      <c r="DB35" s="643"/>
      <c r="DC35" s="645"/>
      <c r="DD35" s="619">
        <v>30776</v>
      </c>
      <c r="DE35" s="631"/>
      <c r="DF35" s="631"/>
      <c r="DG35" s="631"/>
      <c r="DH35" s="631"/>
      <c r="DI35" s="631"/>
      <c r="DJ35" s="631"/>
      <c r="DK35" s="632"/>
      <c r="DL35" s="619">
        <v>26986</v>
      </c>
      <c r="DM35" s="631"/>
      <c r="DN35" s="631"/>
      <c r="DO35" s="631"/>
      <c r="DP35" s="631"/>
      <c r="DQ35" s="631"/>
      <c r="DR35" s="631"/>
      <c r="DS35" s="631"/>
      <c r="DT35" s="631"/>
      <c r="DU35" s="631"/>
      <c r="DV35" s="632"/>
      <c r="DW35" s="615">
        <v>1</v>
      </c>
      <c r="DX35" s="643"/>
      <c r="DY35" s="643"/>
      <c r="DZ35" s="643"/>
      <c r="EA35" s="643"/>
      <c r="EB35" s="643"/>
      <c r="EC35" s="644"/>
    </row>
    <row r="36" spans="2:133" ht="11.25" customHeight="1" x14ac:dyDescent="0.2">
      <c r="B36" s="607" t="s">
        <v>314</v>
      </c>
      <c r="C36" s="608"/>
      <c r="D36" s="608"/>
      <c r="E36" s="608"/>
      <c r="F36" s="608"/>
      <c r="G36" s="608"/>
      <c r="H36" s="608"/>
      <c r="I36" s="608"/>
      <c r="J36" s="608"/>
      <c r="K36" s="608"/>
      <c r="L36" s="608"/>
      <c r="M36" s="608"/>
      <c r="N36" s="608"/>
      <c r="O36" s="608"/>
      <c r="P36" s="608"/>
      <c r="Q36" s="609"/>
      <c r="R36" s="610">
        <v>363861</v>
      </c>
      <c r="S36" s="611"/>
      <c r="T36" s="611"/>
      <c r="U36" s="611"/>
      <c r="V36" s="611"/>
      <c r="W36" s="611"/>
      <c r="X36" s="611"/>
      <c r="Y36" s="612"/>
      <c r="Z36" s="613">
        <v>8.4</v>
      </c>
      <c r="AA36" s="613"/>
      <c r="AB36" s="613"/>
      <c r="AC36" s="613"/>
      <c r="AD36" s="614" t="s">
        <v>121</v>
      </c>
      <c r="AE36" s="614"/>
      <c r="AF36" s="614"/>
      <c r="AG36" s="614"/>
      <c r="AH36" s="614"/>
      <c r="AI36" s="614"/>
      <c r="AJ36" s="614"/>
      <c r="AK36" s="614"/>
      <c r="AL36" s="615" t="s">
        <v>121</v>
      </c>
      <c r="AM36" s="616"/>
      <c r="AN36" s="616"/>
      <c r="AO36" s="617"/>
      <c r="AP36" s="216"/>
      <c r="AQ36" s="676" t="s">
        <v>315</v>
      </c>
      <c r="AR36" s="677"/>
      <c r="AS36" s="677"/>
      <c r="AT36" s="677"/>
      <c r="AU36" s="677"/>
      <c r="AV36" s="677"/>
      <c r="AW36" s="677"/>
      <c r="AX36" s="677"/>
      <c r="AY36" s="678"/>
      <c r="AZ36" s="599">
        <v>445554</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50233</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560847</v>
      </c>
      <c r="CS36" s="611"/>
      <c r="CT36" s="611"/>
      <c r="CU36" s="611"/>
      <c r="CV36" s="611"/>
      <c r="CW36" s="611"/>
      <c r="CX36" s="611"/>
      <c r="CY36" s="612"/>
      <c r="CZ36" s="615">
        <v>14.1</v>
      </c>
      <c r="DA36" s="643"/>
      <c r="DB36" s="643"/>
      <c r="DC36" s="645"/>
      <c r="DD36" s="619">
        <v>499220</v>
      </c>
      <c r="DE36" s="611"/>
      <c r="DF36" s="611"/>
      <c r="DG36" s="611"/>
      <c r="DH36" s="611"/>
      <c r="DI36" s="611"/>
      <c r="DJ36" s="611"/>
      <c r="DK36" s="612"/>
      <c r="DL36" s="619">
        <v>447582</v>
      </c>
      <c r="DM36" s="611"/>
      <c r="DN36" s="611"/>
      <c r="DO36" s="611"/>
      <c r="DP36" s="611"/>
      <c r="DQ36" s="611"/>
      <c r="DR36" s="611"/>
      <c r="DS36" s="611"/>
      <c r="DT36" s="611"/>
      <c r="DU36" s="611"/>
      <c r="DV36" s="612"/>
      <c r="DW36" s="615">
        <v>16.899999999999999</v>
      </c>
      <c r="DX36" s="643"/>
      <c r="DY36" s="643"/>
      <c r="DZ36" s="643"/>
      <c r="EA36" s="643"/>
      <c r="EB36" s="643"/>
      <c r="EC36" s="644"/>
    </row>
    <row r="37" spans="2:133" ht="11.25" customHeight="1" x14ac:dyDescent="0.2">
      <c r="B37" s="607" t="s">
        <v>318</v>
      </c>
      <c r="C37" s="608"/>
      <c r="D37" s="608"/>
      <c r="E37" s="608"/>
      <c r="F37" s="608"/>
      <c r="G37" s="608"/>
      <c r="H37" s="608"/>
      <c r="I37" s="608"/>
      <c r="J37" s="608"/>
      <c r="K37" s="608"/>
      <c r="L37" s="608"/>
      <c r="M37" s="608"/>
      <c r="N37" s="608"/>
      <c r="O37" s="608"/>
      <c r="P37" s="608"/>
      <c r="Q37" s="609"/>
      <c r="R37" s="610">
        <v>106665</v>
      </c>
      <c r="S37" s="611"/>
      <c r="T37" s="611"/>
      <c r="U37" s="611"/>
      <c r="V37" s="611"/>
      <c r="W37" s="611"/>
      <c r="X37" s="611"/>
      <c r="Y37" s="612"/>
      <c r="Z37" s="613">
        <v>2.5</v>
      </c>
      <c r="AA37" s="613"/>
      <c r="AB37" s="613"/>
      <c r="AC37" s="613"/>
      <c r="AD37" s="614">
        <v>2051</v>
      </c>
      <c r="AE37" s="614"/>
      <c r="AF37" s="614"/>
      <c r="AG37" s="614"/>
      <c r="AH37" s="614"/>
      <c r="AI37" s="614"/>
      <c r="AJ37" s="614"/>
      <c r="AK37" s="614"/>
      <c r="AL37" s="615">
        <v>0.1</v>
      </c>
      <c r="AM37" s="616"/>
      <c r="AN37" s="616"/>
      <c r="AO37" s="617"/>
      <c r="AQ37" s="673" t="s">
        <v>319</v>
      </c>
      <c r="AR37" s="674"/>
      <c r="AS37" s="674"/>
      <c r="AT37" s="674"/>
      <c r="AU37" s="674"/>
      <c r="AV37" s="674"/>
      <c r="AW37" s="674"/>
      <c r="AX37" s="674"/>
      <c r="AY37" s="675"/>
      <c r="AZ37" s="610">
        <v>35798</v>
      </c>
      <c r="BA37" s="611"/>
      <c r="BB37" s="611"/>
      <c r="BC37" s="611"/>
      <c r="BD37" s="631"/>
      <c r="BE37" s="631"/>
      <c r="BF37" s="656"/>
      <c r="BG37" s="607" t="s">
        <v>320</v>
      </c>
      <c r="BH37" s="608"/>
      <c r="BI37" s="608"/>
      <c r="BJ37" s="608"/>
      <c r="BK37" s="608"/>
      <c r="BL37" s="608"/>
      <c r="BM37" s="608"/>
      <c r="BN37" s="608"/>
      <c r="BO37" s="608"/>
      <c r="BP37" s="608"/>
      <c r="BQ37" s="608"/>
      <c r="BR37" s="608"/>
      <c r="BS37" s="608"/>
      <c r="BT37" s="608"/>
      <c r="BU37" s="609"/>
      <c r="BV37" s="610">
        <v>50233</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268046</v>
      </c>
      <c r="CS37" s="631"/>
      <c r="CT37" s="631"/>
      <c r="CU37" s="631"/>
      <c r="CV37" s="631"/>
      <c r="CW37" s="631"/>
      <c r="CX37" s="631"/>
      <c r="CY37" s="632"/>
      <c r="CZ37" s="615">
        <v>6.7</v>
      </c>
      <c r="DA37" s="643"/>
      <c r="DB37" s="643"/>
      <c r="DC37" s="645"/>
      <c r="DD37" s="619">
        <v>268046</v>
      </c>
      <c r="DE37" s="631"/>
      <c r="DF37" s="631"/>
      <c r="DG37" s="631"/>
      <c r="DH37" s="631"/>
      <c r="DI37" s="631"/>
      <c r="DJ37" s="631"/>
      <c r="DK37" s="632"/>
      <c r="DL37" s="619">
        <v>268025</v>
      </c>
      <c r="DM37" s="631"/>
      <c r="DN37" s="631"/>
      <c r="DO37" s="631"/>
      <c r="DP37" s="631"/>
      <c r="DQ37" s="631"/>
      <c r="DR37" s="631"/>
      <c r="DS37" s="631"/>
      <c r="DT37" s="631"/>
      <c r="DU37" s="631"/>
      <c r="DV37" s="632"/>
      <c r="DW37" s="615">
        <v>10.1</v>
      </c>
      <c r="DX37" s="643"/>
      <c r="DY37" s="643"/>
      <c r="DZ37" s="643"/>
      <c r="EA37" s="643"/>
      <c r="EB37" s="643"/>
      <c r="EC37" s="644"/>
    </row>
    <row r="38" spans="2:133" ht="11.25" customHeight="1" x14ac:dyDescent="0.2">
      <c r="B38" s="607" t="s">
        <v>322</v>
      </c>
      <c r="C38" s="608"/>
      <c r="D38" s="608"/>
      <c r="E38" s="608"/>
      <c r="F38" s="608"/>
      <c r="G38" s="608"/>
      <c r="H38" s="608"/>
      <c r="I38" s="608"/>
      <c r="J38" s="608"/>
      <c r="K38" s="608"/>
      <c r="L38" s="608"/>
      <c r="M38" s="608"/>
      <c r="N38" s="608"/>
      <c r="O38" s="608"/>
      <c r="P38" s="608"/>
      <c r="Q38" s="609"/>
      <c r="R38" s="610">
        <v>96917</v>
      </c>
      <c r="S38" s="611"/>
      <c r="T38" s="611"/>
      <c r="U38" s="611"/>
      <c r="V38" s="611"/>
      <c r="W38" s="611"/>
      <c r="X38" s="611"/>
      <c r="Y38" s="612"/>
      <c r="Z38" s="613">
        <v>2.2000000000000002</v>
      </c>
      <c r="AA38" s="613"/>
      <c r="AB38" s="613"/>
      <c r="AC38" s="613"/>
      <c r="AD38" s="614" t="s">
        <v>121</v>
      </c>
      <c r="AE38" s="614"/>
      <c r="AF38" s="614"/>
      <c r="AG38" s="614"/>
      <c r="AH38" s="614"/>
      <c r="AI38" s="614"/>
      <c r="AJ38" s="614"/>
      <c r="AK38" s="614"/>
      <c r="AL38" s="615" t="s">
        <v>121</v>
      </c>
      <c r="AM38" s="616"/>
      <c r="AN38" s="616"/>
      <c r="AO38" s="617"/>
      <c r="AQ38" s="673" t="s">
        <v>323</v>
      </c>
      <c r="AR38" s="674"/>
      <c r="AS38" s="674"/>
      <c r="AT38" s="674"/>
      <c r="AU38" s="674"/>
      <c r="AV38" s="674"/>
      <c r="AW38" s="674"/>
      <c r="AX38" s="674"/>
      <c r="AY38" s="675"/>
      <c r="AZ38" s="610">
        <v>20000</v>
      </c>
      <c r="BA38" s="611"/>
      <c r="BB38" s="611"/>
      <c r="BC38" s="611"/>
      <c r="BD38" s="631"/>
      <c r="BE38" s="631"/>
      <c r="BF38" s="656"/>
      <c r="BG38" s="607" t="s">
        <v>324</v>
      </c>
      <c r="BH38" s="608"/>
      <c r="BI38" s="608"/>
      <c r="BJ38" s="608"/>
      <c r="BK38" s="608"/>
      <c r="BL38" s="608"/>
      <c r="BM38" s="608"/>
      <c r="BN38" s="608"/>
      <c r="BO38" s="608"/>
      <c r="BP38" s="608"/>
      <c r="BQ38" s="608"/>
      <c r="BR38" s="608"/>
      <c r="BS38" s="608"/>
      <c r="BT38" s="608"/>
      <c r="BU38" s="609"/>
      <c r="BV38" s="610">
        <v>1360</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389756</v>
      </c>
      <c r="CS38" s="611"/>
      <c r="CT38" s="611"/>
      <c r="CU38" s="611"/>
      <c r="CV38" s="611"/>
      <c r="CW38" s="611"/>
      <c r="CX38" s="611"/>
      <c r="CY38" s="612"/>
      <c r="CZ38" s="615">
        <v>9.8000000000000007</v>
      </c>
      <c r="DA38" s="643"/>
      <c r="DB38" s="643"/>
      <c r="DC38" s="645"/>
      <c r="DD38" s="619">
        <v>314881</v>
      </c>
      <c r="DE38" s="611"/>
      <c r="DF38" s="611"/>
      <c r="DG38" s="611"/>
      <c r="DH38" s="611"/>
      <c r="DI38" s="611"/>
      <c r="DJ38" s="611"/>
      <c r="DK38" s="612"/>
      <c r="DL38" s="619">
        <v>314601</v>
      </c>
      <c r="DM38" s="611"/>
      <c r="DN38" s="611"/>
      <c r="DO38" s="611"/>
      <c r="DP38" s="611"/>
      <c r="DQ38" s="611"/>
      <c r="DR38" s="611"/>
      <c r="DS38" s="611"/>
      <c r="DT38" s="611"/>
      <c r="DU38" s="611"/>
      <c r="DV38" s="612"/>
      <c r="DW38" s="615">
        <v>11.9</v>
      </c>
      <c r="DX38" s="643"/>
      <c r="DY38" s="643"/>
      <c r="DZ38" s="643"/>
      <c r="EA38" s="643"/>
      <c r="EB38" s="643"/>
      <c r="EC38" s="644"/>
    </row>
    <row r="39" spans="2:133" ht="11.25" customHeight="1" x14ac:dyDescent="0.2">
      <c r="B39" s="607" t="s">
        <v>326</v>
      </c>
      <c r="C39" s="608"/>
      <c r="D39" s="608"/>
      <c r="E39" s="608"/>
      <c r="F39" s="608"/>
      <c r="G39" s="608"/>
      <c r="H39" s="608"/>
      <c r="I39" s="608"/>
      <c r="J39" s="608"/>
      <c r="K39" s="608"/>
      <c r="L39" s="608"/>
      <c r="M39" s="608"/>
      <c r="N39" s="608"/>
      <c r="O39" s="608"/>
      <c r="P39" s="608"/>
      <c r="Q39" s="609"/>
      <c r="R39" s="610" t="s">
        <v>121</v>
      </c>
      <c r="S39" s="611"/>
      <c r="T39" s="611"/>
      <c r="U39" s="611"/>
      <c r="V39" s="611"/>
      <c r="W39" s="611"/>
      <c r="X39" s="611"/>
      <c r="Y39" s="612"/>
      <c r="Z39" s="613" t="s">
        <v>121</v>
      </c>
      <c r="AA39" s="613"/>
      <c r="AB39" s="613"/>
      <c r="AC39" s="613"/>
      <c r="AD39" s="614" t="s">
        <v>121</v>
      </c>
      <c r="AE39" s="614"/>
      <c r="AF39" s="614"/>
      <c r="AG39" s="614"/>
      <c r="AH39" s="614"/>
      <c r="AI39" s="614"/>
      <c r="AJ39" s="614"/>
      <c r="AK39" s="614"/>
      <c r="AL39" s="615" t="s">
        <v>121</v>
      </c>
      <c r="AM39" s="616"/>
      <c r="AN39" s="616"/>
      <c r="AO39" s="617"/>
      <c r="AQ39" s="673" t="s">
        <v>327</v>
      </c>
      <c r="AR39" s="674"/>
      <c r="AS39" s="674"/>
      <c r="AT39" s="674"/>
      <c r="AU39" s="674"/>
      <c r="AV39" s="674"/>
      <c r="AW39" s="674"/>
      <c r="AX39" s="674"/>
      <c r="AY39" s="675"/>
      <c r="AZ39" s="610" t="s">
        <v>121</v>
      </c>
      <c r="BA39" s="611"/>
      <c r="BB39" s="611"/>
      <c r="BC39" s="611"/>
      <c r="BD39" s="631"/>
      <c r="BE39" s="631"/>
      <c r="BF39" s="656"/>
      <c r="BG39" s="607" t="s">
        <v>328</v>
      </c>
      <c r="BH39" s="608"/>
      <c r="BI39" s="608"/>
      <c r="BJ39" s="608"/>
      <c r="BK39" s="608"/>
      <c r="BL39" s="608"/>
      <c r="BM39" s="608"/>
      <c r="BN39" s="608"/>
      <c r="BO39" s="608"/>
      <c r="BP39" s="608"/>
      <c r="BQ39" s="608"/>
      <c r="BR39" s="608"/>
      <c r="BS39" s="608"/>
      <c r="BT39" s="608"/>
      <c r="BU39" s="609"/>
      <c r="BV39" s="610">
        <v>1964</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229713</v>
      </c>
      <c r="CS39" s="631"/>
      <c r="CT39" s="631"/>
      <c r="CU39" s="631"/>
      <c r="CV39" s="631"/>
      <c r="CW39" s="631"/>
      <c r="CX39" s="631"/>
      <c r="CY39" s="632"/>
      <c r="CZ39" s="615">
        <v>5.8</v>
      </c>
      <c r="DA39" s="643"/>
      <c r="DB39" s="643"/>
      <c r="DC39" s="645"/>
      <c r="DD39" s="619">
        <v>194869</v>
      </c>
      <c r="DE39" s="631"/>
      <c r="DF39" s="631"/>
      <c r="DG39" s="631"/>
      <c r="DH39" s="631"/>
      <c r="DI39" s="631"/>
      <c r="DJ39" s="631"/>
      <c r="DK39" s="632"/>
      <c r="DL39" s="619" t="s">
        <v>121</v>
      </c>
      <c r="DM39" s="631"/>
      <c r="DN39" s="631"/>
      <c r="DO39" s="631"/>
      <c r="DP39" s="631"/>
      <c r="DQ39" s="631"/>
      <c r="DR39" s="631"/>
      <c r="DS39" s="631"/>
      <c r="DT39" s="631"/>
      <c r="DU39" s="631"/>
      <c r="DV39" s="632"/>
      <c r="DW39" s="615" t="s">
        <v>121</v>
      </c>
      <c r="DX39" s="643"/>
      <c r="DY39" s="643"/>
      <c r="DZ39" s="643"/>
      <c r="EA39" s="643"/>
      <c r="EB39" s="643"/>
      <c r="EC39" s="644"/>
    </row>
    <row r="40" spans="2:133" ht="11.25" customHeight="1" x14ac:dyDescent="0.2">
      <c r="B40" s="607" t="s">
        <v>330</v>
      </c>
      <c r="C40" s="608"/>
      <c r="D40" s="608"/>
      <c r="E40" s="608"/>
      <c r="F40" s="608"/>
      <c r="G40" s="608"/>
      <c r="H40" s="608"/>
      <c r="I40" s="608"/>
      <c r="J40" s="608"/>
      <c r="K40" s="608"/>
      <c r="L40" s="608"/>
      <c r="M40" s="608"/>
      <c r="N40" s="608"/>
      <c r="O40" s="608"/>
      <c r="P40" s="608"/>
      <c r="Q40" s="609"/>
      <c r="R40" s="610">
        <v>15017</v>
      </c>
      <c r="S40" s="611"/>
      <c r="T40" s="611"/>
      <c r="U40" s="611"/>
      <c r="V40" s="611"/>
      <c r="W40" s="611"/>
      <c r="X40" s="611"/>
      <c r="Y40" s="612"/>
      <c r="Z40" s="613">
        <v>0.3</v>
      </c>
      <c r="AA40" s="613"/>
      <c r="AB40" s="613"/>
      <c r="AC40" s="613"/>
      <c r="AD40" s="614" t="s">
        <v>121</v>
      </c>
      <c r="AE40" s="614"/>
      <c r="AF40" s="614"/>
      <c r="AG40" s="614"/>
      <c r="AH40" s="614"/>
      <c r="AI40" s="614"/>
      <c r="AJ40" s="614"/>
      <c r="AK40" s="614"/>
      <c r="AL40" s="615" t="s">
        <v>121</v>
      </c>
      <c r="AM40" s="616"/>
      <c r="AN40" s="616"/>
      <c r="AO40" s="617"/>
      <c r="AQ40" s="673" t="s">
        <v>331</v>
      </c>
      <c r="AR40" s="674"/>
      <c r="AS40" s="674"/>
      <c r="AT40" s="674"/>
      <c r="AU40" s="674"/>
      <c r="AV40" s="674"/>
      <c r="AW40" s="674"/>
      <c r="AX40" s="674"/>
      <c r="AY40" s="675"/>
      <c r="AZ40" s="610" t="s">
        <v>121</v>
      </c>
      <c r="BA40" s="611"/>
      <c r="BB40" s="611"/>
      <c r="BC40" s="611"/>
      <c r="BD40" s="631"/>
      <c r="BE40" s="631"/>
      <c r="BF40" s="656"/>
      <c r="BG40" s="660" t="s">
        <v>332</v>
      </c>
      <c r="BH40" s="661"/>
      <c r="BI40" s="661"/>
      <c r="BJ40" s="661"/>
      <c r="BK40" s="661"/>
      <c r="BL40" s="217"/>
      <c r="BM40" s="608" t="s">
        <v>333</v>
      </c>
      <c r="BN40" s="608"/>
      <c r="BO40" s="608"/>
      <c r="BP40" s="608"/>
      <c r="BQ40" s="608"/>
      <c r="BR40" s="608"/>
      <c r="BS40" s="608"/>
      <c r="BT40" s="608"/>
      <c r="BU40" s="609"/>
      <c r="BV40" s="610">
        <v>92</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t="s">
        <v>121</v>
      </c>
      <c r="CS40" s="611"/>
      <c r="CT40" s="611"/>
      <c r="CU40" s="611"/>
      <c r="CV40" s="611"/>
      <c r="CW40" s="611"/>
      <c r="CX40" s="611"/>
      <c r="CY40" s="612"/>
      <c r="CZ40" s="615" t="s">
        <v>121</v>
      </c>
      <c r="DA40" s="643"/>
      <c r="DB40" s="643"/>
      <c r="DC40" s="645"/>
      <c r="DD40" s="619" t="s">
        <v>121</v>
      </c>
      <c r="DE40" s="611"/>
      <c r="DF40" s="611"/>
      <c r="DG40" s="611"/>
      <c r="DH40" s="611"/>
      <c r="DI40" s="611"/>
      <c r="DJ40" s="611"/>
      <c r="DK40" s="612"/>
      <c r="DL40" s="619" t="s">
        <v>121</v>
      </c>
      <c r="DM40" s="611"/>
      <c r="DN40" s="611"/>
      <c r="DO40" s="611"/>
      <c r="DP40" s="611"/>
      <c r="DQ40" s="611"/>
      <c r="DR40" s="611"/>
      <c r="DS40" s="611"/>
      <c r="DT40" s="611"/>
      <c r="DU40" s="611"/>
      <c r="DV40" s="612"/>
      <c r="DW40" s="615" t="s">
        <v>121</v>
      </c>
      <c r="DX40" s="643"/>
      <c r="DY40" s="643"/>
      <c r="DZ40" s="643"/>
      <c r="EA40" s="643"/>
      <c r="EB40" s="643"/>
      <c r="EC40" s="644"/>
    </row>
    <row r="41" spans="2:133" ht="11.25" customHeight="1" x14ac:dyDescent="0.2">
      <c r="B41" s="633" t="s">
        <v>335</v>
      </c>
      <c r="C41" s="634"/>
      <c r="D41" s="634"/>
      <c r="E41" s="634"/>
      <c r="F41" s="634"/>
      <c r="G41" s="634"/>
      <c r="H41" s="634"/>
      <c r="I41" s="634"/>
      <c r="J41" s="634"/>
      <c r="K41" s="634"/>
      <c r="L41" s="634"/>
      <c r="M41" s="634"/>
      <c r="N41" s="634"/>
      <c r="O41" s="634"/>
      <c r="P41" s="634"/>
      <c r="Q41" s="635"/>
      <c r="R41" s="682">
        <v>4319134</v>
      </c>
      <c r="S41" s="683"/>
      <c r="T41" s="683"/>
      <c r="U41" s="683"/>
      <c r="V41" s="683"/>
      <c r="W41" s="683"/>
      <c r="X41" s="683"/>
      <c r="Y41" s="687"/>
      <c r="Z41" s="688">
        <v>100</v>
      </c>
      <c r="AA41" s="688"/>
      <c r="AB41" s="688"/>
      <c r="AC41" s="688"/>
      <c r="AD41" s="689">
        <v>2625733</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65346</v>
      </c>
      <c r="BA41" s="611"/>
      <c r="BB41" s="611"/>
      <c r="BC41" s="611"/>
      <c r="BD41" s="631"/>
      <c r="BE41" s="631"/>
      <c r="BF41" s="656"/>
      <c r="BG41" s="660"/>
      <c r="BH41" s="661"/>
      <c r="BI41" s="661"/>
      <c r="BJ41" s="661"/>
      <c r="BK41" s="661"/>
      <c r="BL41" s="217"/>
      <c r="BM41" s="608" t="s">
        <v>337</v>
      </c>
      <c r="BN41" s="608"/>
      <c r="BO41" s="608"/>
      <c r="BP41" s="608"/>
      <c r="BQ41" s="608"/>
      <c r="BR41" s="608"/>
      <c r="BS41" s="608"/>
      <c r="BT41" s="608"/>
      <c r="BU41" s="609"/>
      <c r="BV41" s="610" t="s">
        <v>121</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121</v>
      </c>
      <c r="CS41" s="631"/>
      <c r="CT41" s="631"/>
      <c r="CU41" s="631"/>
      <c r="CV41" s="631"/>
      <c r="CW41" s="631"/>
      <c r="CX41" s="631"/>
      <c r="CY41" s="632"/>
      <c r="CZ41" s="615" t="s">
        <v>121</v>
      </c>
      <c r="DA41" s="643"/>
      <c r="DB41" s="643"/>
      <c r="DC41" s="645"/>
      <c r="DD41" s="619" t="s">
        <v>121</v>
      </c>
      <c r="DE41" s="631"/>
      <c r="DF41" s="631"/>
      <c r="DG41" s="631"/>
      <c r="DH41" s="631"/>
      <c r="DI41" s="631"/>
      <c r="DJ41" s="631"/>
      <c r="DK41" s="632"/>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339</v>
      </c>
      <c r="AR42" s="680"/>
      <c r="AS42" s="680"/>
      <c r="AT42" s="680"/>
      <c r="AU42" s="680"/>
      <c r="AV42" s="680"/>
      <c r="AW42" s="680"/>
      <c r="AX42" s="680"/>
      <c r="AY42" s="681"/>
      <c r="AZ42" s="682">
        <v>324410</v>
      </c>
      <c r="BA42" s="683"/>
      <c r="BB42" s="683"/>
      <c r="BC42" s="683"/>
      <c r="BD42" s="669"/>
      <c r="BE42" s="669"/>
      <c r="BF42" s="671"/>
      <c r="BG42" s="662"/>
      <c r="BH42" s="663"/>
      <c r="BI42" s="663"/>
      <c r="BJ42" s="663"/>
      <c r="BK42" s="663"/>
      <c r="BL42" s="218"/>
      <c r="BM42" s="634" t="s">
        <v>340</v>
      </c>
      <c r="BN42" s="634"/>
      <c r="BO42" s="634"/>
      <c r="BP42" s="634"/>
      <c r="BQ42" s="634"/>
      <c r="BR42" s="634"/>
      <c r="BS42" s="634"/>
      <c r="BT42" s="634"/>
      <c r="BU42" s="635"/>
      <c r="BV42" s="682">
        <v>351</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282084</v>
      </c>
      <c r="CS42" s="631"/>
      <c r="CT42" s="631"/>
      <c r="CU42" s="631"/>
      <c r="CV42" s="631"/>
      <c r="CW42" s="631"/>
      <c r="CX42" s="631"/>
      <c r="CY42" s="632"/>
      <c r="CZ42" s="615">
        <v>7.1</v>
      </c>
      <c r="DA42" s="643"/>
      <c r="DB42" s="643"/>
      <c r="DC42" s="645"/>
      <c r="DD42" s="619">
        <v>93546</v>
      </c>
      <c r="DE42" s="631"/>
      <c r="DF42" s="631"/>
      <c r="DG42" s="631"/>
      <c r="DH42" s="631"/>
      <c r="DI42" s="631"/>
      <c r="DJ42" s="631"/>
      <c r="DK42" s="632"/>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342</v>
      </c>
      <c r="CD43" s="607" t="s">
        <v>343</v>
      </c>
      <c r="CE43" s="608"/>
      <c r="CF43" s="608"/>
      <c r="CG43" s="608"/>
      <c r="CH43" s="608"/>
      <c r="CI43" s="608"/>
      <c r="CJ43" s="608"/>
      <c r="CK43" s="608"/>
      <c r="CL43" s="608"/>
      <c r="CM43" s="608"/>
      <c r="CN43" s="608"/>
      <c r="CO43" s="608"/>
      <c r="CP43" s="608"/>
      <c r="CQ43" s="609"/>
      <c r="CR43" s="610">
        <v>8216</v>
      </c>
      <c r="CS43" s="631"/>
      <c r="CT43" s="631"/>
      <c r="CU43" s="631"/>
      <c r="CV43" s="631"/>
      <c r="CW43" s="631"/>
      <c r="CX43" s="631"/>
      <c r="CY43" s="632"/>
      <c r="CZ43" s="615">
        <v>0.2</v>
      </c>
      <c r="DA43" s="643"/>
      <c r="DB43" s="643"/>
      <c r="DC43" s="645"/>
      <c r="DD43" s="619">
        <v>7423</v>
      </c>
      <c r="DE43" s="631"/>
      <c r="DF43" s="631"/>
      <c r="DG43" s="631"/>
      <c r="DH43" s="631"/>
      <c r="DI43" s="631"/>
      <c r="DJ43" s="631"/>
      <c r="DK43" s="632"/>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292</v>
      </c>
      <c r="CE44" s="649"/>
      <c r="CF44" s="607" t="s">
        <v>345</v>
      </c>
      <c r="CG44" s="608"/>
      <c r="CH44" s="608"/>
      <c r="CI44" s="608"/>
      <c r="CJ44" s="608"/>
      <c r="CK44" s="608"/>
      <c r="CL44" s="608"/>
      <c r="CM44" s="608"/>
      <c r="CN44" s="608"/>
      <c r="CO44" s="608"/>
      <c r="CP44" s="608"/>
      <c r="CQ44" s="609"/>
      <c r="CR44" s="610">
        <v>281200</v>
      </c>
      <c r="CS44" s="611"/>
      <c r="CT44" s="611"/>
      <c r="CU44" s="611"/>
      <c r="CV44" s="611"/>
      <c r="CW44" s="611"/>
      <c r="CX44" s="611"/>
      <c r="CY44" s="612"/>
      <c r="CZ44" s="615">
        <v>7.1</v>
      </c>
      <c r="DA44" s="616"/>
      <c r="DB44" s="616"/>
      <c r="DC44" s="622"/>
      <c r="DD44" s="619">
        <v>92762</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347</v>
      </c>
      <c r="CG45" s="608"/>
      <c r="CH45" s="608"/>
      <c r="CI45" s="608"/>
      <c r="CJ45" s="608"/>
      <c r="CK45" s="608"/>
      <c r="CL45" s="608"/>
      <c r="CM45" s="608"/>
      <c r="CN45" s="608"/>
      <c r="CO45" s="608"/>
      <c r="CP45" s="608"/>
      <c r="CQ45" s="609"/>
      <c r="CR45" s="610">
        <v>67971</v>
      </c>
      <c r="CS45" s="631"/>
      <c r="CT45" s="631"/>
      <c r="CU45" s="631"/>
      <c r="CV45" s="631"/>
      <c r="CW45" s="631"/>
      <c r="CX45" s="631"/>
      <c r="CY45" s="632"/>
      <c r="CZ45" s="615">
        <v>1.7</v>
      </c>
      <c r="DA45" s="643"/>
      <c r="DB45" s="643"/>
      <c r="DC45" s="645"/>
      <c r="DD45" s="619">
        <v>7326</v>
      </c>
      <c r="DE45" s="631"/>
      <c r="DF45" s="631"/>
      <c r="DG45" s="631"/>
      <c r="DH45" s="631"/>
      <c r="DI45" s="631"/>
      <c r="DJ45" s="631"/>
      <c r="DK45" s="632"/>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50"/>
      <c r="CE46" s="651"/>
      <c r="CF46" s="607" t="s">
        <v>348</v>
      </c>
      <c r="CG46" s="608"/>
      <c r="CH46" s="608"/>
      <c r="CI46" s="608"/>
      <c r="CJ46" s="608"/>
      <c r="CK46" s="608"/>
      <c r="CL46" s="608"/>
      <c r="CM46" s="608"/>
      <c r="CN46" s="608"/>
      <c r="CO46" s="608"/>
      <c r="CP46" s="608"/>
      <c r="CQ46" s="609"/>
      <c r="CR46" s="610">
        <v>209737</v>
      </c>
      <c r="CS46" s="611"/>
      <c r="CT46" s="611"/>
      <c r="CU46" s="611"/>
      <c r="CV46" s="611"/>
      <c r="CW46" s="611"/>
      <c r="CX46" s="611"/>
      <c r="CY46" s="612"/>
      <c r="CZ46" s="615">
        <v>5.3</v>
      </c>
      <c r="DA46" s="616"/>
      <c r="DB46" s="616"/>
      <c r="DC46" s="622"/>
      <c r="DD46" s="619">
        <v>85074</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50"/>
      <c r="CE47" s="651"/>
      <c r="CF47" s="607" t="s">
        <v>349</v>
      </c>
      <c r="CG47" s="608"/>
      <c r="CH47" s="608"/>
      <c r="CI47" s="608"/>
      <c r="CJ47" s="608"/>
      <c r="CK47" s="608"/>
      <c r="CL47" s="608"/>
      <c r="CM47" s="608"/>
      <c r="CN47" s="608"/>
      <c r="CO47" s="608"/>
      <c r="CP47" s="608"/>
      <c r="CQ47" s="609"/>
      <c r="CR47" s="610">
        <v>884</v>
      </c>
      <c r="CS47" s="631"/>
      <c r="CT47" s="631"/>
      <c r="CU47" s="631"/>
      <c r="CV47" s="631"/>
      <c r="CW47" s="631"/>
      <c r="CX47" s="631"/>
      <c r="CY47" s="632"/>
      <c r="CZ47" s="615">
        <v>0</v>
      </c>
      <c r="DA47" s="643"/>
      <c r="DB47" s="643"/>
      <c r="DC47" s="645"/>
      <c r="DD47" s="619">
        <v>784</v>
      </c>
      <c r="DE47" s="631"/>
      <c r="DF47" s="631"/>
      <c r="DG47" s="631"/>
      <c r="DH47" s="631"/>
      <c r="DI47" s="631"/>
      <c r="DJ47" s="631"/>
      <c r="DK47" s="632"/>
      <c r="DL47" s="693"/>
      <c r="DM47" s="694"/>
      <c r="DN47" s="694"/>
      <c r="DO47" s="694"/>
      <c r="DP47" s="694"/>
      <c r="DQ47" s="694"/>
      <c r="DR47" s="694"/>
      <c r="DS47" s="694"/>
      <c r="DT47" s="694"/>
      <c r="DU47" s="694"/>
      <c r="DV47" s="695"/>
      <c r="DW47" s="684"/>
      <c r="DX47" s="685"/>
      <c r="DY47" s="685"/>
      <c r="DZ47" s="685"/>
      <c r="EA47" s="685"/>
      <c r="EB47" s="685"/>
      <c r="EC47" s="686"/>
    </row>
    <row r="48" spans="2:133" ht="10.8" x14ac:dyDescent="0.2">
      <c r="B48" s="219"/>
      <c r="CD48" s="652"/>
      <c r="CE48" s="653"/>
      <c r="CF48" s="607" t="s">
        <v>350</v>
      </c>
      <c r="CG48" s="608"/>
      <c r="CH48" s="608"/>
      <c r="CI48" s="608"/>
      <c r="CJ48" s="608"/>
      <c r="CK48" s="608"/>
      <c r="CL48" s="608"/>
      <c r="CM48" s="608"/>
      <c r="CN48" s="608"/>
      <c r="CO48" s="608"/>
      <c r="CP48" s="608"/>
      <c r="CQ48" s="609"/>
      <c r="CR48" s="610" t="s">
        <v>121</v>
      </c>
      <c r="CS48" s="611"/>
      <c r="CT48" s="611"/>
      <c r="CU48" s="611"/>
      <c r="CV48" s="611"/>
      <c r="CW48" s="611"/>
      <c r="CX48" s="611"/>
      <c r="CY48" s="612"/>
      <c r="CZ48" s="615" t="s">
        <v>121</v>
      </c>
      <c r="DA48" s="616"/>
      <c r="DB48" s="616"/>
      <c r="DC48" s="622"/>
      <c r="DD48" s="619" t="s">
        <v>121</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3" t="s">
        <v>351</v>
      </c>
      <c r="CE49" s="634"/>
      <c r="CF49" s="634"/>
      <c r="CG49" s="634"/>
      <c r="CH49" s="634"/>
      <c r="CI49" s="634"/>
      <c r="CJ49" s="634"/>
      <c r="CK49" s="634"/>
      <c r="CL49" s="634"/>
      <c r="CM49" s="634"/>
      <c r="CN49" s="634"/>
      <c r="CO49" s="634"/>
      <c r="CP49" s="634"/>
      <c r="CQ49" s="635"/>
      <c r="CR49" s="682">
        <v>3977423</v>
      </c>
      <c r="CS49" s="669"/>
      <c r="CT49" s="669"/>
      <c r="CU49" s="669"/>
      <c r="CV49" s="669"/>
      <c r="CW49" s="669"/>
      <c r="CX49" s="669"/>
      <c r="CY49" s="698"/>
      <c r="CZ49" s="690">
        <v>100</v>
      </c>
      <c r="DA49" s="699"/>
      <c r="DB49" s="699"/>
      <c r="DC49" s="700"/>
      <c r="DD49" s="701">
        <v>2944949</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0po2r2qpno3QpsC23V3kk/XBX8ngS2oLQbmQcVL77Cf9Wbb7/HZbVvIYzpT6QcrquHjnnRkWHz2XdyemfGt4NA==" saltValue="a5ClGqWzGkaGkF6p7IDOm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2">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8"/>
    </row>
    <row r="6" spans="1:131" s="229"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2">
      <c r="A7" s="230">
        <v>1</v>
      </c>
      <c r="B7" s="736" t="s">
        <v>374</v>
      </c>
      <c r="C7" s="737"/>
      <c r="D7" s="737"/>
      <c r="E7" s="737"/>
      <c r="F7" s="737"/>
      <c r="G7" s="737"/>
      <c r="H7" s="737"/>
      <c r="I7" s="737"/>
      <c r="J7" s="737"/>
      <c r="K7" s="737"/>
      <c r="L7" s="737"/>
      <c r="M7" s="737"/>
      <c r="N7" s="737"/>
      <c r="O7" s="737"/>
      <c r="P7" s="738"/>
      <c r="Q7" s="739">
        <v>4324</v>
      </c>
      <c r="R7" s="740"/>
      <c r="S7" s="740"/>
      <c r="T7" s="740"/>
      <c r="U7" s="740"/>
      <c r="V7" s="740">
        <v>3982</v>
      </c>
      <c r="W7" s="740"/>
      <c r="X7" s="740"/>
      <c r="Y7" s="740"/>
      <c r="Z7" s="740"/>
      <c r="AA7" s="740">
        <v>342</v>
      </c>
      <c r="AB7" s="740"/>
      <c r="AC7" s="740"/>
      <c r="AD7" s="740"/>
      <c r="AE7" s="741"/>
      <c r="AF7" s="742">
        <v>312</v>
      </c>
      <c r="AG7" s="743"/>
      <c r="AH7" s="743"/>
      <c r="AI7" s="743"/>
      <c r="AJ7" s="744"/>
      <c r="AK7" s="745">
        <v>13</v>
      </c>
      <c r="AL7" s="746"/>
      <c r="AM7" s="746"/>
      <c r="AN7" s="746"/>
      <c r="AO7" s="746"/>
      <c r="AP7" s="746">
        <v>2835</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c r="BT7" s="734"/>
      <c r="BU7" s="734"/>
      <c r="BV7" s="734"/>
      <c r="BW7" s="734"/>
      <c r="BX7" s="734"/>
      <c r="BY7" s="734"/>
      <c r="BZ7" s="734"/>
      <c r="CA7" s="734"/>
      <c r="CB7" s="734"/>
      <c r="CC7" s="734"/>
      <c r="CD7" s="734"/>
      <c r="CE7" s="734"/>
      <c r="CF7" s="734"/>
      <c r="CG7" s="749"/>
      <c r="CH7" s="730"/>
      <c r="CI7" s="731"/>
      <c r="CJ7" s="731"/>
      <c r="CK7" s="731"/>
      <c r="CL7" s="732"/>
      <c r="CM7" s="730"/>
      <c r="CN7" s="731"/>
      <c r="CO7" s="731"/>
      <c r="CP7" s="731"/>
      <c r="CQ7" s="732"/>
      <c r="CR7" s="730"/>
      <c r="CS7" s="731"/>
      <c r="CT7" s="731"/>
      <c r="CU7" s="731"/>
      <c r="CV7" s="732"/>
      <c r="CW7" s="730"/>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8"/>
    </row>
    <row r="8" spans="1:131" s="229" customFormat="1" ht="26.25" customHeight="1" x14ac:dyDescent="0.2">
      <c r="A8" s="232">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8"/>
    </row>
    <row r="9" spans="1:131" s="229" customFormat="1" ht="26.25" customHeight="1" x14ac:dyDescent="0.2">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8"/>
    </row>
    <row r="10" spans="1:131" s="229" customFormat="1" ht="26.25" customHeight="1" x14ac:dyDescent="0.2">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2">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2">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2">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2">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2">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2">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2">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2">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2">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2">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5">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2">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375</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5">
      <c r="A23" s="234" t="s">
        <v>376</v>
      </c>
      <c r="B23" s="776" t="s">
        <v>377</v>
      </c>
      <c r="C23" s="777"/>
      <c r="D23" s="777"/>
      <c r="E23" s="777"/>
      <c r="F23" s="777"/>
      <c r="G23" s="777"/>
      <c r="H23" s="777"/>
      <c r="I23" s="777"/>
      <c r="J23" s="777"/>
      <c r="K23" s="777"/>
      <c r="L23" s="777"/>
      <c r="M23" s="777"/>
      <c r="N23" s="777"/>
      <c r="O23" s="777"/>
      <c r="P23" s="778"/>
      <c r="Q23" s="779">
        <v>4324</v>
      </c>
      <c r="R23" s="780"/>
      <c r="S23" s="780"/>
      <c r="T23" s="780"/>
      <c r="U23" s="780"/>
      <c r="V23" s="780">
        <v>3982</v>
      </c>
      <c r="W23" s="780"/>
      <c r="X23" s="780"/>
      <c r="Y23" s="780"/>
      <c r="Z23" s="780"/>
      <c r="AA23" s="780">
        <v>342</v>
      </c>
      <c r="AB23" s="780"/>
      <c r="AC23" s="780"/>
      <c r="AD23" s="780"/>
      <c r="AE23" s="781"/>
      <c r="AF23" s="782">
        <v>312</v>
      </c>
      <c r="AG23" s="780"/>
      <c r="AH23" s="780"/>
      <c r="AI23" s="780"/>
      <c r="AJ23" s="783"/>
      <c r="AK23" s="784"/>
      <c r="AL23" s="785"/>
      <c r="AM23" s="785"/>
      <c r="AN23" s="785"/>
      <c r="AO23" s="785"/>
      <c r="AP23" s="780">
        <v>2835</v>
      </c>
      <c r="AQ23" s="780"/>
      <c r="AR23" s="780"/>
      <c r="AS23" s="780"/>
      <c r="AT23" s="780"/>
      <c r="AU23" s="796"/>
      <c r="AV23" s="796"/>
      <c r="AW23" s="796"/>
      <c r="AX23" s="796"/>
      <c r="AY23" s="797"/>
      <c r="AZ23" s="798" t="s">
        <v>121</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2">
      <c r="A24" s="795" t="s">
        <v>378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5">
      <c r="A25" s="712" t="s">
        <v>379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357</v>
      </c>
      <c r="B26" s="715"/>
      <c r="C26" s="715"/>
      <c r="D26" s="715"/>
      <c r="E26" s="715"/>
      <c r="F26" s="715"/>
      <c r="G26" s="715"/>
      <c r="H26" s="715"/>
      <c r="I26" s="715"/>
      <c r="J26" s="715"/>
      <c r="K26" s="715"/>
      <c r="L26" s="715"/>
      <c r="M26" s="715"/>
      <c r="N26" s="715"/>
      <c r="O26" s="715"/>
      <c r="P26" s="716"/>
      <c r="Q26" s="720" t="s">
        <v>380</v>
      </c>
      <c r="R26" s="721"/>
      <c r="S26" s="721"/>
      <c r="T26" s="721"/>
      <c r="U26" s="722"/>
      <c r="V26" s="720" t="s">
        <v>381</v>
      </c>
      <c r="W26" s="721"/>
      <c r="X26" s="721"/>
      <c r="Y26" s="721"/>
      <c r="Z26" s="722"/>
      <c r="AA26" s="720" t="s">
        <v>382</v>
      </c>
      <c r="AB26" s="721"/>
      <c r="AC26" s="721"/>
      <c r="AD26" s="721"/>
      <c r="AE26" s="721"/>
      <c r="AF26" s="801" t="s">
        <v>383</v>
      </c>
      <c r="AG26" s="802"/>
      <c r="AH26" s="802"/>
      <c r="AI26" s="802"/>
      <c r="AJ26" s="803"/>
      <c r="AK26" s="721" t="s">
        <v>384</v>
      </c>
      <c r="AL26" s="721"/>
      <c r="AM26" s="721"/>
      <c r="AN26" s="721"/>
      <c r="AO26" s="722"/>
      <c r="AP26" s="720" t="s">
        <v>385</v>
      </c>
      <c r="AQ26" s="721"/>
      <c r="AR26" s="721"/>
      <c r="AS26" s="721"/>
      <c r="AT26" s="722"/>
      <c r="AU26" s="720" t="s">
        <v>386</v>
      </c>
      <c r="AV26" s="721"/>
      <c r="AW26" s="721"/>
      <c r="AX26" s="721"/>
      <c r="AY26" s="722"/>
      <c r="AZ26" s="720" t="s">
        <v>387</v>
      </c>
      <c r="BA26" s="721"/>
      <c r="BB26" s="721"/>
      <c r="BC26" s="721"/>
      <c r="BD26" s="722"/>
      <c r="BE26" s="720" t="s">
        <v>364</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6">
        <v>1</v>
      </c>
      <c r="B28" s="736" t="s">
        <v>388</v>
      </c>
      <c r="C28" s="737"/>
      <c r="D28" s="737"/>
      <c r="E28" s="737"/>
      <c r="F28" s="737"/>
      <c r="G28" s="737"/>
      <c r="H28" s="737"/>
      <c r="I28" s="737"/>
      <c r="J28" s="737"/>
      <c r="K28" s="737"/>
      <c r="L28" s="737"/>
      <c r="M28" s="737"/>
      <c r="N28" s="737"/>
      <c r="O28" s="737"/>
      <c r="P28" s="738"/>
      <c r="Q28" s="809">
        <v>1037</v>
      </c>
      <c r="R28" s="810"/>
      <c r="S28" s="810"/>
      <c r="T28" s="810"/>
      <c r="U28" s="810"/>
      <c r="V28" s="810">
        <v>987</v>
      </c>
      <c r="W28" s="810"/>
      <c r="X28" s="810"/>
      <c r="Y28" s="810"/>
      <c r="Z28" s="810"/>
      <c r="AA28" s="810">
        <v>50</v>
      </c>
      <c r="AB28" s="810"/>
      <c r="AC28" s="810"/>
      <c r="AD28" s="810"/>
      <c r="AE28" s="811"/>
      <c r="AF28" s="812">
        <v>50</v>
      </c>
      <c r="AG28" s="810"/>
      <c r="AH28" s="810"/>
      <c r="AI28" s="810"/>
      <c r="AJ28" s="813"/>
      <c r="AK28" s="814">
        <v>65</v>
      </c>
      <c r="AL28" s="815"/>
      <c r="AM28" s="815"/>
      <c r="AN28" s="815"/>
      <c r="AO28" s="815"/>
      <c r="AP28" s="815" t="s">
        <v>547</v>
      </c>
      <c r="AQ28" s="815"/>
      <c r="AR28" s="815"/>
      <c r="AS28" s="815"/>
      <c r="AT28" s="815"/>
      <c r="AU28" s="815" t="s">
        <v>547</v>
      </c>
      <c r="AV28" s="815"/>
      <c r="AW28" s="815"/>
      <c r="AX28" s="815"/>
      <c r="AY28" s="815"/>
      <c r="AZ28" s="816" t="s">
        <v>547</v>
      </c>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6">
        <v>2</v>
      </c>
      <c r="B29" s="767" t="s">
        <v>389</v>
      </c>
      <c r="C29" s="768"/>
      <c r="D29" s="768"/>
      <c r="E29" s="768"/>
      <c r="F29" s="768"/>
      <c r="G29" s="768"/>
      <c r="H29" s="768"/>
      <c r="I29" s="768"/>
      <c r="J29" s="768"/>
      <c r="K29" s="768"/>
      <c r="L29" s="768"/>
      <c r="M29" s="768"/>
      <c r="N29" s="768"/>
      <c r="O29" s="768"/>
      <c r="P29" s="769"/>
      <c r="Q29" s="770">
        <v>1206</v>
      </c>
      <c r="R29" s="771"/>
      <c r="S29" s="771"/>
      <c r="T29" s="771"/>
      <c r="U29" s="771"/>
      <c r="V29" s="771">
        <v>989</v>
      </c>
      <c r="W29" s="771"/>
      <c r="X29" s="771"/>
      <c r="Y29" s="771"/>
      <c r="Z29" s="771"/>
      <c r="AA29" s="771">
        <v>217</v>
      </c>
      <c r="AB29" s="771"/>
      <c r="AC29" s="771"/>
      <c r="AD29" s="771"/>
      <c r="AE29" s="772"/>
      <c r="AF29" s="773">
        <v>217</v>
      </c>
      <c r="AG29" s="774"/>
      <c r="AH29" s="774"/>
      <c r="AI29" s="774"/>
      <c r="AJ29" s="775"/>
      <c r="AK29" s="821">
        <v>164</v>
      </c>
      <c r="AL29" s="817"/>
      <c r="AM29" s="817"/>
      <c r="AN29" s="817"/>
      <c r="AO29" s="817"/>
      <c r="AP29" s="817" t="s">
        <v>547</v>
      </c>
      <c r="AQ29" s="817"/>
      <c r="AR29" s="817"/>
      <c r="AS29" s="817"/>
      <c r="AT29" s="817"/>
      <c r="AU29" s="817" t="s">
        <v>547</v>
      </c>
      <c r="AV29" s="817"/>
      <c r="AW29" s="817"/>
      <c r="AX29" s="817"/>
      <c r="AY29" s="817"/>
      <c r="AZ29" s="818" t="s">
        <v>547</v>
      </c>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6">
        <v>3</v>
      </c>
      <c r="B30" s="767" t="s">
        <v>390</v>
      </c>
      <c r="C30" s="768"/>
      <c r="D30" s="768"/>
      <c r="E30" s="768"/>
      <c r="F30" s="768"/>
      <c r="G30" s="768"/>
      <c r="H30" s="768"/>
      <c r="I30" s="768"/>
      <c r="J30" s="768"/>
      <c r="K30" s="768"/>
      <c r="L30" s="768"/>
      <c r="M30" s="768"/>
      <c r="N30" s="768"/>
      <c r="O30" s="768"/>
      <c r="P30" s="769"/>
      <c r="Q30" s="770">
        <v>186</v>
      </c>
      <c r="R30" s="771"/>
      <c r="S30" s="771"/>
      <c r="T30" s="771"/>
      <c r="U30" s="771"/>
      <c r="V30" s="771">
        <v>184</v>
      </c>
      <c r="W30" s="771"/>
      <c r="X30" s="771"/>
      <c r="Y30" s="771"/>
      <c r="Z30" s="771"/>
      <c r="AA30" s="771">
        <v>2</v>
      </c>
      <c r="AB30" s="771"/>
      <c r="AC30" s="771"/>
      <c r="AD30" s="771"/>
      <c r="AE30" s="772"/>
      <c r="AF30" s="773">
        <v>2</v>
      </c>
      <c r="AG30" s="774"/>
      <c r="AH30" s="774"/>
      <c r="AI30" s="774"/>
      <c r="AJ30" s="775"/>
      <c r="AK30" s="821">
        <v>35</v>
      </c>
      <c r="AL30" s="817"/>
      <c r="AM30" s="817"/>
      <c r="AN30" s="817"/>
      <c r="AO30" s="817"/>
      <c r="AP30" s="817" t="s">
        <v>547</v>
      </c>
      <c r="AQ30" s="817"/>
      <c r="AR30" s="817"/>
      <c r="AS30" s="817"/>
      <c r="AT30" s="817"/>
      <c r="AU30" s="817" t="s">
        <v>547</v>
      </c>
      <c r="AV30" s="817"/>
      <c r="AW30" s="817"/>
      <c r="AX30" s="817"/>
      <c r="AY30" s="817"/>
      <c r="AZ30" s="818" t="s">
        <v>547</v>
      </c>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6">
        <v>4</v>
      </c>
      <c r="B31" s="767" t="s">
        <v>391</v>
      </c>
      <c r="C31" s="768"/>
      <c r="D31" s="768"/>
      <c r="E31" s="768"/>
      <c r="F31" s="768"/>
      <c r="G31" s="768"/>
      <c r="H31" s="768"/>
      <c r="I31" s="768"/>
      <c r="J31" s="768"/>
      <c r="K31" s="768"/>
      <c r="L31" s="768"/>
      <c r="M31" s="768"/>
      <c r="N31" s="768"/>
      <c r="O31" s="768"/>
      <c r="P31" s="769"/>
      <c r="Q31" s="770">
        <v>303</v>
      </c>
      <c r="R31" s="771"/>
      <c r="S31" s="771"/>
      <c r="T31" s="771"/>
      <c r="U31" s="771"/>
      <c r="V31" s="771">
        <v>369</v>
      </c>
      <c r="W31" s="771"/>
      <c r="X31" s="771"/>
      <c r="Y31" s="771"/>
      <c r="Z31" s="771"/>
      <c r="AA31" s="771">
        <v>-65</v>
      </c>
      <c r="AB31" s="771"/>
      <c r="AC31" s="771"/>
      <c r="AD31" s="771"/>
      <c r="AE31" s="772"/>
      <c r="AF31" s="773">
        <v>529</v>
      </c>
      <c r="AG31" s="774"/>
      <c r="AH31" s="774"/>
      <c r="AI31" s="774"/>
      <c r="AJ31" s="775"/>
      <c r="AK31" s="821">
        <v>20</v>
      </c>
      <c r="AL31" s="817"/>
      <c r="AM31" s="817"/>
      <c r="AN31" s="817"/>
      <c r="AO31" s="817"/>
      <c r="AP31" s="817">
        <v>433</v>
      </c>
      <c r="AQ31" s="817"/>
      <c r="AR31" s="817"/>
      <c r="AS31" s="817"/>
      <c r="AT31" s="817"/>
      <c r="AU31" s="817" t="s">
        <v>547</v>
      </c>
      <c r="AV31" s="817"/>
      <c r="AW31" s="817"/>
      <c r="AX31" s="817"/>
      <c r="AY31" s="817"/>
      <c r="AZ31" s="818" t="s">
        <v>547</v>
      </c>
      <c r="BA31" s="818"/>
      <c r="BB31" s="818"/>
      <c r="BC31" s="818"/>
      <c r="BD31" s="818"/>
      <c r="BE31" s="819" t="s">
        <v>392</v>
      </c>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6">
        <v>5</v>
      </c>
      <c r="B32" s="767"/>
      <c r="C32" s="768"/>
      <c r="D32" s="768"/>
      <c r="E32" s="768"/>
      <c r="F32" s="768"/>
      <c r="G32" s="768"/>
      <c r="H32" s="768"/>
      <c r="I32" s="768"/>
      <c r="J32" s="768"/>
      <c r="K32" s="768"/>
      <c r="L32" s="768"/>
      <c r="M32" s="768"/>
      <c r="N32" s="768"/>
      <c r="O32" s="768"/>
      <c r="P32" s="769"/>
      <c r="Q32" s="770"/>
      <c r="R32" s="771"/>
      <c r="S32" s="771"/>
      <c r="T32" s="771"/>
      <c r="U32" s="771"/>
      <c r="V32" s="771"/>
      <c r="W32" s="771"/>
      <c r="X32" s="771"/>
      <c r="Y32" s="771"/>
      <c r="Z32" s="771"/>
      <c r="AA32" s="771"/>
      <c r="AB32" s="771"/>
      <c r="AC32" s="771"/>
      <c r="AD32" s="771"/>
      <c r="AE32" s="772"/>
      <c r="AF32" s="773"/>
      <c r="AG32" s="774"/>
      <c r="AH32" s="774"/>
      <c r="AI32" s="774"/>
      <c r="AJ32" s="775"/>
      <c r="AK32" s="821"/>
      <c r="AL32" s="817"/>
      <c r="AM32" s="817"/>
      <c r="AN32" s="817"/>
      <c r="AO32" s="817"/>
      <c r="AP32" s="817"/>
      <c r="AQ32" s="817"/>
      <c r="AR32" s="817"/>
      <c r="AS32" s="817"/>
      <c r="AT32" s="817"/>
      <c r="AU32" s="817"/>
      <c r="AV32" s="817"/>
      <c r="AW32" s="817"/>
      <c r="AX32" s="817"/>
      <c r="AY32" s="817"/>
      <c r="AZ32" s="818"/>
      <c r="BA32" s="818"/>
      <c r="BB32" s="818"/>
      <c r="BC32" s="818"/>
      <c r="BD32" s="818"/>
      <c r="BE32" s="819"/>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6">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6">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393</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4" t="s">
        <v>376</v>
      </c>
      <c r="B63" s="776" t="s">
        <v>394</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799</v>
      </c>
      <c r="AG63" s="831"/>
      <c r="AH63" s="831"/>
      <c r="AI63" s="831"/>
      <c r="AJ63" s="832"/>
      <c r="AK63" s="833"/>
      <c r="AL63" s="828"/>
      <c r="AM63" s="828"/>
      <c r="AN63" s="828"/>
      <c r="AO63" s="828"/>
      <c r="AP63" s="831">
        <v>433</v>
      </c>
      <c r="AQ63" s="831"/>
      <c r="AR63" s="831"/>
      <c r="AS63" s="831"/>
      <c r="AT63" s="831"/>
      <c r="AU63" s="831" t="s">
        <v>560</v>
      </c>
      <c r="AV63" s="831"/>
      <c r="AW63" s="831"/>
      <c r="AX63" s="831"/>
      <c r="AY63" s="831"/>
      <c r="AZ63" s="835"/>
      <c r="BA63" s="835"/>
      <c r="BB63" s="835"/>
      <c r="BC63" s="835"/>
      <c r="BD63" s="835"/>
      <c r="BE63" s="836"/>
      <c r="BF63" s="836"/>
      <c r="BG63" s="836"/>
      <c r="BH63" s="836"/>
      <c r="BI63" s="837"/>
      <c r="BJ63" s="838" t="s">
        <v>121</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395</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396</v>
      </c>
      <c r="B66" s="715"/>
      <c r="C66" s="715"/>
      <c r="D66" s="715"/>
      <c r="E66" s="715"/>
      <c r="F66" s="715"/>
      <c r="G66" s="715"/>
      <c r="H66" s="715"/>
      <c r="I66" s="715"/>
      <c r="J66" s="715"/>
      <c r="K66" s="715"/>
      <c r="L66" s="715"/>
      <c r="M66" s="715"/>
      <c r="N66" s="715"/>
      <c r="O66" s="715"/>
      <c r="P66" s="716"/>
      <c r="Q66" s="720" t="s">
        <v>380</v>
      </c>
      <c r="R66" s="721"/>
      <c r="S66" s="721"/>
      <c r="T66" s="721"/>
      <c r="U66" s="722"/>
      <c r="V66" s="720" t="s">
        <v>381</v>
      </c>
      <c r="W66" s="721"/>
      <c r="X66" s="721"/>
      <c r="Y66" s="721"/>
      <c r="Z66" s="722"/>
      <c r="AA66" s="720" t="s">
        <v>382</v>
      </c>
      <c r="AB66" s="721"/>
      <c r="AC66" s="721"/>
      <c r="AD66" s="721"/>
      <c r="AE66" s="722"/>
      <c r="AF66" s="841" t="s">
        <v>383</v>
      </c>
      <c r="AG66" s="802"/>
      <c r="AH66" s="802"/>
      <c r="AI66" s="802"/>
      <c r="AJ66" s="842"/>
      <c r="AK66" s="720" t="s">
        <v>384</v>
      </c>
      <c r="AL66" s="715"/>
      <c r="AM66" s="715"/>
      <c r="AN66" s="715"/>
      <c r="AO66" s="716"/>
      <c r="AP66" s="720" t="s">
        <v>385</v>
      </c>
      <c r="AQ66" s="721"/>
      <c r="AR66" s="721"/>
      <c r="AS66" s="721"/>
      <c r="AT66" s="722"/>
      <c r="AU66" s="720" t="s">
        <v>397</v>
      </c>
      <c r="AV66" s="721"/>
      <c r="AW66" s="721"/>
      <c r="AX66" s="721"/>
      <c r="AY66" s="722"/>
      <c r="AZ66" s="720" t="s">
        <v>364</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0">
        <v>1</v>
      </c>
      <c r="B68" s="856" t="s">
        <v>548</v>
      </c>
      <c r="C68" s="857"/>
      <c r="D68" s="857"/>
      <c r="E68" s="857"/>
      <c r="F68" s="857"/>
      <c r="G68" s="857"/>
      <c r="H68" s="857"/>
      <c r="I68" s="857"/>
      <c r="J68" s="857"/>
      <c r="K68" s="857"/>
      <c r="L68" s="857"/>
      <c r="M68" s="857"/>
      <c r="N68" s="857"/>
      <c r="O68" s="857"/>
      <c r="P68" s="858"/>
      <c r="Q68" s="859">
        <v>22493</v>
      </c>
      <c r="R68" s="853"/>
      <c r="S68" s="853"/>
      <c r="T68" s="853"/>
      <c r="U68" s="853"/>
      <c r="V68" s="853">
        <v>18905</v>
      </c>
      <c r="W68" s="853"/>
      <c r="X68" s="853"/>
      <c r="Y68" s="853"/>
      <c r="Z68" s="853"/>
      <c r="AA68" s="853">
        <v>3589</v>
      </c>
      <c r="AB68" s="853"/>
      <c r="AC68" s="853"/>
      <c r="AD68" s="853"/>
      <c r="AE68" s="853"/>
      <c r="AF68" s="853">
        <v>3589</v>
      </c>
      <c r="AG68" s="853"/>
      <c r="AH68" s="853"/>
      <c r="AI68" s="853"/>
      <c r="AJ68" s="853"/>
      <c r="AK68" s="853">
        <v>216</v>
      </c>
      <c r="AL68" s="853"/>
      <c r="AM68" s="853"/>
      <c r="AN68" s="853"/>
      <c r="AO68" s="853"/>
      <c r="AP68" s="853" t="s">
        <v>547</v>
      </c>
      <c r="AQ68" s="853"/>
      <c r="AR68" s="853"/>
      <c r="AS68" s="853"/>
      <c r="AT68" s="853"/>
      <c r="AU68" s="853" t="s">
        <v>547</v>
      </c>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2">
        <v>2</v>
      </c>
      <c r="B69" s="860" t="s">
        <v>549</v>
      </c>
      <c r="C69" s="861"/>
      <c r="D69" s="861"/>
      <c r="E69" s="861"/>
      <c r="F69" s="861"/>
      <c r="G69" s="861"/>
      <c r="H69" s="861"/>
      <c r="I69" s="861"/>
      <c r="J69" s="861"/>
      <c r="K69" s="861"/>
      <c r="L69" s="861"/>
      <c r="M69" s="861"/>
      <c r="N69" s="861"/>
      <c r="O69" s="861"/>
      <c r="P69" s="862"/>
      <c r="Q69" s="863">
        <v>187</v>
      </c>
      <c r="R69" s="817"/>
      <c r="S69" s="817"/>
      <c r="T69" s="817"/>
      <c r="U69" s="817"/>
      <c r="V69" s="817">
        <v>162</v>
      </c>
      <c r="W69" s="817"/>
      <c r="X69" s="817"/>
      <c r="Y69" s="817"/>
      <c r="Z69" s="817"/>
      <c r="AA69" s="817">
        <v>26</v>
      </c>
      <c r="AB69" s="817"/>
      <c r="AC69" s="817"/>
      <c r="AD69" s="817"/>
      <c r="AE69" s="817"/>
      <c r="AF69" s="817">
        <v>26</v>
      </c>
      <c r="AG69" s="817"/>
      <c r="AH69" s="817"/>
      <c r="AI69" s="817"/>
      <c r="AJ69" s="817"/>
      <c r="AK69" s="817" t="s">
        <v>547</v>
      </c>
      <c r="AL69" s="817"/>
      <c r="AM69" s="817"/>
      <c r="AN69" s="817"/>
      <c r="AO69" s="817"/>
      <c r="AP69" s="817" t="s">
        <v>547</v>
      </c>
      <c r="AQ69" s="817"/>
      <c r="AR69" s="817"/>
      <c r="AS69" s="817"/>
      <c r="AT69" s="817"/>
      <c r="AU69" s="817" t="s">
        <v>547</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2">
        <v>3</v>
      </c>
      <c r="B70" s="860" t="s">
        <v>550</v>
      </c>
      <c r="C70" s="861"/>
      <c r="D70" s="861"/>
      <c r="E70" s="861"/>
      <c r="F70" s="861"/>
      <c r="G70" s="861"/>
      <c r="H70" s="861"/>
      <c r="I70" s="861"/>
      <c r="J70" s="861"/>
      <c r="K70" s="861"/>
      <c r="L70" s="861"/>
      <c r="M70" s="861"/>
      <c r="N70" s="861"/>
      <c r="O70" s="861"/>
      <c r="P70" s="862"/>
      <c r="Q70" s="863">
        <v>104</v>
      </c>
      <c r="R70" s="817"/>
      <c r="S70" s="817"/>
      <c r="T70" s="817"/>
      <c r="U70" s="817"/>
      <c r="V70" s="817">
        <v>94</v>
      </c>
      <c r="W70" s="817"/>
      <c r="X70" s="817"/>
      <c r="Y70" s="817"/>
      <c r="Z70" s="817"/>
      <c r="AA70" s="817">
        <v>10</v>
      </c>
      <c r="AB70" s="817"/>
      <c r="AC70" s="817"/>
      <c r="AD70" s="817"/>
      <c r="AE70" s="817"/>
      <c r="AF70" s="817">
        <v>10</v>
      </c>
      <c r="AG70" s="817"/>
      <c r="AH70" s="817"/>
      <c r="AI70" s="817"/>
      <c r="AJ70" s="817"/>
      <c r="AK70" s="817">
        <v>1</v>
      </c>
      <c r="AL70" s="817"/>
      <c r="AM70" s="817"/>
      <c r="AN70" s="817"/>
      <c r="AO70" s="817"/>
      <c r="AP70" s="817" t="s">
        <v>547</v>
      </c>
      <c r="AQ70" s="817"/>
      <c r="AR70" s="817"/>
      <c r="AS70" s="817"/>
      <c r="AT70" s="817"/>
      <c r="AU70" s="817" t="s">
        <v>547</v>
      </c>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2">
        <v>4</v>
      </c>
      <c r="B71" s="860" t="s">
        <v>551</v>
      </c>
      <c r="C71" s="861"/>
      <c r="D71" s="861"/>
      <c r="E71" s="861"/>
      <c r="F71" s="861"/>
      <c r="G71" s="861"/>
      <c r="H71" s="861"/>
      <c r="I71" s="861"/>
      <c r="J71" s="861"/>
      <c r="K71" s="861"/>
      <c r="L71" s="861"/>
      <c r="M71" s="861"/>
      <c r="N71" s="861"/>
      <c r="O71" s="861"/>
      <c r="P71" s="862"/>
      <c r="Q71" s="863">
        <v>100</v>
      </c>
      <c r="R71" s="817"/>
      <c r="S71" s="817"/>
      <c r="T71" s="817"/>
      <c r="U71" s="817"/>
      <c r="V71" s="817">
        <v>62</v>
      </c>
      <c r="W71" s="817"/>
      <c r="X71" s="817"/>
      <c r="Y71" s="817"/>
      <c r="Z71" s="817"/>
      <c r="AA71" s="817">
        <v>37</v>
      </c>
      <c r="AB71" s="817"/>
      <c r="AC71" s="817"/>
      <c r="AD71" s="817"/>
      <c r="AE71" s="817"/>
      <c r="AF71" s="817">
        <v>37</v>
      </c>
      <c r="AG71" s="817"/>
      <c r="AH71" s="817"/>
      <c r="AI71" s="817"/>
      <c r="AJ71" s="817"/>
      <c r="AK71" s="817" t="s">
        <v>547</v>
      </c>
      <c r="AL71" s="817"/>
      <c r="AM71" s="817"/>
      <c r="AN71" s="817"/>
      <c r="AO71" s="817"/>
      <c r="AP71" s="817" t="s">
        <v>547</v>
      </c>
      <c r="AQ71" s="817"/>
      <c r="AR71" s="817"/>
      <c r="AS71" s="817"/>
      <c r="AT71" s="817"/>
      <c r="AU71" s="817" t="s">
        <v>547</v>
      </c>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2">
        <v>5</v>
      </c>
      <c r="B72" s="860" t="s">
        <v>552</v>
      </c>
      <c r="C72" s="861"/>
      <c r="D72" s="861"/>
      <c r="E72" s="861"/>
      <c r="F72" s="861"/>
      <c r="G72" s="861"/>
      <c r="H72" s="861"/>
      <c r="I72" s="861"/>
      <c r="J72" s="861"/>
      <c r="K72" s="861"/>
      <c r="L72" s="861"/>
      <c r="M72" s="861"/>
      <c r="N72" s="861"/>
      <c r="O72" s="861"/>
      <c r="P72" s="862"/>
      <c r="Q72" s="863">
        <v>2880</v>
      </c>
      <c r="R72" s="817"/>
      <c r="S72" s="817"/>
      <c r="T72" s="817"/>
      <c r="U72" s="817"/>
      <c r="V72" s="817">
        <v>3253</v>
      </c>
      <c r="W72" s="817"/>
      <c r="X72" s="817"/>
      <c r="Y72" s="817"/>
      <c r="Z72" s="817"/>
      <c r="AA72" s="817">
        <v>-373</v>
      </c>
      <c r="AB72" s="817"/>
      <c r="AC72" s="817"/>
      <c r="AD72" s="817"/>
      <c r="AE72" s="817"/>
      <c r="AF72" s="817">
        <v>-373</v>
      </c>
      <c r="AG72" s="817"/>
      <c r="AH72" s="817"/>
      <c r="AI72" s="817"/>
      <c r="AJ72" s="817"/>
      <c r="AK72" s="817">
        <v>436</v>
      </c>
      <c r="AL72" s="817"/>
      <c r="AM72" s="817"/>
      <c r="AN72" s="817"/>
      <c r="AO72" s="817"/>
      <c r="AP72" s="817">
        <v>2539</v>
      </c>
      <c r="AQ72" s="817"/>
      <c r="AR72" s="817"/>
      <c r="AS72" s="817"/>
      <c r="AT72" s="817"/>
      <c r="AU72" s="817">
        <v>152</v>
      </c>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2">
        <v>6</v>
      </c>
      <c r="B73" s="860" t="s">
        <v>553</v>
      </c>
      <c r="C73" s="861"/>
      <c r="D73" s="861"/>
      <c r="E73" s="861"/>
      <c r="F73" s="861"/>
      <c r="G73" s="861"/>
      <c r="H73" s="861"/>
      <c r="I73" s="861"/>
      <c r="J73" s="861"/>
      <c r="K73" s="861"/>
      <c r="L73" s="861"/>
      <c r="M73" s="861"/>
      <c r="N73" s="861"/>
      <c r="O73" s="861"/>
      <c r="P73" s="862"/>
      <c r="Q73" s="863">
        <v>2084</v>
      </c>
      <c r="R73" s="817"/>
      <c r="S73" s="817"/>
      <c r="T73" s="817"/>
      <c r="U73" s="817"/>
      <c r="V73" s="817">
        <v>2019</v>
      </c>
      <c r="W73" s="817"/>
      <c r="X73" s="817"/>
      <c r="Y73" s="817"/>
      <c r="Z73" s="817"/>
      <c r="AA73" s="817">
        <v>65</v>
      </c>
      <c r="AB73" s="817"/>
      <c r="AC73" s="817"/>
      <c r="AD73" s="817"/>
      <c r="AE73" s="817"/>
      <c r="AF73" s="817">
        <v>52</v>
      </c>
      <c r="AG73" s="817"/>
      <c r="AH73" s="817"/>
      <c r="AI73" s="817"/>
      <c r="AJ73" s="817"/>
      <c r="AK73" s="817" t="s">
        <v>547</v>
      </c>
      <c r="AL73" s="817"/>
      <c r="AM73" s="817"/>
      <c r="AN73" s="817"/>
      <c r="AO73" s="817"/>
      <c r="AP73" s="817">
        <v>207</v>
      </c>
      <c r="AQ73" s="817"/>
      <c r="AR73" s="817"/>
      <c r="AS73" s="817"/>
      <c r="AT73" s="817"/>
      <c r="AU73" s="817">
        <v>23</v>
      </c>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2">
        <v>7</v>
      </c>
      <c r="B74" s="860" t="s">
        <v>554</v>
      </c>
      <c r="C74" s="861"/>
      <c r="D74" s="861"/>
      <c r="E74" s="861"/>
      <c r="F74" s="861"/>
      <c r="G74" s="861"/>
      <c r="H74" s="861"/>
      <c r="I74" s="861"/>
      <c r="J74" s="861"/>
      <c r="K74" s="861"/>
      <c r="L74" s="861"/>
      <c r="M74" s="861"/>
      <c r="N74" s="861"/>
      <c r="O74" s="861"/>
      <c r="P74" s="862"/>
      <c r="Q74" s="863">
        <v>3799</v>
      </c>
      <c r="R74" s="817"/>
      <c r="S74" s="817"/>
      <c r="T74" s="817"/>
      <c r="U74" s="817"/>
      <c r="V74" s="817">
        <v>3815</v>
      </c>
      <c r="W74" s="817"/>
      <c r="X74" s="817"/>
      <c r="Y74" s="817"/>
      <c r="Z74" s="817"/>
      <c r="AA74" s="817">
        <v>-16</v>
      </c>
      <c r="AB74" s="817"/>
      <c r="AC74" s="817"/>
      <c r="AD74" s="817"/>
      <c r="AE74" s="817"/>
      <c r="AF74" s="817">
        <v>-16</v>
      </c>
      <c r="AG74" s="817"/>
      <c r="AH74" s="817"/>
      <c r="AI74" s="817"/>
      <c r="AJ74" s="817"/>
      <c r="AK74" s="817" t="s">
        <v>547</v>
      </c>
      <c r="AL74" s="817"/>
      <c r="AM74" s="817"/>
      <c r="AN74" s="817"/>
      <c r="AO74" s="817"/>
      <c r="AP74" s="817">
        <v>2310</v>
      </c>
      <c r="AQ74" s="817"/>
      <c r="AR74" s="817"/>
      <c r="AS74" s="817"/>
      <c r="AT74" s="817"/>
      <c r="AU74" s="817" t="s">
        <v>547</v>
      </c>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2">
        <v>8</v>
      </c>
      <c r="B75" s="860" t="s">
        <v>555</v>
      </c>
      <c r="C75" s="861"/>
      <c r="D75" s="861"/>
      <c r="E75" s="861"/>
      <c r="F75" s="861"/>
      <c r="G75" s="861"/>
      <c r="H75" s="861"/>
      <c r="I75" s="861"/>
      <c r="J75" s="861"/>
      <c r="K75" s="861"/>
      <c r="L75" s="861"/>
      <c r="M75" s="861"/>
      <c r="N75" s="861"/>
      <c r="O75" s="861"/>
      <c r="P75" s="862"/>
      <c r="Q75" s="864">
        <v>454</v>
      </c>
      <c r="R75" s="865"/>
      <c r="S75" s="865"/>
      <c r="T75" s="865"/>
      <c r="U75" s="821"/>
      <c r="V75" s="866">
        <v>403</v>
      </c>
      <c r="W75" s="865"/>
      <c r="X75" s="865"/>
      <c r="Y75" s="865"/>
      <c r="Z75" s="821"/>
      <c r="AA75" s="866">
        <v>51</v>
      </c>
      <c r="AB75" s="865"/>
      <c r="AC75" s="865"/>
      <c r="AD75" s="865"/>
      <c r="AE75" s="821"/>
      <c r="AF75" s="866">
        <v>51</v>
      </c>
      <c r="AG75" s="865"/>
      <c r="AH75" s="865"/>
      <c r="AI75" s="865"/>
      <c r="AJ75" s="821"/>
      <c r="AK75" s="866" t="s">
        <v>547</v>
      </c>
      <c r="AL75" s="865"/>
      <c r="AM75" s="865"/>
      <c r="AN75" s="865"/>
      <c r="AO75" s="821"/>
      <c r="AP75" s="866">
        <v>107</v>
      </c>
      <c r="AQ75" s="865"/>
      <c r="AR75" s="865"/>
      <c r="AS75" s="865"/>
      <c r="AT75" s="821"/>
      <c r="AU75" s="866">
        <v>17</v>
      </c>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2">
        <v>9</v>
      </c>
      <c r="B76" s="860" t="s">
        <v>556</v>
      </c>
      <c r="C76" s="861"/>
      <c r="D76" s="861"/>
      <c r="E76" s="861"/>
      <c r="F76" s="861"/>
      <c r="G76" s="861"/>
      <c r="H76" s="861"/>
      <c r="I76" s="861"/>
      <c r="J76" s="861"/>
      <c r="K76" s="861"/>
      <c r="L76" s="861"/>
      <c r="M76" s="861"/>
      <c r="N76" s="861"/>
      <c r="O76" s="861"/>
      <c r="P76" s="862"/>
      <c r="Q76" s="864">
        <v>41</v>
      </c>
      <c r="R76" s="865"/>
      <c r="S76" s="865"/>
      <c r="T76" s="865"/>
      <c r="U76" s="821"/>
      <c r="V76" s="866">
        <v>38</v>
      </c>
      <c r="W76" s="865"/>
      <c r="X76" s="865"/>
      <c r="Y76" s="865"/>
      <c r="Z76" s="821"/>
      <c r="AA76" s="866">
        <v>3</v>
      </c>
      <c r="AB76" s="865"/>
      <c r="AC76" s="865"/>
      <c r="AD76" s="865"/>
      <c r="AE76" s="821"/>
      <c r="AF76" s="866">
        <v>3</v>
      </c>
      <c r="AG76" s="865"/>
      <c r="AH76" s="865"/>
      <c r="AI76" s="865"/>
      <c r="AJ76" s="821"/>
      <c r="AK76" s="866" t="s">
        <v>547</v>
      </c>
      <c r="AL76" s="865"/>
      <c r="AM76" s="865"/>
      <c r="AN76" s="865"/>
      <c r="AO76" s="821"/>
      <c r="AP76" s="866">
        <v>108</v>
      </c>
      <c r="AQ76" s="865"/>
      <c r="AR76" s="865"/>
      <c r="AS76" s="865"/>
      <c r="AT76" s="821"/>
      <c r="AU76" s="866">
        <v>54</v>
      </c>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2">
        <v>10</v>
      </c>
      <c r="B77" s="860" t="s">
        <v>557</v>
      </c>
      <c r="C77" s="861"/>
      <c r="D77" s="861"/>
      <c r="E77" s="861"/>
      <c r="F77" s="861"/>
      <c r="G77" s="861"/>
      <c r="H77" s="861"/>
      <c r="I77" s="861"/>
      <c r="J77" s="861"/>
      <c r="K77" s="861"/>
      <c r="L77" s="861"/>
      <c r="M77" s="861"/>
      <c r="N77" s="861"/>
      <c r="O77" s="861"/>
      <c r="P77" s="862"/>
      <c r="Q77" s="864">
        <v>2922</v>
      </c>
      <c r="R77" s="865"/>
      <c r="S77" s="865"/>
      <c r="T77" s="865"/>
      <c r="U77" s="821"/>
      <c r="V77" s="866">
        <v>2446</v>
      </c>
      <c r="W77" s="865"/>
      <c r="X77" s="865"/>
      <c r="Y77" s="865"/>
      <c r="Z77" s="821"/>
      <c r="AA77" s="866">
        <v>476</v>
      </c>
      <c r="AB77" s="865"/>
      <c r="AC77" s="865"/>
      <c r="AD77" s="865"/>
      <c r="AE77" s="821"/>
      <c r="AF77" s="866">
        <v>476</v>
      </c>
      <c r="AG77" s="865"/>
      <c r="AH77" s="865"/>
      <c r="AI77" s="865"/>
      <c r="AJ77" s="821"/>
      <c r="AK77" s="866">
        <v>58</v>
      </c>
      <c r="AL77" s="865"/>
      <c r="AM77" s="865"/>
      <c r="AN77" s="865"/>
      <c r="AO77" s="821"/>
      <c r="AP77" s="866" t="s">
        <v>547</v>
      </c>
      <c r="AQ77" s="865"/>
      <c r="AR77" s="865"/>
      <c r="AS77" s="865"/>
      <c r="AT77" s="821"/>
      <c r="AU77" s="866" t="s">
        <v>547</v>
      </c>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2">
        <v>11</v>
      </c>
      <c r="B78" s="860" t="s">
        <v>558</v>
      </c>
      <c r="C78" s="861"/>
      <c r="D78" s="861"/>
      <c r="E78" s="861"/>
      <c r="F78" s="861"/>
      <c r="G78" s="861"/>
      <c r="H78" s="861"/>
      <c r="I78" s="861"/>
      <c r="J78" s="861"/>
      <c r="K78" s="861"/>
      <c r="L78" s="861"/>
      <c r="M78" s="861"/>
      <c r="N78" s="861"/>
      <c r="O78" s="861"/>
      <c r="P78" s="862"/>
      <c r="Q78" s="863">
        <v>758421</v>
      </c>
      <c r="R78" s="817"/>
      <c r="S78" s="817"/>
      <c r="T78" s="817"/>
      <c r="U78" s="817"/>
      <c r="V78" s="817">
        <v>750353</v>
      </c>
      <c r="W78" s="817"/>
      <c r="X78" s="817"/>
      <c r="Y78" s="817"/>
      <c r="Z78" s="817"/>
      <c r="AA78" s="817">
        <v>8067</v>
      </c>
      <c r="AB78" s="817"/>
      <c r="AC78" s="817"/>
      <c r="AD78" s="817"/>
      <c r="AE78" s="817"/>
      <c r="AF78" s="817">
        <v>8067</v>
      </c>
      <c r="AG78" s="817"/>
      <c r="AH78" s="817"/>
      <c r="AI78" s="817"/>
      <c r="AJ78" s="817"/>
      <c r="AK78" s="817">
        <v>4245</v>
      </c>
      <c r="AL78" s="817"/>
      <c r="AM78" s="817"/>
      <c r="AN78" s="817"/>
      <c r="AO78" s="817"/>
      <c r="AP78" s="817" t="s">
        <v>547</v>
      </c>
      <c r="AQ78" s="817"/>
      <c r="AR78" s="817"/>
      <c r="AS78" s="817"/>
      <c r="AT78" s="817"/>
      <c r="AU78" s="817" t="s">
        <v>547</v>
      </c>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4" t="s">
        <v>376</v>
      </c>
      <c r="B88" s="776" t="s">
        <v>398</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11922</v>
      </c>
      <c r="AG88" s="831"/>
      <c r="AH88" s="831"/>
      <c r="AI88" s="831"/>
      <c r="AJ88" s="831"/>
      <c r="AK88" s="828"/>
      <c r="AL88" s="828"/>
      <c r="AM88" s="828"/>
      <c r="AN88" s="828"/>
      <c r="AO88" s="828"/>
      <c r="AP88" s="831">
        <v>5271</v>
      </c>
      <c r="AQ88" s="831"/>
      <c r="AR88" s="831"/>
      <c r="AS88" s="831"/>
      <c r="AT88" s="831"/>
      <c r="AU88" s="831">
        <v>246</v>
      </c>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776" t="s">
        <v>399</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400</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401</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402</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403</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404</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405</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406</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407</v>
      </c>
      <c r="AB109" s="880"/>
      <c r="AC109" s="880"/>
      <c r="AD109" s="880"/>
      <c r="AE109" s="881"/>
      <c r="AF109" s="879" t="s">
        <v>408</v>
      </c>
      <c r="AG109" s="880"/>
      <c r="AH109" s="880"/>
      <c r="AI109" s="880"/>
      <c r="AJ109" s="881"/>
      <c r="AK109" s="879" t="s">
        <v>294</v>
      </c>
      <c r="AL109" s="880"/>
      <c r="AM109" s="880"/>
      <c r="AN109" s="880"/>
      <c r="AO109" s="881"/>
      <c r="AP109" s="879" t="s">
        <v>409</v>
      </c>
      <c r="AQ109" s="880"/>
      <c r="AR109" s="880"/>
      <c r="AS109" s="880"/>
      <c r="AT109" s="882"/>
      <c r="AU109" s="899" t="s">
        <v>406</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407</v>
      </c>
      <c r="BR109" s="880"/>
      <c r="BS109" s="880"/>
      <c r="BT109" s="880"/>
      <c r="BU109" s="881"/>
      <c r="BV109" s="879" t="s">
        <v>408</v>
      </c>
      <c r="BW109" s="880"/>
      <c r="BX109" s="880"/>
      <c r="BY109" s="880"/>
      <c r="BZ109" s="881"/>
      <c r="CA109" s="879" t="s">
        <v>294</v>
      </c>
      <c r="CB109" s="880"/>
      <c r="CC109" s="880"/>
      <c r="CD109" s="880"/>
      <c r="CE109" s="881"/>
      <c r="CF109" s="900" t="s">
        <v>409</v>
      </c>
      <c r="CG109" s="900"/>
      <c r="CH109" s="900"/>
      <c r="CI109" s="900"/>
      <c r="CJ109" s="900"/>
      <c r="CK109" s="879" t="s">
        <v>410</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407</v>
      </c>
      <c r="DH109" s="880"/>
      <c r="DI109" s="880"/>
      <c r="DJ109" s="880"/>
      <c r="DK109" s="881"/>
      <c r="DL109" s="879" t="s">
        <v>408</v>
      </c>
      <c r="DM109" s="880"/>
      <c r="DN109" s="880"/>
      <c r="DO109" s="880"/>
      <c r="DP109" s="881"/>
      <c r="DQ109" s="879" t="s">
        <v>294</v>
      </c>
      <c r="DR109" s="880"/>
      <c r="DS109" s="880"/>
      <c r="DT109" s="880"/>
      <c r="DU109" s="881"/>
      <c r="DV109" s="879" t="s">
        <v>409</v>
      </c>
      <c r="DW109" s="880"/>
      <c r="DX109" s="880"/>
      <c r="DY109" s="880"/>
      <c r="DZ109" s="882"/>
    </row>
    <row r="110" spans="1:131" s="224" customFormat="1" ht="26.25" customHeight="1" x14ac:dyDescent="0.2">
      <c r="A110" s="883" t="s">
        <v>411</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350173</v>
      </c>
      <c r="AB110" s="887"/>
      <c r="AC110" s="887"/>
      <c r="AD110" s="887"/>
      <c r="AE110" s="888"/>
      <c r="AF110" s="889">
        <v>365847</v>
      </c>
      <c r="AG110" s="887"/>
      <c r="AH110" s="887"/>
      <c r="AI110" s="887"/>
      <c r="AJ110" s="888"/>
      <c r="AK110" s="889">
        <v>348225</v>
      </c>
      <c r="AL110" s="887"/>
      <c r="AM110" s="887"/>
      <c r="AN110" s="887"/>
      <c r="AO110" s="888"/>
      <c r="AP110" s="890">
        <v>14.6</v>
      </c>
      <c r="AQ110" s="891"/>
      <c r="AR110" s="891"/>
      <c r="AS110" s="891"/>
      <c r="AT110" s="892"/>
      <c r="AU110" s="893" t="s">
        <v>69</v>
      </c>
      <c r="AV110" s="894"/>
      <c r="AW110" s="894"/>
      <c r="AX110" s="894"/>
      <c r="AY110" s="894"/>
      <c r="AZ110" s="916" t="s">
        <v>412</v>
      </c>
      <c r="BA110" s="884"/>
      <c r="BB110" s="884"/>
      <c r="BC110" s="884"/>
      <c r="BD110" s="884"/>
      <c r="BE110" s="884"/>
      <c r="BF110" s="884"/>
      <c r="BG110" s="884"/>
      <c r="BH110" s="884"/>
      <c r="BI110" s="884"/>
      <c r="BJ110" s="884"/>
      <c r="BK110" s="884"/>
      <c r="BL110" s="884"/>
      <c r="BM110" s="884"/>
      <c r="BN110" s="884"/>
      <c r="BO110" s="884"/>
      <c r="BP110" s="885"/>
      <c r="BQ110" s="917">
        <v>3354041</v>
      </c>
      <c r="BR110" s="918"/>
      <c r="BS110" s="918"/>
      <c r="BT110" s="918"/>
      <c r="BU110" s="918"/>
      <c r="BV110" s="918">
        <v>3074029</v>
      </c>
      <c r="BW110" s="918"/>
      <c r="BX110" s="918"/>
      <c r="BY110" s="918"/>
      <c r="BZ110" s="918"/>
      <c r="CA110" s="918">
        <v>2835123</v>
      </c>
      <c r="CB110" s="918"/>
      <c r="CC110" s="918"/>
      <c r="CD110" s="918"/>
      <c r="CE110" s="918"/>
      <c r="CF110" s="931">
        <v>119.2</v>
      </c>
      <c r="CG110" s="932"/>
      <c r="CH110" s="932"/>
      <c r="CI110" s="932"/>
      <c r="CJ110" s="932"/>
      <c r="CK110" s="933" t="s">
        <v>413</v>
      </c>
      <c r="CL110" s="934"/>
      <c r="CM110" s="916" t="s">
        <v>414</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121</v>
      </c>
      <c r="DH110" s="918"/>
      <c r="DI110" s="918"/>
      <c r="DJ110" s="918"/>
      <c r="DK110" s="918"/>
      <c r="DL110" s="918" t="s">
        <v>121</v>
      </c>
      <c r="DM110" s="918"/>
      <c r="DN110" s="918"/>
      <c r="DO110" s="918"/>
      <c r="DP110" s="918"/>
      <c r="DQ110" s="918" t="s">
        <v>121</v>
      </c>
      <c r="DR110" s="918"/>
      <c r="DS110" s="918"/>
      <c r="DT110" s="918"/>
      <c r="DU110" s="918"/>
      <c r="DV110" s="919" t="s">
        <v>121</v>
      </c>
      <c r="DW110" s="919"/>
      <c r="DX110" s="919"/>
      <c r="DY110" s="919"/>
      <c r="DZ110" s="920"/>
    </row>
    <row r="111" spans="1:131" s="224" customFormat="1" ht="26.25" customHeight="1" x14ac:dyDescent="0.2">
      <c r="A111" s="921" t="s">
        <v>415</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121</v>
      </c>
      <c r="AB111" s="925"/>
      <c r="AC111" s="925"/>
      <c r="AD111" s="925"/>
      <c r="AE111" s="926"/>
      <c r="AF111" s="927" t="s">
        <v>121</v>
      </c>
      <c r="AG111" s="925"/>
      <c r="AH111" s="925"/>
      <c r="AI111" s="925"/>
      <c r="AJ111" s="926"/>
      <c r="AK111" s="927" t="s">
        <v>121</v>
      </c>
      <c r="AL111" s="925"/>
      <c r="AM111" s="925"/>
      <c r="AN111" s="925"/>
      <c r="AO111" s="926"/>
      <c r="AP111" s="928" t="s">
        <v>121</v>
      </c>
      <c r="AQ111" s="929"/>
      <c r="AR111" s="929"/>
      <c r="AS111" s="929"/>
      <c r="AT111" s="930"/>
      <c r="AU111" s="895"/>
      <c r="AV111" s="896"/>
      <c r="AW111" s="896"/>
      <c r="AX111" s="896"/>
      <c r="AY111" s="896"/>
      <c r="AZ111" s="909" t="s">
        <v>416</v>
      </c>
      <c r="BA111" s="910"/>
      <c r="BB111" s="910"/>
      <c r="BC111" s="910"/>
      <c r="BD111" s="910"/>
      <c r="BE111" s="910"/>
      <c r="BF111" s="910"/>
      <c r="BG111" s="910"/>
      <c r="BH111" s="910"/>
      <c r="BI111" s="910"/>
      <c r="BJ111" s="910"/>
      <c r="BK111" s="910"/>
      <c r="BL111" s="910"/>
      <c r="BM111" s="910"/>
      <c r="BN111" s="910"/>
      <c r="BO111" s="910"/>
      <c r="BP111" s="911"/>
      <c r="BQ111" s="912" t="s">
        <v>121</v>
      </c>
      <c r="BR111" s="913"/>
      <c r="BS111" s="913"/>
      <c r="BT111" s="913"/>
      <c r="BU111" s="913"/>
      <c r="BV111" s="913" t="s">
        <v>121</v>
      </c>
      <c r="BW111" s="913"/>
      <c r="BX111" s="913"/>
      <c r="BY111" s="913"/>
      <c r="BZ111" s="913"/>
      <c r="CA111" s="913" t="s">
        <v>121</v>
      </c>
      <c r="CB111" s="913"/>
      <c r="CC111" s="913"/>
      <c r="CD111" s="913"/>
      <c r="CE111" s="913"/>
      <c r="CF111" s="907" t="s">
        <v>121</v>
      </c>
      <c r="CG111" s="908"/>
      <c r="CH111" s="908"/>
      <c r="CI111" s="908"/>
      <c r="CJ111" s="908"/>
      <c r="CK111" s="935"/>
      <c r="CL111" s="936"/>
      <c r="CM111" s="909" t="s">
        <v>417</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121</v>
      </c>
      <c r="DH111" s="913"/>
      <c r="DI111" s="913"/>
      <c r="DJ111" s="913"/>
      <c r="DK111" s="913"/>
      <c r="DL111" s="913" t="s">
        <v>121</v>
      </c>
      <c r="DM111" s="913"/>
      <c r="DN111" s="913"/>
      <c r="DO111" s="913"/>
      <c r="DP111" s="913"/>
      <c r="DQ111" s="913" t="s">
        <v>121</v>
      </c>
      <c r="DR111" s="913"/>
      <c r="DS111" s="913"/>
      <c r="DT111" s="913"/>
      <c r="DU111" s="913"/>
      <c r="DV111" s="914" t="s">
        <v>121</v>
      </c>
      <c r="DW111" s="914"/>
      <c r="DX111" s="914"/>
      <c r="DY111" s="914"/>
      <c r="DZ111" s="915"/>
    </row>
    <row r="112" spans="1:131" s="224" customFormat="1" ht="26.25" customHeight="1" x14ac:dyDescent="0.2">
      <c r="A112" s="939" t="s">
        <v>418</v>
      </c>
      <c r="B112" s="940"/>
      <c r="C112" s="910" t="s">
        <v>419</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121</v>
      </c>
      <c r="AB112" s="946"/>
      <c r="AC112" s="946"/>
      <c r="AD112" s="946"/>
      <c r="AE112" s="947"/>
      <c r="AF112" s="948" t="s">
        <v>121</v>
      </c>
      <c r="AG112" s="946"/>
      <c r="AH112" s="946"/>
      <c r="AI112" s="946"/>
      <c r="AJ112" s="947"/>
      <c r="AK112" s="948" t="s">
        <v>121</v>
      </c>
      <c r="AL112" s="946"/>
      <c r="AM112" s="946"/>
      <c r="AN112" s="946"/>
      <c r="AO112" s="947"/>
      <c r="AP112" s="949" t="s">
        <v>121</v>
      </c>
      <c r="AQ112" s="950"/>
      <c r="AR112" s="950"/>
      <c r="AS112" s="950"/>
      <c r="AT112" s="951"/>
      <c r="AU112" s="895"/>
      <c r="AV112" s="896"/>
      <c r="AW112" s="896"/>
      <c r="AX112" s="896"/>
      <c r="AY112" s="896"/>
      <c r="AZ112" s="909" t="s">
        <v>420</v>
      </c>
      <c r="BA112" s="910"/>
      <c r="BB112" s="910"/>
      <c r="BC112" s="910"/>
      <c r="BD112" s="910"/>
      <c r="BE112" s="910"/>
      <c r="BF112" s="910"/>
      <c r="BG112" s="910"/>
      <c r="BH112" s="910"/>
      <c r="BI112" s="910"/>
      <c r="BJ112" s="910"/>
      <c r="BK112" s="910"/>
      <c r="BL112" s="910"/>
      <c r="BM112" s="910"/>
      <c r="BN112" s="910"/>
      <c r="BO112" s="910"/>
      <c r="BP112" s="911"/>
      <c r="BQ112" s="912">
        <v>30060</v>
      </c>
      <c r="BR112" s="913"/>
      <c r="BS112" s="913"/>
      <c r="BT112" s="913"/>
      <c r="BU112" s="913"/>
      <c r="BV112" s="913">
        <v>18859</v>
      </c>
      <c r="BW112" s="913"/>
      <c r="BX112" s="913"/>
      <c r="BY112" s="913"/>
      <c r="BZ112" s="913"/>
      <c r="CA112" s="913">
        <v>19065</v>
      </c>
      <c r="CB112" s="913"/>
      <c r="CC112" s="913"/>
      <c r="CD112" s="913"/>
      <c r="CE112" s="913"/>
      <c r="CF112" s="907">
        <v>0.8</v>
      </c>
      <c r="CG112" s="908"/>
      <c r="CH112" s="908"/>
      <c r="CI112" s="908"/>
      <c r="CJ112" s="908"/>
      <c r="CK112" s="935"/>
      <c r="CL112" s="936"/>
      <c r="CM112" s="909" t="s">
        <v>421</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121</v>
      </c>
      <c r="DH112" s="913"/>
      <c r="DI112" s="913"/>
      <c r="DJ112" s="913"/>
      <c r="DK112" s="913"/>
      <c r="DL112" s="913" t="s">
        <v>121</v>
      </c>
      <c r="DM112" s="913"/>
      <c r="DN112" s="913"/>
      <c r="DO112" s="913"/>
      <c r="DP112" s="913"/>
      <c r="DQ112" s="913" t="s">
        <v>121</v>
      </c>
      <c r="DR112" s="913"/>
      <c r="DS112" s="913"/>
      <c r="DT112" s="913"/>
      <c r="DU112" s="913"/>
      <c r="DV112" s="914" t="s">
        <v>121</v>
      </c>
      <c r="DW112" s="914"/>
      <c r="DX112" s="914"/>
      <c r="DY112" s="914"/>
      <c r="DZ112" s="915"/>
    </row>
    <row r="113" spans="1:130" s="224" customFormat="1" ht="26.25" customHeight="1" x14ac:dyDescent="0.2">
      <c r="A113" s="941"/>
      <c r="B113" s="942"/>
      <c r="C113" s="910" t="s">
        <v>422</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1431</v>
      </c>
      <c r="AB113" s="925"/>
      <c r="AC113" s="925"/>
      <c r="AD113" s="925"/>
      <c r="AE113" s="926"/>
      <c r="AF113" s="927">
        <v>662</v>
      </c>
      <c r="AG113" s="925"/>
      <c r="AH113" s="925"/>
      <c r="AI113" s="925"/>
      <c r="AJ113" s="926"/>
      <c r="AK113" s="927">
        <v>2416</v>
      </c>
      <c r="AL113" s="925"/>
      <c r="AM113" s="925"/>
      <c r="AN113" s="925"/>
      <c r="AO113" s="926"/>
      <c r="AP113" s="928">
        <v>0.1</v>
      </c>
      <c r="AQ113" s="929"/>
      <c r="AR113" s="929"/>
      <c r="AS113" s="929"/>
      <c r="AT113" s="930"/>
      <c r="AU113" s="895"/>
      <c r="AV113" s="896"/>
      <c r="AW113" s="896"/>
      <c r="AX113" s="896"/>
      <c r="AY113" s="896"/>
      <c r="AZ113" s="909" t="s">
        <v>423</v>
      </c>
      <c r="BA113" s="910"/>
      <c r="BB113" s="910"/>
      <c r="BC113" s="910"/>
      <c r="BD113" s="910"/>
      <c r="BE113" s="910"/>
      <c r="BF113" s="910"/>
      <c r="BG113" s="910"/>
      <c r="BH113" s="910"/>
      <c r="BI113" s="910"/>
      <c r="BJ113" s="910"/>
      <c r="BK113" s="910"/>
      <c r="BL113" s="910"/>
      <c r="BM113" s="910"/>
      <c r="BN113" s="910"/>
      <c r="BO113" s="910"/>
      <c r="BP113" s="911"/>
      <c r="BQ113" s="912">
        <v>289733</v>
      </c>
      <c r="BR113" s="913"/>
      <c r="BS113" s="913"/>
      <c r="BT113" s="913"/>
      <c r="BU113" s="913"/>
      <c r="BV113" s="913">
        <v>260281</v>
      </c>
      <c r="BW113" s="913"/>
      <c r="BX113" s="913"/>
      <c r="BY113" s="913"/>
      <c r="BZ113" s="913"/>
      <c r="CA113" s="913">
        <v>245813</v>
      </c>
      <c r="CB113" s="913"/>
      <c r="CC113" s="913"/>
      <c r="CD113" s="913"/>
      <c r="CE113" s="913"/>
      <c r="CF113" s="907">
        <v>10.3</v>
      </c>
      <c r="CG113" s="908"/>
      <c r="CH113" s="908"/>
      <c r="CI113" s="908"/>
      <c r="CJ113" s="908"/>
      <c r="CK113" s="935"/>
      <c r="CL113" s="936"/>
      <c r="CM113" s="909" t="s">
        <v>424</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121</v>
      </c>
      <c r="DH113" s="946"/>
      <c r="DI113" s="946"/>
      <c r="DJ113" s="946"/>
      <c r="DK113" s="947"/>
      <c r="DL113" s="948" t="s">
        <v>121</v>
      </c>
      <c r="DM113" s="946"/>
      <c r="DN113" s="946"/>
      <c r="DO113" s="946"/>
      <c r="DP113" s="947"/>
      <c r="DQ113" s="948" t="s">
        <v>121</v>
      </c>
      <c r="DR113" s="946"/>
      <c r="DS113" s="946"/>
      <c r="DT113" s="946"/>
      <c r="DU113" s="947"/>
      <c r="DV113" s="949" t="s">
        <v>121</v>
      </c>
      <c r="DW113" s="950"/>
      <c r="DX113" s="950"/>
      <c r="DY113" s="950"/>
      <c r="DZ113" s="951"/>
    </row>
    <row r="114" spans="1:130" s="224" customFormat="1" ht="26.25" customHeight="1" x14ac:dyDescent="0.2">
      <c r="A114" s="941"/>
      <c r="B114" s="942"/>
      <c r="C114" s="910" t="s">
        <v>425</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27048</v>
      </c>
      <c r="AB114" s="946"/>
      <c r="AC114" s="946"/>
      <c r="AD114" s="946"/>
      <c r="AE114" s="947"/>
      <c r="AF114" s="948">
        <v>26065</v>
      </c>
      <c r="AG114" s="946"/>
      <c r="AH114" s="946"/>
      <c r="AI114" s="946"/>
      <c r="AJ114" s="947"/>
      <c r="AK114" s="948">
        <v>23314</v>
      </c>
      <c r="AL114" s="946"/>
      <c r="AM114" s="946"/>
      <c r="AN114" s="946"/>
      <c r="AO114" s="947"/>
      <c r="AP114" s="949">
        <v>1</v>
      </c>
      <c r="AQ114" s="950"/>
      <c r="AR114" s="950"/>
      <c r="AS114" s="950"/>
      <c r="AT114" s="951"/>
      <c r="AU114" s="895"/>
      <c r="AV114" s="896"/>
      <c r="AW114" s="896"/>
      <c r="AX114" s="896"/>
      <c r="AY114" s="896"/>
      <c r="AZ114" s="909" t="s">
        <v>426</v>
      </c>
      <c r="BA114" s="910"/>
      <c r="BB114" s="910"/>
      <c r="BC114" s="910"/>
      <c r="BD114" s="910"/>
      <c r="BE114" s="910"/>
      <c r="BF114" s="910"/>
      <c r="BG114" s="910"/>
      <c r="BH114" s="910"/>
      <c r="BI114" s="910"/>
      <c r="BJ114" s="910"/>
      <c r="BK114" s="910"/>
      <c r="BL114" s="910"/>
      <c r="BM114" s="910"/>
      <c r="BN114" s="910"/>
      <c r="BO114" s="910"/>
      <c r="BP114" s="911"/>
      <c r="BQ114" s="912">
        <v>732244</v>
      </c>
      <c r="BR114" s="913"/>
      <c r="BS114" s="913"/>
      <c r="BT114" s="913"/>
      <c r="BU114" s="913"/>
      <c r="BV114" s="913">
        <v>694355</v>
      </c>
      <c r="BW114" s="913"/>
      <c r="BX114" s="913"/>
      <c r="BY114" s="913"/>
      <c r="BZ114" s="913"/>
      <c r="CA114" s="913">
        <v>631364</v>
      </c>
      <c r="CB114" s="913"/>
      <c r="CC114" s="913"/>
      <c r="CD114" s="913"/>
      <c r="CE114" s="913"/>
      <c r="CF114" s="907">
        <v>26.5</v>
      </c>
      <c r="CG114" s="908"/>
      <c r="CH114" s="908"/>
      <c r="CI114" s="908"/>
      <c r="CJ114" s="908"/>
      <c r="CK114" s="935"/>
      <c r="CL114" s="936"/>
      <c r="CM114" s="909" t="s">
        <v>427</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121</v>
      </c>
      <c r="DH114" s="946"/>
      <c r="DI114" s="946"/>
      <c r="DJ114" s="946"/>
      <c r="DK114" s="947"/>
      <c r="DL114" s="948" t="s">
        <v>121</v>
      </c>
      <c r="DM114" s="946"/>
      <c r="DN114" s="946"/>
      <c r="DO114" s="946"/>
      <c r="DP114" s="947"/>
      <c r="DQ114" s="948" t="s">
        <v>121</v>
      </c>
      <c r="DR114" s="946"/>
      <c r="DS114" s="946"/>
      <c r="DT114" s="946"/>
      <c r="DU114" s="947"/>
      <c r="DV114" s="949" t="s">
        <v>121</v>
      </c>
      <c r="DW114" s="950"/>
      <c r="DX114" s="950"/>
      <c r="DY114" s="950"/>
      <c r="DZ114" s="951"/>
    </row>
    <row r="115" spans="1:130" s="224" customFormat="1" ht="26.25" customHeight="1" x14ac:dyDescent="0.2">
      <c r="A115" s="941"/>
      <c r="B115" s="942"/>
      <c r="C115" s="910" t="s">
        <v>428</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121</v>
      </c>
      <c r="AB115" s="925"/>
      <c r="AC115" s="925"/>
      <c r="AD115" s="925"/>
      <c r="AE115" s="926"/>
      <c r="AF115" s="927" t="s">
        <v>121</v>
      </c>
      <c r="AG115" s="925"/>
      <c r="AH115" s="925"/>
      <c r="AI115" s="925"/>
      <c r="AJ115" s="926"/>
      <c r="AK115" s="927" t="s">
        <v>121</v>
      </c>
      <c r="AL115" s="925"/>
      <c r="AM115" s="925"/>
      <c r="AN115" s="925"/>
      <c r="AO115" s="926"/>
      <c r="AP115" s="928" t="s">
        <v>121</v>
      </c>
      <c r="AQ115" s="929"/>
      <c r="AR115" s="929"/>
      <c r="AS115" s="929"/>
      <c r="AT115" s="930"/>
      <c r="AU115" s="895"/>
      <c r="AV115" s="896"/>
      <c r="AW115" s="896"/>
      <c r="AX115" s="896"/>
      <c r="AY115" s="896"/>
      <c r="AZ115" s="909" t="s">
        <v>429</v>
      </c>
      <c r="BA115" s="910"/>
      <c r="BB115" s="910"/>
      <c r="BC115" s="910"/>
      <c r="BD115" s="910"/>
      <c r="BE115" s="910"/>
      <c r="BF115" s="910"/>
      <c r="BG115" s="910"/>
      <c r="BH115" s="910"/>
      <c r="BI115" s="910"/>
      <c r="BJ115" s="910"/>
      <c r="BK115" s="910"/>
      <c r="BL115" s="910"/>
      <c r="BM115" s="910"/>
      <c r="BN115" s="910"/>
      <c r="BO115" s="910"/>
      <c r="BP115" s="911"/>
      <c r="BQ115" s="912" t="s">
        <v>121</v>
      </c>
      <c r="BR115" s="913"/>
      <c r="BS115" s="913"/>
      <c r="BT115" s="913"/>
      <c r="BU115" s="913"/>
      <c r="BV115" s="913" t="s">
        <v>121</v>
      </c>
      <c r="BW115" s="913"/>
      <c r="BX115" s="913"/>
      <c r="BY115" s="913"/>
      <c r="BZ115" s="913"/>
      <c r="CA115" s="913" t="s">
        <v>121</v>
      </c>
      <c r="CB115" s="913"/>
      <c r="CC115" s="913"/>
      <c r="CD115" s="913"/>
      <c r="CE115" s="913"/>
      <c r="CF115" s="907" t="s">
        <v>121</v>
      </c>
      <c r="CG115" s="908"/>
      <c r="CH115" s="908"/>
      <c r="CI115" s="908"/>
      <c r="CJ115" s="908"/>
      <c r="CK115" s="935"/>
      <c r="CL115" s="936"/>
      <c r="CM115" s="909" t="s">
        <v>430</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121</v>
      </c>
      <c r="DH115" s="946"/>
      <c r="DI115" s="946"/>
      <c r="DJ115" s="946"/>
      <c r="DK115" s="947"/>
      <c r="DL115" s="948" t="s">
        <v>121</v>
      </c>
      <c r="DM115" s="946"/>
      <c r="DN115" s="946"/>
      <c r="DO115" s="946"/>
      <c r="DP115" s="947"/>
      <c r="DQ115" s="948" t="s">
        <v>121</v>
      </c>
      <c r="DR115" s="946"/>
      <c r="DS115" s="946"/>
      <c r="DT115" s="946"/>
      <c r="DU115" s="947"/>
      <c r="DV115" s="949" t="s">
        <v>121</v>
      </c>
      <c r="DW115" s="950"/>
      <c r="DX115" s="950"/>
      <c r="DY115" s="950"/>
      <c r="DZ115" s="951"/>
    </row>
    <row r="116" spans="1:130" s="224" customFormat="1" ht="26.25" customHeight="1" x14ac:dyDescent="0.2">
      <c r="A116" s="943"/>
      <c r="B116" s="944"/>
      <c r="C116" s="952" t="s">
        <v>431</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121</v>
      </c>
      <c r="AB116" s="946"/>
      <c r="AC116" s="946"/>
      <c r="AD116" s="946"/>
      <c r="AE116" s="947"/>
      <c r="AF116" s="948" t="s">
        <v>121</v>
      </c>
      <c r="AG116" s="946"/>
      <c r="AH116" s="946"/>
      <c r="AI116" s="946"/>
      <c r="AJ116" s="947"/>
      <c r="AK116" s="948" t="s">
        <v>121</v>
      </c>
      <c r="AL116" s="946"/>
      <c r="AM116" s="946"/>
      <c r="AN116" s="946"/>
      <c r="AO116" s="947"/>
      <c r="AP116" s="949" t="s">
        <v>121</v>
      </c>
      <c r="AQ116" s="950"/>
      <c r="AR116" s="950"/>
      <c r="AS116" s="950"/>
      <c r="AT116" s="951"/>
      <c r="AU116" s="895"/>
      <c r="AV116" s="896"/>
      <c r="AW116" s="896"/>
      <c r="AX116" s="896"/>
      <c r="AY116" s="896"/>
      <c r="AZ116" s="954" t="s">
        <v>432</v>
      </c>
      <c r="BA116" s="955"/>
      <c r="BB116" s="955"/>
      <c r="BC116" s="955"/>
      <c r="BD116" s="955"/>
      <c r="BE116" s="955"/>
      <c r="BF116" s="955"/>
      <c r="BG116" s="955"/>
      <c r="BH116" s="955"/>
      <c r="BI116" s="955"/>
      <c r="BJ116" s="955"/>
      <c r="BK116" s="955"/>
      <c r="BL116" s="955"/>
      <c r="BM116" s="955"/>
      <c r="BN116" s="955"/>
      <c r="BO116" s="955"/>
      <c r="BP116" s="956"/>
      <c r="BQ116" s="912" t="s">
        <v>121</v>
      </c>
      <c r="BR116" s="913"/>
      <c r="BS116" s="913"/>
      <c r="BT116" s="913"/>
      <c r="BU116" s="913"/>
      <c r="BV116" s="913" t="s">
        <v>121</v>
      </c>
      <c r="BW116" s="913"/>
      <c r="BX116" s="913"/>
      <c r="BY116" s="913"/>
      <c r="BZ116" s="913"/>
      <c r="CA116" s="913" t="s">
        <v>121</v>
      </c>
      <c r="CB116" s="913"/>
      <c r="CC116" s="913"/>
      <c r="CD116" s="913"/>
      <c r="CE116" s="913"/>
      <c r="CF116" s="907" t="s">
        <v>121</v>
      </c>
      <c r="CG116" s="908"/>
      <c r="CH116" s="908"/>
      <c r="CI116" s="908"/>
      <c r="CJ116" s="908"/>
      <c r="CK116" s="935"/>
      <c r="CL116" s="936"/>
      <c r="CM116" s="909" t="s">
        <v>433</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121</v>
      </c>
      <c r="DH116" s="946"/>
      <c r="DI116" s="946"/>
      <c r="DJ116" s="946"/>
      <c r="DK116" s="947"/>
      <c r="DL116" s="948" t="s">
        <v>121</v>
      </c>
      <c r="DM116" s="946"/>
      <c r="DN116" s="946"/>
      <c r="DO116" s="946"/>
      <c r="DP116" s="947"/>
      <c r="DQ116" s="948" t="s">
        <v>121</v>
      </c>
      <c r="DR116" s="946"/>
      <c r="DS116" s="946"/>
      <c r="DT116" s="946"/>
      <c r="DU116" s="947"/>
      <c r="DV116" s="949" t="s">
        <v>121</v>
      </c>
      <c r="DW116" s="950"/>
      <c r="DX116" s="950"/>
      <c r="DY116" s="950"/>
      <c r="DZ116" s="951"/>
    </row>
    <row r="117" spans="1:130" s="224" customFormat="1" ht="26.25" customHeight="1" x14ac:dyDescent="0.2">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434</v>
      </c>
      <c r="Z117" s="881"/>
      <c r="AA117" s="965">
        <v>378652</v>
      </c>
      <c r="AB117" s="966"/>
      <c r="AC117" s="966"/>
      <c r="AD117" s="966"/>
      <c r="AE117" s="967"/>
      <c r="AF117" s="968">
        <v>392574</v>
      </c>
      <c r="AG117" s="966"/>
      <c r="AH117" s="966"/>
      <c r="AI117" s="966"/>
      <c r="AJ117" s="967"/>
      <c r="AK117" s="968">
        <v>373955</v>
      </c>
      <c r="AL117" s="966"/>
      <c r="AM117" s="966"/>
      <c r="AN117" s="966"/>
      <c r="AO117" s="967"/>
      <c r="AP117" s="969"/>
      <c r="AQ117" s="970"/>
      <c r="AR117" s="970"/>
      <c r="AS117" s="970"/>
      <c r="AT117" s="971"/>
      <c r="AU117" s="895"/>
      <c r="AV117" s="896"/>
      <c r="AW117" s="896"/>
      <c r="AX117" s="896"/>
      <c r="AY117" s="896"/>
      <c r="AZ117" s="961" t="s">
        <v>435</v>
      </c>
      <c r="BA117" s="962"/>
      <c r="BB117" s="962"/>
      <c r="BC117" s="962"/>
      <c r="BD117" s="962"/>
      <c r="BE117" s="962"/>
      <c r="BF117" s="962"/>
      <c r="BG117" s="962"/>
      <c r="BH117" s="962"/>
      <c r="BI117" s="962"/>
      <c r="BJ117" s="962"/>
      <c r="BK117" s="962"/>
      <c r="BL117" s="962"/>
      <c r="BM117" s="962"/>
      <c r="BN117" s="962"/>
      <c r="BO117" s="962"/>
      <c r="BP117" s="963"/>
      <c r="BQ117" s="912" t="s">
        <v>121</v>
      </c>
      <c r="BR117" s="913"/>
      <c r="BS117" s="913"/>
      <c r="BT117" s="913"/>
      <c r="BU117" s="913"/>
      <c r="BV117" s="913" t="s">
        <v>121</v>
      </c>
      <c r="BW117" s="913"/>
      <c r="BX117" s="913"/>
      <c r="BY117" s="913"/>
      <c r="BZ117" s="913"/>
      <c r="CA117" s="913" t="s">
        <v>121</v>
      </c>
      <c r="CB117" s="913"/>
      <c r="CC117" s="913"/>
      <c r="CD117" s="913"/>
      <c r="CE117" s="913"/>
      <c r="CF117" s="907" t="s">
        <v>121</v>
      </c>
      <c r="CG117" s="908"/>
      <c r="CH117" s="908"/>
      <c r="CI117" s="908"/>
      <c r="CJ117" s="908"/>
      <c r="CK117" s="935"/>
      <c r="CL117" s="936"/>
      <c r="CM117" s="909" t="s">
        <v>436</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121</v>
      </c>
      <c r="DH117" s="946"/>
      <c r="DI117" s="946"/>
      <c r="DJ117" s="946"/>
      <c r="DK117" s="947"/>
      <c r="DL117" s="948" t="s">
        <v>121</v>
      </c>
      <c r="DM117" s="946"/>
      <c r="DN117" s="946"/>
      <c r="DO117" s="946"/>
      <c r="DP117" s="947"/>
      <c r="DQ117" s="948" t="s">
        <v>121</v>
      </c>
      <c r="DR117" s="946"/>
      <c r="DS117" s="946"/>
      <c r="DT117" s="946"/>
      <c r="DU117" s="947"/>
      <c r="DV117" s="949" t="s">
        <v>121</v>
      </c>
      <c r="DW117" s="950"/>
      <c r="DX117" s="950"/>
      <c r="DY117" s="950"/>
      <c r="DZ117" s="951"/>
    </row>
    <row r="118" spans="1:130" s="224" customFormat="1" ht="26.25" customHeight="1" x14ac:dyDescent="0.2">
      <c r="A118" s="899" t="s">
        <v>410</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407</v>
      </c>
      <c r="AB118" s="880"/>
      <c r="AC118" s="880"/>
      <c r="AD118" s="880"/>
      <c r="AE118" s="881"/>
      <c r="AF118" s="879" t="s">
        <v>408</v>
      </c>
      <c r="AG118" s="880"/>
      <c r="AH118" s="880"/>
      <c r="AI118" s="880"/>
      <c r="AJ118" s="881"/>
      <c r="AK118" s="879" t="s">
        <v>294</v>
      </c>
      <c r="AL118" s="880"/>
      <c r="AM118" s="880"/>
      <c r="AN118" s="880"/>
      <c r="AO118" s="881"/>
      <c r="AP118" s="957" t="s">
        <v>409</v>
      </c>
      <c r="AQ118" s="958"/>
      <c r="AR118" s="958"/>
      <c r="AS118" s="958"/>
      <c r="AT118" s="959"/>
      <c r="AU118" s="895"/>
      <c r="AV118" s="896"/>
      <c r="AW118" s="896"/>
      <c r="AX118" s="896"/>
      <c r="AY118" s="896"/>
      <c r="AZ118" s="960" t="s">
        <v>437</v>
      </c>
      <c r="BA118" s="952"/>
      <c r="BB118" s="952"/>
      <c r="BC118" s="952"/>
      <c r="BD118" s="952"/>
      <c r="BE118" s="952"/>
      <c r="BF118" s="952"/>
      <c r="BG118" s="952"/>
      <c r="BH118" s="952"/>
      <c r="BI118" s="952"/>
      <c r="BJ118" s="952"/>
      <c r="BK118" s="952"/>
      <c r="BL118" s="952"/>
      <c r="BM118" s="952"/>
      <c r="BN118" s="952"/>
      <c r="BO118" s="952"/>
      <c r="BP118" s="953"/>
      <c r="BQ118" s="986" t="s">
        <v>121</v>
      </c>
      <c r="BR118" s="987"/>
      <c r="BS118" s="987"/>
      <c r="BT118" s="987"/>
      <c r="BU118" s="987"/>
      <c r="BV118" s="987" t="s">
        <v>121</v>
      </c>
      <c r="BW118" s="987"/>
      <c r="BX118" s="987"/>
      <c r="BY118" s="987"/>
      <c r="BZ118" s="987"/>
      <c r="CA118" s="987" t="s">
        <v>121</v>
      </c>
      <c r="CB118" s="987"/>
      <c r="CC118" s="987"/>
      <c r="CD118" s="987"/>
      <c r="CE118" s="987"/>
      <c r="CF118" s="907" t="s">
        <v>121</v>
      </c>
      <c r="CG118" s="908"/>
      <c r="CH118" s="908"/>
      <c r="CI118" s="908"/>
      <c r="CJ118" s="908"/>
      <c r="CK118" s="935"/>
      <c r="CL118" s="936"/>
      <c r="CM118" s="909" t="s">
        <v>438</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121</v>
      </c>
      <c r="DH118" s="946"/>
      <c r="DI118" s="946"/>
      <c r="DJ118" s="946"/>
      <c r="DK118" s="947"/>
      <c r="DL118" s="948" t="s">
        <v>121</v>
      </c>
      <c r="DM118" s="946"/>
      <c r="DN118" s="946"/>
      <c r="DO118" s="946"/>
      <c r="DP118" s="947"/>
      <c r="DQ118" s="948" t="s">
        <v>121</v>
      </c>
      <c r="DR118" s="946"/>
      <c r="DS118" s="946"/>
      <c r="DT118" s="946"/>
      <c r="DU118" s="947"/>
      <c r="DV118" s="949" t="s">
        <v>121</v>
      </c>
      <c r="DW118" s="950"/>
      <c r="DX118" s="950"/>
      <c r="DY118" s="950"/>
      <c r="DZ118" s="951"/>
    </row>
    <row r="119" spans="1:130" s="224" customFormat="1" ht="26.25" customHeight="1" x14ac:dyDescent="0.2">
      <c r="A119" s="1043" t="s">
        <v>413</v>
      </c>
      <c r="B119" s="934"/>
      <c r="C119" s="916" t="s">
        <v>414</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121</v>
      </c>
      <c r="AB119" s="887"/>
      <c r="AC119" s="887"/>
      <c r="AD119" s="887"/>
      <c r="AE119" s="888"/>
      <c r="AF119" s="889" t="s">
        <v>121</v>
      </c>
      <c r="AG119" s="887"/>
      <c r="AH119" s="887"/>
      <c r="AI119" s="887"/>
      <c r="AJ119" s="888"/>
      <c r="AK119" s="889" t="s">
        <v>121</v>
      </c>
      <c r="AL119" s="887"/>
      <c r="AM119" s="887"/>
      <c r="AN119" s="887"/>
      <c r="AO119" s="888"/>
      <c r="AP119" s="890" t="s">
        <v>121</v>
      </c>
      <c r="AQ119" s="891"/>
      <c r="AR119" s="891"/>
      <c r="AS119" s="891"/>
      <c r="AT119" s="892"/>
      <c r="AU119" s="897"/>
      <c r="AV119" s="898"/>
      <c r="AW119" s="898"/>
      <c r="AX119" s="898"/>
      <c r="AY119" s="898"/>
      <c r="AZ119" s="245" t="s">
        <v>177</v>
      </c>
      <c r="BA119" s="245"/>
      <c r="BB119" s="245"/>
      <c r="BC119" s="245"/>
      <c r="BD119" s="245"/>
      <c r="BE119" s="245"/>
      <c r="BF119" s="245"/>
      <c r="BG119" s="245"/>
      <c r="BH119" s="245"/>
      <c r="BI119" s="245"/>
      <c r="BJ119" s="245"/>
      <c r="BK119" s="245"/>
      <c r="BL119" s="245"/>
      <c r="BM119" s="245"/>
      <c r="BN119" s="245"/>
      <c r="BO119" s="964" t="s">
        <v>439</v>
      </c>
      <c r="BP119" s="992"/>
      <c r="BQ119" s="986">
        <v>4406078</v>
      </c>
      <c r="BR119" s="987"/>
      <c r="BS119" s="987"/>
      <c r="BT119" s="987"/>
      <c r="BU119" s="987"/>
      <c r="BV119" s="987">
        <v>4047524</v>
      </c>
      <c r="BW119" s="987"/>
      <c r="BX119" s="987"/>
      <c r="BY119" s="987"/>
      <c r="BZ119" s="987"/>
      <c r="CA119" s="987">
        <v>3731365</v>
      </c>
      <c r="CB119" s="987"/>
      <c r="CC119" s="987"/>
      <c r="CD119" s="987"/>
      <c r="CE119" s="987"/>
      <c r="CF119" s="988"/>
      <c r="CG119" s="989"/>
      <c r="CH119" s="989"/>
      <c r="CI119" s="989"/>
      <c r="CJ119" s="990"/>
      <c r="CK119" s="937"/>
      <c r="CL119" s="938"/>
      <c r="CM119" s="960" t="s">
        <v>440</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121</v>
      </c>
      <c r="DH119" s="973"/>
      <c r="DI119" s="973"/>
      <c r="DJ119" s="973"/>
      <c r="DK119" s="974"/>
      <c r="DL119" s="972" t="s">
        <v>121</v>
      </c>
      <c r="DM119" s="973"/>
      <c r="DN119" s="973"/>
      <c r="DO119" s="973"/>
      <c r="DP119" s="974"/>
      <c r="DQ119" s="972" t="s">
        <v>121</v>
      </c>
      <c r="DR119" s="973"/>
      <c r="DS119" s="973"/>
      <c r="DT119" s="973"/>
      <c r="DU119" s="974"/>
      <c r="DV119" s="975" t="s">
        <v>121</v>
      </c>
      <c r="DW119" s="976"/>
      <c r="DX119" s="976"/>
      <c r="DY119" s="976"/>
      <c r="DZ119" s="977"/>
    </row>
    <row r="120" spans="1:130" s="224" customFormat="1" ht="26.25" customHeight="1" x14ac:dyDescent="0.2">
      <c r="A120" s="1044"/>
      <c r="B120" s="936"/>
      <c r="C120" s="909" t="s">
        <v>417</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121</v>
      </c>
      <c r="AB120" s="946"/>
      <c r="AC120" s="946"/>
      <c r="AD120" s="946"/>
      <c r="AE120" s="947"/>
      <c r="AF120" s="948" t="s">
        <v>121</v>
      </c>
      <c r="AG120" s="946"/>
      <c r="AH120" s="946"/>
      <c r="AI120" s="946"/>
      <c r="AJ120" s="947"/>
      <c r="AK120" s="948" t="s">
        <v>121</v>
      </c>
      <c r="AL120" s="946"/>
      <c r="AM120" s="946"/>
      <c r="AN120" s="946"/>
      <c r="AO120" s="947"/>
      <c r="AP120" s="949" t="s">
        <v>121</v>
      </c>
      <c r="AQ120" s="950"/>
      <c r="AR120" s="950"/>
      <c r="AS120" s="950"/>
      <c r="AT120" s="951"/>
      <c r="AU120" s="978" t="s">
        <v>441</v>
      </c>
      <c r="AV120" s="979"/>
      <c r="AW120" s="979"/>
      <c r="AX120" s="979"/>
      <c r="AY120" s="980"/>
      <c r="AZ120" s="916" t="s">
        <v>442</v>
      </c>
      <c r="BA120" s="884"/>
      <c r="BB120" s="884"/>
      <c r="BC120" s="884"/>
      <c r="BD120" s="884"/>
      <c r="BE120" s="884"/>
      <c r="BF120" s="884"/>
      <c r="BG120" s="884"/>
      <c r="BH120" s="884"/>
      <c r="BI120" s="884"/>
      <c r="BJ120" s="884"/>
      <c r="BK120" s="884"/>
      <c r="BL120" s="884"/>
      <c r="BM120" s="884"/>
      <c r="BN120" s="884"/>
      <c r="BO120" s="884"/>
      <c r="BP120" s="885"/>
      <c r="BQ120" s="917">
        <v>1197293</v>
      </c>
      <c r="BR120" s="918"/>
      <c r="BS120" s="918"/>
      <c r="BT120" s="918"/>
      <c r="BU120" s="918"/>
      <c r="BV120" s="918">
        <v>1422762</v>
      </c>
      <c r="BW120" s="918"/>
      <c r="BX120" s="918"/>
      <c r="BY120" s="918"/>
      <c r="BZ120" s="918"/>
      <c r="CA120" s="918">
        <v>1603503</v>
      </c>
      <c r="CB120" s="918"/>
      <c r="CC120" s="918"/>
      <c r="CD120" s="918"/>
      <c r="CE120" s="918"/>
      <c r="CF120" s="931">
        <v>67.400000000000006</v>
      </c>
      <c r="CG120" s="932"/>
      <c r="CH120" s="932"/>
      <c r="CI120" s="932"/>
      <c r="CJ120" s="932"/>
      <c r="CK120" s="993" t="s">
        <v>443</v>
      </c>
      <c r="CL120" s="994"/>
      <c r="CM120" s="994"/>
      <c r="CN120" s="994"/>
      <c r="CO120" s="995"/>
      <c r="CP120" s="1001" t="s">
        <v>391</v>
      </c>
      <c r="CQ120" s="1002"/>
      <c r="CR120" s="1002"/>
      <c r="CS120" s="1002"/>
      <c r="CT120" s="1002"/>
      <c r="CU120" s="1002"/>
      <c r="CV120" s="1002"/>
      <c r="CW120" s="1002"/>
      <c r="CX120" s="1002"/>
      <c r="CY120" s="1002"/>
      <c r="CZ120" s="1002"/>
      <c r="DA120" s="1002"/>
      <c r="DB120" s="1002"/>
      <c r="DC120" s="1002"/>
      <c r="DD120" s="1002"/>
      <c r="DE120" s="1002"/>
      <c r="DF120" s="1003"/>
      <c r="DG120" s="917">
        <v>30060</v>
      </c>
      <c r="DH120" s="918"/>
      <c r="DI120" s="918"/>
      <c r="DJ120" s="918"/>
      <c r="DK120" s="918"/>
      <c r="DL120" s="918">
        <v>18859</v>
      </c>
      <c r="DM120" s="918"/>
      <c r="DN120" s="918"/>
      <c r="DO120" s="918"/>
      <c r="DP120" s="918"/>
      <c r="DQ120" s="918">
        <v>19065</v>
      </c>
      <c r="DR120" s="918"/>
      <c r="DS120" s="918"/>
      <c r="DT120" s="918"/>
      <c r="DU120" s="918"/>
      <c r="DV120" s="919">
        <v>0.8</v>
      </c>
      <c r="DW120" s="919"/>
      <c r="DX120" s="919"/>
      <c r="DY120" s="919"/>
      <c r="DZ120" s="920"/>
    </row>
    <row r="121" spans="1:130" s="224" customFormat="1" ht="26.25" customHeight="1" x14ac:dyDescent="0.2">
      <c r="A121" s="1044"/>
      <c r="B121" s="936"/>
      <c r="C121" s="961" t="s">
        <v>444</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121</v>
      </c>
      <c r="AB121" s="946"/>
      <c r="AC121" s="946"/>
      <c r="AD121" s="946"/>
      <c r="AE121" s="947"/>
      <c r="AF121" s="948" t="s">
        <v>121</v>
      </c>
      <c r="AG121" s="946"/>
      <c r="AH121" s="946"/>
      <c r="AI121" s="946"/>
      <c r="AJ121" s="947"/>
      <c r="AK121" s="948" t="s">
        <v>121</v>
      </c>
      <c r="AL121" s="946"/>
      <c r="AM121" s="946"/>
      <c r="AN121" s="946"/>
      <c r="AO121" s="947"/>
      <c r="AP121" s="949" t="s">
        <v>121</v>
      </c>
      <c r="AQ121" s="950"/>
      <c r="AR121" s="950"/>
      <c r="AS121" s="950"/>
      <c r="AT121" s="951"/>
      <c r="AU121" s="981"/>
      <c r="AV121" s="982"/>
      <c r="AW121" s="982"/>
      <c r="AX121" s="982"/>
      <c r="AY121" s="983"/>
      <c r="AZ121" s="909" t="s">
        <v>445</v>
      </c>
      <c r="BA121" s="910"/>
      <c r="BB121" s="910"/>
      <c r="BC121" s="910"/>
      <c r="BD121" s="910"/>
      <c r="BE121" s="910"/>
      <c r="BF121" s="910"/>
      <c r="BG121" s="910"/>
      <c r="BH121" s="910"/>
      <c r="BI121" s="910"/>
      <c r="BJ121" s="910"/>
      <c r="BK121" s="910"/>
      <c r="BL121" s="910"/>
      <c r="BM121" s="910"/>
      <c r="BN121" s="910"/>
      <c r="BO121" s="910"/>
      <c r="BP121" s="911"/>
      <c r="BQ121" s="912">
        <v>43172</v>
      </c>
      <c r="BR121" s="913"/>
      <c r="BS121" s="913"/>
      <c r="BT121" s="913"/>
      <c r="BU121" s="913"/>
      <c r="BV121" s="913">
        <v>37268</v>
      </c>
      <c r="BW121" s="913"/>
      <c r="BX121" s="913"/>
      <c r="BY121" s="913"/>
      <c r="BZ121" s="913"/>
      <c r="CA121" s="913">
        <v>28824</v>
      </c>
      <c r="CB121" s="913"/>
      <c r="CC121" s="913"/>
      <c r="CD121" s="913"/>
      <c r="CE121" s="913"/>
      <c r="CF121" s="907">
        <v>1.2</v>
      </c>
      <c r="CG121" s="908"/>
      <c r="CH121" s="908"/>
      <c r="CI121" s="908"/>
      <c r="CJ121" s="908"/>
      <c r="CK121" s="996"/>
      <c r="CL121" s="997"/>
      <c r="CM121" s="997"/>
      <c r="CN121" s="997"/>
      <c r="CO121" s="998"/>
      <c r="CP121" s="1006" t="s">
        <v>389</v>
      </c>
      <c r="CQ121" s="1007"/>
      <c r="CR121" s="1007"/>
      <c r="CS121" s="1007"/>
      <c r="CT121" s="1007"/>
      <c r="CU121" s="1007"/>
      <c r="CV121" s="1007"/>
      <c r="CW121" s="1007"/>
      <c r="CX121" s="1007"/>
      <c r="CY121" s="1007"/>
      <c r="CZ121" s="1007"/>
      <c r="DA121" s="1007"/>
      <c r="DB121" s="1007"/>
      <c r="DC121" s="1007"/>
      <c r="DD121" s="1007"/>
      <c r="DE121" s="1007"/>
      <c r="DF121" s="1008"/>
      <c r="DG121" s="912" t="s">
        <v>121</v>
      </c>
      <c r="DH121" s="913"/>
      <c r="DI121" s="913"/>
      <c r="DJ121" s="913"/>
      <c r="DK121" s="913"/>
      <c r="DL121" s="913" t="s">
        <v>121</v>
      </c>
      <c r="DM121" s="913"/>
      <c r="DN121" s="913"/>
      <c r="DO121" s="913"/>
      <c r="DP121" s="913"/>
      <c r="DQ121" s="913" t="s">
        <v>121</v>
      </c>
      <c r="DR121" s="913"/>
      <c r="DS121" s="913"/>
      <c r="DT121" s="913"/>
      <c r="DU121" s="913"/>
      <c r="DV121" s="914" t="s">
        <v>121</v>
      </c>
      <c r="DW121" s="914"/>
      <c r="DX121" s="914"/>
      <c r="DY121" s="914"/>
      <c r="DZ121" s="915"/>
    </row>
    <row r="122" spans="1:130" s="224" customFormat="1" ht="26.25" customHeight="1" x14ac:dyDescent="0.2">
      <c r="A122" s="1044"/>
      <c r="B122" s="936"/>
      <c r="C122" s="909" t="s">
        <v>427</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121</v>
      </c>
      <c r="AB122" s="946"/>
      <c r="AC122" s="946"/>
      <c r="AD122" s="946"/>
      <c r="AE122" s="947"/>
      <c r="AF122" s="948" t="s">
        <v>121</v>
      </c>
      <c r="AG122" s="946"/>
      <c r="AH122" s="946"/>
      <c r="AI122" s="946"/>
      <c r="AJ122" s="947"/>
      <c r="AK122" s="948" t="s">
        <v>121</v>
      </c>
      <c r="AL122" s="946"/>
      <c r="AM122" s="946"/>
      <c r="AN122" s="946"/>
      <c r="AO122" s="947"/>
      <c r="AP122" s="949" t="s">
        <v>121</v>
      </c>
      <c r="AQ122" s="950"/>
      <c r="AR122" s="950"/>
      <c r="AS122" s="950"/>
      <c r="AT122" s="951"/>
      <c r="AU122" s="981"/>
      <c r="AV122" s="982"/>
      <c r="AW122" s="982"/>
      <c r="AX122" s="982"/>
      <c r="AY122" s="983"/>
      <c r="AZ122" s="960" t="s">
        <v>446</v>
      </c>
      <c r="BA122" s="952"/>
      <c r="BB122" s="952"/>
      <c r="BC122" s="952"/>
      <c r="BD122" s="952"/>
      <c r="BE122" s="952"/>
      <c r="BF122" s="952"/>
      <c r="BG122" s="952"/>
      <c r="BH122" s="952"/>
      <c r="BI122" s="952"/>
      <c r="BJ122" s="952"/>
      <c r="BK122" s="952"/>
      <c r="BL122" s="952"/>
      <c r="BM122" s="952"/>
      <c r="BN122" s="952"/>
      <c r="BO122" s="952"/>
      <c r="BP122" s="953"/>
      <c r="BQ122" s="986">
        <v>2765515</v>
      </c>
      <c r="BR122" s="987"/>
      <c r="BS122" s="987"/>
      <c r="BT122" s="987"/>
      <c r="BU122" s="987"/>
      <c r="BV122" s="987">
        <v>2569801</v>
      </c>
      <c r="BW122" s="987"/>
      <c r="BX122" s="987"/>
      <c r="BY122" s="987"/>
      <c r="BZ122" s="987"/>
      <c r="CA122" s="987">
        <v>2408840</v>
      </c>
      <c r="CB122" s="987"/>
      <c r="CC122" s="987"/>
      <c r="CD122" s="987"/>
      <c r="CE122" s="987"/>
      <c r="CF122" s="1004">
        <v>101.2</v>
      </c>
      <c r="CG122" s="1005"/>
      <c r="CH122" s="1005"/>
      <c r="CI122" s="1005"/>
      <c r="CJ122" s="1005"/>
      <c r="CK122" s="996"/>
      <c r="CL122" s="997"/>
      <c r="CM122" s="997"/>
      <c r="CN122" s="997"/>
      <c r="CO122" s="998"/>
      <c r="CP122" s="1006" t="s">
        <v>390</v>
      </c>
      <c r="CQ122" s="1007"/>
      <c r="CR122" s="1007"/>
      <c r="CS122" s="1007"/>
      <c r="CT122" s="1007"/>
      <c r="CU122" s="1007"/>
      <c r="CV122" s="1007"/>
      <c r="CW122" s="1007"/>
      <c r="CX122" s="1007"/>
      <c r="CY122" s="1007"/>
      <c r="CZ122" s="1007"/>
      <c r="DA122" s="1007"/>
      <c r="DB122" s="1007"/>
      <c r="DC122" s="1007"/>
      <c r="DD122" s="1007"/>
      <c r="DE122" s="1007"/>
      <c r="DF122" s="1008"/>
      <c r="DG122" s="912" t="s">
        <v>121</v>
      </c>
      <c r="DH122" s="913"/>
      <c r="DI122" s="913"/>
      <c r="DJ122" s="913"/>
      <c r="DK122" s="913"/>
      <c r="DL122" s="913" t="s">
        <v>121</v>
      </c>
      <c r="DM122" s="913"/>
      <c r="DN122" s="913"/>
      <c r="DO122" s="913"/>
      <c r="DP122" s="913"/>
      <c r="DQ122" s="913" t="s">
        <v>121</v>
      </c>
      <c r="DR122" s="913"/>
      <c r="DS122" s="913"/>
      <c r="DT122" s="913"/>
      <c r="DU122" s="913"/>
      <c r="DV122" s="914" t="s">
        <v>121</v>
      </c>
      <c r="DW122" s="914"/>
      <c r="DX122" s="914"/>
      <c r="DY122" s="914"/>
      <c r="DZ122" s="915"/>
    </row>
    <row r="123" spans="1:130" s="224" customFormat="1" ht="26.25" customHeight="1" x14ac:dyDescent="0.2">
      <c r="A123" s="1044"/>
      <c r="B123" s="936"/>
      <c r="C123" s="909" t="s">
        <v>433</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121</v>
      </c>
      <c r="AB123" s="946"/>
      <c r="AC123" s="946"/>
      <c r="AD123" s="946"/>
      <c r="AE123" s="947"/>
      <c r="AF123" s="948" t="s">
        <v>121</v>
      </c>
      <c r="AG123" s="946"/>
      <c r="AH123" s="946"/>
      <c r="AI123" s="946"/>
      <c r="AJ123" s="947"/>
      <c r="AK123" s="948" t="s">
        <v>121</v>
      </c>
      <c r="AL123" s="946"/>
      <c r="AM123" s="946"/>
      <c r="AN123" s="946"/>
      <c r="AO123" s="947"/>
      <c r="AP123" s="949" t="s">
        <v>121</v>
      </c>
      <c r="AQ123" s="950"/>
      <c r="AR123" s="950"/>
      <c r="AS123" s="950"/>
      <c r="AT123" s="951"/>
      <c r="AU123" s="984"/>
      <c r="AV123" s="985"/>
      <c r="AW123" s="985"/>
      <c r="AX123" s="985"/>
      <c r="AY123" s="985"/>
      <c r="AZ123" s="245" t="s">
        <v>177</v>
      </c>
      <c r="BA123" s="245"/>
      <c r="BB123" s="245"/>
      <c r="BC123" s="245"/>
      <c r="BD123" s="245"/>
      <c r="BE123" s="245"/>
      <c r="BF123" s="245"/>
      <c r="BG123" s="245"/>
      <c r="BH123" s="245"/>
      <c r="BI123" s="245"/>
      <c r="BJ123" s="245"/>
      <c r="BK123" s="245"/>
      <c r="BL123" s="245"/>
      <c r="BM123" s="245"/>
      <c r="BN123" s="245"/>
      <c r="BO123" s="964" t="s">
        <v>447</v>
      </c>
      <c r="BP123" s="992"/>
      <c r="BQ123" s="1050">
        <v>4005980</v>
      </c>
      <c r="BR123" s="1051"/>
      <c r="BS123" s="1051"/>
      <c r="BT123" s="1051"/>
      <c r="BU123" s="1051"/>
      <c r="BV123" s="1051">
        <v>4029831</v>
      </c>
      <c r="BW123" s="1051"/>
      <c r="BX123" s="1051"/>
      <c r="BY123" s="1051"/>
      <c r="BZ123" s="1051"/>
      <c r="CA123" s="1051">
        <v>4041167</v>
      </c>
      <c r="CB123" s="1051"/>
      <c r="CC123" s="1051"/>
      <c r="CD123" s="1051"/>
      <c r="CE123" s="1051"/>
      <c r="CF123" s="988"/>
      <c r="CG123" s="989"/>
      <c r="CH123" s="989"/>
      <c r="CI123" s="989"/>
      <c r="CJ123" s="990"/>
      <c r="CK123" s="996"/>
      <c r="CL123" s="997"/>
      <c r="CM123" s="997"/>
      <c r="CN123" s="997"/>
      <c r="CO123" s="998"/>
      <c r="CP123" s="1006" t="s">
        <v>388</v>
      </c>
      <c r="CQ123" s="1007"/>
      <c r="CR123" s="1007"/>
      <c r="CS123" s="1007"/>
      <c r="CT123" s="1007"/>
      <c r="CU123" s="1007"/>
      <c r="CV123" s="1007"/>
      <c r="CW123" s="1007"/>
      <c r="CX123" s="1007"/>
      <c r="CY123" s="1007"/>
      <c r="CZ123" s="1007"/>
      <c r="DA123" s="1007"/>
      <c r="DB123" s="1007"/>
      <c r="DC123" s="1007"/>
      <c r="DD123" s="1007"/>
      <c r="DE123" s="1007"/>
      <c r="DF123" s="1008"/>
      <c r="DG123" s="945" t="s">
        <v>121</v>
      </c>
      <c r="DH123" s="946"/>
      <c r="DI123" s="946"/>
      <c r="DJ123" s="946"/>
      <c r="DK123" s="947"/>
      <c r="DL123" s="948" t="s">
        <v>121</v>
      </c>
      <c r="DM123" s="946"/>
      <c r="DN123" s="946"/>
      <c r="DO123" s="946"/>
      <c r="DP123" s="947"/>
      <c r="DQ123" s="948" t="s">
        <v>121</v>
      </c>
      <c r="DR123" s="946"/>
      <c r="DS123" s="946"/>
      <c r="DT123" s="946"/>
      <c r="DU123" s="947"/>
      <c r="DV123" s="949" t="s">
        <v>121</v>
      </c>
      <c r="DW123" s="950"/>
      <c r="DX123" s="950"/>
      <c r="DY123" s="950"/>
      <c r="DZ123" s="951"/>
    </row>
    <row r="124" spans="1:130" s="224" customFormat="1" ht="26.25" customHeight="1" thickBot="1" x14ac:dyDescent="0.25">
      <c r="A124" s="1044"/>
      <c r="B124" s="936"/>
      <c r="C124" s="909" t="s">
        <v>436</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121</v>
      </c>
      <c r="AB124" s="946"/>
      <c r="AC124" s="946"/>
      <c r="AD124" s="946"/>
      <c r="AE124" s="947"/>
      <c r="AF124" s="948" t="s">
        <v>121</v>
      </c>
      <c r="AG124" s="946"/>
      <c r="AH124" s="946"/>
      <c r="AI124" s="946"/>
      <c r="AJ124" s="947"/>
      <c r="AK124" s="948" t="s">
        <v>121</v>
      </c>
      <c r="AL124" s="946"/>
      <c r="AM124" s="946"/>
      <c r="AN124" s="946"/>
      <c r="AO124" s="947"/>
      <c r="AP124" s="949" t="s">
        <v>121</v>
      </c>
      <c r="AQ124" s="950"/>
      <c r="AR124" s="950"/>
      <c r="AS124" s="950"/>
      <c r="AT124" s="951"/>
      <c r="AU124" s="1046" t="s">
        <v>448</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16.399999999999999</v>
      </c>
      <c r="BR124" s="1014"/>
      <c r="BS124" s="1014"/>
      <c r="BT124" s="1014"/>
      <c r="BU124" s="1014"/>
      <c r="BV124" s="1014">
        <v>0.7</v>
      </c>
      <c r="BW124" s="1014"/>
      <c r="BX124" s="1014"/>
      <c r="BY124" s="1014"/>
      <c r="BZ124" s="1014"/>
      <c r="CA124" s="1014" t="s">
        <v>121</v>
      </c>
      <c r="CB124" s="1014"/>
      <c r="CC124" s="1014"/>
      <c r="CD124" s="1014"/>
      <c r="CE124" s="1014"/>
      <c r="CF124" s="1015"/>
      <c r="CG124" s="1016"/>
      <c r="CH124" s="1016"/>
      <c r="CI124" s="1016"/>
      <c r="CJ124" s="1017"/>
      <c r="CK124" s="999"/>
      <c r="CL124" s="999"/>
      <c r="CM124" s="999"/>
      <c r="CN124" s="999"/>
      <c r="CO124" s="1000"/>
      <c r="CP124" s="1006" t="s">
        <v>449</v>
      </c>
      <c r="CQ124" s="1007"/>
      <c r="CR124" s="1007"/>
      <c r="CS124" s="1007"/>
      <c r="CT124" s="1007"/>
      <c r="CU124" s="1007"/>
      <c r="CV124" s="1007"/>
      <c r="CW124" s="1007"/>
      <c r="CX124" s="1007"/>
      <c r="CY124" s="1007"/>
      <c r="CZ124" s="1007"/>
      <c r="DA124" s="1007"/>
      <c r="DB124" s="1007"/>
      <c r="DC124" s="1007"/>
      <c r="DD124" s="1007"/>
      <c r="DE124" s="1007"/>
      <c r="DF124" s="1008"/>
      <c r="DG124" s="991" t="s">
        <v>121</v>
      </c>
      <c r="DH124" s="973"/>
      <c r="DI124" s="973"/>
      <c r="DJ124" s="973"/>
      <c r="DK124" s="974"/>
      <c r="DL124" s="972" t="s">
        <v>121</v>
      </c>
      <c r="DM124" s="973"/>
      <c r="DN124" s="973"/>
      <c r="DO124" s="973"/>
      <c r="DP124" s="974"/>
      <c r="DQ124" s="972" t="s">
        <v>121</v>
      </c>
      <c r="DR124" s="973"/>
      <c r="DS124" s="973"/>
      <c r="DT124" s="973"/>
      <c r="DU124" s="974"/>
      <c r="DV124" s="975" t="s">
        <v>121</v>
      </c>
      <c r="DW124" s="976"/>
      <c r="DX124" s="976"/>
      <c r="DY124" s="976"/>
      <c r="DZ124" s="977"/>
    </row>
    <row r="125" spans="1:130" s="224" customFormat="1" ht="26.25" customHeight="1" x14ac:dyDescent="0.2">
      <c r="A125" s="1044"/>
      <c r="B125" s="936"/>
      <c r="C125" s="909" t="s">
        <v>438</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121</v>
      </c>
      <c r="AB125" s="946"/>
      <c r="AC125" s="946"/>
      <c r="AD125" s="946"/>
      <c r="AE125" s="947"/>
      <c r="AF125" s="948" t="s">
        <v>121</v>
      </c>
      <c r="AG125" s="946"/>
      <c r="AH125" s="946"/>
      <c r="AI125" s="946"/>
      <c r="AJ125" s="947"/>
      <c r="AK125" s="948" t="s">
        <v>121</v>
      </c>
      <c r="AL125" s="946"/>
      <c r="AM125" s="946"/>
      <c r="AN125" s="946"/>
      <c r="AO125" s="947"/>
      <c r="AP125" s="949" t="s">
        <v>121</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450</v>
      </c>
      <c r="CL125" s="994"/>
      <c r="CM125" s="994"/>
      <c r="CN125" s="994"/>
      <c r="CO125" s="995"/>
      <c r="CP125" s="916" t="s">
        <v>451</v>
      </c>
      <c r="CQ125" s="884"/>
      <c r="CR125" s="884"/>
      <c r="CS125" s="884"/>
      <c r="CT125" s="884"/>
      <c r="CU125" s="884"/>
      <c r="CV125" s="884"/>
      <c r="CW125" s="884"/>
      <c r="CX125" s="884"/>
      <c r="CY125" s="884"/>
      <c r="CZ125" s="884"/>
      <c r="DA125" s="884"/>
      <c r="DB125" s="884"/>
      <c r="DC125" s="884"/>
      <c r="DD125" s="884"/>
      <c r="DE125" s="884"/>
      <c r="DF125" s="885"/>
      <c r="DG125" s="917" t="s">
        <v>121</v>
      </c>
      <c r="DH125" s="918"/>
      <c r="DI125" s="918"/>
      <c r="DJ125" s="918"/>
      <c r="DK125" s="918"/>
      <c r="DL125" s="918" t="s">
        <v>121</v>
      </c>
      <c r="DM125" s="918"/>
      <c r="DN125" s="918"/>
      <c r="DO125" s="918"/>
      <c r="DP125" s="918"/>
      <c r="DQ125" s="918" t="s">
        <v>121</v>
      </c>
      <c r="DR125" s="918"/>
      <c r="DS125" s="918"/>
      <c r="DT125" s="918"/>
      <c r="DU125" s="918"/>
      <c r="DV125" s="919" t="s">
        <v>121</v>
      </c>
      <c r="DW125" s="919"/>
      <c r="DX125" s="919"/>
      <c r="DY125" s="919"/>
      <c r="DZ125" s="920"/>
    </row>
    <row r="126" spans="1:130" s="224" customFormat="1" ht="26.25" customHeight="1" thickBot="1" x14ac:dyDescent="0.25">
      <c r="A126" s="1044"/>
      <c r="B126" s="936"/>
      <c r="C126" s="909" t="s">
        <v>440</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121</v>
      </c>
      <c r="AB126" s="946"/>
      <c r="AC126" s="946"/>
      <c r="AD126" s="946"/>
      <c r="AE126" s="947"/>
      <c r="AF126" s="948" t="s">
        <v>121</v>
      </c>
      <c r="AG126" s="946"/>
      <c r="AH126" s="946"/>
      <c r="AI126" s="946"/>
      <c r="AJ126" s="947"/>
      <c r="AK126" s="948" t="s">
        <v>121</v>
      </c>
      <c r="AL126" s="946"/>
      <c r="AM126" s="946"/>
      <c r="AN126" s="946"/>
      <c r="AO126" s="947"/>
      <c r="AP126" s="949" t="s">
        <v>121</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452</v>
      </c>
      <c r="CQ126" s="910"/>
      <c r="CR126" s="910"/>
      <c r="CS126" s="910"/>
      <c r="CT126" s="910"/>
      <c r="CU126" s="910"/>
      <c r="CV126" s="910"/>
      <c r="CW126" s="910"/>
      <c r="CX126" s="910"/>
      <c r="CY126" s="910"/>
      <c r="CZ126" s="910"/>
      <c r="DA126" s="910"/>
      <c r="DB126" s="910"/>
      <c r="DC126" s="910"/>
      <c r="DD126" s="910"/>
      <c r="DE126" s="910"/>
      <c r="DF126" s="911"/>
      <c r="DG126" s="912" t="s">
        <v>121</v>
      </c>
      <c r="DH126" s="913"/>
      <c r="DI126" s="913"/>
      <c r="DJ126" s="913"/>
      <c r="DK126" s="913"/>
      <c r="DL126" s="913" t="s">
        <v>121</v>
      </c>
      <c r="DM126" s="913"/>
      <c r="DN126" s="913"/>
      <c r="DO126" s="913"/>
      <c r="DP126" s="913"/>
      <c r="DQ126" s="913" t="s">
        <v>121</v>
      </c>
      <c r="DR126" s="913"/>
      <c r="DS126" s="913"/>
      <c r="DT126" s="913"/>
      <c r="DU126" s="913"/>
      <c r="DV126" s="914" t="s">
        <v>121</v>
      </c>
      <c r="DW126" s="914"/>
      <c r="DX126" s="914"/>
      <c r="DY126" s="914"/>
      <c r="DZ126" s="915"/>
    </row>
    <row r="127" spans="1:130" s="224" customFormat="1" ht="26.25" customHeight="1" x14ac:dyDescent="0.2">
      <c r="A127" s="1045"/>
      <c r="B127" s="938"/>
      <c r="C127" s="960" t="s">
        <v>453</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121</v>
      </c>
      <c r="AB127" s="946"/>
      <c r="AC127" s="946"/>
      <c r="AD127" s="946"/>
      <c r="AE127" s="947"/>
      <c r="AF127" s="948" t="s">
        <v>121</v>
      </c>
      <c r="AG127" s="946"/>
      <c r="AH127" s="946"/>
      <c r="AI127" s="946"/>
      <c r="AJ127" s="947"/>
      <c r="AK127" s="948" t="s">
        <v>121</v>
      </c>
      <c r="AL127" s="946"/>
      <c r="AM127" s="946"/>
      <c r="AN127" s="946"/>
      <c r="AO127" s="947"/>
      <c r="AP127" s="949" t="s">
        <v>121</v>
      </c>
      <c r="AQ127" s="950"/>
      <c r="AR127" s="950"/>
      <c r="AS127" s="950"/>
      <c r="AT127" s="951"/>
      <c r="AU127" s="226"/>
      <c r="AV127" s="226"/>
      <c r="AW127" s="226"/>
      <c r="AX127" s="1018" t="s">
        <v>454</v>
      </c>
      <c r="AY127" s="1019"/>
      <c r="AZ127" s="1019"/>
      <c r="BA127" s="1019"/>
      <c r="BB127" s="1019"/>
      <c r="BC127" s="1019"/>
      <c r="BD127" s="1019"/>
      <c r="BE127" s="1020"/>
      <c r="BF127" s="1021" t="s">
        <v>455</v>
      </c>
      <c r="BG127" s="1019"/>
      <c r="BH127" s="1019"/>
      <c r="BI127" s="1019"/>
      <c r="BJ127" s="1019"/>
      <c r="BK127" s="1019"/>
      <c r="BL127" s="1020"/>
      <c r="BM127" s="1021" t="s">
        <v>456</v>
      </c>
      <c r="BN127" s="1019"/>
      <c r="BO127" s="1019"/>
      <c r="BP127" s="1019"/>
      <c r="BQ127" s="1019"/>
      <c r="BR127" s="1019"/>
      <c r="BS127" s="1020"/>
      <c r="BT127" s="1021" t="s">
        <v>457</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458</v>
      </c>
      <c r="CQ127" s="910"/>
      <c r="CR127" s="910"/>
      <c r="CS127" s="910"/>
      <c r="CT127" s="910"/>
      <c r="CU127" s="910"/>
      <c r="CV127" s="910"/>
      <c r="CW127" s="910"/>
      <c r="CX127" s="910"/>
      <c r="CY127" s="910"/>
      <c r="CZ127" s="910"/>
      <c r="DA127" s="910"/>
      <c r="DB127" s="910"/>
      <c r="DC127" s="910"/>
      <c r="DD127" s="910"/>
      <c r="DE127" s="910"/>
      <c r="DF127" s="911"/>
      <c r="DG127" s="912" t="s">
        <v>121</v>
      </c>
      <c r="DH127" s="913"/>
      <c r="DI127" s="913"/>
      <c r="DJ127" s="913"/>
      <c r="DK127" s="913"/>
      <c r="DL127" s="913" t="s">
        <v>121</v>
      </c>
      <c r="DM127" s="913"/>
      <c r="DN127" s="913"/>
      <c r="DO127" s="913"/>
      <c r="DP127" s="913"/>
      <c r="DQ127" s="913" t="s">
        <v>121</v>
      </c>
      <c r="DR127" s="913"/>
      <c r="DS127" s="913"/>
      <c r="DT127" s="913"/>
      <c r="DU127" s="913"/>
      <c r="DV127" s="914" t="s">
        <v>121</v>
      </c>
      <c r="DW127" s="914"/>
      <c r="DX127" s="914"/>
      <c r="DY127" s="914"/>
      <c r="DZ127" s="915"/>
    </row>
    <row r="128" spans="1:130" s="224" customFormat="1" ht="26.25" customHeight="1" thickBot="1" x14ac:dyDescent="0.25">
      <c r="A128" s="1028" t="s">
        <v>459</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460</v>
      </c>
      <c r="X128" s="1030"/>
      <c r="Y128" s="1030"/>
      <c r="Z128" s="1031"/>
      <c r="AA128" s="1032">
        <v>5001</v>
      </c>
      <c r="AB128" s="1033"/>
      <c r="AC128" s="1033"/>
      <c r="AD128" s="1033"/>
      <c r="AE128" s="1034"/>
      <c r="AF128" s="1035">
        <v>5238</v>
      </c>
      <c r="AG128" s="1033"/>
      <c r="AH128" s="1033"/>
      <c r="AI128" s="1033"/>
      <c r="AJ128" s="1034"/>
      <c r="AK128" s="1035">
        <v>4254</v>
      </c>
      <c r="AL128" s="1033"/>
      <c r="AM128" s="1033"/>
      <c r="AN128" s="1033"/>
      <c r="AO128" s="1034"/>
      <c r="AP128" s="1036"/>
      <c r="AQ128" s="1037"/>
      <c r="AR128" s="1037"/>
      <c r="AS128" s="1037"/>
      <c r="AT128" s="1038"/>
      <c r="AU128" s="226"/>
      <c r="AV128" s="226"/>
      <c r="AW128" s="226"/>
      <c r="AX128" s="883" t="s">
        <v>461</v>
      </c>
      <c r="AY128" s="884"/>
      <c r="AZ128" s="884"/>
      <c r="BA128" s="884"/>
      <c r="BB128" s="884"/>
      <c r="BC128" s="884"/>
      <c r="BD128" s="884"/>
      <c r="BE128" s="885"/>
      <c r="BF128" s="1039" t="s">
        <v>121</v>
      </c>
      <c r="BG128" s="1040"/>
      <c r="BH128" s="1040"/>
      <c r="BI128" s="1040"/>
      <c r="BJ128" s="1040"/>
      <c r="BK128" s="1040"/>
      <c r="BL128" s="1041"/>
      <c r="BM128" s="1039">
        <v>15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462</v>
      </c>
      <c r="CQ128" s="713"/>
      <c r="CR128" s="713"/>
      <c r="CS128" s="713"/>
      <c r="CT128" s="713"/>
      <c r="CU128" s="713"/>
      <c r="CV128" s="713"/>
      <c r="CW128" s="713"/>
      <c r="CX128" s="713"/>
      <c r="CY128" s="713"/>
      <c r="CZ128" s="713"/>
      <c r="DA128" s="713"/>
      <c r="DB128" s="713"/>
      <c r="DC128" s="713"/>
      <c r="DD128" s="713"/>
      <c r="DE128" s="713"/>
      <c r="DF128" s="1023"/>
      <c r="DG128" s="1024" t="s">
        <v>121</v>
      </c>
      <c r="DH128" s="1025"/>
      <c r="DI128" s="1025"/>
      <c r="DJ128" s="1025"/>
      <c r="DK128" s="1025"/>
      <c r="DL128" s="1025" t="s">
        <v>121</v>
      </c>
      <c r="DM128" s="1025"/>
      <c r="DN128" s="1025"/>
      <c r="DO128" s="1025"/>
      <c r="DP128" s="1025"/>
      <c r="DQ128" s="1025" t="s">
        <v>121</v>
      </c>
      <c r="DR128" s="1025"/>
      <c r="DS128" s="1025"/>
      <c r="DT128" s="1025"/>
      <c r="DU128" s="1025"/>
      <c r="DV128" s="1026" t="s">
        <v>121</v>
      </c>
      <c r="DW128" s="1026"/>
      <c r="DX128" s="1026"/>
      <c r="DY128" s="1026"/>
      <c r="DZ128" s="1027"/>
    </row>
    <row r="129" spans="1:131" s="224" customFormat="1" ht="26.25" customHeight="1" x14ac:dyDescent="0.2">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463</v>
      </c>
      <c r="X129" s="1058"/>
      <c r="Y129" s="1058"/>
      <c r="Z129" s="1059"/>
      <c r="AA129" s="945">
        <v>2691377</v>
      </c>
      <c r="AB129" s="946"/>
      <c r="AC129" s="946"/>
      <c r="AD129" s="946"/>
      <c r="AE129" s="947"/>
      <c r="AF129" s="948">
        <v>2631318</v>
      </c>
      <c r="AG129" s="946"/>
      <c r="AH129" s="946"/>
      <c r="AI129" s="946"/>
      <c r="AJ129" s="947"/>
      <c r="AK129" s="948">
        <v>2622964</v>
      </c>
      <c r="AL129" s="946"/>
      <c r="AM129" s="946"/>
      <c r="AN129" s="946"/>
      <c r="AO129" s="947"/>
      <c r="AP129" s="1060"/>
      <c r="AQ129" s="1061"/>
      <c r="AR129" s="1061"/>
      <c r="AS129" s="1061"/>
      <c r="AT129" s="1062"/>
      <c r="AU129" s="227"/>
      <c r="AV129" s="227"/>
      <c r="AW129" s="227"/>
      <c r="AX129" s="1052" t="s">
        <v>464</v>
      </c>
      <c r="AY129" s="910"/>
      <c r="AZ129" s="910"/>
      <c r="BA129" s="910"/>
      <c r="BB129" s="910"/>
      <c r="BC129" s="910"/>
      <c r="BD129" s="910"/>
      <c r="BE129" s="911"/>
      <c r="BF129" s="1053" t="s">
        <v>121</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465</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466</v>
      </c>
      <c r="X130" s="1058"/>
      <c r="Y130" s="1058"/>
      <c r="Z130" s="1059"/>
      <c r="AA130" s="945">
        <v>259976</v>
      </c>
      <c r="AB130" s="946"/>
      <c r="AC130" s="946"/>
      <c r="AD130" s="946"/>
      <c r="AE130" s="947"/>
      <c r="AF130" s="948">
        <v>273085</v>
      </c>
      <c r="AG130" s="946"/>
      <c r="AH130" s="946"/>
      <c r="AI130" s="946"/>
      <c r="AJ130" s="947"/>
      <c r="AK130" s="948">
        <v>243808</v>
      </c>
      <c r="AL130" s="946"/>
      <c r="AM130" s="946"/>
      <c r="AN130" s="946"/>
      <c r="AO130" s="947"/>
      <c r="AP130" s="1060"/>
      <c r="AQ130" s="1061"/>
      <c r="AR130" s="1061"/>
      <c r="AS130" s="1061"/>
      <c r="AT130" s="1062"/>
      <c r="AU130" s="227"/>
      <c r="AV130" s="227"/>
      <c r="AW130" s="227"/>
      <c r="AX130" s="1052" t="s">
        <v>467</v>
      </c>
      <c r="AY130" s="910"/>
      <c r="AZ130" s="910"/>
      <c r="BA130" s="910"/>
      <c r="BB130" s="910"/>
      <c r="BC130" s="910"/>
      <c r="BD130" s="910"/>
      <c r="BE130" s="911"/>
      <c r="BF130" s="1088">
        <v>4.9000000000000004</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468</v>
      </c>
      <c r="X131" s="1095"/>
      <c r="Y131" s="1095"/>
      <c r="Z131" s="1096"/>
      <c r="AA131" s="991">
        <v>2431401</v>
      </c>
      <c r="AB131" s="973"/>
      <c r="AC131" s="973"/>
      <c r="AD131" s="973"/>
      <c r="AE131" s="974"/>
      <c r="AF131" s="972">
        <v>2358233</v>
      </c>
      <c r="AG131" s="973"/>
      <c r="AH131" s="973"/>
      <c r="AI131" s="973"/>
      <c r="AJ131" s="974"/>
      <c r="AK131" s="972">
        <v>2379156</v>
      </c>
      <c r="AL131" s="973"/>
      <c r="AM131" s="973"/>
      <c r="AN131" s="973"/>
      <c r="AO131" s="974"/>
      <c r="AP131" s="1097"/>
      <c r="AQ131" s="1098"/>
      <c r="AR131" s="1098"/>
      <c r="AS131" s="1098"/>
      <c r="AT131" s="1099"/>
      <c r="AU131" s="227"/>
      <c r="AV131" s="227"/>
      <c r="AW131" s="227"/>
      <c r="AX131" s="1070" t="s">
        <v>469</v>
      </c>
      <c r="AY131" s="713"/>
      <c r="AZ131" s="713"/>
      <c r="BA131" s="713"/>
      <c r="BB131" s="713"/>
      <c r="BC131" s="713"/>
      <c r="BD131" s="713"/>
      <c r="BE131" s="1023"/>
      <c r="BF131" s="1071" t="s">
        <v>121</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470</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471</v>
      </c>
      <c r="W132" s="1081"/>
      <c r="X132" s="1081"/>
      <c r="Y132" s="1081"/>
      <c r="Z132" s="1082"/>
      <c r="AA132" s="1083">
        <v>4.6752880340000003</v>
      </c>
      <c r="AB132" s="1084"/>
      <c r="AC132" s="1084"/>
      <c r="AD132" s="1084"/>
      <c r="AE132" s="1085"/>
      <c r="AF132" s="1086">
        <v>4.8447714880000001</v>
      </c>
      <c r="AG132" s="1084"/>
      <c r="AH132" s="1084"/>
      <c r="AI132" s="1084"/>
      <c r="AJ132" s="1085"/>
      <c r="AK132" s="1086">
        <v>5.2914983299999996</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472</v>
      </c>
      <c r="W133" s="1064"/>
      <c r="X133" s="1064"/>
      <c r="Y133" s="1064"/>
      <c r="Z133" s="1065"/>
      <c r="AA133" s="1066">
        <v>4.2</v>
      </c>
      <c r="AB133" s="1067"/>
      <c r="AC133" s="1067"/>
      <c r="AD133" s="1067"/>
      <c r="AE133" s="1068"/>
      <c r="AF133" s="1066">
        <v>4.5999999999999996</v>
      </c>
      <c r="AG133" s="1067"/>
      <c r="AH133" s="1067"/>
      <c r="AI133" s="1067"/>
      <c r="AJ133" s="1068"/>
      <c r="AK133" s="1066">
        <v>4.9000000000000004</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PsipOp4yvDCgftO664cBwYaJqq6dO6Ru7pnrEQwrqJ+EdknEsz1PqgNQcR+PZxNvnOx7KnYWeSGfVhgblR/Isg==" saltValue="IbFta9tDs4ovwjWIaTwqt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D1" zoomScaleNormal="85" zoomScaleSheetLayoutView="100" workbookViewId="0">
      <selection activeCell="D1" sqref="D1"/>
    </sheetView>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473</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NemDlIu7FmxudXrh9YHylie42ZQCbgaMcD+lLTKybpUjAo4NzF97Tj1B+DUJRkOcvIYhWVXVkr3nkuhe+9wFGg==" saltValue="gn9NWAc3tTw4Jtlc5a8ms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mHtRIJuv+EJ7WonyjWyRAaN2b4ID5U2r6+ev+KIorr5YzCkgvFVqVqwFoRItejpj6l6tTqEuVLa3Zw+bi58bMA==" saltValue="8zkbnTIlYBRr5ll0rGeXO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474</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475</v>
      </c>
      <c r="AL6" s="260"/>
      <c r="AM6" s="260"/>
      <c r="AN6" s="260"/>
    </row>
    <row r="7" spans="1:46" ht="13.5" customHeight="1" x14ac:dyDescent="0.2">
      <c r="A7" s="259"/>
      <c r="AK7" s="262"/>
      <c r="AL7" s="263"/>
      <c r="AM7" s="263"/>
      <c r="AN7" s="264"/>
      <c r="AO7" s="1101" t="s">
        <v>476</v>
      </c>
      <c r="AP7" s="265"/>
      <c r="AQ7" s="266" t="s">
        <v>477</v>
      </c>
      <c r="AR7" s="267"/>
    </row>
    <row r="8" spans="1:46" ht="13.2" x14ac:dyDescent="0.2">
      <c r="A8" s="259"/>
      <c r="AK8" s="268"/>
      <c r="AL8" s="269"/>
      <c r="AM8" s="269"/>
      <c r="AN8" s="270"/>
      <c r="AO8" s="1102"/>
      <c r="AP8" s="271" t="s">
        <v>478</v>
      </c>
      <c r="AQ8" s="272" t="s">
        <v>479</v>
      </c>
      <c r="AR8" s="273" t="s">
        <v>480</v>
      </c>
    </row>
    <row r="9" spans="1:46" ht="13.2" x14ac:dyDescent="0.2">
      <c r="A9" s="259"/>
      <c r="AK9" s="1103" t="s">
        <v>481</v>
      </c>
      <c r="AL9" s="1104"/>
      <c r="AM9" s="1104"/>
      <c r="AN9" s="1105"/>
      <c r="AO9" s="274">
        <v>833988</v>
      </c>
      <c r="AP9" s="274">
        <v>119141</v>
      </c>
      <c r="AQ9" s="275">
        <v>143407</v>
      </c>
      <c r="AR9" s="276">
        <v>-16.899999999999999</v>
      </c>
    </row>
    <row r="10" spans="1:46" ht="13.5" customHeight="1" x14ac:dyDescent="0.2">
      <c r="A10" s="259"/>
      <c r="AK10" s="1103" t="s">
        <v>482</v>
      </c>
      <c r="AL10" s="1104"/>
      <c r="AM10" s="1104"/>
      <c r="AN10" s="1105"/>
      <c r="AO10" s="277">
        <v>171494</v>
      </c>
      <c r="AP10" s="277">
        <v>24499</v>
      </c>
      <c r="AQ10" s="278">
        <v>20271</v>
      </c>
      <c r="AR10" s="279">
        <v>20.9</v>
      </c>
    </row>
    <row r="11" spans="1:46" ht="13.5" customHeight="1" x14ac:dyDescent="0.2">
      <c r="A11" s="259"/>
      <c r="AK11" s="1103" t="s">
        <v>483</v>
      </c>
      <c r="AL11" s="1104"/>
      <c r="AM11" s="1104"/>
      <c r="AN11" s="1105"/>
      <c r="AO11" s="277" t="s">
        <v>484</v>
      </c>
      <c r="AP11" s="277" t="s">
        <v>484</v>
      </c>
      <c r="AQ11" s="278">
        <v>1412</v>
      </c>
      <c r="AR11" s="279" t="s">
        <v>484</v>
      </c>
    </row>
    <row r="12" spans="1:46" ht="13.5" customHeight="1" x14ac:dyDescent="0.2">
      <c r="A12" s="259"/>
      <c r="AK12" s="1103" t="s">
        <v>485</v>
      </c>
      <c r="AL12" s="1104"/>
      <c r="AM12" s="1104"/>
      <c r="AN12" s="1105"/>
      <c r="AO12" s="277" t="s">
        <v>484</v>
      </c>
      <c r="AP12" s="277" t="s">
        <v>484</v>
      </c>
      <c r="AQ12" s="278" t="s">
        <v>484</v>
      </c>
      <c r="AR12" s="279" t="s">
        <v>484</v>
      </c>
    </row>
    <row r="13" spans="1:46" ht="13.5" customHeight="1" x14ac:dyDescent="0.2">
      <c r="A13" s="259"/>
      <c r="AK13" s="1103" t="s">
        <v>486</v>
      </c>
      <c r="AL13" s="1104"/>
      <c r="AM13" s="1104"/>
      <c r="AN13" s="1105"/>
      <c r="AO13" s="277">
        <v>27548</v>
      </c>
      <c r="AP13" s="277">
        <v>3935</v>
      </c>
      <c r="AQ13" s="278">
        <v>5234</v>
      </c>
      <c r="AR13" s="279">
        <v>-24.8</v>
      </c>
    </row>
    <row r="14" spans="1:46" ht="13.5" customHeight="1" x14ac:dyDescent="0.2">
      <c r="A14" s="259"/>
      <c r="AK14" s="1103" t="s">
        <v>487</v>
      </c>
      <c r="AL14" s="1104"/>
      <c r="AM14" s="1104"/>
      <c r="AN14" s="1105"/>
      <c r="AO14" s="277">
        <v>8216</v>
      </c>
      <c r="AP14" s="277">
        <v>1174</v>
      </c>
      <c r="AQ14" s="278">
        <v>3337</v>
      </c>
      <c r="AR14" s="279">
        <v>-64.8</v>
      </c>
    </row>
    <row r="15" spans="1:46" ht="13.5" customHeight="1" x14ac:dyDescent="0.2">
      <c r="A15" s="259"/>
      <c r="AK15" s="1106" t="s">
        <v>488</v>
      </c>
      <c r="AL15" s="1107"/>
      <c r="AM15" s="1107"/>
      <c r="AN15" s="1108"/>
      <c r="AO15" s="277">
        <v>-81961</v>
      </c>
      <c r="AP15" s="277">
        <v>-11709</v>
      </c>
      <c r="AQ15" s="278">
        <v>-9830</v>
      </c>
      <c r="AR15" s="279">
        <v>19.100000000000001</v>
      </c>
    </row>
    <row r="16" spans="1:46" ht="13.2" x14ac:dyDescent="0.2">
      <c r="A16" s="259"/>
      <c r="AK16" s="1106" t="s">
        <v>177</v>
      </c>
      <c r="AL16" s="1107"/>
      <c r="AM16" s="1107"/>
      <c r="AN16" s="1108"/>
      <c r="AO16" s="277">
        <v>959285</v>
      </c>
      <c r="AP16" s="277">
        <v>137041</v>
      </c>
      <c r="AQ16" s="278">
        <v>163831</v>
      </c>
      <c r="AR16" s="279">
        <v>-16.399999999999999</v>
      </c>
    </row>
    <row r="17" spans="1:46" ht="13.2" x14ac:dyDescent="0.2">
      <c r="A17" s="259"/>
    </row>
    <row r="18" spans="1:46" ht="13.2" x14ac:dyDescent="0.2">
      <c r="A18" s="259"/>
      <c r="AQ18" s="280"/>
      <c r="AR18" s="280"/>
    </row>
    <row r="19" spans="1:46" ht="13.2" x14ac:dyDescent="0.2">
      <c r="A19" s="259"/>
      <c r="AK19" s="255" t="s">
        <v>489</v>
      </c>
    </row>
    <row r="20" spans="1:46" ht="13.2" x14ac:dyDescent="0.2">
      <c r="A20" s="259"/>
      <c r="AK20" s="281"/>
      <c r="AL20" s="282"/>
      <c r="AM20" s="282"/>
      <c r="AN20" s="283"/>
      <c r="AO20" s="284" t="s">
        <v>490</v>
      </c>
      <c r="AP20" s="285" t="s">
        <v>491</v>
      </c>
      <c r="AQ20" s="286" t="s">
        <v>492</v>
      </c>
      <c r="AR20" s="287"/>
    </row>
    <row r="21" spans="1:46" s="260" customFormat="1" ht="13.2" x14ac:dyDescent="0.2">
      <c r="A21" s="288"/>
      <c r="AK21" s="1109" t="s">
        <v>493</v>
      </c>
      <c r="AL21" s="1110"/>
      <c r="AM21" s="1110"/>
      <c r="AN21" s="1111"/>
      <c r="AO21" s="289">
        <v>12</v>
      </c>
      <c r="AP21" s="290">
        <v>14.18</v>
      </c>
      <c r="AQ21" s="291">
        <v>-2.1800000000000002</v>
      </c>
      <c r="AS21" s="292"/>
      <c r="AT21" s="288"/>
    </row>
    <row r="22" spans="1:46" s="260" customFormat="1" ht="13.2" x14ac:dyDescent="0.2">
      <c r="A22" s="288"/>
      <c r="AK22" s="1109" t="s">
        <v>494</v>
      </c>
      <c r="AL22" s="1110"/>
      <c r="AM22" s="1110"/>
      <c r="AN22" s="1111"/>
      <c r="AO22" s="293">
        <v>98</v>
      </c>
      <c r="AP22" s="294">
        <v>95.4</v>
      </c>
      <c r="AQ22" s="295">
        <v>2.6</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00" t="s">
        <v>495</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2" x14ac:dyDescent="0.2">
      <c r="A27" s="300"/>
      <c r="AS27" s="255"/>
      <c r="AT27" s="255"/>
    </row>
    <row r="28" spans="1:46" ht="16.2" x14ac:dyDescent="0.2">
      <c r="A28" s="256" t="s">
        <v>496</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497</v>
      </c>
      <c r="AL29" s="260"/>
      <c r="AM29" s="260"/>
      <c r="AN29" s="260"/>
      <c r="AS29" s="302"/>
    </row>
    <row r="30" spans="1:46" ht="13.5" customHeight="1" x14ac:dyDescent="0.2">
      <c r="A30" s="259"/>
      <c r="AK30" s="262"/>
      <c r="AL30" s="263"/>
      <c r="AM30" s="263"/>
      <c r="AN30" s="264"/>
      <c r="AO30" s="1101" t="s">
        <v>476</v>
      </c>
      <c r="AP30" s="265"/>
      <c r="AQ30" s="266" t="s">
        <v>477</v>
      </c>
      <c r="AR30" s="267"/>
    </row>
    <row r="31" spans="1:46" ht="13.2" x14ac:dyDescent="0.2">
      <c r="A31" s="259"/>
      <c r="AK31" s="268"/>
      <c r="AL31" s="269"/>
      <c r="AM31" s="269"/>
      <c r="AN31" s="270"/>
      <c r="AO31" s="1102"/>
      <c r="AP31" s="271" t="s">
        <v>478</v>
      </c>
      <c r="AQ31" s="272" t="s">
        <v>479</v>
      </c>
      <c r="AR31" s="273" t="s">
        <v>480</v>
      </c>
    </row>
    <row r="32" spans="1:46" ht="27" customHeight="1" x14ac:dyDescent="0.2">
      <c r="A32" s="259"/>
      <c r="AK32" s="1117" t="s">
        <v>498</v>
      </c>
      <c r="AL32" s="1118"/>
      <c r="AM32" s="1118"/>
      <c r="AN32" s="1119"/>
      <c r="AO32" s="303">
        <v>348225</v>
      </c>
      <c r="AP32" s="303">
        <v>49746</v>
      </c>
      <c r="AQ32" s="304">
        <v>86321</v>
      </c>
      <c r="AR32" s="305">
        <v>-42.4</v>
      </c>
    </row>
    <row r="33" spans="1:46" ht="13.5" customHeight="1" x14ac:dyDescent="0.2">
      <c r="A33" s="259"/>
      <c r="AK33" s="1117" t="s">
        <v>499</v>
      </c>
      <c r="AL33" s="1118"/>
      <c r="AM33" s="1118"/>
      <c r="AN33" s="1119"/>
      <c r="AO33" s="303" t="s">
        <v>484</v>
      </c>
      <c r="AP33" s="303" t="s">
        <v>484</v>
      </c>
      <c r="AQ33" s="304" t="s">
        <v>484</v>
      </c>
      <c r="AR33" s="305" t="s">
        <v>484</v>
      </c>
    </row>
    <row r="34" spans="1:46" ht="27" customHeight="1" x14ac:dyDescent="0.2">
      <c r="A34" s="259"/>
      <c r="AK34" s="1117" t="s">
        <v>500</v>
      </c>
      <c r="AL34" s="1118"/>
      <c r="AM34" s="1118"/>
      <c r="AN34" s="1119"/>
      <c r="AO34" s="303" t="s">
        <v>484</v>
      </c>
      <c r="AP34" s="303" t="s">
        <v>484</v>
      </c>
      <c r="AQ34" s="304" t="s">
        <v>484</v>
      </c>
      <c r="AR34" s="305" t="s">
        <v>484</v>
      </c>
    </row>
    <row r="35" spans="1:46" ht="27" customHeight="1" x14ac:dyDescent="0.2">
      <c r="A35" s="259"/>
      <c r="AK35" s="1117" t="s">
        <v>501</v>
      </c>
      <c r="AL35" s="1118"/>
      <c r="AM35" s="1118"/>
      <c r="AN35" s="1119"/>
      <c r="AO35" s="303">
        <v>2416</v>
      </c>
      <c r="AP35" s="303">
        <v>345</v>
      </c>
      <c r="AQ35" s="304">
        <v>18581</v>
      </c>
      <c r="AR35" s="305">
        <v>-98.1</v>
      </c>
    </row>
    <row r="36" spans="1:46" ht="27" customHeight="1" x14ac:dyDescent="0.2">
      <c r="A36" s="259"/>
      <c r="AK36" s="1117" t="s">
        <v>502</v>
      </c>
      <c r="AL36" s="1118"/>
      <c r="AM36" s="1118"/>
      <c r="AN36" s="1119"/>
      <c r="AO36" s="303">
        <v>23314</v>
      </c>
      <c r="AP36" s="303">
        <v>3331</v>
      </c>
      <c r="AQ36" s="304">
        <v>4521</v>
      </c>
      <c r="AR36" s="305">
        <v>-26.3</v>
      </c>
    </row>
    <row r="37" spans="1:46" ht="13.5" customHeight="1" x14ac:dyDescent="0.2">
      <c r="A37" s="259"/>
      <c r="AK37" s="1117" t="s">
        <v>503</v>
      </c>
      <c r="AL37" s="1118"/>
      <c r="AM37" s="1118"/>
      <c r="AN37" s="1119"/>
      <c r="AO37" s="303" t="s">
        <v>484</v>
      </c>
      <c r="AP37" s="303" t="s">
        <v>484</v>
      </c>
      <c r="AQ37" s="304">
        <v>983</v>
      </c>
      <c r="AR37" s="305" t="s">
        <v>484</v>
      </c>
    </row>
    <row r="38" spans="1:46" ht="27" customHeight="1" x14ac:dyDescent="0.2">
      <c r="A38" s="259"/>
      <c r="AK38" s="1120" t="s">
        <v>504</v>
      </c>
      <c r="AL38" s="1121"/>
      <c r="AM38" s="1121"/>
      <c r="AN38" s="1122"/>
      <c r="AO38" s="306" t="s">
        <v>484</v>
      </c>
      <c r="AP38" s="306" t="s">
        <v>484</v>
      </c>
      <c r="AQ38" s="307">
        <v>20</v>
      </c>
      <c r="AR38" s="295" t="s">
        <v>484</v>
      </c>
      <c r="AS38" s="302"/>
    </row>
    <row r="39" spans="1:46" ht="13.2" x14ac:dyDescent="0.2">
      <c r="A39" s="259"/>
      <c r="AK39" s="1120" t="s">
        <v>505</v>
      </c>
      <c r="AL39" s="1121"/>
      <c r="AM39" s="1121"/>
      <c r="AN39" s="1122"/>
      <c r="AO39" s="303">
        <v>-4254</v>
      </c>
      <c r="AP39" s="303">
        <v>-608</v>
      </c>
      <c r="AQ39" s="304">
        <v>-4212</v>
      </c>
      <c r="AR39" s="305">
        <v>-85.6</v>
      </c>
      <c r="AS39" s="302"/>
    </row>
    <row r="40" spans="1:46" ht="27" customHeight="1" x14ac:dyDescent="0.2">
      <c r="A40" s="259"/>
      <c r="AK40" s="1117" t="s">
        <v>506</v>
      </c>
      <c r="AL40" s="1118"/>
      <c r="AM40" s="1118"/>
      <c r="AN40" s="1119"/>
      <c r="AO40" s="303">
        <v>-243808</v>
      </c>
      <c r="AP40" s="303">
        <v>-34830</v>
      </c>
      <c r="AQ40" s="304">
        <v>-70783</v>
      </c>
      <c r="AR40" s="305">
        <v>-50.8</v>
      </c>
      <c r="AS40" s="302"/>
    </row>
    <row r="41" spans="1:46" ht="13.2" x14ac:dyDescent="0.2">
      <c r="A41" s="259"/>
      <c r="AK41" s="1123" t="s">
        <v>287</v>
      </c>
      <c r="AL41" s="1124"/>
      <c r="AM41" s="1124"/>
      <c r="AN41" s="1125"/>
      <c r="AO41" s="303">
        <v>125893</v>
      </c>
      <c r="AP41" s="303">
        <v>17985</v>
      </c>
      <c r="AQ41" s="304">
        <v>35432</v>
      </c>
      <c r="AR41" s="305">
        <v>-49.2</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507</v>
      </c>
    </row>
    <row r="48" spans="1:46" ht="13.2" x14ac:dyDescent="0.2">
      <c r="A48" s="259"/>
      <c r="AK48" s="313" t="s">
        <v>508</v>
      </c>
      <c r="AL48" s="313"/>
      <c r="AM48" s="313"/>
      <c r="AN48" s="313"/>
      <c r="AO48" s="313"/>
      <c r="AP48" s="313"/>
      <c r="AQ48" s="314"/>
      <c r="AR48" s="313"/>
    </row>
    <row r="49" spans="1:44" ht="13.5" customHeight="1" x14ac:dyDescent="0.2">
      <c r="A49" s="259"/>
      <c r="AK49" s="315"/>
      <c r="AL49" s="316"/>
      <c r="AM49" s="1112" t="s">
        <v>476</v>
      </c>
      <c r="AN49" s="1114" t="s">
        <v>509</v>
      </c>
      <c r="AO49" s="1115"/>
      <c r="AP49" s="1115"/>
      <c r="AQ49" s="1115"/>
      <c r="AR49" s="1116"/>
    </row>
    <row r="50" spans="1:44" ht="13.2" x14ac:dyDescent="0.2">
      <c r="A50" s="259"/>
      <c r="AK50" s="317"/>
      <c r="AL50" s="318"/>
      <c r="AM50" s="1113"/>
      <c r="AN50" s="319" t="s">
        <v>510</v>
      </c>
      <c r="AO50" s="320" t="s">
        <v>511</v>
      </c>
      <c r="AP50" s="321" t="s">
        <v>512</v>
      </c>
      <c r="AQ50" s="322" t="s">
        <v>513</v>
      </c>
      <c r="AR50" s="323" t="s">
        <v>514</v>
      </c>
    </row>
    <row r="51" spans="1:44" ht="13.2" x14ac:dyDescent="0.2">
      <c r="A51" s="259"/>
      <c r="AK51" s="315" t="s">
        <v>515</v>
      </c>
      <c r="AL51" s="316"/>
      <c r="AM51" s="324">
        <v>453653</v>
      </c>
      <c r="AN51" s="325">
        <v>61057</v>
      </c>
      <c r="AO51" s="326">
        <v>-12.7</v>
      </c>
      <c r="AP51" s="327">
        <v>145139</v>
      </c>
      <c r="AQ51" s="328">
        <v>19.5</v>
      </c>
      <c r="AR51" s="329">
        <v>-32.200000000000003</v>
      </c>
    </row>
    <row r="52" spans="1:44" ht="13.2" x14ac:dyDescent="0.2">
      <c r="A52" s="259"/>
      <c r="AK52" s="330"/>
      <c r="AL52" s="331" t="s">
        <v>516</v>
      </c>
      <c r="AM52" s="332">
        <v>264526</v>
      </c>
      <c r="AN52" s="333">
        <v>35602</v>
      </c>
      <c r="AO52" s="334">
        <v>-39.1</v>
      </c>
      <c r="AP52" s="335">
        <v>83762</v>
      </c>
      <c r="AQ52" s="336">
        <v>33.1</v>
      </c>
      <c r="AR52" s="337">
        <v>-72.2</v>
      </c>
    </row>
    <row r="53" spans="1:44" ht="13.2" x14ac:dyDescent="0.2">
      <c r="A53" s="259"/>
      <c r="AK53" s="315" t="s">
        <v>517</v>
      </c>
      <c r="AL53" s="316"/>
      <c r="AM53" s="324">
        <v>505248</v>
      </c>
      <c r="AN53" s="325">
        <v>69098</v>
      </c>
      <c r="AO53" s="326">
        <v>13.2</v>
      </c>
      <c r="AP53" s="327">
        <v>125391</v>
      </c>
      <c r="AQ53" s="328">
        <v>-13.6</v>
      </c>
      <c r="AR53" s="329">
        <v>26.8</v>
      </c>
    </row>
    <row r="54" spans="1:44" ht="13.2" x14ac:dyDescent="0.2">
      <c r="A54" s="259"/>
      <c r="AK54" s="330"/>
      <c r="AL54" s="331" t="s">
        <v>516</v>
      </c>
      <c r="AM54" s="332">
        <v>429808</v>
      </c>
      <c r="AN54" s="333">
        <v>58781</v>
      </c>
      <c r="AO54" s="334">
        <v>65.099999999999994</v>
      </c>
      <c r="AP54" s="335">
        <v>68516</v>
      </c>
      <c r="AQ54" s="336">
        <v>-18.2</v>
      </c>
      <c r="AR54" s="337">
        <v>83.3</v>
      </c>
    </row>
    <row r="55" spans="1:44" ht="13.2" x14ac:dyDescent="0.2">
      <c r="A55" s="259"/>
      <c r="AK55" s="315" t="s">
        <v>518</v>
      </c>
      <c r="AL55" s="316"/>
      <c r="AM55" s="324">
        <v>367100</v>
      </c>
      <c r="AN55" s="325">
        <v>50979</v>
      </c>
      <c r="AO55" s="326">
        <v>-26.2</v>
      </c>
      <c r="AP55" s="327">
        <v>138402</v>
      </c>
      <c r="AQ55" s="328">
        <v>10.4</v>
      </c>
      <c r="AR55" s="329">
        <v>-36.6</v>
      </c>
    </row>
    <row r="56" spans="1:44" ht="13.2" x14ac:dyDescent="0.2">
      <c r="A56" s="259"/>
      <c r="AK56" s="330"/>
      <c r="AL56" s="331" t="s">
        <v>516</v>
      </c>
      <c r="AM56" s="332">
        <v>261340</v>
      </c>
      <c r="AN56" s="333">
        <v>36292</v>
      </c>
      <c r="AO56" s="334">
        <v>-38.299999999999997</v>
      </c>
      <c r="AP56" s="335">
        <v>70652</v>
      </c>
      <c r="AQ56" s="336">
        <v>3.1</v>
      </c>
      <c r="AR56" s="337">
        <v>-41.4</v>
      </c>
    </row>
    <row r="57" spans="1:44" ht="13.2" x14ac:dyDescent="0.2">
      <c r="A57" s="259"/>
      <c r="AK57" s="315" t="s">
        <v>519</v>
      </c>
      <c r="AL57" s="316"/>
      <c r="AM57" s="324">
        <v>295446</v>
      </c>
      <c r="AN57" s="325">
        <v>41530</v>
      </c>
      <c r="AO57" s="326">
        <v>-18.5</v>
      </c>
      <c r="AP57" s="327">
        <v>146367</v>
      </c>
      <c r="AQ57" s="328">
        <v>5.8</v>
      </c>
      <c r="AR57" s="329">
        <v>-24.3</v>
      </c>
    </row>
    <row r="58" spans="1:44" ht="13.2" x14ac:dyDescent="0.2">
      <c r="A58" s="259"/>
      <c r="AK58" s="330"/>
      <c r="AL58" s="331" t="s">
        <v>516</v>
      </c>
      <c r="AM58" s="332">
        <v>216718</v>
      </c>
      <c r="AN58" s="333">
        <v>30464</v>
      </c>
      <c r="AO58" s="334">
        <v>-16.100000000000001</v>
      </c>
      <c r="AP58" s="335">
        <v>79441</v>
      </c>
      <c r="AQ58" s="336">
        <v>12.4</v>
      </c>
      <c r="AR58" s="337">
        <v>-28.5</v>
      </c>
    </row>
    <row r="59" spans="1:44" ht="13.2" x14ac:dyDescent="0.2">
      <c r="A59" s="259"/>
      <c r="AK59" s="315" t="s">
        <v>520</v>
      </c>
      <c r="AL59" s="316"/>
      <c r="AM59" s="324">
        <v>281200</v>
      </c>
      <c r="AN59" s="325">
        <v>40171</v>
      </c>
      <c r="AO59" s="326">
        <v>-3.3</v>
      </c>
      <c r="AP59" s="327">
        <v>165181</v>
      </c>
      <c r="AQ59" s="328">
        <v>12.9</v>
      </c>
      <c r="AR59" s="329">
        <v>-16.2</v>
      </c>
    </row>
    <row r="60" spans="1:44" ht="13.2" x14ac:dyDescent="0.2">
      <c r="A60" s="259"/>
      <c r="AK60" s="330"/>
      <c r="AL60" s="331" t="s">
        <v>516</v>
      </c>
      <c r="AM60" s="332">
        <v>209737</v>
      </c>
      <c r="AN60" s="333">
        <v>29962</v>
      </c>
      <c r="AO60" s="334">
        <v>-1.6</v>
      </c>
      <c r="AP60" s="335">
        <v>82246</v>
      </c>
      <c r="AQ60" s="336">
        <v>3.5</v>
      </c>
      <c r="AR60" s="337">
        <v>-5.0999999999999996</v>
      </c>
    </row>
    <row r="61" spans="1:44" ht="13.2" x14ac:dyDescent="0.2">
      <c r="A61" s="259"/>
      <c r="AK61" s="315" t="s">
        <v>521</v>
      </c>
      <c r="AL61" s="338"/>
      <c r="AM61" s="324">
        <v>380529</v>
      </c>
      <c r="AN61" s="325">
        <v>52567</v>
      </c>
      <c r="AO61" s="326">
        <v>-9.5</v>
      </c>
      <c r="AP61" s="327">
        <v>144096</v>
      </c>
      <c r="AQ61" s="339">
        <v>7</v>
      </c>
      <c r="AR61" s="329">
        <v>-16.5</v>
      </c>
    </row>
    <row r="62" spans="1:44" ht="13.2" x14ac:dyDescent="0.2">
      <c r="A62" s="259"/>
      <c r="AK62" s="330"/>
      <c r="AL62" s="331" t="s">
        <v>516</v>
      </c>
      <c r="AM62" s="332">
        <v>276426</v>
      </c>
      <c r="AN62" s="333">
        <v>38220</v>
      </c>
      <c r="AO62" s="334">
        <v>-6</v>
      </c>
      <c r="AP62" s="335">
        <v>76923</v>
      </c>
      <c r="AQ62" s="336">
        <v>6.8</v>
      </c>
      <c r="AR62" s="337">
        <v>-12.8</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UcWCE24fPgJT6BB7TnUq0QANYE5sACgwGBMNcuOzVw28/NRUC43aUfCJKYMOkYXhAkBg6P6srrVJr7N/Wibqng==" saltValue="5BltEOs67ZjK/6HPQjG0w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473</v>
      </c>
    </row>
    <row r="121" spans="125:125" ht="13.5" hidden="1" customHeight="1" x14ac:dyDescent="0.2">
      <c r="DU121" s="253"/>
    </row>
  </sheetData>
  <sheetProtection algorithmName="SHA-512" hashValue="CNvxngmTbUfUOMQzELxyIlVdP2NPlI4ybAQ4isey4qP1zQJv37sUfXfKtvzdR2m060gPVFvFbpfacLVf1QyDWQ==" saltValue="8MrJu17+5STJiGWfAQQDZ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473</v>
      </c>
    </row>
  </sheetData>
  <sheetProtection algorithmName="SHA-512" hashValue="PcOwoUDCEF9896eNwn6WhKRH5tRhkUaKOV8Eb32HgAcu0C6OpSjafkVbB010vrUR4KeQ80yky0N9wCq9VdBuLQ==" saltValue="efEYehXx5T+n3kpBVRWXX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2">
      <c r="B47" s="10"/>
      <c r="C47" s="1126" t="s">
        <v>3</v>
      </c>
      <c r="D47" s="1126"/>
      <c r="E47" s="1127"/>
      <c r="F47" s="11">
        <v>15.57</v>
      </c>
      <c r="G47" s="12">
        <v>17.46</v>
      </c>
      <c r="H47" s="12">
        <v>17.87</v>
      </c>
      <c r="I47" s="12">
        <v>18.29</v>
      </c>
      <c r="J47" s="13">
        <v>21.4</v>
      </c>
    </row>
    <row r="48" spans="2:10" ht="57.75" customHeight="1" x14ac:dyDescent="0.2">
      <c r="B48" s="14"/>
      <c r="C48" s="1128" t="s">
        <v>4</v>
      </c>
      <c r="D48" s="1128"/>
      <c r="E48" s="1129"/>
      <c r="F48" s="15">
        <v>7.12</v>
      </c>
      <c r="G48" s="16">
        <v>10.16</v>
      </c>
      <c r="H48" s="16">
        <v>14.03</v>
      </c>
      <c r="I48" s="16">
        <v>12.78</v>
      </c>
      <c r="J48" s="17">
        <v>11.89</v>
      </c>
    </row>
    <row r="49" spans="2:10" ht="57.75" customHeight="1" thickBot="1" x14ac:dyDescent="0.25">
      <c r="B49" s="18"/>
      <c r="C49" s="1130" t="s">
        <v>5</v>
      </c>
      <c r="D49" s="1130"/>
      <c r="E49" s="1131"/>
      <c r="F49" s="19" t="s">
        <v>528</v>
      </c>
      <c r="G49" s="20">
        <v>6.02</v>
      </c>
      <c r="H49" s="20">
        <v>6.58</v>
      </c>
      <c r="I49" s="20" t="s">
        <v>529</v>
      </c>
      <c r="J49" s="21">
        <v>2.13</v>
      </c>
    </row>
    <row r="50" spans="2:10" ht="13.2" x14ac:dyDescent="0.2"/>
  </sheetData>
  <sheetProtection algorithmName="SHA-512" hashValue="LQiPibh84UHVmPhEe+O8OF4wKyEd+uJ20LR02b3sce7mV5FUNX2IKz+W3FqyD6yoljo4uVDqLkg1DM22nB7BAA==" saltValue="IXqqN1e2Cr79lPErFJvJ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2">
      <c r="A34" s="22"/>
      <c r="B34" s="31"/>
      <c r="C34" s="1136" t="s">
        <v>530</v>
      </c>
      <c r="D34" s="1136"/>
      <c r="E34" s="1137"/>
      <c r="F34" s="32">
        <v>42.96</v>
      </c>
      <c r="G34" s="33">
        <v>39.42</v>
      </c>
      <c r="H34" s="33">
        <v>34.46</v>
      </c>
      <c r="I34" s="33">
        <v>29.91</v>
      </c>
      <c r="J34" s="34">
        <v>20.170000000000002</v>
      </c>
      <c r="K34" s="22"/>
      <c r="L34" s="22"/>
      <c r="M34" s="22"/>
      <c r="N34" s="22"/>
      <c r="O34" s="22"/>
      <c r="P34" s="22"/>
    </row>
    <row r="35" spans="1:16" ht="39" customHeight="1" x14ac:dyDescent="0.2">
      <c r="A35" s="22"/>
      <c r="B35" s="35"/>
      <c r="C35" s="1132" t="s">
        <v>531</v>
      </c>
      <c r="D35" s="1132"/>
      <c r="E35" s="1133"/>
      <c r="F35" s="36">
        <v>7.12</v>
      </c>
      <c r="G35" s="37">
        <v>10.16</v>
      </c>
      <c r="H35" s="37">
        <v>14.02</v>
      </c>
      <c r="I35" s="37">
        <v>12.78</v>
      </c>
      <c r="J35" s="38">
        <v>11.89</v>
      </c>
      <c r="K35" s="22"/>
      <c r="L35" s="22"/>
      <c r="M35" s="22"/>
      <c r="N35" s="22"/>
      <c r="O35" s="22"/>
      <c r="P35" s="22"/>
    </row>
    <row r="36" spans="1:16" ht="39" customHeight="1" x14ac:dyDescent="0.2">
      <c r="A36" s="22"/>
      <c r="B36" s="35"/>
      <c r="C36" s="1132" t="s">
        <v>532</v>
      </c>
      <c r="D36" s="1132"/>
      <c r="E36" s="1133"/>
      <c r="F36" s="36">
        <v>4.18</v>
      </c>
      <c r="G36" s="37">
        <v>5.13</v>
      </c>
      <c r="H36" s="37">
        <v>5.37</v>
      </c>
      <c r="I36" s="37">
        <v>6.63</v>
      </c>
      <c r="J36" s="38">
        <v>8.2799999999999994</v>
      </c>
      <c r="K36" s="22"/>
      <c r="L36" s="22"/>
      <c r="M36" s="22"/>
      <c r="N36" s="22"/>
      <c r="O36" s="22"/>
      <c r="P36" s="22"/>
    </row>
    <row r="37" spans="1:16" ht="39" customHeight="1" x14ac:dyDescent="0.2">
      <c r="A37" s="22"/>
      <c r="B37" s="35"/>
      <c r="C37" s="1132" t="s">
        <v>533</v>
      </c>
      <c r="D37" s="1132"/>
      <c r="E37" s="1133"/>
      <c r="F37" s="36">
        <v>4.4400000000000004</v>
      </c>
      <c r="G37" s="37">
        <v>4.0199999999999996</v>
      </c>
      <c r="H37" s="37">
        <v>3.33</v>
      </c>
      <c r="I37" s="37">
        <v>3.07</v>
      </c>
      <c r="J37" s="38">
        <v>1.91</v>
      </c>
      <c r="K37" s="22"/>
      <c r="L37" s="22"/>
      <c r="M37" s="22"/>
      <c r="N37" s="22"/>
      <c r="O37" s="22"/>
      <c r="P37" s="22"/>
    </row>
    <row r="38" spans="1:16" ht="39" customHeight="1" x14ac:dyDescent="0.2">
      <c r="A38" s="22"/>
      <c r="B38" s="35"/>
      <c r="C38" s="1132" t="s">
        <v>534</v>
      </c>
      <c r="D38" s="1132"/>
      <c r="E38" s="1133"/>
      <c r="F38" s="36">
        <v>0.01</v>
      </c>
      <c r="G38" s="37">
        <v>0.01</v>
      </c>
      <c r="H38" s="37">
        <v>0.01</v>
      </c>
      <c r="I38" s="37">
        <v>0.02</v>
      </c>
      <c r="J38" s="38">
        <v>0.08</v>
      </c>
      <c r="K38" s="22"/>
      <c r="L38" s="22"/>
      <c r="M38" s="22"/>
      <c r="N38" s="22"/>
      <c r="O38" s="22"/>
      <c r="P38" s="22"/>
    </row>
    <row r="39" spans="1:16" ht="39" customHeight="1" x14ac:dyDescent="0.2">
      <c r="A39" s="22"/>
      <c r="B39" s="35"/>
      <c r="C39" s="1132"/>
      <c r="D39" s="1132"/>
      <c r="E39" s="1133"/>
      <c r="F39" s="36"/>
      <c r="G39" s="37"/>
      <c r="H39" s="37"/>
      <c r="I39" s="37"/>
      <c r="J39" s="38"/>
      <c r="K39" s="22"/>
      <c r="L39" s="22"/>
      <c r="M39" s="22"/>
      <c r="N39" s="22"/>
      <c r="O39" s="22"/>
      <c r="P39" s="22"/>
    </row>
    <row r="40" spans="1:16" ht="39" customHeight="1" x14ac:dyDescent="0.2">
      <c r="A40" s="22"/>
      <c r="B40" s="35"/>
      <c r="C40" s="1132"/>
      <c r="D40" s="1132"/>
      <c r="E40" s="1133"/>
      <c r="F40" s="36"/>
      <c r="G40" s="37"/>
      <c r="H40" s="37"/>
      <c r="I40" s="37"/>
      <c r="J40" s="38"/>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535</v>
      </c>
      <c r="D42" s="1132"/>
      <c r="E42" s="1133"/>
      <c r="F42" s="36" t="s">
        <v>484</v>
      </c>
      <c r="G42" s="37" t="s">
        <v>484</v>
      </c>
      <c r="H42" s="37" t="s">
        <v>484</v>
      </c>
      <c r="I42" s="37" t="s">
        <v>484</v>
      </c>
      <c r="J42" s="38" t="s">
        <v>484</v>
      </c>
      <c r="K42" s="22"/>
      <c r="L42" s="22"/>
      <c r="M42" s="22"/>
      <c r="N42" s="22"/>
      <c r="O42" s="22"/>
      <c r="P42" s="22"/>
    </row>
    <row r="43" spans="1:16" ht="39" customHeight="1" thickBot="1" x14ac:dyDescent="0.25">
      <c r="A43" s="22"/>
      <c r="B43" s="40"/>
      <c r="C43" s="1134" t="s">
        <v>536</v>
      </c>
      <c r="D43" s="1134"/>
      <c r="E43" s="1135"/>
      <c r="F43" s="41" t="s">
        <v>484</v>
      </c>
      <c r="G43" s="42" t="s">
        <v>484</v>
      </c>
      <c r="H43" s="42" t="s">
        <v>484</v>
      </c>
      <c r="I43" s="42" t="s">
        <v>484</v>
      </c>
      <c r="J43" s="43" t="s">
        <v>484</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hiidfQ64wpSzTkAMK8+GggsTpDonB6t+rCusKEIwnb463knW6n4rR5zo7R9rg2hbPQP1NT5K0t1NnHr/MUYT2g==" saltValue="tyiy526SJYW/cxGzuGHN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523</v>
      </c>
      <c r="L44" s="54" t="s">
        <v>524</v>
      </c>
      <c r="M44" s="54" t="s">
        <v>525</v>
      </c>
      <c r="N44" s="54" t="s">
        <v>526</v>
      </c>
      <c r="O44" s="55" t="s">
        <v>527</v>
      </c>
      <c r="P44" s="46"/>
      <c r="Q44" s="46"/>
      <c r="R44" s="46"/>
      <c r="S44" s="46"/>
      <c r="T44" s="46"/>
      <c r="U44" s="46"/>
    </row>
    <row r="45" spans="1:21" ht="30.75" customHeight="1" x14ac:dyDescent="0.2">
      <c r="A45" s="46"/>
      <c r="B45" s="1138" t="s">
        <v>9</v>
      </c>
      <c r="C45" s="1139"/>
      <c r="D45" s="56"/>
      <c r="E45" s="1144" t="s">
        <v>10</v>
      </c>
      <c r="F45" s="1144"/>
      <c r="G45" s="1144"/>
      <c r="H45" s="1144"/>
      <c r="I45" s="1144"/>
      <c r="J45" s="1145"/>
      <c r="K45" s="57">
        <v>312</v>
      </c>
      <c r="L45" s="58">
        <v>333</v>
      </c>
      <c r="M45" s="58">
        <v>350</v>
      </c>
      <c r="N45" s="58">
        <v>366</v>
      </c>
      <c r="O45" s="59">
        <v>348</v>
      </c>
      <c r="P45" s="46"/>
      <c r="Q45" s="46"/>
      <c r="R45" s="46"/>
      <c r="S45" s="46"/>
      <c r="T45" s="46"/>
      <c r="U45" s="46"/>
    </row>
    <row r="46" spans="1:21" ht="30.75" customHeight="1" x14ac:dyDescent="0.2">
      <c r="A46" s="46"/>
      <c r="B46" s="1140"/>
      <c r="C46" s="1141"/>
      <c r="D46" s="60"/>
      <c r="E46" s="1146" t="s">
        <v>11</v>
      </c>
      <c r="F46" s="1146"/>
      <c r="G46" s="1146"/>
      <c r="H46" s="1146"/>
      <c r="I46" s="1146"/>
      <c r="J46" s="1147"/>
      <c r="K46" s="61" t="s">
        <v>484</v>
      </c>
      <c r="L46" s="62" t="s">
        <v>484</v>
      </c>
      <c r="M46" s="62" t="s">
        <v>484</v>
      </c>
      <c r="N46" s="62" t="s">
        <v>484</v>
      </c>
      <c r="O46" s="63" t="s">
        <v>484</v>
      </c>
      <c r="P46" s="46"/>
      <c r="Q46" s="46"/>
      <c r="R46" s="46"/>
      <c r="S46" s="46"/>
      <c r="T46" s="46"/>
      <c r="U46" s="46"/>
    </row>
    <row r="47" spans="1:21" ht="30.75" customHeight="1" x14ac:dyDescent="0.2">
      <c r="A47" s="46"/>
      <c r="B47" s="1140"/>
      <c r="C47" s="1141"/>
      <c r="D47" s="60"/>
      <c r="E47" s="1146" t="s">
        <v>12</v>
      </c>
      <c r="F47" s="1146"/>
      <c r="G47" s="1146"/>
      <c r="H47" s="1146"/>
      <c r="I47" s="1146"/>
      <c r="J47" s="1147"/>
      <c r="K47" s="61" t="s">
        <v>484</v>
      </c>
      <c r="L47" s="62" t="s">
        <v>484</v>
      </c>
      <c r="M47" s="62" t="s">
        <v>484</v>
      </c>
      <c r="N47" s="62" t="s">
        <v>484</v>
      </c>
      <c r="O47" s="63" t="s">
        <v>484</v>
      </c>
      <c r="P47" s="46"/>
      <c r="Q47" s="46"/>
      <c r="R47" s="46"/>
      <c r="S47" s="46"/>
      <c r="T47" s="46"/>
      <c r="U47" s="46"/>
    </row>
    <row r="48" spans="1:21" ht="30.75" customHeight="1" x14ac:dyDescent="0.2">
      <c r="A48" s="46"/>
      <c r="B48" s="1140"/>
      <c r="C48" s="1141"/>
      <c r="D48" s="60"/>
      <c r="E48" s="1146" t="s">
        <v>13</v>
      </c>
      <c r="F48" s="1146"/>
      <c r="G48" s="1146"/>
      <c r="H48" s="1146"/>
      <c r="I48" s="1146"/>
      <c r="J48" s="1147"/>
      <c r="K48" s="61">
        <v>1</v>
      </c>
      <c r="L48" s="62">
        <v>2</v>
      </c>
      <c r="M48" s="62">
        <v>1</v>
      </c>
      <c r="N48" s="62">
        <v>1</v>
      </c>
      <c r="O48" s="63">
        <v>2</v>
      </c>
      <c r="P48" s="46"/>
      <c r="Q48" s="46"/>
      <c r="R48" s="46"/>
      <c r="S48" s="46"/>
      <c r="T48" s="46"/>
      <c r="U48" s="46"/>
    </row>
    <row r="49" spans="1:21" ht="30.75" customHeight="1" x14ac:dyDescent="0.2">
      <c r="A49" s="46"/>
      <c r="B49" s="1140"/>
      <c r="C49" s="1141"/>
      <c r="D49" s="60"/>
      <c r="E49" s="1146" t="s">
        <v>14</v>
      </c>
      <c r="F49" s="1146"/>
      <c r="G49" s="1146"/>
      <c r="H49" s="1146"/>
      <c r="I49" s="1146"/>
      <c r="J49" s="1147"/>
      <c r="K49" s="61">
        <v>26</v>
      </c>
      <c r="L49" s="62">
        <v>29</v>
      </c>
      <c r="M49" s="62">
        <v>27</v>
      </c>
      <c r="N49" s="62">
        <v>26</v>
      </c>
      <c r="O49" s="63">
        <v>23</v>
      </c>
      <c r="P49" s="46"/>
      <c r="Q49" s="46"/>
      <c r="R49" s="46"/>
      <c r="S49" s="46"/>
      <c r="T49" s="46"/>
      <c r="U49" s="46"/>
    </row>
    <row r="50" spans="1:21" ht="30.75" customHeight="1" x14ac:dyDescent="0.2">
      <c r="A50" s="46"/>
      <c r="B50" s="1140"/>
      <c r="C50" s="1141"/>
      <c r="D50" s="60"/>
      <c r="E50" s="1146" t="s">
        <v>15</v>
      </c>
      <c r="F50" s="1146"/>
      <c r="G50" s="1146"/>
      <c r="H50" s="1146"/>
      <c r="I50" s="1146"/>
      <c r="J50" s="1147"/>
      <c r="K50" s="61" t="s">
        <v>484</v>
      </c>
      <c r="L50" s="62" t="s">
        <v>484</v>
      </c>
      <c r="M50" s="62" t="s">
        <v>484</v>
      </c>
      <c r="N50" s="62" t="s">
        <v>484</v>
      </c>
      <c r="O50" s="63" t="s">
        <v>484</v>
      </c>
      <c r="P50" s="46"/>
      <c r="Q50" s="46"/>
      <c r="R50" s="46"/>
      <c r="S50" s="46"/>
      <c r="T50" s="46"/>
      <c r="U50" s="46"/>
    </row>
    <row r="51" spans="1:21" ht="30.75" customHeight="1" x14ac:dyDescent="0.2">
      <c r="A51" s="46"/>
      <c r="B51" s="1142"/>
      <c r="C51" s="1143"/>
      <c r="D51" s="64"/>
      <c r="E51" s="1146" t="s">
        <v>16</v>
      </c>
      <c r="F51" s="1146"/>
      <c r="G51" s="1146"/>
      <c r="H51" s="1146"/>
      <c r="I51" s="1146"/>
      <c r="J51" s="1147"/>
      <c r="K51" s="61" t="s">
        <v>484</v>
      </c>
      <c r="L51" s="62" t="s">
        <v>484</v>
      </c>
      <c r="M51" s="62" t="s">
        <v>484</v>
      </c>
      <c r="N51" s="62" t="s">
        <v>484</v>
      </c>
      <c r="O51" s="63" t="s">
        <v>484</v>
      </c>
      <c r="P51" s="46"/>
      <c r="Q51" s="46"/>
      <c r="R51" s="46"/>
      <c r="S51" s="46"/>
      <c r="T51" s="46"/>
      <c r="U51" s="46"/>
    </row>
    <row r="52" spans="1:21" ht="30.75" customHeight="1" x14ac:dyDescent="0.2">
      <c r="A52" s="46"/>
      <c r="B52" s="1148" t="s">
        <v>17</v>
      </c>
      <c r="C52" s="1149"/>
      <c r="D52" s="64"/>
      <c r="E52" s="1146" t="s">
        <v>18</v>
      </c>
      <c r="F52" s="1146"/>
      <c r="G52" s="1146"/>
      <c r="H52" s="1146"/>
      <c r="I52" s="1146"/>
      <c r="J52" s="1147"/>
      <c r="K52" s="61">
        <v>261</v>
      </c>
      <c r="L52" s="62">
        <v>268</v>
      </c>
      <c r="M52" s="62">
        <v>266</v>
      </c>
      <c r="N52" s="62">
        <v>278</v>
      </c>
      <c r="O52" s="63">
        <v>248</v>
      </c>
      <c r="P52" s="46"/>
      <c r="Q52" s="46"/>
      <c r="R52" s="46"/>
      <c r="S52" s="46"/>
      <c r="T52" s="46"/>
      <c r="U52" s="46"/>
    </row>
    <row r="53" spans="1:21" ht="30.75" customHeight="1" thickBot="1" x14ac:dyDescent="0.25">
      <c r="A53" s="46"/>
      <c r="B53" s="1150" t="s">
        <v>19</v>
      </c>
      <c r="C53" s="1151"/>
      <c r="D53" s="65"/>
      <c r="E53" s="1152" t="s">
        <v>20</v>
      </c>
      <c r="F53" s="1152"/>
      <c r="G53" s="1152"/>
      <c r="H53" s="1152"/>
      <c r="I53" s="1152"/>
      <c r="J53" s="1153"/>
      <c r="K53" s="66">
        <v>78</v>
      </c>
      <c r="L53" s="67">
        <v>96</v>
      </c>
      <c r="M53" s="67">
        <v>112</v>
      </c>
      <c r="N53" s="67">
        <v>115</v>
      </c>
      <c r="O53" s="68">
        <v>125</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537</v>
      </c>
      <c r="L57" s="79" t="s">
        <v>538</v>
      </c>
      <c r="M57" s="79" t="s">
        <v>539</v>
      </c>
      <c r="N57" s="79" t="s">
        <v>540</v>
      </c>
      <c r="O57" s="80" t="s">
        <v>541</v>
      </c>
      <c r="P57" s="46"/>
      <c r="Q57" s="46"/>
      <c r="R57" s="46"/>
      <c r="S57" s="46"/>
      <c r="T57" s="46"/>
      <c r="U57" s="46"/>
    </row>
    <row r="58" spans="1:21" ht="31.5" customHeight="1" x14ac:dyDescent="0.2">
      <c r="B58" s="1154" t="s">
        <v>24</v>
      </c>
      <c r="C58" s="1155"/>
      <c r="D58" s="1160" t="s">
        <v>25</v>
      </c>
      <c r="E58" s="1161"/>
      <c r="F58" s="1161"/>
      <c r="G58" s="1161"/>
      <c r="H58" s="1161"/>
      <c r="I58" s="1161"/>
      <c r="J58" s="1162"/>
      <c r="K58" s="81" t="s">
        <v>559</v>
      </c>
      <c r="L58" s="82" t="s">
        <v>559</v>
      </c>
      <c r="M58" s="82" t="s">
        <v>559</v>
      </c>
      <c r="N58" s="82" t="s">
        <v>559</v>
      </c>
      <c r="O58" s="83" t="s">
        <v>559</v>
      </c>
    </row>
    <row r="59" spans="1:21" ht="31.5" customHeight="1" x14ac:dyDescent="0.2">
      <c r="B59" s="1156"/>
      <c r="C59" s="1157"/>
      <c r="D59" s="1163" t="s">
        <v>26</v>
      </c>
      <c r="E59" s="1164"/>
      <c r="F59" s="1164"/>
      <c r="G59" s="1164"/>
      <c r="H59" s="1164"/>
      <c r="I59" s="1164"/>
      <c r="J59" s="1165"/>
      <c r="K59" s="84" t="s">
        <v>559</v>
      </c>
      <c r="L59" s="85" t="s">
        <v>559</v>
      </c>
      <c r="M59" s="85" t="s">
        <v>559</v>
      </c>
      <c r="N59" s="85" t="s">
        <v>559</v>
      </c>
      <c r="O59" s="86" t="s">
        <v>559</v>
      </c>
    </row>
    <row r="60" spans="1:21" ht="31.5" customHeight="1" thickBot="1" x14ac:dyDescent="0.25">
      <c r="B60" s="1158"/>
      <c r="C60" s="1159"/>
      <c r="D60" s="1166" t="s">
        <v>27</v>
      </c>
      <c r="E60" s="1167"/>
      <c r="F60" s="1167"/>
      <c r="G60" s="1167"/>
      <c r="H60" s="1167"/>
      <c r="I60" s="1167"/>
      <c r="J60" s="1168"/>
      <c r="K60" s="87" t="s">
        <v>559</v>
      </c>
      <c r="L60" s="88" t="s">
        <v>559</v>
      </c>
      <c r="M60" s="88" t="s">
        <v>559</v>
      </c>
      <c r="N60" s="88" t="s">
        <v>559</v>
      </c>
      <c r="O60" s="89" t="s">
        <v>559</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Z9AvG2T6P4/URvG9llcXAShk3vekSM65NCYG2PnxWr3Rtflfl+FfsQhf/t4t+cgPLbsEIim8Ts1LA3Aj4lMVjA==" saltValue="YUc0R/2X6IVpY3BES0yfJ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523</v>
      </c>
      <c r="J40" s="101" t="s">
        <v>524</v>
      </c>
      <c r="K40" s="101" t="s">
        <v>525</v>
      </c>
      <c r="L40" s="101" t="s">
        <v>526</v>
      </c>
      <c r="M40" s="102" t="s">
        <v>527</v>
      </c>
    </row>
    <row r="41" spans="2:13" ht="27.75" customHeight="1" x14ac:dyDescent="0.2">
      <c r="B41" s="1169" t="s">
        <v>30</v>
      </c>
      <c r="C41" s="1170"/>
      <c r="D41" s="103"/>
      <c r="E41" s="1175" t="s">
        <v>31</v>
      </c>
      <c r="F41" s="1175"/>
      <c r="G41" s="1175"/>
      <c r="H41" s="1176"/>
      <c r="I41" s="342">
        <v>3418</v>
      </c>
      <c r="J41" s="343">
        <v>3512</v>
      </c>
      <c r="K41" s="343">
        <v>3354</v>
      </c>
      <c r="L41" s="343">
        <v>3074</v>
      </c>
      <c r="M41" s="344">
        <v>2835</v>
      </c>
    </row>
    <row r="42" spans="2:13" ht="27.75" customHeight="1" x14ac:dyDescent="0.2">
      <c r="B42" s="1171"/>
      <c r="C42" s="1172"/>
      <c r="D42" s="104"/>
      <c r="E42" s="1177" t="s">
        <v>32</v>
      </c>
      <c r="F42" s="1177"/>
      <c r="G42" s="1177"/>
      <c r="H42" s="1178"/>
      <c r="I42" s="345" t="s">
        <v>484</v>
      </c>
      <c r="J42" s="346" t="s">
        <v>484</v>
      </c>
      <c r="K42" s="346" t="s">
        <v>484</v>
      </c>
      <c r="L42" s="346" t="s">
        <v>484</v>
      </c>
      <c r="M42" s="347" t="s">
        <v>484</v>
      </c>
    </row>
    <row r="43" spans="2:13" ht="27.75" customHeight="1" x14ac:dyDescent="0.2">
      <c r="B43" s="1171"/>
      <c r="C43" s="1172"/>
      <c r="D43" s="104"/>
      <c r="E43" s="1177" t="s">
        <v>33</v>
      </c>
      <c r="F43" s="1177"/>
      <c r="G43" s="1177"/>
      <c r="H43" s="1178"/>
      <c r="I43" s="345">
        <v>44</v>
      </c>
      <c r="J43" s="346">
        <v>40</v>
      </c>
      <c r="K43" s="346">
        <v>30</v>
      </c>
      <c r="L43" s="346">
        <v>19</v>
      </c>
      <c r="M43" s="347">
        <v>19</v>
      </c>
    </row>
    <row r="44" spans="2:13" ht="27.75" customHeight="1" x14ac:dyDescent="0.2">
      <c r="B44" s="1171"/>
      <c r="C44" s="1172"/>
      <c r="D44" s="104"/>
      <c r="E44" s="1177" t="s">
        <v>34</v>
      </c>
      <c r="F44" s="1177"/>
      <c r="G44" s="1177"/>
      <c r="H44" s="1178"/>
      <c r="I44" s="345">
        <v>343</v>
      </c>
      <c r="J44" s="346">
        <v>320</v>
      </c>
      <c r="K44" s="346">
        <v>290</v>
      </c>
      <c r="L44" s="346">
        <v>260</v>
      </c>
      <c r="M44" s="347">
        <v>246</v>
      </c>
    </row>
    <row r="45" spans="2:13" ht="27.75" customHeight="1" x14ac:dyDescent="0.2">
      <c r="B45" s="1171"/>
      <c r="C45" s="1172"/>
      <c r="D45" s="104"/>
      <c r="E45" s="1177" t="s">
        <v>35</v>
      </c>
      <c r="F45" s="1177"/>
      <c r="G45" s="1177"/>
      <c r="H45" s="1178"/>
      <c r="I45" s="345">
        <v>802</v>
      </c>
      <c r="J45" s="346">
        <v>770</v>
      </c>
      <c r="K45" s="346">
        <v>732</v>
      </c>
      <c r="L45" s="346">
        <v>694</v>
      </c>
      <c r="M45" s="347">
        <v>631</v>
      </c>
    </row>
    <row r="46" spans="2:13" ht="27.75" customHeight="1" x14ac:dyDescent="0.2">
      <c r="B46" s="1171"/>
      <c r="C46" s="1172"/>
      <c r="D46" s="105"/>
      <c r="E46" s="1177" t="s">
        <v>36</v>
      </c>
      <c r="F46" s="1177"/>
      <c r="G46" s="1177"/>
      <c r="H46" s="1178"/>
      <c r="I46" s="345" t="s">
        <v>484</v>
      </c>
      <c r="J46" s="346" t="s">
        <v>484</v>
      </c>
      <c r="K46" s="346" t="s">
        <v>484</v>
      </c>
      <c r="L46" s="346" t="s">
        <v>484</v>
      </c>
      <c r="M46" s="347" t="s">
        <v>484</v>
      </c>
    </row>
    <row r="47" spans="2:13" ht="27.75" customHeight="1" x14ac:dyDescent="0.2">
      <c r="B47" s="1171"/>
      <c r="C47" s="1172"/>
      <c r="D47" s="106"/>
      <c r="E47" s="1179" t="s">
        <v>37</v>
      </c>
      <c r="F47" s="1180"/>
      <c r="G47" s="1180"/>
      <c r="H47" s="1181"/>
      <c r="I47" s="345" t="s">
        <v>484</v>
      </c>
      <c r="J47" s="346" t="s">
        <v>484</v>
      </c>
      <c r="K47" s="346" t="s">
        <v>484</v>
      </c>
      <c r="L47" s="346" t="s">
        <v>484</v>
      </c>
      <c r="M47" s="347" t="s">
        <v>484</v>
      </c>
    </row>
    <row r="48" spans="2:13" ht="27.75" customHeight="1" x14ac:dyDescent="0.2">
      <c r="B48" s="1171"/>
      <c r="C48" s="1172"/>
      <c r="D48" s="104"/>
      <c r="E48" s="1177" t="s">
        <v>38</v>
      </c>
      <c r="F48" s="1177"/>
      <c r="G48" s="1177"/>
      <c r="H48" s="1178"/>
      <c r="I48" s="345" t="s">
        <v>484</v>
      </c>
      <c r="J48" s="346" t="s">
        <v>484</v>
      </c>
      <c r="K48" s="346" t="s">
        <v>484</v>
      </c>
      <c r="L48" s="346" t="s">
        <v>484</v>
      </c>
      <c r="M48" s="347" t="s">
        <v>484</v>
      </c>
    </row>
    <row r="49" spans="2:13" ht="27.75" customHeight="1" x14ac:dyDescent="0.2">
      <c r="B49" s="1173"/>
      <c r="C49" s="1174"/>
      <c r="D49" s="104"/>
      <c r="E49" s="1177" t="s">
        <v>39</v>
      </c>
      <c r="F49" s="1177"/>
      <c r="G49" s="1177"/>
      <c r="H49" s="1178"/>
      <c r="I49" s="345" t="s">
        <v>484</v>
      </c>
      <c r="J49" s="346" t="s">
        <v>484</v>
      </c>
      <c r="K49" s="346" t="s">
        <v>484</v>
      </c>
      <c r="L49" s="346" t="s">
        <v>484</v>
      </c>
      <c r="M49" s="347" t="s">
        <v>484</v>
      </c>
    </row>
    <row r="50" spans="2:13" ht="27.75" customHeight="1" x14ac:dyDescent="0.2">
      <c r="B50" s="1182" t="s">
        <v>40</v>
      </c>
      <c r="C50" s="1183"/>
      <c r="D50" s="107"/>
      <c r="E50" s="1177" t="s">
        <v>41</v>
      </c>
      <c r="F50" s="1177"/>
      <c r="G50" s="1177"/>
      <c r="H50" s="1178"/>
      <c r="I50" s="345">
        <v>985</v>
      </c>
      <c r="J50" s="346">
        <v>981</v>
      </c>
      <c r="K50" s="346">
        <v>1197</v>
      </c>
      <c r="L50" s="346">
        <v>1423</v>
      </c>
      <c r="M50" s="347">
        <v>1604</v>
      </c>
    </row>
    <row r="51" spans="2:13" ht="27.75" customHeight="1" x14ac:dyDescent="0.2">
      <c r="B51" s="1171"/>
      <c r="C51" s="1172"/>
      <c r="D51" s="104"/>
      <c r="E51" s="1177" t="s">
        <v>42</v>
      </c>
      <c r="F51" s="1177"/>
      <c r="G51" s="1177"/>
      <c r="H51" s="1178"/>
      <c r="I51" s="345">
        <v>54</v>
      </c>
      <c r="J51" s="346">
        <v>48</v>
      </c>
      <c r="K51" s="346">
        <v>43</v>
      </c>
      <c r="L51" s="346">
        <v>37</v>
      </c>
      <c r="M51" s="347">
        <v>29</v>
      </c>
    </row>
    <row r="52" spans="2:13" ht="27.75" customHeight="1" x14ac:dyDescent="0.2">
      <c r="B52" s="1173"/>
      <c r="C52" s="1174"/>
      <c r="D52" s="104"/>
      <c r="E52" s="1177" t="s">
        <v>43</v>
      </c>
      <c r="F52" s="1177"/>
      <c r="G52" s="1177"/>
      <c r="H52" s="1178"/>
      <c r="I52" s="345">
        <v>2881</v>
      </c>
      <c r="J52" s="346">
        <v>2903</v>
      </c>
      <c r="K52" s="346">
        <v>2766</v>
      </c>
      <c r="L52" s="346">
        <v>2570</v>
      </c>
      <c r="M52" s="347">
        <v>2409</v>
      </c>
    </row>
    <row r="53" spans="2:13" ht="27.75" customHeight="1" thickBot="1" x14ac:dyDescent="0.25">
      <c r="B53" s="1184" t="s">
        <v>19</v>
      </c>
      <c r="C53" s="1185"/>
      <c r="D53" s="108"/>
      <c r="E53" s="1186" t="s">
        <v>44</v>
      </c>
      <c r="F53" s="1186"/>
      <c r="G53" s="1186"/>
      <c r="H53" s="1187"/>
      <c r="I53" s="348">
        <v>686</v>
      </c>
      <c r="J53" s="349">
        <v>711</v>
      </c>
      <c r="K53" s="349">
        <v>400</v>
      </c>
      <c r="L53" s="349">
        <v>18</v>
      </c>
      <c r="M53" s="350">
        <v>-310</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5hiziTbHLC8LKK5rI9RiI/M62qB634ZAg4YkNUjMvFWM3yxmD6C6Z9V8EU37QihBjwD1MYRX7YVyA9Ah96Ihww==" saltValue="PQ/Bv3i4elT/G9+RgOAx/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525</v>
      </c>
      <c r="G54" s="117" t="s">
        <v>526</v>
      </c>
      <c r="H54" s="118" t="s">
        <v>527</v>
      </c>
    </row>
    <row r="55" spans="2:8" ht="52.5" customHeight="1" x14ac:dyDescent="0.2">
      <c r="B55" s="119"/>
      <c r="C55" s="1196" t="s">
        <v>46</v>
      </c>
      <c r="D55" s="1196"/>
      <c r="E55" s="1197"/>
      <c r="F55" s="120">
        <v>481</v>
      </c>
      <c r="G55" s="120">
        <v>481</v>
      </c>
      <c r="H55" s="121">
        <v>561</v>
      </c>
    </row>
    <row r="56" spans="2:8" ht="52.5" customHeight="1" x14ac:dyDescent="0.2">
      <c r="B56" s="122"/>
      <c r="C56" s="1198" t="s">
        <v>47</v>
      </c>
      <c r="D56" s="1198"/>
      <c r="E56" s="1199"/>
      <c r="F56" s="123">
        <v>11</v>
      </c>
      <c r="G56" s="123">
        <v>11</v>
      </c>
      <c r="H56" s="124">
        <v>23</v>
      </c>
    </row>
    <row r="57" spans="2:8" ht="53.25" customHeight="1" x14ac:dyDescent="0.2">
      <c r="B57" s="122"/>
      <c r="C57" s="1200" t="s">
        <v>48</v>
      </c>
      <c r="D57" s="1200"/>
      <c r="E57" s="1201"/>
      <c r="F57" s="125">
        <v>481</v>
      </c>
      <c r="G57" s="125">
        <v>706</v>
      </c>
      <c r="H57" s="126">
        <v>794</v>
      </c>
    </row>
    <row r="58" spans="2:8" ht="45.75" customHeight="1" x14ac:dyDescent="0.2">
      <c r="B58" s="127"/>
      <c r="C58" s="1188" t="s">
        <v>542</v>
      </c>
      <c r="D58" s="1189"/>
      <c r="E58" s="1190"/>
      <c r="F58" s="128">
        <v>208</v>
      </c>
      <c r="G58" s="128">
        <v>358</v>
      </c>
      <c r="H58" s="129">
        <v>408</v>
      </c>
    </row>
    <row r="59" spans="2:8" ht="45.75" customHeight="1" x14ac:dyDescent="0.2">
      <c r="B59" s="127"/>
      <c r="C59" s="1188" t="s">
        <v>543</v>
      </c>
      <c r="D59" s="1189"/>
      <c r="E59" s="1190"/>
      <c r="F59" s="128">
        <v>77</v>
      </c>
      <c r="G59" s="128">
        <v>157</v>
      </c>
      <c r="H59" s="129">
        <v>207</v>
      </c>
    </row>
    <row r="60" spans="2:8" ht="45.75" customHeight="1" x14ac:dyDescent="0.2">
      <c r="B60" s="127"/>
      <c r="C60" s="1188" t="s">
        <v>544</v>
      </c>
      <c r="D60" s="1189"/>
      <c r="E60" s="1190"/>
      <c r="F60" s="128">
        <v>96</v>
      </c>
      <c r="G60" s="128">
        <v>90</v>
      </c>
      <c r="H60" s="129">
        <v>80</v>
      </c>
    </row>
    <row r="61" spans="2:8" ht="45.75" customHeight="1" x14ac:dyDescent="0.2">
      <c r="B61" s="127"/>
      <c r="C61" s="1188" t="s">
        <v>545</v>
      </c>
      <c r="D61" s="1189"/>
      <c r="E61" s="1190"/>
      <c r="F61" s="128">
        <v>50</v>
      </c>
      <c r="G61" s="128">
        <v>50</v>
      </c>
      <c r="H61" s="129">
        <v>50</v>
      </c>
    </row>
    <row r="62" spans="2:8" ht="45.75" customHeight="1" thickBot="1" x14ac:dyDescent="0.25">
      <c r="B62" s="130"/>
      <c r="C62" s="1191" t="s">
        <v>546</v>
      </c>
      <c r="D62" s="1192"/>
      <c r="E62" s="1193"/>
      <c r="F62" s="131">
        <v>15</v>
      </c>
      <c r="G62" s="131">
        <v>15</v>
      </c>
      <c r="H62" s="132">
        <v>15</v>
      </c>
    </row>
    <row r="63" spans="2:8" ht="52.5" customHeight="1" thickBot="1" x14ac:dyDescent="0.25">
      <c r="B63" s="133"/>
      <c r="C63" s="1194" t="s">
        <v>49</v>
      </c>
      <c r="D63" s="1194"/>
      <c r="E63" s="1195"/>
      <c r="F63" s="134">
        <v>973</v>
      </c>
      <c r="G63" s="134">
        <v>1199</v>
      </c>
      <c r="H63" s="135">
        <v>1379</v>
      </c>
    </row>
    <row r="64" spans="2:8" ht="13.2" x14ac:dyDescent="0.2"/>
  </sheetData>
  <sheetProtection algorithmName="SHA-512" hashValue="9rofP4zM6dnOmLBWk1e507yfATqScPq8nMHvAR1xQnMYmFos9n1E2QiGjEOVKFRGbGwf86/7owGHGndtdsR/Zg==" saltValue="0QmjgNa+7gzQ8QDbtwzD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522</v>
      </c>
      <c r="G2" s="149"/>
      <c r="H2" s="150"/>
    </row>
    <row r="3" spans="1:8" x14ac:dyDescent="0.2">
      <c r="A3" s="146" t="s">
        <v>515</v>
      </c>
      <c r="B3" s="151"/>
      <c r="C3" s="152"/>
      <c r="D3" s="153">
        <v>61057</v>
      </c>
      <c r="E3" s="154"/>
      <c r="F3" s="155">
        <v>145139</v>
      </c>
      <c r="G3" s="156"/>
      <c r="H3" s="157"/>
    </row>
    <row r="4" spans="1:8" x14ac:dyDescent="0.2">
      <c r="A4" s="158"/>
      <c r="B4" s="159"/>
      <c r="C4" s="160"/>
      <c r="D4" s="161">
        <v>35602</v>
      </c>
      <c r="E4" s="162"/>
      <c r="F4" s="163">
        <v>83762</v>
      </c>
      <c r="G4" s="164"/>
      <c r="H4" s="165"/>
    </row>
    <row r="5" spans="1:8" x14ac:dyDescent="0.2">
      <c r="A5" s="146" t="s">
        <v>517</v>
      </c>
      <c r="B5" s="151"/>
      <c r="C5" s="152"/>
      <c r="D5" s="153">
        <v>69098</v>
      </c>
      <c r="E5" s="154"/>
      <c r="F5" s="155">
        <v>125391</v>
      </c>
      <c r="G5" s="156"/>
      <c r="H5" s="157"/>
    </row>
    <row r="6" spans="1:8" x14ac:dyDescent="0.2">
      <c r="A6" s="158"/>
      <c r="B6" s="159"/>
      <c r="C6" s="160"/>
      <c r="D6" s="161">
        <v>58781</v>
      </c>
      <c r="E6" s="162"/>
      <c r="F6" s="163">
        <v>68516</v>
      </c>
      <c r="G6" s="164"/>
      <c r="H6" s="165"/>
    </row>
    <row r="7" spans="1:8" x14ac:dyDescent="0.2">
      <c r="A7" s="146" t="s">
        <v>518</v>
      </c>
      <c r="B7" s="151"/>
      <c r="C7" s="152"/>
      <c r="D7" s="153">
        <v>50979</v>
      </c>
      <c r="E7" s="154"/>
      <c r="F7" s="155">
        <v>138402</v>
      </c>
      <c r="G7" s="156"/>
      <c r="H7" s="157"/>
    </row>
    <row r="8" spans="1:8" x14ac:dyDescent="0.2">
      <c r="A8" s="158"/>
      <c r="B8" s="159"/>
      <c r="C8" s="160"/>
      <c r="D8" s="161">
        <v>36292</v>
      </c>
      <c r="E8" s="162"/>
      <c r="F8" s="163">
        <v>70652</v>
      </c>
      <c r="G8" s="164"/>
      <c r="H8" s="165"/>
    </row>
    <row r="9" spans="1:8" x14ac:dyDescent="0.2">
      <c r="A9" s="146" t="s">
        <v>519</v>
      </c>
      <c r="B9" s="151"/>
      <c r="C9" s="152"/>
      <c r="D9" s="153">
        <v>41530</v>
      </c>
      <c r="E9" s="154"/>
      <c r="F9" s="155">
        <v>146367</v>
      </c>
      <c r="G9" s="156"/>
      <c r="H9" s="157"/>
    </row>
    <row r="10" spans="1:8" x14ac:dyDescent="0.2">
      <c r="A10" s="158"/>
      <c r="B10" s="159"/>
      <c r="C10" s="160"/>
      <c r="D10" s="161">
        <v>30464</v>
      </c>
      <c r="E10" s="162"/>
      <c r="F10" s="163">
        <v>79441</v>
      </c>
      <c r="G10" s="164"/>
      <c r="H10" s="165"/>
    </row>
    <row r="11" spans="1:8" x14ac:dyDescent="0.2">
      <c r="A11" s="146" t="s">
        <v>520</v>
      </c>
      <c r="B11" s="151"/>
      <c r="C11" s="152"/>
      <c r="D11" s="153">
        <v>40171</v>
      </c>
      <c r="E11" s="154"/>
      <c r="F11" s="155">
        <v>165181</v>
      </c>
      <c r="G11" s="156"/>
      <c r="H11" s="157"/>
    </row>
    <row r="12" spans="1:8" x14ac:dyDescent="0.2">
      <c r="A12" s="158"/>
      <c r="B12" s="159"/>
      <c r="C12" s="166"/>
      <c r="D12" s="161">
        <v>29962</v>
      </c>
      <c r="E12" s="162"/>
      <c r="F12" s="163">
        <v>82246</v>
      </c>
      <c r="G12" s="164"/>
      <c r="H12" s="165"/>
    </row>
    <row r="13" spans="1:8" x14ac:dyDescent="0.2">
      <c r="A13" s="146"/>
      <c r="B13" s="151"/>
      <c r="C13" s="152"/>
      <c r="D13" s="153">
        <v>52567</v>
      </c>
      <c r="E13" s="154"/>
      <c r="F13" s="155">
        <v>144096</v>
      </c>
      <c r="G13" s="167"/>
      <c r="H13" s="157"/>
    </row>
    <row r="14" spans="1:8" x14ac:dyDescent="0.2">
      <c r="A14" s="158"/>
      <c r="B14" s="159"/>
      <c r="C14" s="160"/>
      <c r="D14" s="161">
        <v>38220</v>
      </c>
      <c r="E14" s="162"/>
      <c r="F14" s="163">
        <v>76923</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7.12</v>
      </c>
      <c r="C19" s="168">
        <f>ROUND(VALUE(SUBSTITUTE(実質収支比率等に係る経年分析!G$48,"▲","-")),2)</f>
        <v>10.16</v>
      </c>
      <c r="D19" s="168">
        <f>ROUND(VALUE(SUBSTITUTE(実質収支比率等に係る経年分析!H$48,"▲","-")),2)</f>
        <v>14.03</v>
      </c>
      <c r="E19" s="168">
        <f>ROUND(VALUE(SUBSTITUTE(実質収支比率等に係る経年分析!I$48,"▲","-")),2)</f>
        <v>12.78</v>
      </c>
      <c r="F19" s="168">
        <f>ROUND(VALUE(SUBSTITUTE(実質収支比率等に係る経年分析!J$48,"▲","-")),2)</f>
        <v>11.89</v>
      </c>
    </row>
    <row r="20" spans="1:11" x14ac:dyDescent="0.2">
      <c r="A20" s="168" t="s">
        <v>53</v>
      </c>
      <c r="B20" s="168">
        <f>ROUND(VALUE(SUBSTITUTE(実質収支比率等に係る経年分析!F$47,"▲","-")),2)</f>
        <v>15.57</v>
      </c>
      <c r="C20" s="168">
        <f>ROUND(VALUE(SUBSTITUTE(実質収支比率等に係る経年分析!G$47,"▲","-")),2)</f>
        <v>17.46</v>
      </c>
      <c r="D20" s="168">
        <f>ROUND(VALUE(SUBSTITUTE(実質収支比率等に係る経年分析!H$47,"▲","-")),2)</f>
        <v>17.87</v>
      </c>
      <c r="E20" s="168">
        <f>ROUND(VALUE(SUBSTITUTE(実質収支比率等に係る経年分析!I$47,"▲","-")),2)</f>
        <v>18.29</v>
      </c>
      <c r="F20" s="168">
        <f>ROUND(VALUE(SUBSTITUTE(実質収支比率等に係る経年分析!J$47,"▲","-")),2)</f>
        <v>21.4</v>
      </c>
    </row>
    <row r="21" spans="1:11" x14ac:dyDescent="0.2">
      <c r="A21" s="168" t="s">
        <v>54</v>
      </c>
      <c r="B21" s="168">
        <f>IF(ISNUMBER(VALUE(SUBSTITUTE(実質収支比率等に係る経年分析!F$49,"▲","-"))),ROUND(VALUE(SUBSTITUTE(実質収支比率等に係る経年分析!F$49,"▲","-")),2),NA())</f>
        <v>-0.28000000000000003</v>
      </c>
      <c r="C21" s="168">
        <f>IF(ISNUMBER(VALUE(SUBSTITUTE(実質収支比率等に係る経年分析!G$49,"▲","-"))),ROUND(VALUE(SUBSTITUTE(実質収支比率等に係る経年分析!G$49,"▲","-")),2),NA())</f>
        <v>6.02</v>
      </c>
      <c r="D21" s="168">
        <f>IF(ISNUMBER(VALUE(SUBSTITUTE(実質収支比率等に係る経年分析!H$49,"▲","-"))),ROUND(VALUE(SUBSTITUTE(実質収支比率等に係る経年分析!H$49,"▲","-")),2),NA())</f>
        <v>6.58</v>
      </c>
      <c r="E21" s="168">
        <f>IF(ISNUMBER(VALUE(SUBSTITUTE(実質収支比率等に係る経年分析!I$49,"▲","-"))),ROUND(VALUE(SUBSTITUTE(実質収支比率等に係る経年分析!I$49,"▲","-")),2),NA())</f>
        <v>-1.56</v>
      </c>
      <c r="F21" s="168">
        <f>IF(ISNUMBER(VALUE(SUBSTITUTE(実質収支比率等に係る経年分析!J$49,"▲","-"))),ROUND(VALUE(SUBSTITUTE(実質収支比率等に係る経年分析!J$49,"▲","-")),2),NA())</f>
        <v>2.13</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e">
        <f>IF(連結実質赤字比率に係る赤字・黒字の構成分析!C$39="",NA(),連結実質赤字比率に係る赤字・黒字の構成分析!C$39)</f>
        <v>#N/A</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#VALUE!</v>
      </c>
      <c r="K31" s="169" t="e">
        <f>IF(ROUND(VALUE(SUBSTITUTE(連結実質赤字比率に係る赤字・黒字の構成分析!J$39,"▲", "-")), 2) &gt;= 0, ABS(ROUND(VALUE(SUBSTITUTE(連結実質赤字比率に係る赤字・黒字の構成分析!J$39,"▲", "-")), 2)), NA())</f>
        <v>#VALUE!</v>
      </c>
    </row>
    <row r="32" spans="1:11" x14ac:dyDescent="0.2">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0.08</v>
      </c>
    </row>
    <row r="33" spans="1:16" x14ac:dyDescent="0.2">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4.4400000000000004</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4.0199999999999996</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3.33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3.07</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1.91</v>
      </c>
    </row>
    <row r="34" spans="1:16" x14ac:dyDescent="0.2">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4.18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5.13</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5.37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6.63</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8.2799999999999994</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7.12</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10.16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14.02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12.78</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11.89</v>
      </c>
    </row>
    <row r="36" spans="1:16" x14ac:dyDescent="0.2">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42.96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39.42</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34.46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29.91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20.170000000000002</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261</v>
      </c>
      <c r="E42" s="170"/>
      <c r="F42" s="170"/>
      <c r="G42" s="170">
        <f>'実質公債費比率（分子）の構造'!L$52</f>
        <v>268</v>
      </c>
      <c r="H42" s="170"/>
      <c r="I42" s="170"/>
      <c r="J42" s="170">
        <f>'実質公債費比率（分子）の構造'!M$52</f>
        <v>266</v>
      </c>
      <c r="K42" s="170"/>
      <c r="L42" s="170"/>
      <c r="M42" s="170">
        <f>'実質公債費比率（分子）の構造'!N$52</f>
        <v>278</v>
      </c>
      <c r="N42" s="170"/>
      <c r="O42" s="170"/>
      <c r="P42" s="170">
        <f>'実質公債費比率（分子）の構造'!O$52</f>
        <v>248</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f>'実質公債費比率（分子）の構造'!K$49</f>
        <v>26</v>
      </c>
      <c r="C45" s="170"/>
      <c r="D45" s="170"/>
      <c r="E45" s="170">
        <f>'実質公債費比率（分子）の構造'!L$49</f>
        <v>29</v>
      </c>
      <c r="F45" s="170"/>
      <c r="G45" s="170"/>
      <c r="H45" s="170">
        <f>'実質公債費比率（分子）の構造'!M$49</f>
        <v>27</v>
      </c>
      <c r="I45" s="170"/>
      <c r="J45" s="170"/>
      <c r="K45" s="170">
        <f>'実質公債費比率（分子）の構造'!N$49</f>
        <v>26</v>
      </c>
      <c r="L45" s="170"/>
      <c r="M45" s="170"/>
      <c r="N45" s="170">
        <f>'実質公債費比率（分子）の構造'!O$49</f>
        <v>23</v>
      </c>
      <c r="O45" s="170"/>
      <c r="P45" s="170"/>
    </row>
    <row r="46" spans="1:16" x14ac:dyDescent="0.2">
      <c r="A46" s="170" t="s">
        <v>64</v>
      </c>
      <c r="B46" s="170">
        <f>'実質公債費比率（分子）の構造'!K$48</f>
        <v>1</v>
      </c>
      <c r="C46" s="170"/>
      <c r="D46" s="170"/>
      <c r="E46" s="170">
        <f>'実質公債費比率（分子）の構造'!L$48</f>
        <v>2</v>
      </c>
      <c r="F46" s="170"/>
      <c r="G46" s="170"/>
      <c r="H46" s="170">
        <f>'実質公債費比率（分子）の構造'!M$48</f>
        <v>1</v>
      </c>
      <c r="I46" s="170"/>
      <c r="J46" s="170"/>
      <c r="K46" s="170">
        <f>'実質公債費比率（分子）の構造'!N$48</f>
        <v>1</v>
      </c>
      <c r="L46" s="170"/>
      <c r="M46" s="170"/>
      <c r="N46" s="170">
        <f>'実質公債費比率（分子）の構造'!O$48</f>
        <v>2</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312</v>
      </c>
      <c r="C49" s="170"/>
      <c r="D49" s="170"/>
      <c r="E49" s="170">
        <f>'実質公債費比率（分子）の構造'!L$45</f>
        <v>333</v>
      </c>
      <c r="F49" s="170"/>
      <c r="G49" s="170"/>
      <c r="H49" s="170">
        <f>'実質公債費比率（分子）の構造'!M$45</f>
        <v>350</v>
      </c>
      <c r="I49" s="170"/>
      <c r="J49" s="170"/>
      <c r="K49" s="170">
        <f>'実質公債費比率（分子）の構造'!N$45</f>
        <v>366</v>
      </c>
      <c r="L49" s="170"/>
      <c r="M49" s="170"/>
      <c r="N49" s="170">
        <f>'実質公債費比率（分子）の構造'!O$45</f>
        <v>348</v>
      </c>
      <c r="O49" s="170"/>
      <c r="P49" s="170"/>
    </row>
    <row r="50" spans="1:16" x14ac:dyDescent="0.2">
      <c r="A50" s="170" t="s">
        <v>67</v>
      </c>
      <c r="B50" s="170" t="e">
        <f>NA()</f>
        <v>#N/A</v>
      </c>
      <c r="C50" s="170">
        <f>IF(ISNUMBER('実質公債費比率（分子）の構造'!K$53),'実質公債費比率（分子）の構造'!K$53,NA())</f>
        <v>78</v>
      </c>
      <c r="D50" s="170" t="e">
        <f>NA()</f>
        <v>#N/A</v>
      </c>
      <c r="E50" s="170" t="e">
        <f>NA()</f>
        <v>#N/A</v>
      </c>
      <c r="F50" s="170">
        <f>IF(ISNUMBER('実質公債費比率（分子）の構造'!L$53),'実質公債費比率（分子）の構造'!L$53,NA())</f>
        <v>96</v>
      </c>
      <c r="G50" s="170" t="e">
        <f>NA()</f>
        <v>#N/A</v>
      </c>
      <c r="H50" s="170" t="e">
        <f>NA()</f>
        <v>#N/A</v>
      </c>
      <c r="I50" s="170">
        <f>IF(ISNUMBER('実質公債費比率（分子）の構造'!M$53),'実質公債費比率（分子）の構造'!M$53,NA())</f>
        <v>112</v>
      </c>
      <c r="J50" s="170" t="e">
        <f>NA()</f>
        <v>#N/A</v>
      </c>
      <c r="K50" s="170" t="e">
        <f>NA()</f>
        <v>#N/A</v>
      </c>
      <c r="L50" s="170">
        <f>IF(ISNUMBER('実質公債費比率（分子）の構造'!N$53),'実質公債費比率（分子）の構造'!N$53,NA())</f>
        <v>115</v>
      </c>
      <c r="M50" s="170" t="e">
        <f>NA()</f>
        <v>#N/A</v>
      </c>
      <c r="N50" s="170" t="e">
        <f>NA()</f>
        <v>#N/A</v>
      </c>
      <c r="O50" s="170">
        <f>IF(ISNUMBER('実質公債費比率（分子）の構造'!O$53),'実質公債費比率（分子）の構造'!O$53,NA())</f>
        <v>125</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2881</v>
      </c>
      <c r="E56" s="169"/>
      <c r="F56" s="169"/>
      <c r="G56" s="169">
        <f>'将来負担比率（分子）の構造'!J$52</f>
        <v>2903</v>
      </c>
      <c r="H56" s="169"/>
      <c r="I56" s="169"/>
      <c r="J56" s="169">
        <f>'将来負担比率（分子）の構造'!K$52</f>
        <v>2766</v>
      </c>
      <c r="K56" s="169"/>
      <c r="L56" s="169"/>
      <c r="M56" s="169">
        <f>'将来負担比率（分子）の構造'!L$52</f>
        <v>2570</v>
      </c>
      <c r="N56" s="169"/>
      <c r="O56" s="169"/>
      <c r="P56" s="169">
        <f>'将来負担比率（分子）の構造'!M$52</f>
        <v>2409</v>
      </c>
    </row>
    <row r="57" spans="1:16" x14ac:dyDescent="0.2">
      <c r="A57" s="169" t="s">
        <v>42</v>
      </c>
      <c r="B57" s="169"/>
      <c r="C57" s="169"/>
      <c r="D57" s="169">
        <f>'将来負担比率（分子）の構造'!I$51</f>
        <v>54</v>
      </c>
      <c r="E57" s="169"/>
      <c r="F57" s="169"/>
      <c r="G57" s="169">
        <f>'将来負担比率（分子）の構造'!J$51</f>
        <v>48</v>
      </c>
      <c r="H57" s="169"/>
      <c r="I57" s="169"/>
      <c r="J57" s="169">
        <f>'将来負担比率（分子）の構造'!K$51</f>
        <v>43</v>
      </c>
      <c r="K57" s="169"/>
      <c r="L57" s="169"/>
      <c r="M57" s="169">
        <f>'将来負担比率（分子）の構造'!L$51</f>
        <v>37</v>
      </c>
      <c r="N57" s="169"/>
      <c r="O57" s="169"/>
      <c r="P57" s="169">
        <f>'将来負担比率（分子）の構造'!M$51</f>
        <v>29</v>
      </c>
    </row>
    <row r="58" spans="1:16" x14ac:dyDescent="0.2">
      <c r="A58" s="169" t="s">
        <v>41</v>
      </c>
      <c r="B58" s="169"/>
      <c r="C58" s="169"/>
      <c r="D58" s="169">
        <f>'将来負担比率（分子）の構造'!I$50</f>
        <v>985</v>
      </c>
      <c r="E58" s="169"/>
      <c r="F58" s="169"/>
      <c r="G58" s="169">
        <f>'将来負担比率（分子）の構造'!J$50</f>
        <v>981</v>
      </c>
      <c r="H58" s="169"/>
      <c r="I58" s="169"/>
      <c r="J58" s="169">
        <f>'将来負担比率（分子）の構造'!K$50</f>
        <v>1197</v>
      </c>
      <c r="K58" s="169"/>
      <c r="L58" s="169"/>
      <c r="M58" s="169">
        <f>'将来負担比率（分子）の構造'!L$50</f>
        <v>1423</v>
      </c>
      <c r="N58" s="169"/>
      <c r="O58" s="169"/>
      <c r="P58" s="169">
        <f>'将来負担比率（分子）の構造'!M$50</f>
        <v>1604</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802</v>
      </c>
      <c r="C62" s="169"/>
      <c r="D62" s="169"/>
      <c r="E62" s="169">
        <f>'将来負担比率（分子）の構造'!J$45</f>
        <v>770</v>
      </c>
      <c r="F62" s="169"/>
      <c r="G62" s="169"/>
      <c r="H62" s="169">
        <f>'将来負担比率（分子）の構造'!K$45</f>
        <v>732</v>
      </c>
      <c r="I62" s="169"/>
      <c r="J62" s="169"/>
      <c r="K62" s="169">
        <f>'将来負担比率（分子）の構造'!L$45</f>
        <v>694</v>
      </c>
      <c r="L62" s="169"/>
      <c r="M62" s="169"/>
      <c r="N62" s="169">
        <f>'将来負担比率（分子）の構造'!M$45</f>
        <v>631</v>
      </c>
      <c r="O62" s="169"/>
      <c r="P62" s="169"/>
    </row>
    <row r="63" spans="1:16" x14ac:dyDescent="0.2">
      <c r="A63" s="169" t="s">
        <v>34</v>
      </c>
      <c r="B63" s="169">
        <f>'将来負担比率（分子）の構造'!I$44</f>
        <v>343</v>
      </c>
      <c r="C63" s="169"/>
      <c r="D63" s="169"/>
      <c r="E63" s="169">
        <f>'将来負担比率（分子）の構造'!J$44</f>
        <v>320</v>
      </c>
      <c r="F63" s="169"/>
      <c r="G63" s="169"/>
      <c r="H63" s="169">
        <f>'将来負担比率（分子）の構造'!K$44</f>
        <v>290</v>
      </c>
      <c r="I63" s="169"/>
      <c r="J63" s="169"/>
      <c r="K63" s="169">
        <f>'将来負担比率（分子）の構造'!L$44</f>
        <v>260</v>
      </c>
      <c r="L63" s="169"/>
      <c r="M63" s="169"/>
      <c r="N63" s="169">
        <f>'将来負担比率（分子）の構造'!M$44</f>
        <v>246</v>
      </c>
      <c r="O63" s="169"/>
      <c r="P63" s="169"/>
    </row>
    <row r="64" spans="1:16" x14ac:dyDescent="0.2">
      <c r="A64" s="169" t="s">
        <v>33</v>
      </c>
      <c r="B64" s="169">
        <f>'将来負担比率（分子）の構造'!I$43</f>
        <v>44</v>
      </c>
      <c r="C64" s="169"/>
      <c r="D64" s="169"/>
      <c r="E64" s="169">
        <f>'将来負担比率（分子）の構造'!J$43</f>
        <v>40</v>
      </c>
      <c r="F64" s="169"/>
      <c r="G64" s="169"/>
      <c r="H64" s="169">
        <f>'将来負担比率（分子）の構造'!K$43</f>
        <v>30</v>
      </c>
      <c r="I64" s="169"/>
      <c r="J64" s="169"/>
      <c r="K64" s="169">
        <f>'将来負担比率（分子）の構造'!L$43</f>
        <v>19</v>
      </c>
      <c r="L64" s="169"/>
      <c r="M64" s="169"/>
      <c r="N64" s="169">
        <f>'将来負担比率（分子）の構造'!M$43</f>
        <v>19</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3418</v>
      </c>
      <c r="C66" s="169"/>
      <c r="D66" s="169"/>
      <c r="E66" s="169">
        <f>'将来負担比率（分子）の構造'!J$41</f>
        <v>3512</v>
      </c>
      <c r="F66" s="169"/>
      <c r="G66" s="169"/>
      <c r="H66" s="169">
        <f>'将来負担比率（分子）の構造'!K$41</f>
        <v>3354</v>
      </c>
      <c r="I66" s="169"/>
      <c r="J66" s="169"/>
      <c r="K66" s="169">
        <f>'将来負担比率（分子）の構造'!L$41</f>
        <v>3074</v>
      </c>
      <c r="L66" s="169"/>
      <c r="M66" s="169"/>
      <c r="N66" s="169">
        <f>'将来負担比率（分子）の構造'!M$41</f>
        <v>2835</v>
      </c>
      <c r="O66" s="169"/>
      <c r="P66" s="169"/>
    </row>
    <row r="67" spans="1:16" x14ac:dyDescent="0.2">
      <c r="A67" s="169" t="s">
        <v>71</v>
      </c>
      <c r="B67" s="169" t="e">
        <f>NA()</f>
        <v>#N/A</v>
      </c>
      <c r="C67" s="169">
        <f>IF(ISNUMBER('将来負担比率（分子）の構造'!I$53), IF('将来負担比率（分子）の構造'!I$53 &lt; 0, 0, '将来負担比率（分子）の構造'!I$53), NA())</f>
        <v>686</v>
      </c>
      <c r="D67" s="169" t="e">
        <f>NA()</f>
        <v>#N/A</v>
      </c>
      <c r="E67" s="169" t="e">
        <f>NA()</f>
        <v>#N/A</v>
      </c>
      <c r="F67" s="169">
        <f>IF(ISNUMBER('将来負担比率（分子）の構造'!J$53), IF('将来負担比率（分子）の構造'!J$53 &lt; 0, 0, '将来負担比率（分子）の構造'!J$53), NA())</f>
        <v>711</v>
      </c>
      <c r="G67" s="169" t="e">
        <f>NA()</f>
        <v>#N/A</v>
      </c>
      <c r="H67" s="169" t="e">
        <f>NA()</f>
        <v>#N/A</v>
      </c>
      <c r="I67" s="169">
        <f>IF(ISNUMBER('将来負担比率（分子）の構造'!K$53), IF('将来負担比率（分子）の構造'!K$53 &lt; 0, 0, '将来負担比率（分子）の構造'!K$53), NA())</f>
        <v>400</v>
      </c>
      <c r="J67" s="169" t="e">
        <f>NA()</f>
        <v>#N/A</v>
      </c>
      <c r="K67" s="169" t="e">
        <f>NA()</f>
        <v>#N/A</v>
      </c>
      <c r="L67" s="169">
        <f>IF(ISNUMBER('将来負担比率（分子）の構造'!L$53), IF('将来負担比率（分子）の構造'!L$53 &lt; 0, 0, '将来負担比率（分子）の構造'!L$53), NA())</f>
        <v>18</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481</v>
      </c>
      <c r="C72" s="173">
        <f>基金残高に係る経年分析!G55</f>
        <v>481</v>
      </c>
      <c r="D72" s="173">
        <f>基金残高に係る経年分析!H55</f>
        <v>561</v>
      </c>
    </row>
    <row r="73" spans="1:16" x14ac:dyDescent="0.2">
      <c r="A73" s="172" t="s">
        <v>74</v>
      </c>
      <c r="B73" s="173">
        <f>基金残高に係る経年分析!F56</f>
        <v>11</v>
      </c>
      <c r="C73" s="173">
        <f>基金残高に係る経年分析!G56</f>
        <v>11</v>
      </c>
      <c r="D73" s="173">
        <f>基金残高に係る経年分析!H56</f>
        <v>23</v>
      </c>
    </row>
    <row r="74" spans="1:16" x14ac:dyDescent="0.2">
      <c r="A74" s="172" t="s">
        <v>75</v>
      </c>
      <c r="B74" s="173">
        <f>基金残高に係る経年分析!F57</f>
        <v>481</v>
      </c>
      <c r="C74" s="173">
        <f>基金残高に係る経年分析!G57</f>
        <v>706</v>
      </c>
      <c r="D74" s="173">
        <f>基金残高に係る経年分析!H57</f>
        <v>794</v>
      </c>
    </row>
  </sheetData>
  <sheetProtection algorithmName="SHA-512" hashValue="wa4mc4Oh/ub86EfdAisY/ZfGiUDXJKYSLGAJKnX+i5LLoMK3OE3lhvYy/HR0Y2tngrIFek/ThCUDknmX4ZhEgA==" saltValue="ogSaUb1/9j/48+AW3CXB/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2025-03-18T04:18:55Z</cp:lastPrinted>
  <dcterms:created xsi:type="dcterms:W3CDTF">2025-02-19T01:45:46Z</dcterms:created>
  <dcterms:modified xsi:type="dcterms:W3CDTF">2025-03-18T04:19:02Z</dcterms:modified>
  <cp:category/>
</cp:coreProperties>
</file>