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50　長柄町\"/>
    </mc:Choice>
  </mc:AlternateContent>
  <xr:revisionPtr revIDLastSave="0" documentId="13_ncr:1_{B4480C7B-CD8E-46AF-AED1-9F44FD29A2AF}"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U36" i="10" s="1"/>
  <c r="C34" i="10"/>
  <c r="BW34" i="10" l="1"/>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<sst xmlns="http://schemas.openxmlformats.org/spreadsheetml/2006/main" count="1152" uniqueCount="563">
  <si>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</si>
  <si>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</si>
  <si>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</si>
  <si>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</si>
  <si>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</si>
  <si>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</si>
  <si>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</si>
  <si>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</si>
  <si>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</si>
  <si>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</si>
  <si>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</si>
  <si>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</si>
  <si>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</si>
  <si>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</si>
  <si>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</si>
  <si>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</si>
  <si>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</si>
  <si>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</si>
  <si>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</si>
  <si>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</si>
  <si>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</si>
  <si>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</si>
  <si>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</si>
  <si>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</si>
  <si>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</si>
  <si>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</si>
  <si>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</si>
  <si>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</si>
  <si>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</si>
  <si>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</si>
  <si>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</si>
  <si>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</si>
  <si>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</si>
  <si>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</si>
  <si>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</si>
  <si>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</si>
  <si>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</si>
  <si>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</si>
  <si>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</si>
  <si>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</si>
  <si>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</si>
  <si>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</si>
  <si>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</si>
  <si>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</si>
  <si>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</si>
  <si>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</si>
  <si>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</si>
  <si>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</si>
  <si>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</si>
  <si>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</si>
  <si>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</si>
  <si>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</si>
  <si>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</si>
  <si>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</si>
  <si>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</si>
  <si>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</si>
  <si>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</si>
  <si>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</si>
  <si>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</si>
  <si>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</si>
  <si>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</si>
  <si>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</si>
  <si>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</si>
  <si>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</si>
  <si>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</si>
  <si>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</si>
  <si>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</si>
  <si>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</si>
  <si>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</si>
  <si>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</si>
  <si>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</si>
  <si>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</si>
  <si>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</si>
  <si>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</si>
  <si>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</si>
  <si>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</si>
  <si>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</si>
  <si>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</si>
  <si>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</si>
  <si>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</si>
  <si>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</si>
  <si>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</si>
  <si>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</si>
  <si>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</si>
  <si>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</si>
  <si>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</si>
  <si>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</si>
  <si>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</si>
  <si>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</si>
  <si>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</si>
  <si>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</si>
  <si>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</si>
  <si>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</si>
  <si>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</si>
  <si>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</si>
  <si>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</si>
  <si>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</si>
  <si>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</si>
  <si>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</si>
  <si>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</si>
  <si>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</si>
  <si>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</si>
  <si>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</si>
  <si>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</si>
  <si>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</si>
  <si>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</si>
  <si>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</si>
  <si>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</si>
  <si>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</si>
  <si>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</si>
  <si>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</si>
  <si>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</si>
  <si>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</si>
  <si>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</si>
  <si>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</si>
  <si>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</si>
  <si>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</si>
  <si>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</si>
  <si>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</si>
  <si>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</si>
  <si>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</si>
  <si>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</si>
  <si>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</si>
  <si>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</si>
  <si>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</si>
  <si>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</si>
  <si>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</si>
  <si>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</si>
  <si>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</si>
  <si>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</si>
  <si>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</si>
  <si>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</si>
  <si>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</si>
  <si>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</si>
  <si>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</si>
  <si>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</si>
  <si>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</si>
  <si>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</si>
  <si>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</si>
  <si>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</si>
  <si>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</si>
  <si>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</si>
  <si>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</si>
  <si>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</si>
  <si>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</si>
  <si>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</si>
  <si>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</si>
  <si>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</si>
  <si>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</si>
  <si>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</si>
  <si>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</si>
  <si>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</si>
  <si>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</si>
  <si>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</si>
  <si>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</si>
  <si>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</si>
  <si>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</si>
  <si>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</si>
  <si>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</si>
  <si>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</si>
  <si>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</si>
  <si>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</si>
  <si>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</si>
  <si>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</si>
  <si>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</si>
  <si>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</si>
  <si>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</si>
  <si>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</si>
  <si>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</si>
  <si>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</si>
  <si>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</si>
  <si>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</si>
  <si>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</si>
  <si>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</si>
  <si>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</si>
  <si>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</si>
  <si>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</si>
  <si>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</si>
  <si>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</si>
  <si>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</si>
  <si>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</si>
  <si>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</si>
  <si>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</si>
  <si>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</si>
  <si>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</si>
  <si>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</si>
  <si>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</si>
  <si>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</si>
  <si>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</si>
  <si>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</si>
  <si>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</si>
  <si>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</si>
  <si>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</si>
  <si>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</si>
  <si>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</si>
  <si>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</si>
  <si>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</si>
  <si>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</si>
  <si>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</si>
  <si>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</si>
  <si>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</si>
  <si>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</si>
  <si>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</si>
  <si>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</si>
  <si>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千葉県長柄町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</si>
  <si>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</si>
  <si>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</si>
  <si>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</si>
  <si>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</si>
  <si>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</si>
  <si>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</si>
  <si>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</si>
  <si>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</si>
  <si>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</si>
  <si>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</si>
  <si>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</si>
  <si>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</si>
  <si>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</si>
  <si>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</si>
  <si>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</si>
  <si>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</si>
  <si>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</si>
  <si>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</si>
  <si>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</si>
  <si>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</si>
  <si>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</si>
  <si>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</si>
  <si>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</si>
  <si>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</si>
  <si>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</si>
  <si>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</si>
  <si>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</si>
  <si>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</si>
  <si>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</si>
  <si>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</si>
  <si>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</si>
  <si>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</si>
  <si>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</si>
  <si>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</si>
  <si>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</si>
  <si>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</si>
  <si>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</si>
  <si>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</si>
  <si>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</si>
  <si>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</si>
  <si>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</si>
  <si>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</si>
  <si>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</si>
  <si>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</si>
  <si>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</si>
  <si>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</si>
  <si>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</si>
  <si>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</si>
  <si>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</si>
  <si>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</si>
  <si>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</si>
  <si>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</si>
  <si>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</si>
  <si>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</si>
  <si>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</si>
  <si>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</si>
  <si>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</si>
  <si>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</si>
  <si>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</si>
  <si>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</si>
  <si>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</si>
  <si>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</si>
  <si>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</si>
  <si>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</si>
  <si>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</si>
  <si>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</si>
  <si>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</si>
  <si>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</si>
  <si>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</si>
  <si>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</si>
  <si>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</si>
  <si>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</si>
  <si>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</si>
  <si>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</si>
  <si>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</si>
  <si>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</si>
  <si>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</si>
  <si>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</si>
  <si>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</si>
  <si>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</si>
  <si>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</si>
  <si>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</si>
  <si>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</si>
  <si>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</si>
  <si>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</si>
  <si>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</si>
  <si>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</si>
  <si>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</si>
  <si>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</si>
  <si>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</si>
  <si>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</si>
  <si>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</si>
  <si>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</si>
  <si>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</si>
  <si>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</si>
  <si>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</si>
  <si>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</si>
  <si>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</si>
  <si>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</si>
  <si>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</si>
  <si>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</si>
  <si>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</si>
  <si>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</si>
  <si>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</si>
  <si>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</si>
  <si>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</si>
  <si>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</si>
  <si>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</si>
  <si>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</si>
  <si>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</si>
  <si>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</si>
  <si>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</si>
  <si>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</si>
  <si>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</si>
  <si>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</si>
  <si>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</si>
  <si>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</si>
  <si>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</si>
  <si>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</si>
  <si>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</si>
  <si>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</si>
  <si>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</si>
  <si>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</si>
  <si>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</si>
  <si>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</si>
  <si>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</si>
  <si>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</si>
  <si>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</si>
  <si>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</si>
  <si>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</si>
  <si>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</si>
  <si>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</si>
  <si>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</si>
  <si>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</si>
  <si>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</si>
  <si>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</si>
  <si>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</si>
  <si>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</si>
  <si>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</si>
  <si>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</si>
  <si>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</si>
  <si>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</si>
  <si>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</si>
  <si>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</si>
  <si>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</si>
  <si>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</si>
  <si>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</si>
  <si>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</si>
  <si>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</si>
  <si>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</si>
  <si>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千葉県長柄町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</si>
  <si>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</si>
  <si>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</si>
  <si>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</si>
  <si>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</si>
  <si>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</si>
  <si>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</si>
  <si>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</si>
  <si>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</si>
  <si>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</si>
  <si>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</si>
  <si>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</si>
  <si>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</si>
  <si>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</si>
  <si>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</si>
  <si>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</si>
  <si>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</si>
  <si>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</si>
  <si>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</si>
  <si>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</si>
  <si>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</si>
  <si>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</si>
  <si>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</si>
  <si>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</si>
  <si>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</si>
  <si>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</si>
  <si>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</si>
  <si>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</si>
  <si>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</si>
  <si>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</si>
  <si>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</si>
  <si>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</si>
  <si>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</si>
  <si>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</si>
  <si>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</si>
  <si>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</si>
  <si>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</si>
  <si>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</si>
  <si>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</si>
  <si>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</si>
  <si>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</si>
  <si>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</si>
  <si>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</si>
  <si>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</si>
  <si>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</si>
  <si>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</si>
  <si>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</si>
  <si>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</si>
  <si>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</si>
  <si>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</si>
  <si>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</si>
  <si>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</si>
  <si>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</si>
  <si>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</si>
  <si>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</si>
  <si>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</si>
  <si>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</si>
  <si>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</si>
  <si>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</si>
  <si>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</si>
  <si>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</si>
  <si>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</si>
  <si>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</si>
  <si>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</si>
  <si>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</si>
  <si>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</si>
  <si>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</si>
  <si>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</si>
  <si>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</si>
  <si>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</si>
  <si>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</si>
  <si>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</si>
  <si>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</si>
  <si>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</si>
  <si>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</si>
  <si>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</si>
  <si>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</si>
  <si>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</si>
  <si>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</si>
  <si>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</si>
  <si>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</si>
  <si>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</si>
  <si>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</si>
  <si>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</si>
  <si>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</si>
  <si>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</si>
  <si>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</si>
  <si>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</si>
  <si>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</si>
  <si>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</si>
  <si>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</si>
  <si>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</si>
  <si>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</si>
  <si>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</si>
  <si>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</si>
  <si>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</si>
  <si>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</si>
  <si>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</si>
  <si>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</si>
  <si>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</si>
  <si>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</si>
  <si>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</si>
  <si>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</si>
  <si>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</si>
  <si>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</si>
  <si>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</si>
  <si>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</si>
  <si>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</si>
  <si>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</si>
  <si>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</si>
  <si>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</si>
  <si>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</si>
  <si>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</si>
  <si>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</si>
  <si>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</si>
  <si>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</si>
  <si>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</si>
  <si>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</si>
  <si>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</si>
  <si>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</si>
  <si>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</si>
  <si>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</si>
  <si>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</si>
  <si>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</si>
  <si>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</si>
  <si>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</si>
  <si>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</si>
  <si>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</si>
  <si>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</si>
  <si>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</si>
  <si>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</si>
  <si>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</si>
  <si>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</si>
  <si>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</si>
  <si>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</si>
  <si>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</si>
  <si>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</si>
  <si>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</si>
  <si>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</si>
  <si>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</si>
  <si>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</si>
  <si>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</si>
  <si>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</si>
  <si>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</si>
  <si>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</si>
  <si>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</si>
  <si>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</si>
  <si>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</si>
  <si>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</si>
  <si>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</si>
  <si>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</si>
  <si>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</si>
  <si>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</si>
  <si>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</si>
  <si>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</si>
  <si>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</si>
  <si>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</si>
  <si>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</si>
  <si>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</si>
  <si>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</si>
  <si>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</si>
  <si>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</si>
  <si>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</si>
  <si>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</si>
  <si>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</si>
  <si>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</si>
  <si>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</si>
  <si>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</si>
  <si>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</si>
  <si>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</si>
  <si>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</si>
  <si>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</si>
  <si>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</si>
  <si>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</si>
  <si>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</si>
  <si>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6.44</t>
  </si>
  <si>
    <t>▲ 2.04</t>
  </si>
  <si>
    <t>浄化槽事業特別会計</t>
  </si>
  <si>
    <t>▲ 0.06</t>
  </si>
  <si>
    <t>一般会計</t>
  </si>
  <si>
    <t>国民健康保険特別会計</t>
  </si>
  <si>
    <t>介護保険特別会計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</si>
  <si>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</si>
  <si>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</si>
  <si>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</si>
  <si>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</si>
  <si>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</si>
  <si>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</si>
  <si>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</si>
  <si>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</si>
  <si>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</si>
  <si>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</si>
  <si>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長生郡市広域市町村圏組合（火葬場・斎場会計）</t>
    <rPh sb="0" eb="3">
      <t>チョウセイグン</t>
    </rPh>
    <rPh sb="3" eb="4">
      <t>シ</t>
    </rPh>
    <rPh sb="4" eb="6">
      <t>コウイキ</t>
    </rPh>
    <rPh sb="6" eb="9">
      <t>シチョウソン</t>
    </rPh>
    <rPh sb="9" eb="10">
      <t>ケン</t>
    </rPh>
    <rPh sb="10" eb="12">
      <t>クミアイ</t>
    </rPh>
    <rPh sb="13" eb="15">
      <t>カソウ</t>
    </rPh>
    <rPh sb="15" eb="16">
      <t>ジョウ</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</si>
  <si>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</si>
  <si>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</si>
  <si>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</si>
  <si>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</si>
  <si>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</si>
  <si>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</si>
  <si>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</si>
  <si>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</si>
  <si>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</si>
  <si>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</si>
  <si>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長柄町公共施設整備等基金</t>
    <rPh sb="0" eb="3">
      <t>ナガラマチ</t>
    </rPh>
    <rPh sb="3" eb="5">
      <t>コウキョウ</t>
    </rPh>
    <rPh sb="5" eb="7">
      <t>シセツ</t>
    </rPh>
    <rPh sb="7" eb="9">
      <t>セイビ</t>
    </rPh>
    <rPh sb="9" eb="10">
      <t>トウ</t>
    </rPh>
    <rPh sb="10" eb="12">
      <t>キキン</t>
    </rPh>
    <phoneticPr fontId="5"/>
  </si>
  <si>
    <t>長柄町ふるさと応援基金</t>
    <rPh sb="0" eb="3">
      <t>ナガラマチ</t>
    </rPh>
    <rPh sb="7" eb="9">
      <t>オウエン</t>
    </rPh>
    <rPh sb="9" eb="11">
      <t>キキン</t>
    </rPh>
    <phoneticPr fontId="2"/>
  </si>
  <si>
    <t>長柄町福祉振興基金</t>
    <rPh sb="0" eb="3">
      <t>ナガラマチ</t>
    </rPh>
    <rPh sb="3" eb="5">
      <t>フクシ</t>
    </rPh>
    <rPh sb="5" eb="7">
      <t>シンコウ</t>
    </rPh>
    <rPh sb="7" eb="9">
      <t>キキン</t>
    </rPh>
    <phoneticPr fontId="2"/>
  </si>
  <si>
    <t>長柄町森林環境譲与税基金</t>
    <rPh sb="0" eb="3">
      <t>ナガラマチ</t>
    </rPh>
    <rPh sb="3" eb="5">
      <t>シンリン</t>
    </rPh>
    <rPh sb="5" eb="7">
      <t>カンキョウ</t>
    </rPh>
    <rPh sb="7" eb="9">
      <t>ジョウヨ</t>
    </rPh>
    <rPh sb="9" eb="10">
      <t>ゼイ</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</si>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</sst>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DB6-428A-92CA-6B9A46947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47399</c:v>
                </c:pt>
                <c:pt idx="1">
                  <c:v>78098</c:v>
                </c:pt>
                <c:pt idx="2">
                  <c:v>137363</c:v>
                </c:pt>
                <c:pt idx="3">
                  <c:v>160347</c:v>
                </c:pt>
                <c:pt idx="4">
                  <c:v>95618</c:v>
                </c:pt>
              </c:numCache>
            </c:numRef>
          </c:val>
          <c:smooth val="0"/>
          <c:extLst>
            <c:ext xmlns:c16="http://schemas.microsoft.com/office/drawing/2014/chart" uri="{C3380CC4-5D6E-409C-BE32-E72D297353CC}">
              <c16:uniqueId val="{00000001-4DB6-428A-92CA-6B9A46947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1.49</c:v>
                </c:pt>
                <c:pt idx="1">
                  <c:v>7.42</c:v>
                </c:pt>
                <c:pt idx="2">
                  <c:v>19.04</c:v>
                </c:pt>
                <c:pt idx="3">
                  <c:v>10.71</c:v>
                </c:pt>
                <c:pt idx="4">
                  <c:v>9.09</c:v>
                </c:pt>
              </c:numCache>
            </c:numRef>
          </c:val>
          <c:extLst>
            <c:ext xmlns:c16="http://schemas.microsoft.com/office/drawing/2014/chart" uri="{C3380CC4-5D6E-409C-BE32-E72D297353CC}">
              <c16:uniqueId val="{00000000-1119-4319-B0FA-0AD324B80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24.82</c:v>
                </c:pt>
                <c:pt idx="1">
                  <c:v>18.690000000000001</c:v>
                </c:pt>
                <c:pt idx="2">
                  <c:v>21.26</c:v>
                </c:pt>
                <c:pt idx="3">
                  <c:v>32.74</c:v>
                </c:pt>
                <c:pt idx="4">
                  <c:v>31.66</c:v>
                </c:pt>
              </c:numCache>
            </c:numRef>
          </c:val>
          <c:extLst>
            <c:ext xmlns:c16="http://schemas.microsoft.com/office/drawing/2014/chart" uri="{C3380CC4-5D6E-409C-BE32-E72D297353CC}">
              <c16:uniqueId val="{00000001-1119-4319-B0FA-0AD324B80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-6.44</c:v>
                </c:pt>
                <c:pt idx="1">
                  <c:v>1.19</c:v>
                </c:pt>
                <c:pt idx="2">
                  <c:v>16.16</c:v>
                </c:pt>
                <c:pt idx="3">
                  <c:v>2.27</c:v>
                </c:pt>
                <c:pt idx="4">
                  <c:v>-2.04</c:v>
                </c:pt>
              </c:numCache>
            </c:numRef>
          </c:val>
          <c:smooth val="0"/>
          <c:extLst>
            <c:ext xmlns:c16="http://schemas.microsoft.com/office/drawing/2014/chart" uri="{C3380CC4-5D6E-409C-BE32-E72D297353CC}">
              <c16:uniqueId val="{00000002-1119-4319-B0FA-0AD324B80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8E-4BED-9D17-CAD7E9357C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8E-4BED-9D17-CAD7E9357C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8E-4BED-9D17-CAD7E9357C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8E-4BED-9D17-CAD7E9357C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0.04</c:v>
                </c:pt>
                <c:pt idx="8">
                  <c:v>#N/A</c:v>
                </c:pt>
                <c:pt idx="9">
                  <c:v>0.05</c:v>
                </c:pt>
              </c:numCache>
            </c:numRef>
          </c:val>
          <c:extLst>
            <c:ext xmlns:c16="http://schemas.microsoft.com/office/drawing/2014/chart" uri="{C3380CC4-5D6E-409C-BE32-E72D297353CC}">
              <c16:uniqueId val="{00000004-B28E-4BED-9D17-CAD7E9357C7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5-B28E-4BED-9D17-CAD7E9357C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2.67</c:v>
                </c:pt>
                <c:pt idx="2">
                  <c:v>#N/A</c:v>
                </c:pt>
                <c:pt idx="3">
                  <c:v>1.7</c:v>
                </c:pt>
                <c:pt idx="4">
                  <c:v>#N/A</c:v>
                </c:pt>
                <c:pt idx="5">
                  <c:v>1.33</c:v>
                </c:pt>
                <c:pt idx="6">
                  <c:v>#N/A</c:v>
                </c:pt>
                <c:pt idx="7">
                  <c:v>1.29</c:v>
                </c:pt>
                <c:pt idx="8">
                  <c:v>#N/A</c:v>
                </c:pt>
                <c:pt idx="9">
                  <c:v>0.79</c:v>
                </c:pt>
              </c:numCache>
            </c:numRef>
          </c:val>
          <c:extLst>
            <c:ext xmlns:c16="http://schemas.microsoft.com/office/drawing/2014/chart" uri="{C3380CC4-5D6E-409C-BE32-E72D297353CC}">
              <c16:uniqueId val="{00000006-B28E-4BED-9D17-CAD7E9357C7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2.75</c:v>
                </c:pt>
                <c:pt idx="2">
                  <c:v>#N/A</c:v>
                </c:pt>
                <c:pt idx="3">
                  <c:v>3.3</c:v>
                </c:pt>
                <c:pt idx="4">
                  <c:v>#N/A</c:v>
                </c:pt>
                <c:pt idx="5">
                  <c:v>3.79</c:v>
                </c:pt>
                <c:pt idx="6">
                  <c:v>#N/A</c:v>
                </c:pt>
                <c:pt idx="7">
                  <c:v>4.1900000000000004</c:v>
                </c:pt>
                <c:pt idx="8">
                  <c:v>#N/A</c:v>
                </c:pt>
                <c:pt idx="9">
                  <c:v>3.71</c:v>
                </c:pt>
              </c:numCache>
            </c:numRef>
          </c:val>
          <c:extLst>
            <c:ext xmlns:c16="http://schemas.microsoft.com/office/drawing/2014/chart" uri="{C3380CC4-5D6E-409C-BE32-E72D297353CC}">
              <c16:uniqueId val="{00000007-B28E-4BED-9D17-CAD7E9357C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1.48</c:v>
                </c:pt>
                <c:pt idx="2">
                  <c:v>#N/A</c:v>
                </c:pt>
                <c:pt idx="3">
                  <c:v>7.41</c:v>
                </c:pt>
                <c:pt idx="4">
                  <c:v>#N/A</c:v>
                </c:pt>
                <c:pt idx="5">
                  <c:v>19.04</c:v>
                </c:pt>
                <c:pt idx="6">
                  <c:v>#N/A</c:v>
                </c:pt>
                <c:pt idx="7">
                  <c:v>10.71</c:v>
                </c:pt>
                <c:pt idx="8">
                  <c:v>#N/A</c:v>
                </c:pt>
                <c:pt idx="9">
                  <c:v>9.09</c:v>
                </c:pt>
              </c:numCache>
            </c:numRef>
          </c:val>
          <c:extLst>
            <c:ext xmlns:c16="http://schemas.microsoft.com/office/drawing/2014/chart" uri="{C3380CC4-5D6E-409C-BE32-E72D297353CC}">
              <c16:uniqueId val="{00000008-B28E-4BED-9D17-CAD7E9357C76}"/>
            </c:ext>
          </c:extLst>
        </c:ser>
        <c:ser>
          <c:idx val="9"/>
          <c:order val="9"/>
          <c:tx>
            <c:strRef>
              <c:f>データシート!$A$36</c:f>
              <c:strCache>
                <c:ptCount val="1"/>
                <c:pt idx="0">
                  <c:v>浄化槽事業特別会計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9-B28E-4BED-9D17-CAD7E9357C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c:v>
                </c:pt>
                <c:pt idx="5">
                  <c:v>285</c:v>
                </c:pt>
                <c:pt idx="8">
                  <c:v>288</c:v>
                </c:pt>
                <c:pt idx="11">
                  <c:v>290</c:v>
                </c:pt>
                <c:pt idx="14">
                  <c:v>298</c:v>
                </c:pt>
              </c:numCache>
            </c:numRef>
          </c:val>
          <c:extLst>
            <c:ext xmlns:c16="http://schemas.microsoft.com/office/drawing/2014/chart" uri="{C3380CC4-5D6E-409C-BE32-E72D297353CC}">
              <c16:uniqueId val="{00000000-D5D9-4176-8AE2-6F51E9147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D9-4176-8AE2-6F51E9147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D9-4176-8AE2-6F51E9147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32</c:v>
                </c:pt>
                <c:pt idx="6">
                  <c:v>32</c:v>
                </c:pt>
                <c:pt idx="9">
                  <c:v>29</c:v>
                </c:pt>
                <c:pt idx="12">
                  <c:v>39</c:v>
                </c:pt>
              </c:numCache>
            </c:numRef>
          </c:val>
          <c:extLst>
            <c:ext xmlns:c16="http://schemas.microsoft.com/office/drawing/2014/chart" uri="{C3380CC4-5D6E-409C-BE32-E72D297353CC}">
              <c16:uniqueId val="{00000003-D5D9-4176-8AE2-6F51E9147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c:v>
                </c:pt>
                <c:pt idx="3">
                  <c:v>51</c:v>
                </c:pt>
                <c:pt idx="6">
                  <c:v>52</c:v>
                </c:pt>
                <c:pt idx="9">
                  <c:v>52</c:v>
                </c:pt>
                <c:pt idx="12">
                  <c:v>48</c:v>
                </c:pt>
              </c:numCache>
            </c:numRef>
          </c:val>
          <c:extLst>
            <c:ext xmlns:c16="http://schemas.microsoft.com/office/drawing/2014/chart" uri="{C3380CC4-5D6E-409C-BE32-E72D297353CC}">
              <c16:uniqueId val="{00000004-D5D9-4176-8AE2-6F51E9147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D9-4176-8AE2-6F51E9147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D9-4176-8AE2-6F51E9147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c:v>
                </c:pt>
                <c:pt idx="3">
                  <c:v>336</c:v>
                </c:pt>
                <c:pt idx="6">
                  <c:v>358</c:v>
                </c:pt>
                <c:pt idx="9">
                  <c:v>370</c:v>
                </c:pt>
                <c:pt idx="12">
                  <c:v>407</c:v>
                </c:pt>
              </c:numCache>
            </c:numRef>
          </c:val>
          <c:extLst>
            <c:ext xmlns:c16="http://schemas.microsoft.com/office/drawing/2014/chart" uri="{C3380CC4-5D6E-409C-BE32-E72D297353CC}">
              <c16:uniqueId val="{00000007-D5D9-4176-8AE2-6F51E9147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155</c:v>
                </c:pt>
                <c:pt idx="2">
                  <c:v>#N/A</c:v>
                </c:pt>
                <c:pt idx="3">
                  <c:v>#N/A</c:v>
                </c:pt>
                <c:pt idx="4">
                  <c:v>134</c:v>
                </c:pt>
                <c:pt idx="5">
                  <c:v>#N/A</c:v>
                </c:pt>
                <c:pt idx="6">
                  <c:v>#N/A</c:v>
                </c:pt>
                <c:pt idx="7">
                  <c:v>154</c:v>
                </c:pt>
                <c:pt idx="8">
                  <c:v>#N/A</c:v>
                </c:pt>
                <c:pt idx="9">
                  <c:v>#N/A</c:v>
                </c:pt>
                <c:pt idx="10">
                  <c:v>161</c:v>
                </c:pt>
                <c:pt idx="11">
                  <c:v>#N/A</c:v>
                </c:pt>
                <c:pt idx="12">
                  <c:v>#N/A</c:v>
                </c:pt>
                <c:pt idx="13">
                  <c:v>196</c:v>
                </c:pt>
                <c:pt idx="14">
                  <c:v>#N/A</c:v>
                </c:pt>
              </c:numCache>
            </c:numRef>
          </c:val>
          <c:smooth val="0"/>
          <c:extLst>
            <c:ext xmlns:c16="http://schemas.microsoft.com/office/drawing/2014/chart" uri="{C3380CC4-5D6E-409C-BE32-E72D297353CC}">
              <c16:uniqueId val="{00000008-D5D9-4176-8AE2-6F51E9147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3117</c:v>
                </c:pt>
                <c:pt idx="5">
                  <c:v>3277</c:v>
                </c:pt>
                <c:pt idx="8">
                  <c:v>3373</c:v>
                </c:pt>
                <c:pt idx="11">
                  <c:v>3539</c:v>
                </c:pt>
                <c:pt idx="14">
                  <c:v>3546</c:v>
                </c:pt>
              </c:numCache>
            </c:numRef>
          </c:val>
          <c:extLst>
            <c:ext xmlns:c16="http://schemas.microsoft.com/office/drawing/2014/chart" uri="{C3380CC4-5D6E-409C-BE32-E72D297353CC}">
              <c16:uniqueId val="{00000000-45E9-4BDD-B086-1848C27EE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E9-4BDD-B086-1848C27EE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1656</c:v>
                </c:pt>
                <c:pt idx="5">
                  <c:v>1552</c:v>
                </c:pt>
                <c:pt idx="8">
                  <c:v>1831</c:v>
                </c:pt>
                <c:pt idx="11">
                  <c:v>2284</c:v>
                </c:pt>
                <c:pt idx="14">
                  <c:v>2316</c:v>
                </c:pt>
              </c:numCache>
            </c:numRef>
          </c:val>
          <c:extLst>
            <c:ext xmlns:c16="http://schemas.microsoft.com/office/drawing/2014/chart" uri="{C3380CC4-5D6E-409C-BE32-E72D297353CC}">
              <c16:uniqueId val="{00000002-45E9-4BDD-B086-1848C27EE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9-4BDD-B086-1848C27EE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9-4BDD-B086-1848C27EE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9-4BDD-B086-1848C27EE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927</c:v>
                </c:pt>
                <c:pt idx="3">
                  <c:v>946</c:v>
                </c:pt>
                <c:pt idx="6">
                  <c:v>924</c:v>
                </c:pt>
                <c:pt idx="9">
                  <c:v>879</c:v>
                </c:pt>
                <c:pt idx="12">
                  <c:v>843</c:v>
                </c:pt>
              </c:numCache>
            </c:numRef>
          </c:val>
          <c:extLst>
            <c:ext xmlns:c16="http://schemas.microsoft.com/office/drawing/2014/chart" uri="{C3380CC4-5D6E-409C-BE32-E72D297353CC}">
              <c16:uniqueId val="{00000006-45E9-4BDD-B086-1848C27EE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482</c:v>
                </c:pt>
                <c:pt idx="3">
                  <c:v>453</c:v>
                </c:pt>
                <c:pt idx="6">
                  <c:v>257</c:v>
                </c:pt>
                <c:pt idx="9">
                  <c:v>271</c:v>
                </c:pt>
                <c:pt idx="12">
                  <c:v>269</c:v>
                </c:pt>
              </c:numCache>
            </c:numRef>
          </c:val>
          <c:extLst>
            <c:ext xmlns:c16="http://schemas.microsoft.com/office/drawing/2014/chart" uri="{C3380CC4-5D6E-409C-BE32-E72D297353CC}">
              <c16:uniqueId val="{00000007-45E9-4BDD-B086-1848C27EE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440</c:v>
                </c:pt>
                <c:pt idx="3">
                  <c:v>408</c:v>
                </c:pt>
                <c:pt idx="6">
                  <c:v>372</c:v>
                </c:pt>
                <c:pt idx="9">
                  <c:v>350</c:v>
                </c:pt>
                <c:pt idx="12">
                  <c:v>309</c:v>
                </c:pt>
              </c:numCache>
            </c:numRef>
          </c:val>
          <c:extLst>
            <c:ext xmlns:c16="http://schemas.microsoft.com/office/drawing/2014/chart" uri="{C3380CC4-5D6E-409C-BE32-E72D297353CC}">
              <c16:uniqueId val="{00000008-45E9-4BDD-B086-1848C27EE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E9-4BDD-B086-1848C27EE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3294</c:v>
                </c:pt>
                <c:pt idx="3">
                  <c:v>3425</c:v>
                </c:pt>
                <c:pt idx="6">
                  <c:v>3793</c:v>
                </c:pt>
                <c:pt idx="9">
                  <c:v>4218</c:v>
                </c:pt>
                <c:pt idx="12">
                  <c:v>4260</c:v>
                </c:pt>
              </c:numCache>
            </c:numRef>
          </c:val>
          <c:extLst>
            <c:ext xmlns:c16="http://schemas.microsoft.com/office/drawing/2014/chart" uri="{C3380CC4-5D6E-409C-BE32-E72D297353CC}">
              <c16:uniqueId val="{0000000A-45E9-4BDD-B086-1848C27EE8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370</c:v>
                </c:pt>
                <c:pt idx="2">
                  <c:v>#N/A</c:v>
                </c:pt>
                <c:pt idx="3">
                  <c:v>#N/A</c:v>
                </c:pt>
                <c:pt idx="4">
                  <c:v>404</c:v>
                </c:pt>
                <c:pt idx="5">
                  <c:v>#N/A</c:v>
                </c:pt>
                <c:pt idx="6">
                  <c:v>#N/A</c:v>
                </c:pt>
                <c:pt idx="7">
                  <c:v>142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E9-4BDD-B086-1848C27EE8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611</c:v>
                </c:pt>
                <c:pt idx="1">
                  <c:v>922</c:v>
                </c:pt>
                <c:pt idx="2">
                  <c:v>905</c:v>
                </c:pt>
              </c:numCache>
            </c:numRef>
          </c:val>
          <c:extLst>
            <c:ext xmlns:c16="http://schemas.microsoft.com/office/drawing/2014/chart" uri="{C3380CC4-5D6E-409C-BE32-E72D297353CC}">
              <c16:uniqueId val="{00000000-357E-49C2-95E5-8E94F30CEC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c:v>
                </c:pt>
                <c:pt idx="1">
                  <c:v>79</c:v>
                </c:pt>
                <c:pt idx="2">
                  <c:v>93</c:v>
                </c:pt>
              </c:numCache>
            </c:numRef>
          </c:val>
          <c:extLst>
            <c:ext xmlns:c16="http://schemas.microsoft.com/office/drawing/2014/chart" uri="{C3380CC4-5D6E-409C-BE32-E72D297353CC}">
              <c16:uniqueId val="{00000001-357E-49C2-95E5-8E94F30CEC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870</c:v>
                </c:pt>
                <c:pt idx="1">
                  <c:v>1003</c:v>
                </c:pt>
                <c:pt idx="2">
                  <c:v>1028</c:v>
                </c:pt>
              </c:numCache>
            </c:numRef>
          </c:val>
          <c:extLst>
            <c:ext xmlns:c16="http://schemas.microsoft.com/office/drawing/2014/chart" uri="{C3380CC4-5D6E-409C-BE32-E72D297353CC}">
              <c16:uniqueId val="{00000002-357E-49C2-95E5-8E94F30CEC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6,204
47.11
4,738,752
4,443,951
259,841
2,858,054
4,259,729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類似団体平均を上回っているものの、少子高齢化に伴う人口減少や資源価格の高騰などの影響による企業の減収等の理由から、歳入減少が予想される。このため、今後も厳しい財政運営が予想される。</a:t>
          </a:r>
        </a:p>
        <a:p>
          <a:r>
            <a:rPr kumimoji="1" lang="ja-JP" altLang="en-US" sz="1300">
              <a:latin typeface="ＭＳ Ｐゴシック" panose="020B0600070205080204" pitchFamily="50" charset="-128"/>
              <a:ea typeface="ＭＳ Ｐゴシック" panose="020B0600070205080204" pitchFamily="50" charset="-128"/>
            </a:rPr>
            <a:t>投資的経費をはじめとした歳出の抑制とともに、町税の徴収率向上及び自主財源の確保といった歳入の強化に努めていく。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普通交付税は増加しているものの、地方債の返済に伴う公債費の増加などから類似団体内平均値を上回り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今後も、人件費の増加や新発債に伴う公債費の増加、高齢人口の増加に伴う介護保険及び後期高齢者</a:t>
          </a:r>
          <a:r>
            <a:rPr kumimoji="1" lang="ja-JP" altLang="en-US" sz="1300">
              <a:latin typeface="ＭＳ Ｐゴシック" panose="020B0600070205080204" pitchFamily="50" charset="-128"/>
              <a:ea typeface="ＭＳ Ｐゴシック" panose="020B0600070205080204" pitchFamily="50" charset="-128"/>
            </a:rPr>
            <a:t>医療の特別会計への繰出金の増加といった経常的な経費が見込まれるため、実施事業の抜本的な見直しを図り、節減に努める必要がある。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63</xdr:row>
      <xdr:rowOff>25823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445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166158</xdr:rowOff>
    </xdr:from>
    <xdr:to>
      <xdr:col>19</xdr:col>
      <xdr:colOff>133350</xdr:colOff>
      <xdr:row>62</xdr:row>
      <xdr:rowOff>64558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31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53158"/>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64</xdr:row>
      <xdr:rowOff>147955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1913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100135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事業及び消防事業並びに上水道事業を一部事務組合（長生郡市広域市町村圏組合等）で実施している。このこと（ごみ処理事業及び消防事業並びに上水道事業は人件費ではなく補助費で計上）から、類似団体内平均値と比較して、わずかながら人件費を抑えられていると推察する。</a:t>
          </a:r>
        </a:p>
        <a:p>
          <a:r>
            <a:rPr kumimoji="1" lang="ja-JP" altLang="en-US" sz="1300">
              <a:latin typeface="ＭＳ Ｐゴシック" panose="020B0600070205080204" pitchFamily="50" charset="-128"/>
              <a:ea typeface="ＭＳ Ｐゴシック" panose="020B0600070205080204" pitchFamily="50" charset="-128"/>
            </a:rPr>
            <a:t>今後は、人口減少に伴う「一人当たり」で換算した場合の金額の増加が予想されるため、行財政改革への取組を通じた事務事業の見直し及び効率化、定員管理の適正化に努める。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76761</xdr:rowOff>
    </xdr:from>
    <xdr:to>
      <xdr:col>23</xdr:col>
      <xdr:colOff>133350</xdr:colOff>
      <xdr:row>82</xdr:row>
      <xdr:rowOff>129225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35661"/>
          <a:ext cx="8382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92520</xdr:rowOff>
    </xdr:from>
    <xdr:to>
      <xdr:col>19</xdr:col>
      <xdr:colOff>133350</xdr:colOff>
      <xdr:row>82</xdr:row>
      <xdr:rowOff>129225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1420"/>
          <a:ext cx="889000" cy="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92520</xdr:rowOff>
    </xdr:from>
    <xdr:to>
      <xdr:col>15</xdr:col>
      <xdr:colOff>82550</xdr:colOff>
      <xdr:row>82</xdr:row>
      <xdr:rowOff>105476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51420"/>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71879</xdr:rowOff>
    </xdr:from>
    <xdr:to>
      <xdr:col>11</xdr:col>
      <xdr:colOff>31750</xdr:colOff>
      <xdr:row>82</xdr:row>
      <xdr:rowOff>105476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0779"/>
          <a:ext cx="889000" cy="3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25961</xdr:rowOff>
    </xdr:from>
    <xdr:to>
      <xdr:col>23</xdr:col>
      <xdr:colOff>184150</xdr:colOff>
      <xdr:row>82</xdr:row>
      <xdr:rowOff>127561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42488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78425</xdr:rowOff>
    </xdr:from>
    <xdr:to>
      <xdr:col>19</xdr:col>
      <xdr:colOff>184150</xdr:colOff>
      <xdr:row>83</xdr:row>
      <xdr:rowOff>8575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18752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41720</xdr:rowOff>
    </xdr:from>
    <xdr:to>
      <xdr:col>15</xdr:col>
      <xdr:colOff>133350</xdr:colOff>
      <xdr:row>82</xdr:row>
      <xdr:rowOff>143320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153497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54676</xdr:rowOff>
    </xdr:from>
    <xdr:to>
      <xdr:col>11</xdr:col>
      <xdr:colOff>82550</xdr:colOff>
      <xdr:row>82</xdr:row>
      <xdr:rowOff>156276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141053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21079</xdr:rowOff>
    </xdr:from>
    <xdr:to>
      <xdr:col>7</xdr:col>
      <xdr:colOff>31750</xdr:colOff>
      <xdr:row>82</xdr:row>
      <xdr:rowOff>122679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a:t>
          </a:r>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これは高卒職員の給与を近隣自治体と同程度にしていることから、国より高い水準となっている。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今後は、人事評価の結果を反映した給与への転換を図り、給与水準の適正化に努める。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35379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88</xdr:row>
      <xdr:rowOff>126395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人当たり職員数は、類似団体内平均値と比較して概ね同程度である。</a:t>
          </a:r>
        </a:p>
        <a:p>
          <a:r>
            <a:rPr kumimoji="1" lang="ja-JP" altLang="en-US" sz="1300">
              <a:latin typeface="ＭＳ Ｐゴシック" panose="020B0600070205080204" pitchFamily="50" charset="-128"/>
              <a:ea typeface="ＭＳ Ｐゴシック" panose="020B0600070205080204" pitchFamily="50" charset="-128"/>
            </a:rPr>
            <a:t>実施事業の見直しや組織の合理化を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図り、第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次行政</a:t>
          </a:r>
          <a:r>
            <a:rPr kumimoji="1" lang="ja-JP" altLang="en-US" sz="1300">
              <a:latin typeface="ＭＳ Ｐゴシック" panose="020B0600070205080204" pitchFamily="50" charset="-128"/>
              <a:ea typeface="ＭＳ Ｐゴシック" panose="020B0600070205080204" pitchFamily="50" charset="-128"/>
            </a:rPr>
            <a:t>改革大綱に基づいた定員管理計画による職員数の適正化、指定管理者制度の活用や民間事業者への委託を推進し、行政サービスの質が落ちることのないよう適正な定員管理に努める。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107188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3467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107188</xdr:rowOff>
    </xdr:from>
    <xdr:to>
      <xdr:col>77</xdr:col>
      <xdr:colOff>44450</xdr:colOff>
      <xdr:row>62</xdr:row>
      <xdr:rowOff>118449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3708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90297</xdr:rowOff>
    </xdr:from>
    <xdr:to>
      <xdr:col>72</xdr:col>
      <xdr:colOff>203200</xdr:colOff>
      <xdr:row>62</xdr:row>
      <xdr:rowOff>118449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201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2019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26052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56388</xdr:rowOff>
    </xdr:from>
    <xdr:to>
      <xdr:col>77</xdr:col>
      <xdr:colOff>95250</xdr:colOff>
      <xdr:row>62</xdr:row>
      <xdr:rowOff>157988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142765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67649</xdr:rowOff>
    </xdr:from>
    <xdr:to>
      <xdr:col>73</xdr:col>
      <xdr:colOff>44450</xdr:colOff>
      <xdr:row>62</xdr:row>
      <xdr:rowOff>169249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154026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39497</xdr:rowOff>
    </xdr:from>
    <xdr:to>
      <xdr:col>68</xdr:col>
      <xdr:colOff>203200</xdr:colOff>
      <xdr:row>62</xdr:row>
      <xdr:rowOff>141097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125874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地方債の返済に伴う公債費の増加により、実質公債費比率は上昇している。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また今後も、公民館建設事業をはじめとする大型事業の実施による地方債の措置期間終了に伴う元金償還</a:t>
          </a:r>
          <a:r>
            <a:rPr kumimoji="1" lang="ja-JP" altLang="en-US" sz="1300">
              <a:latin typeface="ＭＳ Ｐゴシック" panose="020B0600070205080204" pitchFamily="50" charset="-128"/>
              <a:ea typeface="ＭＳ Ｐゴシック" panose="020B0600070205080204" pitchFamily="50" charset="-128"/>
            </a:rPr>
            <a:t>が開始されることから、実質公債費比率の増加が予想される。</a:t>
          </a:r>
        </a:p>
        <a:p>
          <a:r>
            <a:rPr kumimoji="1" lang="ja-JP" altLang="en-US" sz="1300">
              <a:latin typeface="ＭＳ Ｐゴシック" panose="020B0600070205080204" pitchFamily="50" charset="-128"/>
              <a:ea typeface="ＭＳ Ｐゴシック" panose="020B0600070205080204" pitchFamily="50" charset="-128"/>
            </a:rPr>
            <a:t>行財政改革を通じ、緊急性や住民需要を見極め、安易な起債に依存することのない財政運営に努め、財政の健全化に注力したい。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40132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124714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将来負担比率は、昨年度と同様である。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しかしながら、今後も公共施設等の維持管理費の増加、庁舎空調設備改修事業をはじめとした大規模</a:t>
          </a:r>
          <a:r>
            <a:rPr kumimoji="1" lang="ja-JP" altLang="en-US" sz="1300">
              <a:latin typeface="ＭＳ Ｐゴシック" panose="020B0600070205080204" pitchFamily="50" charset="-128"/>
              <a:ea typeface="ＭＳ Ｐゴシック" panose="020B0600070205080204" pitchFamily="50" charset="-128"/>
            </a:rPr>
            <a:t>事業が予定されていることから、新発債の増加及び基金の減少が見込まれる。</a:t>
          </a:r>
        </a:p>
        <a:p>
          <a:r>
            <a:rPr kumimoji="1" lang="ja-JP" altLang="en-US" sz="1300">
              <a:latin typeface="ＭＳ Ｐゴシック" panose="020B0600070205080204" pitchFamily="50" charset="-128"/>
              <a:ea typeface="ＭＳ Ｐゴシック" panose="020B0600070205080204" pitchFamily="50" charset="-128"/>
            </a:rPr>
            <a:t>将来世代への負担を軽減するため、事務事業については長期的視点から検討を行い、財政運営の健全化に努める。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5987</xdr:rowOff>
    </xdr:from>
    <xdr:to>
      <xdr:col>72</xdr:col>
      <xdr:colOff>203200</xdr:colOff>
      <xdr:row>15</xdr:row>
      <xdr:rowOff>31024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0628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22406</xdr:rowOff>
    </xdr:from>
    <xdr:to>
      <xdr:col>68</xdr:col>
      <xdr:colOff>152400</xdr:colOff>
      <xdr:row>15</xdr:row>
      <xdr:rowOff>31024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941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151674</xdr:rowOff>
    </xdr:from>
    <xdr:to>
      <xdr:col>68</xdr:col>
      <xdr:colOff>203200</xdr:colOff>
      <xdr:row>15</xdr:row>
      <xdr:rowOff>81824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66601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143056</xdr:rowOff>
    </xdr:from>
    <xdr:to>
      <xdr:col>64</xdr:col>
      <xdr:colOff>152400</xdr:colOff>
      <xdr:row>15</xdr:row>
      <xdr:rowOff>73206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57983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6,204
47.11
4,738,752
4,443,951
259,841
2,858,054
4,259,729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昨年度と同程度の数値を維持しているが、「一人当たり」として換算すると人口減少が続いているため、今後数値は増加していくと思慮される。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よって、行財政改革を通じて、事務効率の改善、指定管理者制度の活用や民間事業者への委託、職員採用等に係る定員管理計画の見直し、人事評価結果の活用による給与水準の見直し等から、人件費の</a:t>
          </a:r>
          <a:r>
            <a:rPr kumimoji="1" lang="ja-JP" altLang="en-US" sz="1200">
              <a:latin typeface="ＭＳ Ｐゴシック" panose="020B0600070205080204" pitchFamily="50" charset="-128"/>
              <a:ea typeface="ＭＳ Ｐゴシック" panose="020B0600070205080204" pitchFamily="50" charset="-128"/>
            </a:rPr>
            <a:t>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40</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ポイント上回っているが、物価高騰に伴う増が</a:t>
          </a:r>
          <a:r>
            <a:rPr kumimoji="1" lang="ja-JP" altLang="en-US" sz="1300">
              <a:latin typeface="ＭＳ Ｐゴシック" panose="020B0600070205080204" pitchFamily="50" charset="-128"/>
              <a:ea typeface="ＭＳ Ｐゴシック" panose="020B0600070205080204" pitchFamily="50" charset="-128"/>
            </a:rPr>
            <a:t>主な要因である。</a:t>
          </a:r>
        </a:p>
        <a:p>
          <a:r>
            <a:rPr kumimoji="1" lang="ja-JP" altLang="en-US" sz="1300">
              <a:latin typeface="ＭＳ Ｐゴシック" panose="020B0600070205080204" pitchFamily="50" charset="-128"/>
              <a:ea typeface="ＭＳ Ｐゴシック" panose="020B0600070205080204" pitchFamily="50" charset="-128"/>
            </a:rPr>
            <a:t>今後も行財政改革や機構改革による事務効率の改善、予算要求額の精査により、物件費の抑制に注力する。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18</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256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18</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90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児童福祉費について、対象児童数の減に伴い扶助費は減少している。しかしながら、社会福祉費に係る給付費及び老人福祉費については、高齢化の進展によって事業費が増加傾向にある。中高</a:t>
          </a:r>
          <a:r>
            <a:rPr kumimoji="1" lang="ja-JP" altLang="en-US" sz="1300">
              <a:latin typeface="ＭＳ Ｐゴシック" panose="020B0600070205080204" pitchFamily="50" charset="-128"/>
              <a:ea typeface="ＭＳ Ｐゴシック" panose="020B0600070205080204" pitchFamily="50" charset="-128"/>
            </a:rPr>
            <a:t>年齢者がいつまでも健康で自立した生活ができるよう環境整備に注力し給付費等の抑制に努める。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200">
              <a:latin typeface="ＭＳ Ｐゴシック" panose="020B0600070205080204" pitchFamily="50" charset="-128"/>
              <a:ea typeface="ＭＳ Ｐゴシック" panose="020B0600070205080204" pitchFamily="50" charset="-128"/>
            </a:rPr>
            <a:t>下回っているが、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他会計への繰出金が多くを占めている。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農業集落排水事業特別会計及び浄化槽事業特別会計については、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公債費の負担割合が高く</a:t>
          </a:r>
          <a:r>
            <a:rPr kumimoji="1" lang="ja-JP" altLang="en-US" sz="1200">
              <a:latin typeface="ＭＳ Ｐゴシック" panose="020B0600070205080204" pitchFamily="50" charset="-128"/>
              <a:ea typeface="ＭＳ Ｐゴシック" panose="020B0600070205080204" pitchFamily="50" charset="-128"/>
            </a:rPr>
            <a:t>、受益者負担の適正化の観点から、使用料の見直しを図っていく。</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介護保険では高齢化に伴う給付費の増加、後期高齢者医療負担金も同様の増加傾向</a:t>
          </a:r>
          <a:r>
            <a:rPr kumimoji="1" lang="ja-JP" altLang="en-US" sz="1200">
              <a:latin typeface="ＭＳ Ｐゴシック" panose="020B0600070205080204" pitchFamily="50" charset="-128"/>
              <a:ea typeface="ＭＳ Ｐゴシック" panose="020B0600070205080204" pitchFamily="50" charset="-128"/>
            </a:rPr>
            <a:t>にある。中高年齢者向けの対策として、介護予防事業・保健事業の推進により、給付費（負担）の抑制に努める。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38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38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類似団体内平均値と比較して概ね同程度である。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ごみ処理事業及び消防事業並びに上水道事業を一部</a:t>
          </a:r>
          <a:r>
            <a:rPr kumimoji="1" lang="ja-JP" altLang="en-US" sz="1200">
              <a:latin typeface="ＭＳ Ｐゴシック" panose="020B0600070205080204" pitchFamily="50" charset="-128"/>
              <a:ea typeface="ＭＳ Ｐゴシック" panose="020B0600070205080204" pitchFamily="50" charset="-128"/>
            </a:rPr>
            <a:t>事務組合（長生郡市広域市町村圏組合等）で実施しており、今後、施設の維持・更新・建設に伴う負担金の増加が予想される。</a:t>
          </a:r>
        </a:p>
        <a:p>
          <a:r>
            <a:rPr kumimoji="1" lang="ja-JP" altLang="en-US" sz="1200">
              <a:latin typeface="ＭＳ Ｐゴシック" panose="020B0600070205080204" pitchFamily="50" charset="-128"/>
              <a:ea typeface="ＭＳ Ｐゴシック" panose="020B0600070205080204" pitchFamily="50" charset="-128"/>
            </a:rPr>
            <a:t>その他の補助費については、過去の慣例に捉われず、費用対効果、財政援助の必要性、費用負担の在り方を抜本的に見直すとともに、補助金の目的が遂行されたものは廃止とするよう努める。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町総合計画に係る事務事業の選択及び投資的経費の平準化により、類似団体内</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しかしながら、地方債の措置期間終了に伴う元金償還の開始、公共施設等の維持管理費や庁舎空調設備改修事業をはじめとした大規模事業が予定されており、新発債の増加が想定される。</a:t>
          </a:r>
        </a:p>
        <a:p>
          <a:r>
            <a:rPr kumimoji="1" lang="ja-JP" altLang="en-US" sz="1300">
              <a:latin typeface="ＭＳ Ｐゴシック" panose="020B0600070205080204" pitchFamily="50" charset="-128"/>
              <a:ea typeface="ＭＳ Ｐゴシック" panose="020B0600070205080204" pitchFamily="50" charset="-128"/>
            </a:rPr>
            <a:t>緊急性や住民需要を見極め、安易な起債に依存することのない財政運営に努め、財政の健全化を図る。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08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28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85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公債費を除く経常収支比率は、類似団体内平均値と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ポイント上回っている。類似団体と比較して、人件費が高い水準にあることが要因に挙げられる。</a:t>
          </a:r>
        </a:p>
        <a:p>
          <a:r>
            <a:rPr kumimoji="1" lang="ja-JP" altLang="en-US" sz="1300">
              <a:latin typeface="ＭＳ Ｐゴシック" panose="020B0600070205080204" pitchFamily="50" charset="-128"/>
              <a:ea typeface="ＭＳ Ｐゴシック" panose="020B0600070205080204" pitchFamily="50" charset="-128"/>
            </a:rPr>
            <a:t>職員数定員管理計画の見直し、人事評価結果の活用による給与水準の適正化、会計年度任用職員の登用、議会議員の定数見直し、民間事業者の活用に努め、財政健全化を図っていくよう努める。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91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66039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562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79</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562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80</xdr:row>
      <xdr:rowOff>123189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011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72389</xdr:rowOff>
    </xdr:from>
    <xdr:to>
      <xdr:col>65</xdr:col>
      <xdr:colOff>53975</xdr:colOff>
      <xdr:row>81</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153639</xdr:rowOff>
    </xdr:from>
    <xdr:to>
      <xdr:col>29</xdr:col>
      <xdr:colOff>127000</xdr:colOff>
      <xdr:row>18</xdr:row>
      <xdr:rowOff>41305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5914"/>
          <a:ext cx="647700" cy="5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27338</xdr:rowOff>
    </xdr:from>
    <xdr:to>
      <xdr:col>26</xdr:col>
      <xdr:colOff>50800</xdr:colOff>
      <xdr:row>18</xdr:row>
      <xdr:rowOff>41305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1063"/>
          <a:ext cx="698500" cy="1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27338</xdr:rowOff>
    </xdr:from>
    <xdr:to>
      <xdr:col>22</xdr:col>
      <xdr:colOff>114300</xdr:colOff>
      <xdr:row>18</xdr:row>
      <xdr:rowOff>29472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1063"/>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165717</xdr:rowOff>
    </xdr:from>
    <xdr:to>
      <xdr:col>18</xdr:col>
      <xdr:colOff>177800</xdr:colOff>
      <xdr:row>18</xdr:row>
      <xdr:rowOff>29472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27992"/>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102839</xdr:rowOff>
    </xdr:from>
    <xdr:to>
      <xdr:col>29</xdr:col>
      <xdr:colOff>177800</xdr:colOff>
      <xdr:row>18</xdr:row>
      <xdr:rowOff>32989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74916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161955</xdr:rowOff>
    </xdr:from>
    <xdr:to>
      <xdr:col>26</xdr:col>
      <xdr:colOff>101600</xdr:colOff>
      <xdr:row>18</xdr:row>
      <xdr:rowOff>92105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76883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147988</xdr:rowOff>
    </xdr:from>
    <xdr:to>
      <xdr:col>22</xdr:col>
      <xdr:colOff>165100</xdr:colOff>
      <xdr:row>18</xdr:row>
      <xdr:rowOff>78138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62915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150122</xdr:rowOff>
    </xdr:from>
    <xdr:to>
      <xdr:col>19</xdr:col>
      <xdr:colOff>38100</xdr:colOff>
      <xdr:row>18</xdr:row>
      <xdr:rowOff>80272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90449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114917</xdr:rowOff>
    </xdr:from>
    <xdr:to>
      <xdr:col>15</xdr:col>
      <xdr:colOff>101600</xdr:colOff>
      <xdr:row>18</xdr:row>
      <xdr:rowOff>45067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151346</xdr:rowOff>
    </xdr:from>
    <xdr:to>
      <xdr:col>29</xdr:col>
      <xdr:colOff>127000</xdr:colOff>
      <xdr:row>37</xdr:row>
      <xdr:rowOff>75369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04596"/>
          <a:ext cx="647700" cy="9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75369</xdr:rowOff>
    </xdr:from>
    <xdr:to>
      <xdr:col>26</xdr:col>
      <xdr:colOff>50800</xdr:colOff>
      <xdr:row>37</xdr:row>
      <xdr:rowOff>104777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00069"/>
          <a:ext cx="698500" cy="2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104777</xdr:rowOff>
    </xdr:from>
    <xdr:to>
      <xdr:col>22</xdr:col>
      <xdr:colOff>114300</xdr:colOff>
      <xdr:row>37</xdr:row>
      <xdr:rowOff>162368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9477"/>
          <a:ext cx="698500" cy="57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119375</xdr:rowOff>
    </xdr:from>
    <xdr:to>
      <xdr:col>18</xdr:col>
      <xdr:colOff>177800</xdr:colOff>
      <xdr:row>37</xdr:row>
      <xdr:rowOff>162368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44075"/>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100546</xdr:rowOff>
    </xdr:from>
    <xdr:to>
      <xdr:col>29</xdr:col>
      <xdr:colOff>177800</xdr:colOff>
      <xdr:row>37</xdr:row>
      <xdr:rowOff>30696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72623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24569</xdr:rowOff>
    </xdr:from>
    <xdr:to>
      <xdr:col>26</xdr:col>
      <xdr:colOff>101600</xdr:colOff>
      <xdr:row>37</xdr:row>
      <xdr:rowOff>126169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110946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53977</xdr:rowOff>
    </xdr:from>
    <xdr:to>
      <xdr:col>22</xdr:col>
      <xdr:colOff>165100</xdr:colOff>
      <xdr:row>37</xdr:row>
      <xdr:rowOff>155577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140354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111568</xdr:rowOff>
    </xdr:from>
    <xdr:to>
      <xdr:col>19</xdr:col>
      <xdr:colOff>38100</xdr:colOff>
      <xdr:row>37</xdr:row>
      <xdr:rowOff>213168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3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197945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68575</xdr:rowOff>
    </xdr:from>
    <xdr:to>
      <xdr:col>15</xdr:col>
      <xdr:colOff>101600</xdr:colOff>
      <xdr:row>37</xdr:row>
      <xdr:rowOff>170175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154952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6,204
47.11
4,738,752
4,443,951
259,841
2,858,054
4,259,729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66754</xdr:rowOff>
    </xdr:from>
    <xdr:to>
      <xdr:col>24</xdr:col>
      <xdr:colOff>63500</xdr:colOff>
      <xdr:row>35</xdr:row>
      <xdr:rowOff>98141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7504"/>
          <a:ext cx="8382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98141</xdr:rowOff>
    </xdr:from>
    <xdr:to>
      <xdr:col>19</xdr:col>
      <xdr:colOff>177800</xdr:colOff>
      <xdr:row>35</xdr:row>
      <xdr:rowOff>110843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8891"/>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94254</xdr:rowOff>
    </xdr:from>
    <xdr:to>
      <xdr:col>15</xdr:col>
      <xdr:colOff>50800</xdr:colOff>
      <xdr:row>35</xdr:row>
      <xdr:rowOff>110843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500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94254</xdr:rowOff>
    </xdr:from>
    <xdr:to>
      <xdr:col>10</xdr:col>
      <xdr:colOff>114300</xdr:colOff>
      <xdr:row>35</xdr:row>
      <xdr:rowOff>119515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5004"/>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15954</xdr:rowOff>
    </xdr:from>
    <xdr:to>
      <xdr:col>24</xdr:col>
      <xdr:colOff>114300</xdr:colOff>
      <xdr:row>35</xdr:row>
      <xdr:rowOff>117554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165831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47341</xdr:rowOff>
    </xdr:from>
    <xdr:to>
      <xdr:col>20</xdr:col>
      <xdr:colOff>38100</xdr:colOff>
      <xdr:row>35</xdr:row>
      <xdr:rowOff>148941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140068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60043</xdr:rowOff>
    </xdr:from>
    <xdr:to>
      <xdr:col>15</xdr:col>
      <xdr:colOff>101600</xdr:colOff>
      <xdr:row>35</xdr:row>
      <xdr:rowOff>161643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152770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43454</xdr:rowOff>
    </xdr:from>
    <xdr:to>
      <xdr:col>10</xdr:col>
      <xdr:colOff>165100</xdr:colOff>
      <xdr:row>35</xdr:row>
      <xdr:rowOff>145054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161581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68715</xdr:rowOff>
    </xdr:from>
    <xdr:to>
      <xdr:col>6</xdr:col>
      <xdr:colOff>38100</xdr:colOff>
      <xdr:row>35</xdr:row>
      <xdr:rowOff>170315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15392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2777</xdr:rowOff>
    </xdr:from>
    <xdr:to>
      <xdr:col>24</xdr:col>
      <xdr:colOff>63500</xdr:colOff>
      <xdr:row>58</xdr:row>
      <xdr:rowOff>74681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6877"/>
          <a:ext cx="838200" cy="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2777</xdr:rowOff>
    </xdr:from>
    <xdr:to>
      <xdr:col>19</xdr:col>
      <xdr:colOff>177800</xdr:colOff>
      <xdr:row>58</xdr:row>
      <xdr:rowOff>46472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6877"/>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31996</xdr:rowOff>
    </xdr:from>
    <xdr:to>
      <xdr:col>15</xdr:col>
      <xdr:colOff>50800</xdr:colOff>
      <xdr:row>58</xdr:row>
      <xdr:rowOff>46472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6096"/>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31996</xdr:rowOff>
    </xdr:from>
    <xdr:to>
      <xdr:col>10</xdr:col>
      <xdr:colOff>114300</xdr:colOff>
      <xdr:row>58</xdr:row>
      <xdr:rowOff>67554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6096"/>
          <a:ext cx="889000" cy="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23881</xdr:rowOff>
    </xdr:from>
    <xdr:to>
      <xdr:col>24</xdr:col>
      <xdr:colOff>114300</xdr:colOff>
      <xdr:row>58</xdr:row>
      <xdr:rowOff>125481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123427</xdr:rowOff>
    </xdr:from>
    <xdr:to>
      <xdr:col>20</xdr:col>
      <xdr:colOff>38100</xdr:colOff>
      <xdr:row>58</xdr:row>
      <xdr:rowOff>53577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70104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167122</xdr:rowOff>
    </xdr:from>
    <xdr:to>
      <xdr:col>15</xdr:col>
      <xdr:colOff>101600</xdr:colOff>
      <xdr:row>58</xdr:row>
      <xdr:rowOff>97272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113799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152646</xdr:rowOff>
    </xdr:from>
    <xdr:to>
      <xdr:col>10</xdr:col>
      <xdr:colOff>165100</xdr:colOff>
      <xdr:row>58</xdr:row>
      <xdr:rowOff>82796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99323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0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16754</xdr:rowOff>
    </xdr:from>
    <xdr:to>
      <xdr:col>6</xdr:col>
      <xdr:colOff>38100</xdr:colOff>
      <xdr:row>58</xdr:row>
      <xdr:rowOff>118354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109481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90132</xdr:rowOff>
    </xdr:from>
    <xdr:to>
      <xdr:col>24</xdr:col>
      <xdr:colOff>63500</xdr:colOff>
      <xdr:row>78</xdr:row>
      <xdr:rowOff>94228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323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94228</xdr:rowOff>
    </xdr:from>
    <xdr:to>
      <xdr:col>19</xdr:col>
      <xdr:colOff>177800</xdr:colOff>
      <xdr:row>78</xdr:row>
      <xdr:rowOff>105200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732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105200</xdr:rowOff>
    </xdr:from>
    <xdr:to>
      <xdr:col>15</xdr:col>
      <xdr:colOff>50800</xdr:colOff>
      <xdr:row>78</xdr:row>
      <xdr:rowOff>106857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830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106857</xdr:rowOff>
    </xdr:from>
    <xdr:to>
      <xdr:col>10</xdr:col>
      <xdr:colOff>114300</xdr:colOff>
      <xdr:row>78</xdr:row>
      <xdr:rowOff>107353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995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39332</xdr:rowOff>
    </xdr:from>
    <xdr:to>
      <xdr:col>24</xdr:col>
      <xdr:colOff>114300</xdr:colOff>
      <xdr:row>78</xdr:row>
      <xdr:rowOff>140932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43428</xdr:rowOff>
    </xdr:from>
    <xdr:to>
      <xdr:col>20</xdr:col>
      <xdr:colOff>38100</xdr:colOff>
      <xdr:row>78</xdr:row>
      <xdr:rowOff>145028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136155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54400</xdr:rowOff>
    </xdr:from>
    <xdr:to>
      <xdr:col>15</xdr:col>
      <xdr:colOff>101600</xdr:colOff>
      <xdr:row>78</xdr:row>
      <xdr:rowOff>156000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147127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56057</xdr:rowOff>
    </xdr:from>
    <xdr:to>
      <xdr:col>10</xdr:col>
      <xdr:colOff>165100</xdr:colOff>
      <xdr:row>78</xdr:row>
      <xdr:rowOff>157657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148784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56553</xdr:rowOff>
    </xdr:from>
    <xdr:to>
      <xdr:col>6</xdr:col>
      <xdr:colOff>38100</xdr:colOff>
      <xdr:row>78</xdr:row>
      <xdr:rowOff>158153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149280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36080</xdr:rowOff>
    </xdr:from>
    <xdr:to>
      <xdr:col>24</xdr:col>
      <xdr:colOff>63500</xdr:colOff>
      <xdr:row>98</xdr:row>
      <xdr:rowOff>81260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38180"/>
          <a:ext cx="8382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81260</xdr:rowOff>
    </xdr:from>
    <xdr:to>
      <xdr:col>19</xdr:col>
      <xdr:colOff>177800</xdr:colOff>
      <xdr:row>98</xdr:row>
      <xdr:rowOff>114599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83360"/>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114599</xdr:rowOff>
    </xdr:from>
    <xdr:to>
      <xdr:col>15</xdr:col>
      <xdr:colOff>50800</xdr:colOff>
      <xdr:row>99</xdr:row>
      <xdr:rowOff>69813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6699"/>
          <a:ext cx="889000" cy="1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50318</xdr:rowOff>
    </xdr:from>
    <xdr:to>
      <xdr:col>10</xdr:col>
      <xdr:colOff>114300</xdr:colOff>
      <xdr:row>99</xdr:row>
      <xdr:rowOff>69813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7023868"/>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156730</xdr:rowOff>
    </xdr:from>
    <xdr:to>
      <xdr:col>24</xdr:col>
      <xdr:colOff>114300</xdr:colOff>
      <xdr:row>98</xdr:row>
      <xdr:rowOff>86880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135157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30460</xdr:rowOff>
    </xdr:from>
    <xdr:to>
      <xdr:col>20</xdr:col>
      <xdr:colOff>38100</xdr:colOff>
      <xdr:row>98</xdr:row>
      <xdr:rowOff>132060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63799</xdr:rowOff>
    </xdr:from>
    <xdr:to>
      <xdr:col>15</xdr:col>
      <xdr:colOff>101600</xdr:colOff>
      <xdr:row>98</xdr:row>
      <xdr:rowOff>165399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19013</xdr:rowOff>
    </xdr:from>
    <xdr:to>
      <xdr:col>10</xdr:col>
      <xdr:colOff>165100</xdr:colOff>
      <xdr:row>99</xdr:row>
      <xdr:rowOff>120613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111740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170968</xdr:rowOff>
    </xdr:from>
    <xdr:to>
      <xdr:col>6</xdr:col>
      <xdr:colOff>38100</xdr:colOff>
      <xdr:row>99</xdr:row>
      <xdr:rowOff>101118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92245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129710</xdr:rowOff>
    </xdr:from>
    <xdr:to>
      <xdr:col>55</xdr:col>
      <xdr:colOff>0</xdr:colOff>
      <xdr:row>37</xdr:row>
      <xdr:rowOff>160349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3360"/>
          <a:ext cx="838200" cy="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146777</xdr:rowOff>
    </xdr:from>
    <xdr:to>
      <xdr:col>50</xdr:col>
      <xdr:colOff>114300</xdr:colOff>
      <xdr:row>37</xdr:row>
      <xdr:rowOff>160349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90427"/>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103552</xdr:rowOff>
    </xdr:from>
    <xdr:to>
      <xdr:col>45</xdr:col>
      <xdr:colOff>177800</xdr:colOff>
      <xdr:row>37</xdr:row>
      <xdr:rowOff>146777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04302"/>
          <a:ext cx="889000" cy="3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103552</xdr:rowOff>
    </xdr:from>
    <xdr:to>
      <xdr:col>41</xdr:col>
      <xdr:colOff>50800</xdr:colOff>
      <xdr:row>37</xdr:row>
      <xdr:rowOff>151558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043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78910</xdr:rowOff>
    </xdr:from>
    <xdr:to>
      <xdr:col>55</xdr:col>
      <xdr:colOff>50800</xdr:colOff>
      <xdr:row>38</xdr:row>
      <xdr:rowOff>9060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57337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109549</xdr:rowOff>
    </xdr:from>
    <xdr:to>
      <xdr:col>50</xdr:col>
      <xdr:colOff>165100</xdr:colOff>
      <xdr:row>38</xdr:row>
      <xdr:rowOff>39699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30826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95977</xdr:rowOff>
    </xdr:from>
    <xdr:to>
      <xdr:col>46</xdr:col>
      <xdr:colOff>38100</xdr:colOff>
      <xdr:row>38</xdr:row>
      <xdr:rowOff>26127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52752</xdr:rowOff>
    </xdr:from>
    <xdr:to>
      <xdr:col>41</xdr:col>
      <xdr:colOff>101600</xdr:colOff>
      <xdr:row>35</xdr:row>
      <xdr:rowOff>154352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145479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100758</xdr:rowOff>
    </xdr:from>
    <xdr:to>
      <xdr:col>36</xdr:col>
      <xdr:colOff>165100</xdr:colOff>
      <xdr:row>38</xdr:row>
      <xdr:rowOff>30908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22035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66389</xdr:rowOff>
    </xdr:from>
    <xdr:to>
      <xdr:col>55</xdr:col>
      <xdr:colOff>0</xdr:colOff>
      <xdr:row>58</xdr:row>
      <xdr:rowOff>95983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0489"/>
          <a:ext cx="8382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66389</xdr:rowOff>
    </xdr:from>
    <xdr:to>
      <xdr:col>50</xdr:col>
      <xdr:colOff>114300</xdr:colOff>
      <xdr:row>58</xdr:row>
      <xdr:rowOff>76898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0489"/>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76898</xdr:rowOff>
    </xdr:from>
    <xdr:to>
      <xdr:col>45</xdr:col>
      <xdr:colOff>177800</xdr:colOff>
      <xdr:row>58</xdr:row>
      <xdr:rowOff>103994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0998"/>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103994</xdr:rowOff>
    </xdr:from>
    <xdr:to>
      <xdr:col>41</xdr:col>
      <xdr:colOff>50800</xdr:colOff>
      <xdr:row>58</xdr:row>
      <xdr:rowOff>118029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8094"/>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45183</xdr:rowOff>
    </xdr:from>
    <xdr:to>
      <xdr:col>55</xdr:col>
      <xdr:colOff>50800</xdr:colOff>
      <xdr:row>58</xdr:row>
      <xdr:rowOff>146783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15589</xdr:rowOff>
    </xdr:from>
    <xdr:to>
      <xdr:col>50</xdr:col>
      <xdr:colOff>165100</xdr:colOff>
      <xdr:row>58</xdr:row>
      <xdr:rowOff>117189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133716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26098</xdr:rowOff>
    </xdr:from>
    <xdr:to>
      <xdr:col>46</xdr:col>
      <xdr:colOff>38100</xdr:colOff>
      <xdr:row>58</xdr:row>
      <xdr:rowOff>127698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118825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53194</xdr:rowOff>
    </xdr:from>
    <xdr:to>
      <xdr:col>41</xdr:col>
      <xdr:colOff>101600</xdr:colOff>
      <xdr:row>58</xdr:row>
      <xdr:rowOff>154794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67229</xdr:rowOff>
    </xdr:from>
    <xdr:to>
      <xdr:col>36</xdr:col>
      <xdr:colOff>165100</xdr:colOff>
      <xdr:row>58</xdr:row>
      <xdr:rowOff>168829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159956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97258</xdr:rowOff>
    </xdr:from>
    <xdr:to>
      <xdr:col>55</xdr:col>
      <xdr:colOff>0</xdr:colOff>
      <xdr:row>78</xdr:row>
      <xdr:rowOff>131687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0358"/>
          <a:ext cx="8382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97258</xdr:rowOff>
    </xdr:from>
    <xdr:to>
      <xdr:col>50</xdr:col>
      <xdr:colOff>114300</xdr:colOff>
      <xdr:row>78</xdr:row>
      <xdr:rowOff>108241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035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108241</xdr:rowOff>
    </xdr:from>
    <xdr:to>
      <xdr:col>45</xdr:col>
      <xdr:colOff>177800</xdr:colOff>
      <xdr:row>78</xdr:row>
      <xdr:rowOff>135710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1341"/>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135710</xdr:rowOff>
    </xdr:from>
    <xdr:to>
      <xdr:col>41</xdr:col>
      <xdr:colOff>50800</xdr:colOff>
      <xdr:row>78</xdr:row>
      <xdr:rowOff>139531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8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80887</xdr:rowOff>
    </xdr:from>
    <xdr:to>
      <xdr:col>55</xdr:col>
      <xdr:colOff>50800</xdr:colOff>
      <xdr:row>79</xdr:row>
      <xdr:rowOff>11037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46458</xdr:rowOff>
    </xdr:from>
    <xdr:to>
      <xdr:col>50</xdr:col>
      <xdr:colOff>165100</xdr:colOff>
      <xdr:row>78</xdr:row>
      <xdr:rowOff>148058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164585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57441</xdr:rowOff>
    </xdr:from>
    <xdr:to>
      <xdr:col>46</xdr:col>
      <xdr:colOff>38100</xdr:colOff>
      <xdr:row>78</xdr:row>
      <xdr:rowOff>159041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84910</xdr:rowOff>
    </xdr:from>
    <xdr:to>
      <xdr:col>41</xdr:col>
      <xdr:colOff>101600</xdr:colOff>
      <xdr:row>79</xdr:row>
      <xdr:rowOff>15060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88731</xdr:rowOff>
    </xdr:from>
    <xdr:to>
      <xdr:col>36</xdr:col>
      <xdr:colOff>165100</xdr:colOff>
      <xdr:row>79</xdr:row>
      <xdr:rowOff>18881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10008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25583</xdr:rowOff>
    </xdr:from>
    <xdr:to>
      <xdr:col>55</xdr:col>
      <xdr:colOff>0</xdr:colOff>
      <xdr:row>98</xdr:row>
      <xdr:rowOff>50471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27683"/>
          <a:ext cx="8382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50471</xdr:rowOff>
    </xdr:from>
    <xdr:to>
      <xdr:col>50</xdr:col>
      <xdr:colOff>114300</xdr:colOff>
      <xdr:row>98</xdr:row>
      <xdr:rowOff>57635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5257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49037</xdr:rowOff>
    </xdr:from>
    <xdr:to>
      <xdr:col>45</xdr:col>
      <xdr:colOff>177800</xdr:colOff>
      <xdr:row>98</xdr:row>
      <xdr:rowOff>57635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51137"/>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49037</xdr:rowOff>
    </xdr:from>
    <xdr:to>
      <xdr:col>41</xdr:col>
      <xdr:colOff>50800</xdr:colOff>
      <xdr:row>98</xdr:row>
      <xdr:rowOff>152952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51137"/>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146233</xdr:rowOff>
    </xdr:from>
    <xdr:to>
      <xdr:col>55</xdr:col>
      <xdr:colOff>50800</xdr:colOff>
      <xdr:row>98</xdr:row>
      <xdr:rowOff>76383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124660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171121</xdr:rowOff>
    </xdr:from>
    <xdr:to>
      <xdr:col>50</xdr:col>
      <xdr:colOff>165100</xdr:colOff>
      <xdr:row>98</xdr:row>
      <xdr:rowOff>101271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6835</xdr:rowOff>
    </xdr:from>
    <xdr:to>
      <xdr:col>46</xdr:col>
      <xdr:colOff>38100</xdr:colOff>
      <xdr:row>98</xdr:row>
      <xdr:rowOff>108435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99562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169687</xdr:rowOff>
    </xdr:from>
    <xdr:to>
      <xdr:col>41</xdr:col>
      <xdr:colOff>101600</xdr:colOff>
      <xdr:row>98</xdr:row>
      <xdr:rowOff>99837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102152</xdr:rowOff>
    </xdr:from>
    <xdr:to>
      <xdr:col>36</xdr:col>
      <xdr:colOff>165100</xdr:colOff>
      <xdr:row>99</xdr:row>
      <xdr:rowOff>32302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23429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38180</xdr:rowOff>
    </xdr:from>
    <xdr:to>
      <xdr:col>85</xdr:col>
      <xdr:colOff>127000</xdr:colOff>
      <xdr:row>39</xdr:row>
      <xdr:rowOff>89735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53280"/>
          <a:ext cx="838200" cy="2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14449</xdr:rowOff>
    </xdr:from>
    <xdr:to>
      <xdr:col>81</xdr:col>
      <xdr:colOff>50800</xdr:colOff>
      <xdr:row>39</xdr:row>
      <xdr:rowOff>89735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29549"/>
          <a:ext cx="889000" cy="2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40934</xdr:rowOff>
    </xdr:from>
    <xdr:to>
      <xdr:col>76</xdr:col>
      <xdr:colOff>114300</xdr:colOff>
      <xdr:row>38</xdr:row>
      <xdr:rowOff>14449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5698784"/>
          <a:ext cx="889000" cy="8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40934</xdr:rowOff>
    </xdr:from>
    <xdr:to>
      <xdr:col>71</xdr:col>
      <xdr:colOff>177800</xdr:colOff>
      <xdr:row>36</xdr:row>
      <xdr:rowOff>166893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5698784"/>
          <a:ext cx="889000" cy="6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158830</xdr:rowOff>
    </xdr:from>
    <xdr:to>
      <xdr:col>85</xdr:col>
      <xdr:colOff>177800</xdr:colOff>
      <xdr:row>38</xdr:row>
      <xdr:rowOff>88980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10257</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38935</xdr:rowOff>
    </xdr:from>
    <xdr:to>
      <xdr:col>81</xdr:col>
      <xdr:colOff>101600</xdr:colOff>
      <xdr:row>39</xdr:row>
      <xdr:rowOff>140535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131662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135099</xdr:rowOff>
    </xdr:from>
    <xdr:to>
      <xdr:col>76</xdr:col>
      <xdr:colOff>165100</xdr:colOff>
      <xdr:row>38</xdr:row>
      <xdr:rowOff>65249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81776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5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161584</xdr:rowOff>
    </xdr:from>
    <xdr:to>
      <xdr:col>72</xdr:col>
      <xdr:colOff>38100</xdr:colOff>
      <xdr:row>33</xdr:row>
      <xdr:rowOff>91734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6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108261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4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116093</xdr:rowOff>
    </xdr:from>
    <xdr:to>
      <xdr:col>67</xdr:col>
      <xdr:colOff>101600</xdr:colOff>
      <xdr:row>37</xdr:row>
      <xdr:rowOff>46243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62770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0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142058</xdr:rowOff>
    </xdr:from>
    <xdr:to>
      <xdr:col>85</xdr:col>
      <xdr:colOff>127000</xdr:colOff>
      <xdr:row>77</xdr:row>
      <xdr:rowOff>168447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3708"/>
          <a:ext cx="8382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168447</xdr:rowOff>
    </xdr:from>
    <xdr:to>
      <xdr:col>81</xdr:col>
      <xdr:colOff>50800</xdr:colOff>
      <xdr:row>78</xdr:row>
      <xdr:rowOff>9001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0097"/>
          <a:ext cx="889000" cy="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9001</xdr:rowOff>
    </xdr:from>
    <xdr:to>
      <xdr:col>76</xdr:col>
      <xdr:colOff>114300</xdr:colOff>
      <xdr:row>78</xdr:row>
      <xdr:rowOff>26147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210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26147</xdr:rowOff>
    </xdr:from>
    <xdr:to>
      <xdr:col>71</xdr:col>
      <xdr:colOff>177800</xdr:colOff>
      <xdr:row>78</xdr:row>
      <xdr:rowOff>30074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9247"/>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91258</xdr:rowOff>
    </xdr:from>
    <xdr:to>
      <xdr:col>85</xdr:col>
      <xdr:colOff>177800</xdr:colOff>
      <xdr:row>78</xdr:row>
      <xdr:rowOff>21408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69685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117647</xdr:rowOff>
    </xdr:from>
    <xdr:to>
      <xdr:col>81</xdr:col>
      <xdr:colOff>101600</xdr:colOff>
      <xdr:row>78</xdr:row>
      <xdr:rowOff>47797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38924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129651</xdr:rowOff>
    </xdr:from>
    <xdr:to>
      <xdr:col>76</xdr:col>
      <xdr:colOff>165100</xdr:colOff>
      <xdr:row>78</xdr:row>
      <xdr:rowOff>59801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50928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146797</xdr:rowOff>
    </xdr:from>
    <xdr:to>
      <xdr:col>72</xdr:col>
      <xdr:colOff>38100</xdr:colOff>
      <xdr:row>78</xdr:row>
      <xdr:rowOff>76947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68074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150724</xdr:rowOff>
    </xdr:from>
    <xdr:to>
      <xdr:col>67</xdr:col>
      <xdr:colOff>101600</xdr:colOff>
      <xdr:row>78</xdr:row>
      <xdr:rowOff>80874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72001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124092</xdr:rowOff>
    </xdr:from>
    <xdr:to>
      <xdr:col>85</xdr:col>
      <xdr:colOff>127000</xdr:colOff>
      <xdr:row>98</xdr:row>
      <xdr:rowOff>55719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4742"/>
          <a:ext cx="838200" cy="10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124092</xdr:rowOff>
    </xdr:from>
    <xdr:to>
      <xdr:col>81</xdr:col>
      <xdr:colOff>50800</xdr:colOff>
      <xdr:row>97</xdr:row>
      <xdr:rowOff>170252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4742"/>
          <a:ext cx="889000" cy="4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170252</xdr:rowOff>
    </xdr:from>
    <xdr:to>
      <xdr:col>76</xdr:col>
      <xdr:colOff>114300</xdr:colOff>
      <xdr:row>98</xdr:row>
      <xdr:rowOff>40570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0902"/>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159059</xdr:rowOff>
    </xdr:from>
    <xdr:to>
      <xdr:col>71</xdr:col>
      <xdr:colOff>177800</xdr:colOff>
      <xdr:row>98</xdr:row>
      <xdr:rowOff>40570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89709"/>
          <a:ext cx="889000" cy="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4919</xdr:rowOff>
    </xdr:from>
    <xdr:to>
      <xdr:col>85</xdr:col>
      <xdr:colOff>177800</xdr:colOff>
      <xdr:row>98</xdr:row>
      <xdr:rowOff>106519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91296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73292</xdr:rowOff>
    </xdr:from>
    <xdr:to>
      <xdr:col>81</xdr:col>
      <xdr:colOff>101600</xdr:colOff>
      <xdr:row>98</xdr:row>
      <xdr:rowOff>3442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19969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119452</xdr:rowOff>
    </xdr:from>
    <xdr:to>
      <xdr:col>76</xdr:col>
      <xdr:colOff>165100</xdr:colOff>
      <xdr:row>98</xdr:row>
      <xdr:rowOff>49602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40729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161220</xdr:rowOff>
    </xdr:from>
    <xdr:to>
      <xdr:col>72</xdr:col>
      <xdr:colOff>38100</xdr:colOff>
      <xdr:row>98</xdr:row>
      <xdr:rowOff>91370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82497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108259</xdr:rowOff>
    </xdr:from>
    <xdr:to>
      <xdr:col>67</xdr:col>
      <xdr:colOff>101600</xdr:colOff>
      <xdr:row>98</xdr:row>
      <xdr:rowOff>38409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112331</xdr:rowOff>
    </xdr:from>
    <xdr:to>
      <xdr:col>116</xdr:col>
      <xdr:colOff>63500</xdr:colOff>
      <xdr:row>76</xdr:row>
      <xdr:rowOff>147638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42531"/>
          <a:ext cx="838200" cy="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147638</xdr:rowOff>
    </xdr:from>
    <xdr:to>
      <xdr:col>111</xdr:col>
      <xdr:colOff>177800</xdr:colOff>
      <xdr:row>77</xdr:row>
      <xdr:rowOff>27812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77838"/>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16624</xdr:rowOff>
    </xdr:from>
    <xdr:to>
      <xdr:col>107</xdr:col>
      <xdr:colOff>50800</xdr:colOff>
      <xdr:row>77</xdr:row>
      <xdr:rowOff>27812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18274"/>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16624</xdr:rowOff>
    </xdr:from>
    <xdr:to>
      <xdr:col>102</xdr:col>
      <xdr:colOff>114300</xdr:colOff>
      <xdr:row>77</xdr:row>
      <xdr:rowOff>29947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18274"/>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61531</xdr:rowOff>
    </xdr:from>
    <xdr:to>
      <xdr:col>116</xdr:col>
      <xdr:colOff>114300</xdr:colOff>
      <xdr:row>76</xdr:row>
      <xdr:rowOff>163131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39958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96838</xdr:rowOff>
    </xdr:from>
    <xdr:to>
      <xdr:col>112</xdr:col>
      <xdr:colOff>38100</xdr:colOff>
      <xdr:row>77</xdr:row>
      <xdr:rowOff>26988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148462</xdr:rowOff>
    </xdr:from>
    <xdr:to>
      <xdr:col>107</xdr:col>
      <xdr:colOff>101600</xdr:colOff>
      <xdr:row>77</xdr:row>
      <xdr:rowOff>78612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69739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137274</xdr:rowOff>
    </xdr:from>
    <xdr:to>
      <xdr:col>102</xdr:col>
      <xdr:colOff>165100</xdr:colOff>
      <xdr:row>77</xdr:row>
      <xdr:rowOff>67424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58551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150597</xdr:rowOff>
    </xdr:from>
    <xdr:to>
      <xdr:col>98</xdr:col>
      <xdr:colOff>38100</xdr:colOff>
      <xdr:row>77</xdr:row>
      <xdr:rowOff>80747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71874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歳出決算総額に対する住民一人当たりの決算額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年度決算額と比較し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普通建設事業費（新規整備）については、昨年度の高い水準から減少したが、今後、庁舎空調設備改修事業、都市農村交流センター改修事業、小学校統合事業などが控えており、経費の増加が予想される。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上記以外の性質別歳出決算額についても、人口減少に伴い一人当たりのコストは増加していくことが予想されるため、行財政改革や機構改革による事務効率の改善、予算要求額の精査により歳出の縮減に努</a:t>
          </a:r>
          <a:r>
            <a:rPr kumimoji="1" lang="ja-JP" altLang="en-US" sz="1300">
              <a:latin typeface="ＭＳ Ｐゴシック" panose="020B0600070205080204" pitchFamily="50" charset="-128"/>
              <a:ea typeface="ＭＳ Ｐゴシック" panose="020B0600070205080204" pitchFamily="50" charset="-128"/>
            </a:rPr>
            <a:t>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
6,204
47.11
4,738,752
4,443,951
259,841
2,858,054
4,259,729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123535</xdr:rowOff>
    </xdr:from>
    <xdr:to>
      <xdr:col>24</xdr:col>
      <xdr:colOff>63500</xdr:colOff>
      <xdr:row>35</xdr:row>
      <xdr:rowOff>119942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2835"/>
          <a:ext cx="838200" cy="1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97572</xdr:rowOff>
    </xdr:from>
    <xdr:to>
      <xdr:col>19</xdr:col>
      <xdr:colOff>177800</xdr:colOff>
      <xdr:row>35</xdr:row>
      <xdr:rowOff>119942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8322"/>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124678</xdr:rowOff>
    </xdr:from>
    <xdr:to>
      <xdr:col>15</xdr:col>
      <xdr:colOff>50800</xdr:colOff>
      <xdr:row>35</xdr:row>
      <xdr:rowOff>97572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53978"/>
          <a:ext cx="8890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120106</xdr:rowOff>
    </xdr:from>
    <xdr:to>
      <xdr:col>10</xdr:col>
      <xdr:colOff>114300</xdr:colOff>
      <xdr:row>34</xdr:row>
      <xdr:rowOff>124678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494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72735</xdr:rowOff>
    </xdr:from>
    <xdr:to>
      <xdr:col>24</xdr:col>
      <xdr:colOff>114300</xdr:colOff>
      <xdr:row>35</xdr:row>
      <xdr:rowOff>2885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95612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69142</xdr:rowOff>
    </xdr:from>
    <xdr:to>
      <xdr:col>20</xdr:col>
      <xdr:colOff>38100</xdr:colOff>
      <xdr:row>35</xdr:row>
      <xdr:rowOff>170742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15819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46772</xdr:rowOff>
    </xdr:from>
    <xdr:to>
      <xdr:col>15</xdr:col>
      <xdr:colOff>101600</xdr:colOff>
      <xdr:row>35</xdr:row>
      <xdr:rowOff>148372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164899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73878</xdr:rowOff>
    </xdr:from>
    <xdr:to>
      <xdr:col>10</xdr:col>
      <xdr:colOff>165100</xdr:colOff>
      <xdr:row>35</xdr:row>
      <xdr:rowOff>4028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20555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15983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7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159334</xdr:rowOff>
    </xdr:from>
    <xdr:to>
      <xdr:col>24</xdr:col>
      <xdr:colOff>63500</xdr:colOff>
      <xdr:row>58</xdr:row>
      <xdr:rowOff>65295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31984"/>
          <a:ext cx="838200" cy="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159334</xdr:rowOff>
    </xdr:from>
    <xdr:to>
      <xdr:col>19</xdr:col>
      <xdr:colOff>177800</xdr:colOff>
      <xdr:row>58</xdr:row>
      <xdr:rowOff>36158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31984"/>
          <a:ext cx="8890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81303</xdr:rowOff>
    </xdr:from>
    <xdr:to>
      <xdr:col>15</xdr:col>
      <xdr:colOff>50800</xdr:colOff>
      <xdr:row>58</xdr:row>
      <xdr:rowOff>36158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53953"/>
          <a:ext cx="889000" cy="1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81303</xdr:rowOff>
    </xdr:from>
    <xdr:to>
      <xdr:col>10</xdr:col>
      <xdr:colOff>114300</xdr:colOff>
      <xdr:row>58</xdr:row>
      <xdr:rowOff>56134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53953"/>
          <a:ext cx="889000" cy="1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14495</xdr:rowOff>
    </xdr:from>
    <xdr:to>
      <xdr:col>24</xdr:col>
      <xdr:colOff>114300</xdr:colOff>
      <xdr:row>58</xdr:row>
      <xdr:rowOff>116095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108534</xdr:rowOff>
    </xdr:from>
    <xdr:to>
      <xdr:col>20</xdr:col>
      <xdr:colOff>38100</xdr:colOff>
      <xdr:row>58</xdr:row>
      <xdr:rowOff>38684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55211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5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156808</xdr:rowOff>
    </xdr:from>
    <xdr:to>
      <xdr:col>15</xdr:col>
      <xdr:colOff>101600</xdr:colOff>
      <xdr:row>58</xdr:row>
      <xdr:rowOff>86958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30503</xdr:rowOff>
    </xdr:from>
    <xdr:to>
      <xdr:col>10</xdr:col>
      <xdr:colOff>165100</xdr:colOff>
      <xdr:row>57</xdr:row>
      <xdr:rowOff>132103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148630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7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5334</xdr:rowOff>
    </xdr:from>
    <xdr:to>
      <xdr:col>6</xdr:col>
      <xdr:colOff>38100</xdr:colOff>
      <xdr:row>58</xdr:row>
      <xdr:rowOff>106934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123461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2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152174</xdr:rowOff>
    </xdr:from>
    <xdr:to>
      <xdr:col>24</xdr:col>
      <xdr:colOff>63500</xdr:colOff>
      <xdr:row>78</xdr:row>
      <xdr:rowOff>27476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53824"/>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27476</xdr:rowOff>
    </xdr:from>
    <xdr:to>
      <xdr:col>19</xdr:col>
      <xdr:colOff>177800</xdr:colOff>
      <xdr:row>78</xdr:row>
      <xdr:rowOff>36216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0576"/>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36216</xdr:rowOff>
    </xdr:from>
    <xdr:to>
      <xdr:col>15</xdr:col>
      <xdr:colOff>50800</xdr:colOff>
      <xdr:row>78</xdr:row>
      <xdr:rowOff>90773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9316"/>
          <a:ext cx="889000" cy="5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76023</xdr:rowOff>
    </xdr:from>
    <xdr:to>
      <xdr:col>10</xdr:col>
      <xdr:colOff>114300</xdr:colOff>
      <xdr:row>78</xdr:row>
      <xdr:rowOff>90773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49123"/>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101374</xdr:rowOff>
    </xdr:from>
    <xdr:to>
      <xdr:col>24</xdr:col>
      <xdr:colOff>114300</xdr:colOff>
      <xdr:row>78</xdr:row>
      <xdr:rowOff>31524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16301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148126</xdr:rowOff>
    </xdr:from>
    <xdr:to>
      <xdr:col>20</xdr:col>
      <xdr:colOff>38100</xdr:colOff>
      <xdr:row>78</xdr:row>
      <xdr:rowOff>78276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69403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156866</xdr:rowOff>
    </xdr:from>
    <xdr:to>
      <xdr:col>15</xdr:col>
      <xdr:colOff>101600</xdr:colOff>
      <xdr:row>78</xdr:row>
      <xdr:rowOff>87016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78143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5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39973</xdr:rowOff>
    </xdr:from>
    <xdr:to>
      <xdr:col>10</xdr:col>
      <xdr:colOff>165100</xdr:colOff>
      <xdr:row>78</xdr:row>
      <xdr:rowOff>141573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132700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25223</xdr:rowOff>
    </xdr:from>
    <xdr:to>
      <xdr:col>6</xdr:col>
      <xdr:colOff>38100</xdr:colOff>
      <xdr:row>78</xdr:row>
      <xdr:rowOff>126823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117950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112894</xdr:rowOff>
    </xdr:from>
    <xdr:to>
      <xdr:col>24</xdr:col>
      <xdr:colOff>63500</xdr:colOff>
      <xdr:row>98</xdr:row>
      <xdr:rowOff>114945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4994"/>
          <a:ext cx="8382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112894</xdr:rowOff>
    </xdr:from>
    <xdr:to>
      <xdr:col>19</xdr:col>
      <xdr:colOff>177800</xdr:colOff>
      <xdr:row>98</xdr:row>
      <xdr:rowOff>113407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4994"/>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113407</xdr:rowOff>
    </xdr:from>
    <xdr:to>
      <xdr:col>15</xdr:col>
      <xdr:colOff>50800</xdr:colOff>
      <xdr:row>98</xdr:row>
      <xdr:rowOff>118808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5507"/>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114630</xdr:rowOff>
    </xdr:from>
    <xdr:to>
      <xdr:col>10</xdr:col>
      <xdr:colOff>114300</xdr:colOff>
      <xdr:row>98</xdr:row>
      <xdr:rowOff>118808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6730"/>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64145</xdr:rowOff>
    </xdr:from>
    <xdr:to>
      <xdr:col>24</xdr:col>
      <xdr:colOff>114300</xdr:colOff>
      <xdr:row>98</xdr:row>
      <xdr:rowOff>165745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62094</xdr:rowOff>
    </xdr:from>
    <xdr:to>
      <xdr:col>20</xdr:col>
      <xdr:colOff>38100</xdr:colOff>
      <xdr:row>98</xdr:row>
      <xdr:rowOff>163694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62607</xdr:rowOff>
    </xdr:from>
    <xdr:to>
      <xdr:col>15</xdr:col>
      <xdr:colOff>101600</xdr:colOff>
      <xdr:row>98</xdr:row>
      <xdr:rowOff>164207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155334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68008</xdr:rowOff>
    </xdr:from>
    <xdr:to>
      <xdr:col>10</xdr:col>
      <xdr:colOff>165100</xdr:colOff>
      <xdr:row>98</xdr:row>
      <xdr:rowOff>169608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63830</xdr:rowOff>
    </xdr:from>
    <xdr:to>
      <xdr:col>6</xdr:col>
      <xdr:colOff>38100</xdr:colOff>
      <xdr:row>98</xdr:row>
      <xdr:rowOff>165430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166419</xdr:rowOff>
    </xdr:from>
    <xdr:to>
      <xdr:col>55</xdr:col>
      <xdr:colOff>0</xdr:colOff>
      <xdr:row>58</xdr:row>
      <xdr:rowOff>7025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39069"/>
          <a:ext cx="8382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146969</xdr:rowOff>
    </xdr:from>
    <xdr:to>
      <xdr:col>50</xdr:col>
      <xdr:colOff>114300</xdr:colOff>
      <xdr:row>58</xdr:row>
      <xdr:rowOff>7025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19619"/>
          <a:ext cx="889000" cy="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137154</xdr:rowOff>
    </xdr:from>
    <xdr:to>
      <xdr:col>45</xdr:col>
      <xdr:colOff>177800</xdr:colOff>
      <xdr:row>57</xdr:row>
      <xdr:rowOff>146969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09804"/>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137154</xdr:rowOff>
    </xdr:from>
    <xdr:to>
      <xdr:col>41</xdr:col>
      <xdr:colOff>50800</xdr:colOff>
      <xdr:row>58</xdr:row>
      <xdr:rowOff>23384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09804"/>
          <a:ext cx="889000" cy="5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115619</xdr:rowOff>
    </xdr:from>
    <xdr:to>
      <xdr:col>55</xdr:col>
      <xdr:colOff>50800</xdr:colOff>
      <xdr:row>58</xdr:row>
      <xdr:rowOff>45769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94046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127675</xdr:rowOff>
    </xdr:from>
    <xdr:to>
      <xdr:col>50</xdr:col>
      <xdr:colOff>165100</xdr:colOff>
      <xdr:row>58</xdr:row>
      <xdr:rowOff>57825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48952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96169</xdr:rowOff>
    </xdr:from>
    <xdr:to>
      <xdr:col>46</xdr:col>
      <xdr:colOff>38100</xdr:colOff>
      <xdr:row>58</xdr:row>
      <xdr:rowOff>26319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17446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6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86354</xdr:rowOff>
    </xdr:from>
    <xdr:to>
      <xdr:col>41</xdr:col>
      <xdr:colOff>101600</xdr:colOff>
      <xdr:row>58</xdr:row>
      <xdr:rowOff>16504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144034</xdr:rowOff>
    </xdr:from>
    <xdr:to>
      <xdr:col>36</xdr:col>
      <xdr:colOff>165100</xdr:colOff>
      <xdr:row>58</xdr:row>
      <xdr:rowOff>74184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65311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25926</xdr:rowOff>
    </xdr:from>
    <xdr:to>
      <xdr:col>55</xdr:col>
      <xdr:colOff>0</xdr:colOff>
      <xdr:row>79</xdr:row>
      <xdr:rowOff>27187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70476"/>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27187</xdr:rowOff>
    </xdr:from>
    <xdr:to>
      <xdr:col>50</xdr:col>
      <xdr:colOff>114300</xdr:colOff>
      <xdr:row>79</xdr:row>
      <xdr:rowOff>28680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71737"/>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23735</xdr:rowOff>
    </xdr:from>
    <xdr:to>
      <xdr:col>45</xdr:col>
      <xdr:colOff>177800</xdr:colOff>
      <xdr:row>79</xdr:row>
      <xdr:rowOff>28680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8285"/>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23735</xdr:rowOff>
    </xdr:from>
    <xdr:to>
      <xdr:col>41</xdr:col>
      <xdr:colOff>50800</xdr:colOff>
      <xdr:row>79</xdr:row>
      <xdr:rowOff>25583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828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146576</xdr:rowOff>
    </xdr:from>
    <xdr:to>
      <xdr:col>55</xdr:col>
      <xdr:colOff>50800</xdr:colOff>
      <xdr:row>79</xdr:row>
      <xdr:rowOff>76726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61503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147837</xdr:rowOff>
    </xdr:from>
    <xdr:to>
      <xdr:col>50</xdr:col>
      <xdr:colOff>165100</xdr:colOff>
      <xdr:row>79</xdr:row>
      <xdr:rowOff>77987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69114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149330</xdr:rowOff>
    </xdr:from>
    <xdr:to>
      <xdr:col>46</xdr:col>
      <xdr:colOff>38100</xdr:colOff>
      <xdr:row>79</xdr:row>
      <xdr:rowOff>79480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144385</xdr:rowOff>
    </xdr:from>
    <xdr:to>
      <xdr:col>41</xdr:col>
      <xdr:colOff>101600</xdr:colOff>
      <xdr:row>79</xdr:row>
      <xdr:rowOff>74535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146233</xdr:rowOff>
    </xdr:from>
    <xdr:to>
      <xdr:col>36</xdr:col>
      <xdr:colOff>165100</xdr:colOff>
      <xdr:row>79</xdr:row>
      <xdr:rowOff>76383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67510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55859</xdr:rowOff>
    </xdr:from>
    <xdr:to>
      <xdr:col>55</xdr:col>
      <xdr:colOff>0</xdr:colOff>
      <xdr:row>97</xdr:row>
      <xdr:rowOff>99329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86509"/>
          <a:ext cx="838200" cy="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15236</xdr:rowOff>
    </xdr:from>
    <xdr:to>
      <xdr:col>50</xdr:col>
      <xdr:colOff>114300</xdr:colOff>
      <xdr:row>97</xdr:row>
      <xdr:rowOff>55859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45886"/>
          <a:ext cx="8890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158491</xdr:rowOff>
    </xdr:from>
    <xdr:to>
      <xdr:col>45</xdr:col>
      <xdr:colOff>177800</xdr:colOff>
      <xdr:row>97</xdr:row>
      <xdr:rowOff>15236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17691"/>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158491</xdr:rowOff>
    </xdr:from>
    <xdr:to>
      <xdr:col>41</xdr:col>
      <xdr:colOff>50800</xdr:colOff>
      <xdr:row>97</xdr:row>
      <xdr:rowOff>72053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7691"/>
          <a:ext cx="889000" cy="8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134906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5059</xdr:rowOff>
    </xdr:from>
    <xdr:to>
      <xdr:col>50</xdr:col>
      <xdr:colOff>165100</xdr:colOff>
      <xdr:row>97</xdr:row>
      <xdr:rowOff>106659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135886</xdr:rowOff>
    </xdr:from>
    <xdr:to>
      <xdr:col>46</xdr:col>
      <xdr:colOff>38100</xdr:colOff>
      <xdr:row>97</xdr:row>
      <xdr:rowOff>66036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57163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107691</xdr:rowOff>
    </xdr:from>
    <xdr:to>
      <xdr:col>41</xdr:col>
      <xdr:colOff>101600</xdr:colOff>
      <xdr:row>97</xdr:row>
      <xdr:rowOff>37841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28968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21253</xdr:rowOff>
    </xdr:from>
    <xdr:to>
      <xdr:col>36</xdr:col>
      <xdr:colOff>165100</xdr:colOff>
      <xdr:row>97</xdr:row>
      <xdr:rowOff>122853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113980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170300</xdr:rowOff>
    </xdr:from>
    <xdr:to>
      <xdr:col>85</xdr:col>
      <xdr:colOff>127000</xdr:colOff>
      <xdr:row>39</xdr:row>
      <xdr:rowOff>58139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85400"/>
          <a:ext cx="8382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32176</xdr:rowOff>
    </xdr:from>
    <xdr:to>
      <xdr:col>81</xdr:col>
      <xdr:colOff>50800</xdr:colOff>
      <xdr:row>39</xdr:row>
      <xdr:rowOff>58139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718726"/>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21286</xdr:rowOff>
    </xdr:from>
    <xdr:to>
      <xdr:col>76</xdr:col>
      <xdr:colOff>114300</xdr:colOff>
      <xdr:row>39</xdr:row>
      <xdr:rowOff>32176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707836"/>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21286</xdr:rowOff>
    </xdr:from>
    <xdr:to>
      <xdr:col>71</xdr:col>
      <xdr:colOff>177800</xdr:colOff>
      <xdr:row>39</xdr:row>
      <xdr:rowOff>42986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07836"/>
          <a:ext cx="889000" cy="2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119500</xdr:rowOff>
    </xdr:from>
    <xdr:to>
      <xdr:col>85</xdr:col>
      <xdr:colOff>177800</xdr:colOff>
      <xdr:row>39</xdr:row>
      <xdr:rowOff>49650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34427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7339</xdr:rowOff>
    </xdr:from>
    <xdr:to>
      <xdr:col>81</xdr:col>
      <xdr:colOff>101600</xdr:colOff>
      <xdr:row>39</xdr:row>
      <xdr:rowOff>108939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100066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152826</xdr:rowOff>
    </xdr:from>
    <xdr:to>
      <xdr:col>76</xdr:col>
      <xdr:colOff>165100</xdr:colOff>
      <xdr:row>39</xdr:row>
      <xdr:rowOff>82976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74103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141936</xdr:rowOff>
    </xdr:from>
    <xdr:to>
      <xdr:col>72</xdr:col>
      <xdr:colOff>38100</xdr:colOff>
      <xdr:row>39</xdr:row>
      <xdr:rowOff>72086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63213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163636</xdr:rowOff>
    </xdr:from>
    <xdr:to>
      <xdr:col>67</xdr:col>
      <xdr:colOff>101600</xdr:colOff>
      <xdr:row>39</xdr:row>
      <xdr:rowOff>93786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84913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117560</xdr:rowOff>
    </xdr:from>
    <xdr:to>
      <xdr:col>85</xdr:col>
      <xdr:colOff>127000</xdr:colOff>
      <xdr:row>57</xdr:row>
      <xdr:rowOff>30738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47310"/>
          <a:ext cx="838200" cy="25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117560</xdr:rowOff>
    </xdr:from>
    <xdr:to>
      <xdr:col>81</xdr:col>
      <xdr:colOff>50800</xdr:colOff>
      <xdr:row>56</xdr:row>
      <xdr:rowOff>117880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47310"/>
          <a:ext cx="889000" cy="17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117880</xdr:rowOff>
    </xdr:from>
    <xdr:to>
      <xdr:col>76</xdr:col>
      <xdr:colOff>114300</xdr:colOff>
      <xdr:row>58</xdr:row>
      <xdr:rowOff>12629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9080"/>
          <a:ext cx="889000" cy="2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822</xdr:rowOff>
    </xdr:from>
    <xdr:to>
      <xdr:col>71</xdr:col>
      <xdr:colOff>177800</xdr:colOff>
      <xdr:row>58</xdr:row>
      <xdr:rowOff>12629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4922"/>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151388</xdr:rowOff>
    </xdr:from>
    <xdr:to>
      <xdr:col>85</xdr:col>
      <xdr:colOff>177800</xdr:colOff>
      <xdr:row>57</xdr:row>
      <xdr:rowOff>81538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2815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66760</xdr:rowOff>
    </xdr:from>
    <xdr:to>
      <xdr:col>81</xdr:col>
      <xdr:colOff>101600</xdr:colOff>
      <xdr:row>55</xdr:row>
      <xdr:rowOff>168360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13437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7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67080</xdr:rowOff>
    </xdr:from>
    <xdr:to>
      <xdr:col>76</xdr:col>
      <xdr:colOff>165100</xdr:colOff>
      <xdr:row>56</xdr:row>
      <xdr:rowOff>168680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13757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133279</xdr:rowOff>
    </xdr:from>
    <xdr:to>
      <xdr:col>72</xdr:col>
      <xdr:colOff>38100</xdr:colOff>
      <xdr:row>58</xdr:row>
      <xdr:rowOff>63429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54556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121472</xdr:rowOff>
    </xdr:from>
    <xdr:to>
      <xdr:col>67</xdr:col>
      <xdr:colOff>101600</xdr:colOff>
      <xdr:row>58</xdr:row>
      <xdr:rowOff>51622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42749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38179</xdr:rowOff>
    </xdr:from>
    <xdr:to>
      <xdr:col>85</xdr:col>
      <xdr:colOff>127000</xdr:colOff>
      <xdr:row>79</xdr:row>
      <xdr:rowOff>89734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11279"/>
          <a:ext cx="838200" cy="2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14449</xdr:rowOff>
    </xdr:from>
    <xdr:to>
      <xdr:col>81</xdr:col>
      <xdr:colOff>50800</xdr:colOff>
      <xdr:row>79</xdr:row>
      <xdr:rowOff>89734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7549"/>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40934</xdr:rowOff>
    </xdr:from>
    <xdr:to>
      <xdr:col>76</xdr:col>
      <xdr:colOff>114300</xdr:colOff>
      <xdr:row>78</xdr:row>
      <xdr:rowOff>14449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556784"/>
          <a:ext cx="889000" cy="8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40934</xdr:rowOff>
    </xdr:from>
    <xdr:to>
      <xdr:col>71</xdr:col>
      <xdr:colOff>177800</xdr:colOff>
      <xdr:row>76</xdr:row>
      <xdr:rowOff>166892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556784"/>
          <a:ext cx="889000" cy="6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158829</xdr:rowOff>
    </xdr:from>
    <xdr:to>
      <xdr:col>85</xdr:col>
      <xdr:colOff>177800</xdr:colOff>
      <xdr:row>78</xdr:row>
      <xdr:rowOff>88979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10256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38934</xdr:rowOff>
    </xdr:from>
    <xdr:to>
      <xdr:col>81</xdr:col>
      <xdr:colOff>101600</xdr:colOff>
      <xdr:row>79</xdr:row>
      <xdr:rowOff>140534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131661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135099</xdr:rowOff>
    </xdr:from>
    <xdr:to>
      <xdr:col>76</xdr:col>
      <xdr:colOff>165100</xdr:colOff>
      <xdr:row>78</xdr:row>
      <xdr:rowOff>65249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81776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161584</xdr:rowOff>
    </xdr:from>
    <xdr:to>
      <xdr:col>72</xdr:col>
      <xdr:colOff>38100</xdr:colOff>
      <xdr:row>73</xdr:row>
      <xdr:rowOff>91734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5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108261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2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116092</xdr:rowOff>
    </xdr:from>
    <xdr:to>
      <xdr:col>67</xdr:col>
      <xdr:colOff>101600</xdr:colOff>
      <xdr:row>77</xdr:row>
      <xdr:rowOff>46242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62769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142058</xdr:rowOff>
    </xdr:from>
    <xdr:to>
      <xdr:col>85</xdr:col>
      <xdr:colOff>127000</xdr:colOff>
      <xdr:row>97</xdr:row>
      <xdr:rowOff>168447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72708"/>
          <a:ext cx="8382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168447</xdr:rowOff>
    </xdr:from>
    <xdr:to>
      <xdr:col>81</xdr:col>
      <xdr:colOff>50800</xdr:colOff>
      <xdr:row>98</xdr:row>
      <xdr:rowOff>9001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99097"/>
          <a:ext cx="889000" cy="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9001</xdr:rowOff>
    </xdr:from>
    <xdr:to>
      <xdr:col>76</xdr:col>
      <xdr:colOff>114300</xdr:colOff>
      <xdr:row>98</xdr:row>
      <xdr:rowOff>26147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110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26147</xdr:rowOff>
    </xdr:from>
    <xdr:to>
      <xdr:col>71</xdr:col>
      <xdr:colOff>177800</xdr:colOff>
      <xdr:row>98</xdr:row>
      <xdr:rowOff>30074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8247"/>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91258</xdr:rowOff>
    </xdr:from>
    <xdr:to>
      <xdr:col>85</xdr:col>
      <xdr:colOff>177800</xdr:colOff>
      <xdr:row>98</xdr:row>
      <xdr:rowOff>21408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69685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117647</xdr:rowOff>
    </xdr:from>
    <xdr:to>
      <xdr:col>81</xdr:col>
      <xdr:colOff>101600</xdr:colOff>
      <xdr:row>98</xdr:row>
      <xdr:rowOff>47797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38924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129651</xdr:rowOff>
    </xdr:from>
    <xdr:to>
      <xdr:col>76</xdr:col>
      <xdr:colOff>165100</xdr:colOff>
      <xdr:row>98</xdr:row>
      <xdr:rowOff>59801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50928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146797</xdr:rowOff>
    </xdr:from>
    <xdr:to>
      <xdr:col>72</xdr:col>
      <xdr:colOff>38100</xdr:colOff>
      <xdr:row>98</xdr:row>
      <xdr:rowOff>76947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68074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150724</xdr:rowOff>
    </xdr:from>
    <xdr:to>
      <xdr:col>67</xdr:col>
      <xdr:colOff>101600</xdr:colOff>
      <xdr:row>98</xdr:row>
      <xdr:rowOff>80874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72001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％の増となっているが、議員定数の関係から類似団体内平均値と比較して高い水準で推移している。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の減となっているが、新公民館建設に関する事業費の減少が理由に挙げられる。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％の増となっているが、大雨被害に係る経費の増加が理由に挙げられる。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その他の目的別歳出決算額については、類似団体と比較して低い水準となっているものの、行財政改革や機構改革による事務効率の改善、予算要求額</a:t>
          </a:r>
          <a:r>
            <a:rPr kumimoji="1" lang="ja-JP" altLang="en-US" sz="1300">
              <a:latin typeface="ＭＳ Ｐゴシック" panose="020B0600070205080204" pitchFamily="50" charset="-128"/>
              <a:ea typeface="ＭＳ Ｐゴシック" panose="020B0600070205080204" pitchFamily="50" charset="-128"/>
            </a:rPr>
            <a:t>の精査により更なる歳出の縮減に努める必要がある。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実質収支比率は</a:t>
          </a:r>
          <a:r>
            <a:rPr kumimoji="1" lang="ja-JP" altLang="en-US" sz="1050">
              <a:solidFill>
                <a:sysClr val="windowText" lastClr="000000"/>
              </a:solidFill>
              <a:latin typeface="ＭＳ ゴシック" pitchFamily="49" charset="-128"/>
              <a:ea typeface="ＭＳ ゴシック" pitchFamily="49" charset="-128"/>
            </a:rPr>
            <a:t>、一般的に</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％が適正な範囲とされているが、令和</a:t>
          </a:r>
          <a:r>
            <a:rPr kumimoji="1" lang="en-US" altLang="ja-JP" sz="1050">
              <a:solidFill>
                <a:sysClr val="windowText" lastClr="000000"/>
              </a:solidFill>
              <a:latin typeface="ＭＳ ゴシック" pitchFamily="49" charset="-128"/>
              <a:ea typeface="ＭＳ ゴシック" pitchFamily="49" charset="-128"/>
            </a:rPr>
            <a:t>5</a:t>
          </a:r>
          <a:r>
            <a:rPr kumimoji="1" lang="ja-JP" altLang="en-US" sz="1050">
              <a:solidFill>
                <a:sysClr val="windowText" lastClr="000000"/>
              </a:solidFill>
              <a:latin typeface="ＭＳ ゴシック" pitchFamily="49" charset="-128"/>
              <a:ea typeface="ＭＳ ゴシック" pitchFamily="49" charset="-128"/>
            </a:rPr>
            <a:t>年度は</a:t>
          </a:r>
          <a:r>
            <a:rPr kumimoji="1" lang="en-US" altLang="ja-JP" sz="1050">
              <a:solidFill>
                <a:sysClr val="windowText" lastClr="000000"/>
              </a:solidFill>
              <a:latin typeface="ＭＳ ゴシック" pitchFamily="49" charset="-128"/>
              <a:ea typeface="ＭＳ ゴシック" pitchFamily="49" charset="-128"/>
            </a:rPr>
            <a:t>9.09</a:t>
          </a:r>
          <a:r>
            <a:rPr kumimoji="1" lang="ja-JP" altLang="en-US" sz="1050">
              <a:solidFill>
                <a:sysClr val="windowText" lastClr="000000"/>
              </a:solidFill>
              <a:latin typeface="ＭＳ ゴシック" pitchFamily="49" charset="-128"/>
              <a:ea typeface="ＭＳ ゴシック" pitchFamily="49" charset="-128"/>
            </a:rPr>
            <a:t>％であり、昨年度に引き続き財政に余力があったと分析される。しかしながら、実質単年度収支については、赤字化している。</a:t>
          </a:r>
        </a:p>
        <a:p>
          <a:r>
            <a:rPr kumimoji="1" lang="ja-JP" altLang="en-US" sz="1050">
              <a:solidFill>
                <a:sysClr val="windowText" lastClr="000000"/>
              </a:solidFill>
              <a:latin typeface="ＭＳ ゴシック" pitchFamily="49" charset="-128"/>
              <a:ea typeface="ＭＳ ゴシック" pitchFamily="49" charset="-128"/>
            </a:rPr>
            <a:t>財政調整基金残高については、令和元年激甚災害対応に係る基金の取り崩しによって減少していたが、標準財政規模比の</a:t>
          </a:r>
          <a:r>
            <a:rPr kumimoji="1" lang="en-US" altLang="ja-JP" sz="1050">
              <a:solidFill>
                <a:sysClr val="windowText" lastClr="000000"/>
              </a:solidFill>
              <a:latin typeface="ＭＳ ゴシック" pitchFamily="49" charset="-128"/>
              <a:ea typeface="ＭＳ ゴシック" pitchFamily="49" charset="-128"/>
            </a:rPr>
            <a:t>31.66</a:t>
          </a:r>
          <a:r>
            <a:rPr kumimoji="1" lang="ja-JP" altLang="en-US" sz="1050">
              <a:solidFill>
                <a:sysClr val="windowText" lastClr="000000"/>
              </a:solidFill>
              <a:latin typeface="ＭＳ ゴシック" pitchFamily="49" charset="-128"/>
              <a:ea typeface="ＭＳ ゴシック" pitchFamily="49" charset="-128"/>
            </a:rPr>
            <a:t>％で昨年度と同程度の水準を維持している。しかしながら、災害等に迅速に対応するためには、現状またはそれ以上の額が必要になることかと思われる。このため、現状維持または現状以上の状態にできるよう尽力したい。</a:t>
          </a:r>
        </a:p>
        <a:p>
          <a:r>
            <a:rPr kumimoji="1" lang="ja-JP" altLang="en-US" sz="1050">
              <a:solidFill>
                <a:sysClr val="windowText" lastClr="000000"/>
              </a:solidFill>
              <a:latin typeface="ＭＳ ゴシック" pitchFamily="49" charset="-128"/>
              <a:ea typeface="ＭＳ ゴシック" pitchFamily="49" charset="-128"/>
            </a:rPr>
            <a:t>以上のことから、今後も事務事業の見直し・統廃合な</a:t>
          </a:r>
          <a:r>
            <a:rPr kumimoji="1" lang="ja-JP" altLang="en-US" sz="1050">
              <a:latin typeface="ＭＳ ゴシック" pitchFamily="49" charset="-128"/>
              <a:ea typeface="ＭＳ ゴシック" pitchFamily="49" charset="-128"/>
            </a:rPr>
            <a:t>どの歳出合理化等、行財政改革を推進し実質収支比率等の水準の維持に向け、健全な財政運営に努めたい。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a:t>
          </a:r>
          <a:r>
            <a:rPr kumimoji="1" lang="ja-JP" altLang="en-US" sz="1400">
              <a:solidFill>
                <a:sysClr val="windowText" lastClr="000000"/>
              </a:solidFill>
              <a:latin typeface="ＭＳ ゴシック" pitchFamily="49" charset="-128"/>
              <a:ea typeface="ＭＳ ゴシック" pitchFamily="49" charset="-128"/>
            </a:rPr>
            <a:t>、資金不足に該当がないため、連結実質赤字比率についても該当はない。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特別会計については、浄化槽事業特別会計において資金不足が生じている。</a:t>
          </a:r>
        </a:p>
        <a:p>
          <a:r>
            <a:rPr kumimoji="1" lang="ja-JP" altLang="en-US" sz="1400">
              <a:solidFill>
                <a:sysClr val="windowText" lastClr="000000"/>
              </a:solidFill>
              <a:latin typeface="ＭＳ ゴシック" pitchFamily="49" charset="-128"/>
              <a:ea typeface="ＭＳ ゴシック" pitchFamily="49" charset="-128"/>
            </a:rPr>
            <a:t>この会計については令和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年度より公営企業会計となることに関連し、資金不足が生じたものと推察され、次年度以降の状況を注視していく必要がある。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公債費比率の分子は</a:t>
          </a:r>
          <a:r>
            <a:rPr kumimoji="1" lang="ja-JP" altLang="en-US" sz="1400">
              <a:solidFill>
                <a:sysClr val="windowText" lastClr="000000"/>
              </a:solidFill>
              <a:latin typeface="ＭＳ ゴシック" pitchFamily="49" charset="-128"/>
              <a:ea typeface="ＭＳ ゴシック" pitchFamily="49" charset="-128"/>
            </a:rPr>
            <a:t>、増加傾向にある。</a:t>
          </a:r>
        </a:p>
        <a:p>
          <a:r>
            <a:rPr kumimoji="1" lang="ja-JP" altLang="en-US" sz="1400">
              <a:solidFill>
                <a:sysClr val="windowText" lastClr="000000"/>
              </a:solidFill>
              <a:latin typeface="ＭＳ ゴシック" pitchFamily="49" charset="-128"/>
              <a:ea typeface="ＭＳ ゴシック" pitchFamily="49" charset="-128"/>
            </a:rPr>
            <a:t>地方債の償還に係る額の増加が主な要因である。</a:t>
          </a:r>
        </a:p>
        <a:p>
          <a:r>
            <a:rPr kumimoji="1" lang="ja-JP" altLang="en-US" sz="1400">
              <a:solidFill>
                <a:sysClr val="windowText" lastClr="000000"/>
              </a:solidFill>
              <a:latin typeface="ＭＳ ゴシック" pitchFamily="49" charset="-128"/>
              <a:ea typeface="ＭＳ ゴシック" pitchFamily="49" charset="-128"/>
            </a:rPr>
            <a:t>数年前に借り入れた一般会計債及び公営企業債の地方債据置期間が終了し、元金の償還が開始されるため、元利償還金等は徐々に増加していくものと予見される。</a:t>
          </a:r>
        </a:p>
        <a:p>
          <a:r>
            <a:rPr kumimoji="1" lang="ja-JP" altLang="en-US" sz="1400">
              <a:latin typeface="ＭＳ ゴシック" pitchFamily="49" charset="-128"/>
              <a:ea typeface="ＭＳ ゴシック" pitchFamily="49" charset="-128"/>
            </a:rPr>
            <a:t>実施事業について、町民目線で改めて事業の必要性を見つめ直すとともに、長期的な年次計画の再検討を行い、新規地方債の発行を抑制することで、安定した公債費負担比率に努める。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年度将来負担比率は、分子となる将来負担額が減少し、充当可能財源等が増加したために減少している。</a:t>
          </a:r>
        </a:p>
        <a:p>
          <a:r>
            <a:rPr kumimoji="1" lang="ja-JP" altLang="en-US" sz="1200">
              <a:solidFill>
                <a:sysClr val="windowText" lastClr="000000"/>
              </a:solidFill>
              <a:latin typeface="ＭＳ ゴシック" pitchFamily="49" charset="-128"/>
              <a:ea typeface="ＭＳ ゴシック" pitchFamily="49" charset="-128"/>
            </a:rPr>
            <a:t>充当可能財源等のうち、充当可能基金については、令和元年激甚災害対応に係る基金の取り崩しの影響で減少していたが、歳計剰余金の処分等に係る基金の積立額の増加によって回復できたため、以前の水準に戻っている。</a:t>
          </a:r>
        </a:p>
        <a:p>
          <a:r>
            <a:rPr kumimoji="1" lang="ja-JP" altLang="en-US" sz="1200">
              <a:latin typeface="ＭＳ ゴシック" pitchFamily="49" charset="-128"/>
              <a:ea typeface="ＭＳ ゴシック" pitchFamily="49" charset="-128"/>
            </a:rPr>
            <a:t>長期的な視点では、地方債現在高の増加、老朽化した公共施設の維持管理費及び更新費等の歳出圧力の上昇に伴う基金の取り崩しによって充当可能財源が減少し、将来負担比率が増加していくことが予見される。</a:t>
          </a:r>
        </a:p>
        <a:p>
          <a:r>
            <a:rPr kumimoji="1" lang="ja-JP" altLang="en-US" sz="1200">
              <a:latin typeface="ＭＳ ゴシック" pitchFamily="49" charset="-128"/>
              <a:ea typeface="ＭＳ ゴシック" pitchFamily="49" charset="-128"/>
            </a:rPr>
            <a:t>総合計画に基づき、計画的な積み立ての履行、新規事業優先度及び重要度（町民視点での事業の必要性）の再考、事業期間の延長が可能なものについては年次計画の再検討を行い、地方債の新規発行を抑えること等の対応で将来負担比率の上昇を抑え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年度に引き続き、歳入の増及び剰余金が発生したことによって積立を実施できたことが、基金増額の要因である。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事務事業の見直し（事業の緊急性・重要性等を勘案した上で実施事業を選別）、歳出経費の節減を行い、一般財源不足分への繰り入れを抑制していく。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また、歳計剰余金を含め計画的な積み立てを行うことで、基金保有額の安定を図る。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公共施設整備等基金：公共施設の整備及び修繕に充当する。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ふるさと応援基金：ふるさと納税を原資とし、まちづくりや地域づくりの形成等を図る。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福祉振興基金：福祉活動の促進及び快適な生活環境の形成等を図る。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森林環境譲与税基金：間伐や担い手の確保、木材利用の促進、普及啓発等の森林整備に資する。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基金：公共施設整備等に対する充当財源として取り崩しを行った。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ふるさと応援基金：高齢者等外出支援タクシー利用助成事業等に対する充当財源として取り崩しを行ったが、それ以上に積み立てを実施したことにより増加した。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福祉振興基金：基金の取り崩し及び積み立てを実施しなかったため、増減額に変化が生じなかった。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森林環境譲与税基金：毎年の譲与税額が少額のため、将来的な森林整備等に向けた積み立てを実施したことによって増加した。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：大規模建設事業や公共施設の老朽化による維持管理、更新といった歳出圧力が強まることに備えて、基金の積み立てを積極的に行うよう努める。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ふるさと応援基金：まちづくり、地域づくりの形成等を図るため、健全な基金運営を行うよう努める。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福祉振興基金：福祉センターをはじめとする住民福祉に資する施設の長寿命化を図るため、健全な基金運営を行うよう努める。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森林環境譲与税基金：森林環境譲与税を原資としているが、毎年の譲与税額が少額のため、一定の期間の積み立てを経て、森林整備等に充当することとする。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財源不足を補うための減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財政調整基金は、年度間の財源調整を図るための大切な財源であるため、今後も残高を標準財政規模の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％程度以上となるよう安定的な維持に努める。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普通交付税算入による増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将来的に元利償還費の増加が予見されるため、地方債の償還計画を踏まえ、健全な基金運営に努める。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4738752</v>
      </c>
      <c r="BO4" s="436"/>
      <c r="BP4" s="436"/>
      <c r="BQ4" s="436"/>
      <c r="BR4" s="436"/>
      <c r="BS4" s="436"/>
      <c r="BT4" s="436"/>
      <c r="BU4" s="437"/>
      <c r="BV4" s="435">
        <v>5527129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9.1</v>
      </c>
      <c r="CU4" s="576"/>
      <c r="CV4" s="576"/>
      <c r="CW4" s="576"/>
      <c r="CX4" s="576"/>
      <c r="CY4" s="576"/>
      <c r="CZ4" s="576"/>
      <c r="DA4" s="577"/>
      <c r="DB4" s="575">
        <v>10.7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4443951</v>
      </c>
      <c r="BO5" s="407"/>
      <c r="BP5" s="407"/>
      <c r="BQ5" s="407"/>
      <c r="BR5" s="407"/>
      <c r="BS5" s="407"/>
      <c r="BT5" s="407"/>
      <c r="BU5" s="408"/>
      <c r="BV5" s="406">
        <v>5210674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90.8</v>
      </c>
      <c r="CU5" s="404"/>
      <c r="CV5" s="404"/>
      <c r="CW5" s="404"/>
      <c r="CX5" s="404"/>
      <c r="CY5" s="404"/>
      <c r="CZ5" s="404"/>
      <c r="DA5" s="405"/>
      <c r="DB5" s="403">
        <v>87.5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294801</v>
      </c>
      <c r="BO6" s="407"/>
      <c r="BP6" s="407"/>
      <c r="BQ6" s="407"/>
      <c r="BR6" s="407"/>
      <c r="BS6" s="407"/>
      <c r="BT6" s="407"/>
      <c r="BU6" s="408"/>
      <c r="BV6" s="406">
        <v>316455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91.6</v>
      </c>
      <c r="CU6" s="550"/>
      <c r="CV6" s="550"/>
      <c r="CW6" s="550"/>
      <c r="CX6" s="550"/>
      <c r="CY6" s="550"/>
      <c r="CZ6" s="550"/>
      <c r="DA6" s="551"/>
      <c r="DB6" s="549">
        <v>89.2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34960</v>
      </c>
      <c r="BO7" s="407"/>
      <c r="BP7" s="407"/>
      <c r="BQ7" s="407"/>
      <c r="BR7" s="407"/>
      <c r="BS7" s="407"/>
      <c r="BT7" s="407"/>
      <c r="BU7" s="408"/>
      <c r="BV7" s="406">
        <v>14950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2858054</v>
      </c>
      <c r="CU7" s="407"/>
      <c r="CV7" s="407"/>
      <c r="CW7" s="407"/>
      <c r="CX7" s="407"/>
      <c r="CY7" s="407"/>
      <c r="CZ7" s="407"/>
      <c r="DA7" s="408"/>
      <c r="DB7" s="406">
        <v>2814909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259841</v>
      </c>
      <c r="BO8" s="407"/>
      <c r="BP8" s="407"/>
      <c r="BQ8" s="407"/>
      <c r="BR8" s="407"/>
      <c r="BS8" s="407"/>
      <c r="BT8" s="407"/>
      <c r="BU8" s="408"/>
      <c r="BV8" s="406">
        <v>301505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6721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-41664</v>
      </c>
      <c r="BO9" s="407"/>
      <c r="BP9" s="407"/>
      <c r="BQ9" s="407"/>
      <c r="BR9" s="407"/>
      <c r="BS9" s="407"/>
      <c r="BT9" s="407"/>
      <c r="BU9" s="408"/>
      <c r="BV9" s="406">
        <v>-246173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11.3</v>
      </c>
      <c r="CU9" s="404"/>
      <c r="CV9" s="404"/>
      <c r="CW9" s="404"/>
      <c r="CX9" s="404"/>
      <c r="CY9" s="404"/>
      <c r="CZ9" s="404"/>
      <c r="DA9" s="405"/>
      <c r="DB9" s="403">
        <v>10.1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7337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165209</v>
      </c>
      <c r="BO10" s="407"/>
      <c r="BP10" s="407"/>
      <c r="BQ10" s="407"/>
      <c r="BR10" s="407"/>
      <c r="BS10" s="407"/>
      <c r="BT10" s="407"/>
      <c r="BU10" s="408"/>
      <c r="BV10" s="406">
        <v>310010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6316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181800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6204</v>
      </c>
      <c r="S13" s="494"/>
      <c r="T13" s="494"/>
      <c r="U13" s="494"/>
      <c r="V13" s="495"/>
      <c r="W13" s="496" t="s">
        <v>130</v>
      </c>
      <c r="X13" s="392"/>
      <c r="Y13" s="392"/>
      <c r="Z13" s="392"/>
      <c r="AA13" s="392"/>
      <c r="AB13" s="393"/>
      <c r="AC13" s="359">
        <v>280</v>
      </c>
      <c r="AD13" s="360"/>
      <c r="AE13" s="360"/>
      <c r="AF13" s="360"/>
      <c r="AG13" s="361"/>
      <c r="AH13" s="359">
        <v>375</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-58255</v>
      </c>
      <c r="BO13" s="407"/>
      <c r="BP13" s="407"/>
      <c r="BQ13" s="407"/>
      <c r="BR13" s="407"/>
      <c r="BS13" s="407"/>
      <c r="BT13" s="407"/>
      <c r="BU13" s="408"/>
      <c r="BV13" s="406">
        <v>63837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6.6</v>
      </c>
      <c r="CU13" s="404"/>
      <c r="CV13" s="404"/>
      <c r="CW13" s="404"/>
      <c r="CX13" s="404"/>
      <c r="CY13" s="404"/>
      <c r="CZ13" s="404"/>
      <c r="DA13" s="405"/>
      <c r="DB13" s="403">
        <v>5.9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6444</v>
      </c>
      <c r="S14" s="494"/>
      <c r="T14" s="494"/>
      <c r="U14" s="494"/>
      <c r="V14" s="495"/>
      <c r="W14" s="497"/>
      <c r="X14" s="395"/>
      <c r="Y14" s="395"/>
      <c r="Z14" s="395"/>
      <c r="AA14" s="395"/>
      <c r="AB14" s="396"/>
      <c r="AC14" s="486">
        <v>9.1999999999999993</v>
      </c>
      <c r="AD14" s="487"/>
      <c r="AE14" s="487"/>
      <c r="AF14" s="487"/>
      <c r="AG14" s="488"/>
      <c r="AH14" s="486">
        <v>10.9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6343</v>
      </c>
      <c r="S15" s="494"/>
      <c r="T15" s="494"/>
      <c r="U15" s="494"/>
      <c r="V15" s="495"/>
      <c r="W15" s="496" t="s">
        <v>137</v>
      </c>
      <c r="X15" s="392"/>
      <c r="Y15" s="392"/>
      <c r="Z15" s="392"/>
      <c r="AA15" s="392"/>
      <c r="AB15" s="393"/>
      <c r="AC15" s="359">
        <v>809</v>
      </c>
      <c r="AD15" s="360"/>
      <c r="AE15" s="360"/>
      <c r="AF15" s="360"/>
      <c r="AG15" s="361"/>
      <c r="AH15" s="359">
        <v>909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1256848</v>
      </c>
      <c r="BO15" s="436"/>
      <c r="BP15" s="436"/>
      <c r="BQ15" s="436"/>
      <c r="BR15" s="436"/>
      <c r="BS15" s="436"/>
      <c r="BT15" s="436"/>
      <c r="BU15" s="437"/>
      <c r="BV15" s="435">
        <v>1266622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26.6</v>
      </c>
      <c r="AD16" s="487"/>
      <c r="AE16" s="487"/>
      <c r="AF16" s="487"/>
      <c r="AG16" s="488"/>
      <c r="AH16" s="486">
        <v>26.4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2489628</v>
      </c>
      <c r="BO16" s="407"/>
      <c r="BP16" s="407"/>
      <c r="BQ16" s="407"/>
      <c r="BR16" s="407"/>
      <c r="BS16" s="407"/>
      <c r="BT16" s="407"/>
      <c r="BU16" s="408"/>
      <c r="BV16" s="406">
        <v>2410865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1951</v>
      </c>
      <c r="AD17" s="360"/>
      <c r="AE17" s="360"/>
      <c r="AF17" s="360"/>
      <c r="AG17" s="361"/>
      <c r="AH17" s="359">
        <v>2157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1604350</v>
      </c>
      <c r="BO17" s="407"/>
      <c r="BP17" s="407"/>
      <c r="BQ17" s="407"/>
      <c r="BR17" s="407"/>
      <c r="BS17" s="407"/>
      <c r="BT17" s="407"/>
      <c r="BU17" s="408"/>
      <c r="BV17" s="406">
        <v>1618336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47.11</v>
      </c>
      <c r="M18" s="459"/>
      <c r="N18" s="459"/>
      <c r="O18" s="459"/>
      <c r="P18" s="459"/>
      <c r="Q18" s="459"/>
      <c r="R18" s="460"/>
      <c r="S18" s="460"/>
      <c r="T18" s="460"/>
      <c r="U18" s="460"/>
      <c r="V18" s="461"/>
      <c r="W18" s="477"/>
      <c r="X18" s="478"/>
      <c r="Y18" s="478"/>
      <c r="Z18" s="478"/>
      <c r="AA18" s="478"/>
      <c r="AB18" s="502"/>
      <c r="AC18" s="376">
        <v>64.2</v>
      </c>
      <c r="AD18" s="377"/>
      <c r="AE18" s="377"/>
      <c r="AF18" s="377"/>
      <c r="AG18" s="462"/>
      <c r="AH18" s="376">
        <v>62.7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2581013</v>
      </c>
      <c r="BO18" s="407"/>
      <c r="BP18" s="407"/>
      <c r="BQ18" s="407"/>
      <c r="BR18" s="407"/>
      <c r="BS18" s="407"/>
      <c r="BT18" s="407"/>
      <c r="BU18" s="408"/>
      <c r="BV18" s="406">
        <v>2466166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143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3599557</v>
      </c>
      <c r="BO19" s="407"/>
      <c r="BP19" s="407"/>
      <c r="BQ19" s="407"/>
      <c r="BR19" s="407"/>
      <c r="BS19" s="407"/>
      <c r="BT19" s="407"/>
      <c r="BU19" s="408"/>
      <c r="BV19" s="406">
        <v>3673917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2517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4259729</v>
      </c>
      <c r="BO22" s="436"/>
      <c r="BP22" s="436"/>
      <c r="BQ22" s="436"/>
      <c r="BR22" s="436"/>
      <c r="BS22" s="436"/>
      <c r="BT22" s="436"/>
      <c r="BU22" s="437"/>
      <c r="BV22" s="435">
        <v>4218346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4003686</v>
      </c>
      <c r="BO23" s="407"/>
      <c r="BP23" s="407"/>
      <c r="BQ23" s="407"/>
      <c r="BR23" s="407"/>
      <c r="BS23" s="407"/>
      <c r="BT23" s="407"/>
      <c r="BU23" s="408"/>
      <c r="BV23" s="406">
        <v>3938269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7880</v>
      </c>
      <c r="R24" s="360"/>
      <c r="S24" s="360"/>
      <c r="T24" s="360"/>
      <c r="U24" s="360"/>
      <c r="V24" s="361"/>
      <c r="W24" s="449"/>
      <c r="X24" s="386"/>
      <c r="Y24" s="387"/>
      <c r="Z24" s="362" t="s">
        <v>162</v>
      </c>
      <c r="AA24" s="363"/>
      <c r="AB24" s="363"/>
      <c r="AC24" s="363"/>
      <c r="AD24" s="363"/>
      <c r="AE24" s="363"/>
      <c r="AF24" s="363"/>
      <c r="AG24" s="364"/>
      <c r="AH24" s="359">
        <v>90</v>
      </c>
      <c r="AI24" s="360"/>
      <c r="AJ24" s="360"/>
      <c r="AK24" s="360"/>
      <c r="AL24" s="361"/>
      <c r="AM24" s="359">
        <v>274230</v>
      </c>
      <c r="AN24" s="360"/>
      <c r="AO24" s="360"/>
      <c r="AP24" s="360"/>
      <c r="AQ24" s="360"/>
      <c r="AR24" s="361"/>
      <c r="AS24" s="359">
        <v>3047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2796372</v>
      </c>
      <c r="BO24" s="407"/>
      <c r="BP24" s="407"/>
      <c r="BQ24" s="407"/>
      <c r="BR24" s="407"/>
      <c r="BS24" s="407"/>
      <c r="BT24" s="407"/>
      <c r="BU24" s="408"/>
      <c r="BV24" s="406">
        <v>2627012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6390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121</v>
      </c>
      <c r="BO25" s="436"/>
      <c r="BP25" s="436"/>
      <c r="BQ25" s="436"/>
      <c r="BR25" s="436"/>
      <c r="BS25" s="436"/>
      <c r="BT25" s="436"/>
      <c r="BU25" s="437"/>
      <c r="BV25" s="435">
        <v>9002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5770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2850</v>
      </c>
      <c r="R27" s="360"/>
      <c r="S27" s="360"/>
      <c r="T27" s="360"/>
      <c r="U27" s="360"/>
      <c r="V27" s="361"/>
      <c r="W27" s="449"/>
      <c r="X27" s="386"/>
      <c r="Y27" s="387"/>
      <c r="Z27" s="362" t="s">
        <v>172</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2370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904916</v>
      </c>
      <c r="BO28" s="436"/>
      <c r="BP28" s="436"/>
      <c r="BQ28" s="436"/>
      <c r="BR28" s="436"/>
      <c r="BS28" s="436"/>
      <c r="BT28" s="436"/>
      <c r="BU28" s="437"/>
      <c r="BV28" s="435">
        <v>921507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10</v>
      </c>
      <c r="M29" s="360"/>
      <c r="N29" s="360"/>
      <c r="O29" s="360"/>
      <c r="P29" s="361"/>
      <c r="Q29" s="359">
        <v>2140</v>
      </c>
      <c r="R29" s="360"/>
      <c r="S29" s="360"/>
      <c r="T29" s="360"/>
      <c r="U29" s="360"/>
      <c r="V29" s="361"/>
      <c r="W29" s="450"/>
      <c r="X29" s="451"/>
      <c r="Y29" s="452"/>
      <c r="Z29" s="362" t="s">
        <v>178</v>
      </c>
      <c r="AA29" s="363"/>
      <c r="AB29" s="363"/>
      <c r="AC29" s="363"/>
      <c r="AD29" s="363"/>
      <c r="AE29" s="363"/>
      <c r="AF29" s="363"/>
      <c r="AG29" s="364"/>
      <c r="AH29" s="359">
        <v>90</v>
      </c>
      <c r="AI29" s="360"/>
      <c r="AJ29" s="360"/>
      <c r="AK29" s="360"/>
      <c r="AL29" s="361"/>
      <c r="AM29" s="359">
        <v>274230</v>
      </c>
      <c r="AN29" s="360"/>
      <c r="AO29" s="360"/>
      <c r="AP29" s="360"/>
      <c r="AQ29" s="360"/>
      <c r="AR29" s="361"/>
      <c r="AS29" s="359">
        <v>3047</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93202</v>
      </c>
      <c r="BO29" s="407"/>
      <c r="BP29" s="407"/>
      <c r="BQ29" s="407"/>
      <c r="BR29" s="407"/>
      <c r="BS29" s="407"/>
      <c r="BT29" s="407"/>
      <c r="BU29" s="408"/>
      <c r="BV29" s="406">
        <v>79174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1027549</v>
      </c>
      <c r="BO30" s="441"/>
      <c r="BP30" s="441"/>
      <c r="BQ30" s="441"/>
      <c r="BR30" s="441"/>
      <c r="BS30" s="441"/>
      <c r="BT30" s="441"/>
      <c r="BU30" s="442"/>
      <c r="BV30" s="440">
        <v>1003106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長生郡市広域市町村圏組合（一般会計）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浄化槽事業特別会計</v>
      </c>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長生郡市広域市町村圏組合（火葬場・斎場会計）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長生郡市広域市町村圏組合（水道事業会計）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長生郡市広域市町村圏組合（病院事業会計）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九十九里地域水道企業団（水道用水供給事業会計）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千葉県市町村総合事務組合（一般会計）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千葉県市町村総合事務組合（千葉県自治会館管理運営特別会計）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千葉県市町村総合事務組合（千葉県自治研修センター特別会計）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千葉県市町村総合事務組合（千葉県市町村交通災害共済特別会計）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千葉県後期高齢者医療広域連合（一般会計）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KVBn+Z/9NDK/3CwCQjY7OG3UqoVFHPIfYnIdZBxA7vrizdxpCgrN/cxPB8xDQiTOW/F2ics1fyXz5cska61sw==" saltValue="D0ZdgFP3PzUvQjqceTf9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1232298</v>
      </c>
      <c r="S5" s="664"/>
      <c r="T5" s="664"/>
      <c r="U5" s="664"/>
      <c r="V5" s="664"/>
      <c r="W5" s="664"/>
      <c r="X5" s="664"/>
      <c r="Y5" s="689"/>
      <c r="Z5" s="702">
        <v>26</v>
      </c>
      <c r="AA5" s="702"/>
      <c r="AB5" s="702"/>
      <c r="AC5" s="702"/>
      <c r="AD5" s="703">
        <v>1232298</v>
      </c>
      <c r="AE5" s="703"/>
      <c r="AF5" s="703"/>
      <c r="AG5" s="703"/>
      <c r="AH5" s="703"/>
      <c r="AI5" s="703"/>
      <c r="AJ5" s="703"/>
      <c r="AK5" s="703"/>
      <c r="AL5" s="690">
        <v>43.7</v>
      </c>
      <c r="AM5" s="672"/>
      <c r="AN5" s="672"/>
      <c r="AO5" s="691"/>
      <c r="AP5" s="666" t="s">
        <v>217</v>
      </c>
      <c r="AQ5" s="667"/>
      <c r="AR5" s="667"/>
      <c r="AS5" s="667"/>
      <c r="AT5" s="667"/>
      <c r="AU5" s="667"/>
      <c r="AV5" s="667"/>
      <c r="AW5" s="667"/>
      <c r="AX5" s="667"/>
      <c r="AY5" s="667"/>
      <c r="AZ5" s="667"/>
      <c r="BA5" s="667"/>
      <c r="BB5" s="667"/>
      <c r="BC5" s="667"/>
      <c r="BD5" s="667"/>
      <c r="BE5" s="667"/>
      <c r="BF5" s="668"/>
      <c r="BG5" s="608">
        <v>1230076</v>
      </c>
      <c r="BH5" s="609"/>
      <c r="BI5" s="609"/>
      <c r="BJ5" s="609"/>
      <c r="BK5" s="609"/>
      <c r="BL5" s="609"/>
      <c r="BM5" s="609"/>
      <c r="BN5" s="610"/>
      <c r="BO5" s="646">
        <v>99.8</v>
      </c>
      <c r="BP5" s="646"/>
      <c r="BQ5" s="646"/>
      <c r="BR5" s="646"/>
      <c r="BS5" s="647" t="s">
        <v>121</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62106</v>
      </c>
      <c r="S6" s="609"/>
      <c r="T6" s="609"/>
      <c r="U6" s="609"/>
      <c r="V6" s="609"/>
      <c r="W6" s="609"/>
      <c r="X6" s="609"/>
      <c r="Y6" s="610"/>
      <c r="Z6" s="646">
        <v>1.3</v>
      </c>
      <c r="AA6" s="646"/>
      <c r="AB6" s="646"/>
      <c r="AC6" s="646"/>
      <c r="AD6" s="647">
        <v>62106</v>
      </c>
      <c r="AE6" s="647"/>
      <c r="AF6" s="647"/>
      <c r="AG6" s="647"/>
      <c r="AH6" s="647"/>
      <c r="AI6" s="647"/>
      <c r="AJ6" s="647"/>
      <c r="AK6" s="647"/>
      <c r="AL6" s="611">
        <v>2.2000000000000002</v>
      </c>
      <c r="AM6" s="612"/>
      <c r="AN6" s="612"/>
      <c r="AO6" s="648"/>
      <c r="AP6" s="605" t="s">
        <v>222</v>
      </c>
      <c r="AQ6" s="606"/>
      <c r="AR6" s="606"/>
      <c r="AS6" s="606"/>
      <c r="AT6" s="606"/>
      <c r="AU6" s="606"/>
      <c r="AV6" s="606"/>
      <c r="AW6" s="606"/>
      <c r="AX6" s="606"/>
      <c r="AY6" s="606"/>
      <c r="AZ6" s="606"/>
      <c r="BA6" s="606"/>
      <c r="BB6" s="606"/>
      <c r="BC6" s="606"/>
      <c r="BD6" s="606"/>
      <c r="BE6" s="606"/>
      <c r="BF6" s="607"/>
      <c r="BG6" s="608">
        <v>1230076</v>
      </c>
      <c r="BH6" s="609"/>
      <c r="BI6" s="609"/>
      <c r="BJ6" s="609"/>
      <c r="BK6" s="609"/>
      <c r="BL6" s="609"/>
      <c r="BM6" s="609"/>
      <c r="BN6" s="610"/>
      <c r="BO6" s="646">
        <v>99.8</v>
      </c>
      <c r="BP6" s="646"/>
      <c r="BQ6" s="646"/>
      <c r="BR6" s="646"/>
      <c r="BS6" s="647" t="s">
        <v>121</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70104</v>
      </c>
      <c r="CS6" s="609"/>
      <c r="CT6" s="609"/>
      <c r="CU6" s="609"/>
      <c r="CV6" s="609"/>
      <c r="CW6" s="609"/>
      <c r="CX6" s="609"/>
      <c r="CY6" s="610"/>
      <c r="CZ6" s="690">
        <v>1.6</v>
      </c>
      <c r="DA6" s="672"/>
      <c r="DB6" s="672"/>
      <c r="DC6" s="692"/>
      <c r="DD6" s="614" t="s">
        <v>121</v>
      </c>
      <c r="DE6" s="609"/>
      <c r="DF6" s="609"/>
      <c r="DG6" s="609"/>
      <c r="DH6" s="609"/>
      <c r="DI6" s="609"/>
      <c r="DJ6" s="609"/>
      <c r="DK6" s="609"/>
      <c r="DL6" s="609"/>
      <c r="DM6" s="609"/>
      <c r="DN6" s="609"/>
      <c r="DO6" s="609"/>
      <c r="DP6" s="610"/>
      <c r="DQ6" s="614">
        <v>70104</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363</v>
      </c>
      <c r="S7" s="609"/>
      <c r="T7" s="609"/>
      <c r="U7" s="609"/>
      <c r="V7" s="609"/>
      <c r="W7" s="609"/>
      <c r="X7" s="609"/>
      <c r="Y7" s="610"/>
      <c r="Z7" s="646">
        <v>0</v>
      </c>
      <c r="AA7" s="646"/>
      <c r="AB7" s="646"/>
      <c r="AC7" s="646"/>
      <c r="AD7" s="647">
        <v>363</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355258</v>
      </c>
      <c r="BH7" s="609"/>
      <c r="BI7" s="609"/>
      <c r="BJ7" s="609"/>
      <c r="BK7" s="609"/>
      <c r="BL7" s="609"/>
      <c r="BM7" s="609"/>
      <c r="BN7" s="610"/>
      <c r="BO7" s="646">
        <v>28.8</v>
      </c>
      <c r="BP7" s="646"/>
      <c r="BQ7" s="646"/>
      <c r="BR7" s="646"/>
      <c r="BS7" s="647" t="s">
        <v>121</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1189626</v>
      </c>
      <c r="CS7" s="609"/>
      <c r="CT7" s="609"/>
      <c r="CU7" s="609"/>
      <c r="CV7" s="609"/>
      <c r="CW7" s="609"/>
      <c r="CX7" s="609"/>
      <c r="CY7" s="610"/>
      <c r="CZ7" s="646">
        <v>26.8</v>
      </c>
      <c r="DA7" s="646"/>
      <c r="DB7" s="646"/>
      <c r="DC7" s="646"/>
      <c r="DD7" s="614">
        <v>119048</v>
      </c>
      <c r="DE7" s="609"/>
      <c r="DF7" s="609"/>
      <c r="DG7" s="609"/>
      <c r="DH7" s="609"/>
      <c r="DI7" s="609"/>
      <c r="DJ7" s="609"/>
      <c r="DK7" s="609"/>
      <c r="DL7" s="609"/>
      <c r="DM7" s="609"/>
      <c r="DN7" s="609"/>
      <c r="DO7" s="609"/>
      <c r="DP7" s="610"/>
      <c r="DQ7" s="614">
        <v>929350</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5135</v>
      </c>
      <c r="S8" s="609"/>
      <c r="T8" s="609"/>
      <c r="U8" s="609"/>
      <c r="V8" s="609"/>
      <c r="W8" s="609"/>
      <c r="X8" s="609"/>
      <c r="Y8" s="610"/>
      <c r="Z8" s="646">
        <v>0.1</v>
      </c>
      <c r="AA8" s="646"/>
      <c r="AB8" s="646"/>
      <c r="AC8" s="646"/>
      <c r="AD8" s="647">
        <v>5135</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12554</v>
      </c>
      <c r="BH8" s="609"/>
      <c r="BI8" s="609"/>
      <c r="BJ8" s="609"/>
      <c r="BK8" s="609"/>
      <c r="BL8" s="609"/>
      <c r="BM8" s="609"/>
      <c r="BN8" s="610"/>
      <c r="BO8" s="646">
        <v>1</v>
      </c>
      <c r="BP8" s="646"/>
      <c r="BQ8" s="646"/>
      <c r="BR8" s="646"/>
      <c r="BS8" s="647" t="s">
        <v>121</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1021460</v>
      </c>
      <c r="CS8" s="609"/>
      <c r="CT8" s="609"/>
      <c r="CU8" s="609"/>
      <c r="CV8" s="609"/>
      <c r="CW8" s="609"/>
      <c r="CX8" s="609"/>
      <c r="CY8" s="610"/>
      <c r="CZ8" s="646">
        <v>23</v>
      </c>
      <c r="DA8" s="646"/>
      <c r="DB8" s="646"/>
      <c r="DC8" s="646"/>
      <c r="DD8" s="614">
        <v>1564</v>
      </c>
      <c r="DE8" s="609"/>
      <c r="DF8" s="609"/>
      <c r="DG8" s="609"/>
      <c r="DH8" s="609"/>
      <c r="DI8" s="609"/>
      <c r="DJ8" s="609"/>
      <c r="DK8" s="609"/>
      <c r="DL8" s="609"/>
      <c r="DM8" s="609"/>
      <c r="DN8" s="609"/>
      <c r="DO8" s="609"/>
      <c r="DP8" s="610"/>
      <c r="DQ8" s="614">
        <v>686109</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6104</v>
      </c>
      <c r="S9" s="609"/>
      <c r="T9" s="609"/>
      <c r="U9" s="609"/>
      <c r="V9" s="609"/>
      <c r="W9" s="609"/>
      <c r="X9" s="609"/>
      <c r="Y9" s="610"/>
      <c r="Z9" s="646">
        <v>0.1</v>
      </c>
      <c r="AA9" s="646"/>
      <c r="AB9" s="646"/>
      <c r="AC9" s="646"/>
      <c r="AD9" s="647">
        <v>6104</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274819</v>
      </c>
      <c r="BH9" s="609"/>
      <c r="BI9" s="609"/>
      <c r="BJ9" s="609"/>
      <c r="BK9" s="609"/>
      <c r="BL9" s="609"/>
      <c r="BM9" s="609"/>
      <c r="BN9" s="610"/>
      <c r="BO9" s="646">
        <v>22.3</v>
      </c>
      <c r="BP9" s="646"/>
      <c r="BQ9" s="646"/>
      <c r="BR9" s="646"/>
      <c r="BS9" s="647" t="s">
        <v>121</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341983</v>
      </c>
      <c r="CS9" s="609"/>
      <c r="CT9" s="609"/>
      <c r="CU9" s="609"/>
      <c r="CV9" s="609"/>
      <c r="CW9" s="609"/>
      <c r="CX9" s="609"/>
      <c r="CY9" s="610"/>
      <c r="CZ9" s="646">
        <v>7.7</v>
      </c>
      <c r="DA9" s="646"/>
      <c r="DB9" s="646"/>
      <c r="DC9" s="646"/>
      <c r="DD9" s="614" t="s">
        <v>121</v>
      </c>
      <c r="DE9" s="609"/>
      <c r="DF9" s="609"/>
      <c r="DG9" s="609"/>
      <c r="DH9" s="609"/>
      <c r="DI9" s="609"/>
      <c r="DJ9" s="609"/>
      <c r="DK9" s="609"/>
      <c r="DL9" s="609"/>
      <c r="DM9" s="609"/>
      <c r="DN9" s="609"/>
      <c r="DO9" s="609"/>
      <c r="DP9" s="610"/>
      <c r="DQ9" s="614">
        <v>314518</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24727</v>
      </c>
      <c r="BH10" s="609"/>
      <c r="BI10" s="609"/>
      <c r="BJ10" s="609"/>
      <c r="BK10" s="609"/>
      <c r="BL10" s="609"/>
      <c r="BM10" s="609"/>
      <c r="BN10" s="610"/>
      <c r="BO10" s="646">
        <v>2</v>
      </c>
      <c r="BP10" s="646"/>
      <c r="BQ10" s="646"/>
      <c r="BR10" s="646"/>
      <c r="BS10" s="647" t="s">
        <v>121</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188057</v>
      </c>
      <c r="S11" s="609"/>
      <c r="T11" s="609"/>
      <c r="U11" s="609"/>
      <c r="V11" s="609"/>
      <c r="W11" s="609"/>
      <c r="X11" s="609"/>
      <c r="Y11" s="610"/>
      <c r="Z11" s="611">
        <v>4</v>
      </c>
      <c r="AA11" s="612"/>
      <c r="AB11" s="612"/>
      <c r="AC11" s="613"/>
      <c r="AD11" s="614">
        <v>188057</v>
      </c>
      <c r="AE11" s="609"/>
      <c r="AF11" s="609"/>
      <c r="AG11" s="609"/>
      <c r="AH11" s="609"/>
      <c r="AI11" s="609"/>
      <c r="AJ11" s="609"/>
      <c r="AK11" s="610"/>
      <c r="AL11" s="611">
        <v>6.7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43158</v>
      </c>
      <c r="BH11" s="609"/>
      <c r="BI11" s="609"/>
      <c r="BJ11" s="609"/>
      <c r="BK11" s="609"/>
      <c r="BL11" s="609"/>
      <c r="BM11" s="609"/>
      <c r="BN11" s="610"/>
      <c r="BO11" s="646">
        <v>3.5</v>
      </c>
      <c r="BP11" s="646"/>
      <c r="BQ11" s="646"/>
      <c r="BR11" s="646"/>
      <c r="BS11" s="647" t="s">
        <v>121</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199941</v>
      </c>
      <c r="CS11" s="609"/>
      <c r="CT11" s="609"/>
      <c r="CU11" s="609"/>
      <c r="CV11" s="609"/>
      <c r="CW11" s="609"/>
      <c r="CX11" s="609"/>
      <c r="CY11" s="610"/>
      <c r="CZ11" s="646">
        <v>4.5</v>
      </c>
      <c r="DA11" s="646"/>
      <c r="DB11" s="646"/>
      <c r="DC11" s="646"/>
      <c r="DD11" s="614">
        <v>20118</v>
      </c>
      <c r="DE11" s="609"/>
      <c r="DF11" s="609"/>
      <c r="DG11" s="609"/>
      <c r="DH11" s="609"/>
      <c r="DI11" s="609"/>
      <c r="DJ11" s="609"/>
      <c r="DK11" s="609"/>
      <c r="DL11" s="609"/>
      <c r="DM11" s="609"/>
      <c r="DN11" s="609"/>
      <c r="DO11" s="609"/>
      <c r="DP11" s="610"/>
      <c r="DQ11" s="614">
        <v>159130</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55850</v>
      </c>
      <c r="S12" s="609"/>
      <c r="T12" s="609"/>
      <c r="U12" s="609"/>
      <c r="V12" s="609"/>
      <c r="W12" s="609"/>
      <c r="X12" s="609"/>
      <c r="Y12" s="610"/>
      <c r="Z12" s="646">
        <v>1.2</v>
      </c>
      <c r="AA12" s="646"/>
      <c r="AB12" s="646"/>
      <c r="AC12" s="646"/>
      <c r="AD12" s="647">
        <v>55850</v>
      </c>
      <c r="AE12" s="647"/>
      <c r="AF12" s="647"/>
      <c r="AG12" s="647"/>
      <c r="AH12" s="647"/>
      <c r="AI12" s="647"/>
      <c r="AJ12" s="647"/>
      <c r="AK12" s="647"/>
      <c r="AL12" s="611">
        <v>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802533</v>
      </c>
      <c r="BH12" s="609"/>
      <c r="BI12" s="609"/>
      <c r="BJ12" s="609"/>
      <c r="BK12" s="609"/>
      <c r="BL12" s="609"/>
      <c r="BM12" s="609"/>
      <c r="BN12" s="610"/>
      <c r="BO12" s="646">
        <v>65.099999999999994</v>
      </c>
      <c r="BP12" s="646"/>
      <c r="BQ12" s="646"/>
      <c r="BR12" s="646"/>
      <c r="BS12" s="647" t="s">
        <v>121</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30708</v>
      </c>
      <c r="CS12" s="609"/>
      <c r="CT12" s="609"/>
      <c r="CU12" s="609"/>
      <c r="CV12" s="609"/>
      <c r="CW12" s="609"/>
      <c r="CX12" s="609"/>
      <c r="CY12" s="610"/>
      <c r="CZ12" s="646">
        <v>0.7</v>
      </c>
      <c r="DA12" s="646"/>
      <c r="DB12" s="646"/>
      <c r="DC12" s="646"/>
      <c r="DD12" s="614" t="s">
        <v>121</v>
      </c>
      <c r="DE12" s="609"/>
      <c r="DF12" s="609"/>
      <c r="DG12" s="609"/>
      <c r="DH12" s="609"/>
      <c r="DI12" s="609"/>
      <c r="DJ12" s="609"/>
      <c r="DK12" s="609"/>
      <c r="DL12" s="609"/>
      <c r="DM12" s="609"/>
      <c r="DN12" s="609"/>
      <c r="DO12" s="609"/>
      <c r="DP12" s="610"/>
      <c r="DQ12" s="614">
        <v>30708</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802128</v>
      </c>
      <c r="BH13" s="609"/>
      <c r="BI13" s="609"/>
      <c r="BJ13" s="609"/>
      <c r="BK13" s="609"/>
      <c r="BL13" s="609"/>
      <c r="BM13" s="609"/>
      <c r="BN13" s="610"/>
      <c r="BO13" s="646">
        <v>65.099999999999994</v>
      </c>
      <c r="BP13" s="646"/>
      <c r="BQ13" s="646"/>
      <c r="BR13" s="646"/>
      <c r="BS13" s="647" t="s">
        <v>121</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292623</v>
      </c>
      <c r="CS13" s="609"/>
      <c r="CT13" s="609"/>
      <c r="CU13" s="609"/>
      <c r="CV13" s="609"/>
      <c r="CW13" s="609"/>
      <c r="CX13" s="609"/>
      <c r="CY13" s="610"/>
      <c r="CZ13" s="646">
        <v>6.6</v>
      </c>
      <c r="DA13" s="646"/>
      <c r="DB13" s="646"/>
      <c r="DC13" s="646"/>
      <c r="DD13" s="614">
        <v>221430</v>
      </c>
      <c r="DE13" s="609"/>
      <c r="DF13" s="609"/>
      <c r="DG13" s="609"/>
      <c r="DH13" s="609"/>
      <c r="DI13" s="609"/>
      <c r="DJ13" s="609"/>
      <c r="DK13" s="609"/>
      <c r="DL13" s="609"/>
      <c r="DM13" s="609"/>
      <c r="DN13" s="609"/>
      <c r="DO13" s="609"/>
      <c r="DP13" s="610"/>
      <c r="DQ13" s="614">
        <v>76644</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725</v>
      </c>
      <c r="S14" s="609"/>
      <c r="T14" s="609"/>
      <c r="U14" s="609"/>
      <c r="V14" s="609"/>
      <c r="W14" s="609"/>
      <c r="X14" s="609"/>
      <c r="Y14" s="610"/>
      <c r="Z14" s="646">
        <v>0</v>
      </c>
      <c r="AA14" s="646"/>
      <c r="AB14" s="646"/>
      <c r="AC14" s="646"/>
      <c r="AD14" s="647">
        <v>725</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30762</v>
      </c>
      <c r="BH14" s="609"/>
      <c r="BI14" s="609"/>
      <c r="BJ14" s="609"/>
      <c r="BK14" s="609"/>
      <c r="BL14" s="609"/>
      <c r="BM14" s="609"/>
      <c r="BN14" s="610"/>
      <c r="BO14" s="646">
        <v>2.5</v>
      </c>
      <c r="BP14" s="646"/>
      <c r="BQ14" s="646"/>
      <c r="BR14" s="646"/>
      <c r="BS14" s="647" t="s">
        <v>121</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165012</v>
      </c>
      <c r="CS14" s="609"/>
      <c r="CT14" s="609"/>
      <c r="CU14" s="609"/>
      <c r="CV14" s="609"/>
      <c r="CW14" s="609"/>
      <c r="CX14" s="609"/>
      <c r="CY14" s="610"/>
      <c r="CZ14" s="646">
        <v>3.7</v>
      </c>
      <c r="DA14" s="646"/>
      <c r="DB14" s="646"/>
      <c r="DC14" s="646"/>
      <c r="DD14" s="614">
        <v>9988</v>
      </c>
      <c r="DE14" s="609"/>
      <c r="DF14" s="609"/>
      <c r="DG14" s="609"/>
      <c r="DH14" s="609"/>
      <c r="DI14" s="609"/>
      <c r="DJ14" s="609"/>
      <c r="DK14" s="609"/>
      <c r="DL14" s="609"/>
      <c r="DM14" s="609"/>
      <c r="DN14" s="609"/>
      <c r="DO14" s="609"/>
      <c r="DP14" s="610"/>
      <c r="DQ14" s="614">
        <v>165012</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41515</v>
      </c>
      <c r="BH15" s="609"/>
      <c r="BI15" s="609"/>
      <c r="BJ15" s="609"/>
      <c r="BK15" s="609"/>
      <c r="BL15" s="609"/>
      <c r="BM15" s="609"/>
      <c r="BN15" s="610"/>
      <c r="BO15" s="646">
        <v>3.4</v>
      </c>
      <c r="BP15" s="646"/>
      <c r="BQ15" s="646"/>
      <c r="BR15" s="646"/>
      <c r="BS15" s="647" t="s">
        <v>121</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591172</v>
      </c>
      <c r="CS15" s="609"/>
      <c r="CT15" s="609"/>
      <c r="CU15" s="609"/>
      <c r="CV15" s="609"/>
      <c r="CW15" s="609"/>
      <c r="CX15" s="609"/>
      <c r="CY15" s="610"/>
      <c r="CZ15" s="646">
        <v>13.3</v>
      </c>
      <c r="DA15" s="646"/>
      <c r="DB15" s="646"/>
      <c r="DC15" s="646"/>
      <c r="DD15" s="614">
        <v>231773</v>
      </c>
      <c r="DE15" s="609"/>
      <c r="DF15" s="609"/>
      <c r="DG15" s="609"/>
      <c r="DH15" s="609"/>
      <c r="DI15" s="609"/>
      <c r="DJ15" s="609"/>
      <c r="DK15" s="609"/>
      <c r="DL15" s="609"/>
      <c r="DM15" s="609"/>
      <c r="DN15" s="609"/>
      <c r="DO15" s="609"/>
      <c r="DP15" s="610"/>
      <c r="DQ15" s="614">
        <v>373532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10314</v>
      </c>
      <c r="S16" s="609"/>
      <c r="T16" s="609"/>
      <c r="U16" s="609"/>
      <c r="V16" s="609"/>
      <c r="W16" s="609"/>
      <c r="X16" s="609"/>
      <c r="Y16" s="610"/>
      <c r="Z16" s="646">
        <v>0.2</v>
      </c>
      <c r="AA16" s="646"/>
      <c r="AB16" s="646"/>
      <c r="AC16" s="646"/>
      <c r="AD16" s="647">
        <v>10314</v>
      </c>
      <c r="AE16" s="647"/>
      <c r="AF16" s="647"/>
      <c r="AG16" s="647"/>
      <c r="AH16" s="647"/>
      <c r="AI16" s="647"/>
      <c r="AJ16" s="647"/>
      <c r="AK16" s="647"/>
      <c r="AL16" s="611">
        <v>0.4</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v>8</v>
      </c>
      <c r="BH16" s="609"/>
      <c r="BI16" s="609"/>
      <c r="BJ16" s="609"/>
      <c r="BK16" s="609"/>
      <c r="BL16" s="609"/>
      <c r="BM16" s="609"/>
      <c r="BN16" s="610"/>
      <c r="BO16" s="646">
        <v>0</v>
      </c>
      <c r="BP16" s="646"/>
      <c r="BQ16" s="646"/>
      <c r="BR16" s="646"/>
      <c r="BS16" s="647" t="s">
        <v>121</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134694</v>
      </c>
      <c r="CS16" s="609"/>
      <c r="CT16" s="609"/>
      <c r="CU16" s="609"/>
      <c r="CV16" s="609"/>
      <c r="CW16" s="609"/>
      <c r="CX16" s="609"/>
      <c r="CY16" s="610"/>
      <c r="CZ16" s="646">
        <v>3</v>
      </c>
      <c r="DA16" s="646"/>
      <c r="DB16" s="646"/>
      <c r="DC16" s="646"/>
      <c r="DD16" s="614" t="s">
        <v>121</v>
      </c>
      <c r="DE16" s="609"/>
      <c r="DF16" s="609"/>
      <c r="DG16" s="609"/>
      <c r="DH16" s="609"/>
      <c r="DI16" s="609"/>
      <c r="DJ16" s="609"/>
      <c r="DK16" s="609"/>
      <c r="DL16" s="609"/>
      <c r="DM16" s="609"/>
      <c r="DN16" s="609"/>
      <c r="DO16" s="609"/>
      <c r="DP16" s="610"/>
      <c r="DQ16" s="614">
        <v>93021</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23827</v>
      </c>
      <c r="S17" s="609"/>
      <c r="T17" s="609"/>
      <c r="U17" s="609"/>
      <c r="V17" s="609"/>
      <c r="W17" s="609"/>
      <c r="X17" s="609"/>
      <c r="Y17" s="610"/>
      <c r="Z17" s="646">
        <v>0.5</v>
      </c>
      <c r="AA17" s="646"/>
      <c r="AB17" s="646"/>
      <c r="AC17" s="646"/>
      <c r="AD17" s="647">
        <v>23827</v>
      </c>
      <c r="AE17" s="647"/>
      <c r="AF17" s="647"/>
      <c r="AG17" s="647"/>
      <c r="AH17" s="647"/>
      <c r="AI17" s="647"/>
      <c r="AJ17" s="647"/>
      <c r="AK17" s="647"/>
      <c r="AL17" s="611">
        <v>0.8</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406628</v>
      </c>
      <c r="CS17" s="609"/>
      <c r="CT17" s="609"/>
      <c r="CU17" s="609"/>
      <c r="CV17" s="609"/>
      <c r="CW17" s="609"/>
      <c r="CX17" s="609"/>
      <c r="CY17" s="610"/>
      <c r="CZ17" s="646">
        <v>9.1999999999999993</v>
      </c>
      <c r="DA17" s="646"/>
      <c r="DB17" s="646"/>
      <c r="DC17" s="646"/>
      <c r="DD17" s="614" t="s">
        <v>121</v>
      </c>
      <c r="DE17" s="609"/>
      <c r="DF17" s="609"/>
      <c r="DG17" s="609"/>
      <c r="DH17" s="609"/>
      <c r="DI17" s="609"/>
      <c r="DJ17" s="609"/>
      <c r="DK17" s="609"/>
      <c r="DL17" s="609"/>
      <c r="DM17" s="609"/>
      <c r="DN17" s="609"/>
      <c r="DO17" s="609"/>
      <c r="DP17" s="610"/>
      <c r="DQ17" s="614">
        <v>406628</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2042</v>
      </c>
      <c r="S18" s="609"/>
      <c r="T18" s="609"/>
      <c r="U18" s="609"/>
      <c r="V18" s="609"/>
      <c r="W18" s="609"/>
      <c r="X18" s="609"/>
      <c r="Y18" s="610"/>
      <c r="Z18" s="646">
        <v>0</v>
      </c>
      <c r="AA18" s="646"/>
      <c r="AB18" s="646"/>
      <c r="AC18" s="646"/>
      <c r="AD18" s="647">
        <v>2042</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2042</v>
      </c>
      <c r="S19" s="609"/>
      <c r="T19" s="609"/>
      <c r="U19" s="609"/>
      <c r="V19" s="609"/>
      <c r="W19" s="609"/>
      <c r="X19" s="609"/>
      <c r="Y19" s="610"/>
      <c r="Z19" s="646">
        <v>0</v>
      </c>
      <c r="AA19" s="646"/>
      <c r="AB19" s="646"/>
      <c r="AC19" s="646"/>
      <c r="AD19" s="647">
        <v>2042</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2222</v>
      </c>
      <c r="BH19" s="609"/>
      <c r="BI19" s="609"/>
      <c r="BJ19" s="609"/>
      <c r="BK19" s="609"/>
      <c r="BL19" s="609"/>
      <c r="BM19" s="609"/>
      <c r="BN19" s="610"/>
      <c r="BO19" s="646">
        <v>0.2</v>
      </c>
      <c r="BP19" s="646"/>
      <c r="BQ19" s="646"/>
      <c r="BR19" s="646"/>
      <c r="BS19" s="647" t="s">
        <v>121</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2222</v>
      </c>
      <c r="BH20" s="609"/>
      <c r="BI20" s="609"/>
      <c r="BJ20" s="609"/>
      <c r="BK20" s="609"/>
      <c r="BL20" s="609"/>
      <c r="BM20" s="609"/>
      <c r="BN20" s="610"/>
      <c r="BO20" s="646">
        <v>0.2</v>
      </c>
      <c r="BP20" s="646"/>
      <c r="BQ20" s="646"/>
      <c r="BR20" s="646"/>
      <c r="BS20" s="647" t="s">
        <v>121</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4443951</v>
      </c>
      <c r="CS20" s="609"/>
      <c r="CT20" s="609"/>
      <c r="CU20" s="609"/>
      <c r="CV20" s="609"/>
      <c r="CW20" s="609"/>
      <c r="CX20" s="609"/>
      <c r="CY20" s="610"/>
      <c r="CZ20" s="646">
        <v>100</v>
      </c>
      <c r="DA20" s="646"/>
      <c r="DB20" s="646"/>
      <c r="DC20" s="646"/>
      <c r="DD20" s="614">
        <v>603921</v>
      </c>
      <c r="DE20" s="609"/>
      <c r="DF20" s="609"/>
      <c r="DG20" s="609"/>
      <c r="DH20" s="609"/>
      <c r="DI20" s="609"/>
      <c r="DJ20" s="609"/>
      <c r="DK20" s="609"/>
      <c r="DL20" s="609"/>
      <c r="DM20" s="609"/>
      <c r="DN20" s="609"/>
      <c r="DO20" s="609"/>
      <c r="DP20" s="610"/>
      <c r="DQ20" s="614">
        <v>3304756</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1296924</v>
      </c>
      <c r="S21" s="609"/>
      <c r="T21" s="609"/>
      <c r="U21" s="609"/>
      <c r="V21" s="609"/>
      <c r="W21" s="609"/>
      <c r="X21" s="609"/>
      <c r="Y21" s="610"/>
      <c r="Z21" s="646">
        <v>27.4</v>
      </c>
      <c r="AA21" s="646"/>
      <c r="AB21" s="646"/>
      <c r="AC21" s="646"/>
      <c r="AD21" s="647">
        <v>1229944</v>
      </c>
      <c r="AE21" s="647"/>
      <c r="AF21" s="647"/>
      <c r="AG21" s="647"/>
      <c r="AH21" s="647"/>
      <c r="AI21" s="647"/>
      <c r="AJ21" s="647"/>
      <c r="AK21" s="647"/>
      <c r="AL21" s="611">
        <v>43.6</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2222</v>
      </c>
      <c r="BH21" s="609"/>
      <c r="BI21" s="609"/>
      <c r="BJ21" s="609"/>
      <c r="BK21" s="609"/>
      <c r="BL21" s="609"/>
      <c r="BM21" s="609"/>
      <c r="BN21" s="610"/>
      <c r="BO21" s="646">
        <v>0.2</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1229944</v>
      </c>
      <c r="S22" s="609"/>
      <c r="T22" s="609"/>
      <c r="U22" s="609"/>
      <c r="V22" s="609"/>
      <c r="W22" s="609"/>
      <c r="X22" s="609"/>
      <c r="Y22" s="610"/>
      <c r="Z22" s="646">
        <v>26</v>
      </c>
      <c r="AA22" s="646"/>
      <c r="AB22" s="646"/>
      <c r="AC22" s="646"/>
      <c r="AD22" s="647">
        <v>1229944</v>
      </c>
      <c r="AE22" s="647"/>
      <c r="AF22" s="647"/>
      <c r="AG22" s="647"/>
      <c r="AH22" s="647"/>
      <c r="AI22" s="647"/>
      <c r="AJ22" s="647"/>
      <c r="AK22" s="647"/>
      <c r="AL22" s="611">
        <v>43.6</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66974</v>
      </c>
      <c r="S23" s="609"/>
      <c r="T23" s="609"/>
      <c r="U23" s="609"/>
      <c r="V23" s="609"/>
      <c r="W23" s="609"/>
      <c r="X23" s="609"/>
      <c r="Y23" s="610"/>
      <c r="Z23" s="646">
        <v>1.4</v>
      </c>
      <c r="AA23" s="646"/>
      <c r="AB23" s="646"/>
      <c r="AC23" s="646"/>
      <c r="AD23" s="647" t="s">
        <v>121</v>
      </c>
      <c r="AE23" s="647"/>
      <c r="AF23" s="647"/>
      <c r="AG23" s="647"/>
      <c r="AH23" s="647"/>
      <c r="AI23" s="647"/>
      <c r="AJ23" s="647"/>
      <c r="AK23" s="647"/>
      <c r="AL23" s="611" t="s">
        <v>121</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v>6</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1659756</v>
      </c>
      <c r="CS24" s="664"/>
      <c r="CT24" s="664"/>
      <c r="CU24" s="664"/>
      <c r="CV24" s="664"/>
      <c r="CW24" s="664"/>
      <c r="CX24" s="664"/>
      <c r="CY24" s="689"/>
      <c r="CZ24" s="690">
        <v>37.299999999999997</v>
      </c>
      <c r="DA24" s="672"/>
      <c r="DB24" s="672"/>
      <c r="DC24" s="692"/>
      <c r="DD24" s="688">
        <v>1387443</v>
      </c>
      <c r="DE24" s="664"/>
      <c r="DF24" s="664"/>
      <c r="DG24" s="664"/>
      <c r="DH24" s="664"/>
      <c r="DI24" s="664"/>
      <c r="DJ24" s="664"/>
      <c r="DK24" s="689"/>
      <c r="DL24" s="688">
        <v>1322735</v>
      </c>
      <c r="DM24" s="664"/>
      <c r="DN24" s="664"/>
      <c r="DO24" s="664"/>
      <c r="DP24" s="664"/>
      <c r="DQ24" s="664"/>
      <c r="DR24" s="664"/>
      <c r="DS24" s="664"/>
      <c r="DT24" s="664"/>
      <c r="DU24" s="664"/>
      <c r="DV24" s="689"/>
      <c r="DW24" s="690">
        <v>46.5</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2883745</v>
      </c>
      <c r="S25" s="609"/>
      <c r="T25" s="609"/>
      <c r="U25" s="609"/>
      <c r="V25" s="609"/>
      <c r="W25" s="609"/>
      <c r="X25" s="609"/>
      <c r="Y25" s="610"/>
      <c r="Z25" s="646">
        <v>60.9</v>
      </c>
      <c r="AA25" s="646"/>
      <c r="AB25" s="646"/>
      <c r="AC25" s="646"/>
      <c r="AD25" s="647">
        <v>2816765</v>
      </c>
      <c r="AE25" s="647"/>
      <c r="AF25" s="647"/>
      <c r="AG25" s="647"/>
      <c r="AH25" s="647"/>
      <c r="AI25" s="647"/>
      <c r="AJ25" s="647"/>
      <c r="AK25" s="647"/>
      <c r="AL25" s="611">
        <v>99.9</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865752</v>
      </c>
      <c r="CS25" s="621"/>
      <c r="CT25" s="621"/>
      <c r="CU25" s="621"/>
      <c r="CV25" s="621"/>
      <c r="CW25" s="621"/>
      <c r="CX25" s="621"/>
      <c r="CY25" s="622"/>
      <c r="CZ25" s="611">
        <v>19.5</v>
      </c>
      <c r="DA25" s="623"/>
      <c r="DB25" s="623"/>
      <c r="DC25" s="624"/>
      <c r="DD25" s="614">
        <v>823024</v>
      </c>
      <c r="DE25" s="621"/>
      <c r="DF25" s="621"/>
      <c r="DG25" s="621"/>
      <c r="DH25" s="621"/>
      <c r="DI25" s="621"/>
      <c r="DJ25" s="621"/>
      <c r="DK25" s="622"/>
      <c r="DL25" s="614">
        <v>818269</v>
      </c>
      <c r="DM25" s="621"/>
      <c r="DN25" s="621"/>
      <c r="DO25" s="621"/>
      <c r="DP25" s="621"/>
      <c r="DQ25" s="621"/>
      <c r="DR25" s="621"/>
      <c r="DS25" s="621"/>
      <c r="DT25" s="621"/>
      <c r="DU25" s="621"/>
      <c r="DV25" s="622"/>
      <c r="DW25" s="611">
        <v>28.8</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1363</v>
      </c>
      <c r="S26" s="609"/>
      <c r="T26" s="609"/>
      <c r="U26" s="609"/>
      <c r="V26" s="609"/>
      <c r="W26" s="609"/>
      <c r="X26" s="609"/>
      <c r="Y26" s="610"/>
      <c r="Z26" s="646">
        <v>0</v>
      </c>
      <c r="AA26" s="646"/>
      <c r="AB26" s="646"/>
      <c r="AC26" s="646"/>
      <c r="AD26" s="647">
        <v>1363</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539474</v>
      </c>
      <c r="CS26" s="609"/>
      <c r="CT26" s="609"/>
      <c r="CU26" s="609"/>
      <c r="CV26" s="609"/>
      <c r="CW26" s="609"/>
      <c r="CX26" s="609"/>
      <c r="CY26" s="610"/>
      <c r="CZ26" s="611">
        <v>12.1</v>
      </c>
      <c r="DA26" s="623"/>
      <c r="DB26" s="623"/>
      <c r="DC26" s="624"/>
      <c r="DD26" s="614">
        <v>498569</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22671</v>
      </c>
      <c r="S27" s="609"/>
      <c r="T27" s="609"/>
      <c r="U27" s="609"/>
      <c r="V27" s="609"/>
      <c r="W27" s="609"/>
      <c r="X27" s="609"/>
      <c r="Y27" s="610"/>
      <c r="Z27" s="646">
        <v>0.5</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1232298</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387376</v>
      </c>
      <c r="CS27" s="621"/>
      <c r="CT27" s="621"/>
      <c r="CU27" s="621"/>
      <c r="CV27" s="621"/>
      <c r="CW27" s="621"/>
      <c r="CX27" s="621"/>
      <c r="CY27" s="622"/>
      <c r="CZ27" s="611">
        <v>8.6999999999999993</v>
      </c>
      <c r="DA27" s="623"/>
      <c r="DB27" s="623"/>
      <c r="DC27" s="624"/>
      <c r="DD27" s="614">
        <v>157791</v>
      </c>
      <c r="DE27" s="621"/>
      <c r="DF27" s="621"/>
      <c r="DG27" s="621"/>
      <c r="DH27" s="621"/>
      <c r="DI27" s="621"/>
      <c r="DJ27" s="621"/>
      <c r="DK27" s="622"/>
      <c r="DL27" s="614">
        <v>97838</v>
      </c>
      <c r="DM27" s="621"/>
      <c r="DN27" s="621"/>
      <c r="DO27" s="621"/>
      <c r="DP27" s="621"/>
      <c r="DQ27" s="621"/>
      <c r="DR27" s="621"/>
      <c r="DS27" s="621"/>
      <c r="DT27" s="621"/>
      <c r="DU27" s="621"/>
      <c r="DV27" s="622"/>
      <c r="DW27" s="611">
        <v>3.4</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57345</v>
      </c>
      <c r="S28" s="609"/>
      <c r="T28" s="609"/>
      <c r="U28" s="609"/>
      <c r="V28" s="609"/>
      <c r="W28" s="609"/>
      <c r="X28" s="609"/>
      <c r="Y28" s="610"/>
      <c r="Z28" s="646">
        <v>1.2</v>
      </c>
      <c r="AA28" s="646"/>
      <c r="AB28" s="646"/>
      <c r="AC28" s="646"/>
      <c r="AD28" s="647" t="s">
        <v>121</v>
      </c>
      <c r="AE28" s="647"/>
      <c r="AF28" s="647"/>
      <c r="AG28" s="647"/>
      <c r="AH28" s="647"/>
      <c r="AI28" s="647"/>
      <c r="AJ28" s="647"/>
      <c r="AK28" s="647"/>
      <c r="AL28" s="611" t="s">
        <v>121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406628</v>
      </c>
      <c r="CS28" s="609"/>
      <c r="CT28" s="609"/>
      <c r="CU28" s="609"/>
      <c r="CV28" s="609"/>
      <c r="CW28" s="609"/>
      <c r="CX28" s="609"/>
      <c r="CY28" s="610"/>
      <c r="CZ28" s="611">
        <v>9.1999999999999993</v>
      </c>
      <c r="DA28" s="623"/>
      <c r="DB28" s="623"/>
      <c r="DC28" s="624"/>
      <c r="DD28" s="614">
        <v>406628</v>
      </c>
      <c r="DE28" s="609"/>
      <c r="DF28" s="609"/>
      <c r="DG28" s="609"/>
      <c r="DH28" s="609"/>
      <c r="DI28" s="609"/>
      <c r="DJ28" s="609"/>
      <c r="DK28" s="610"/>
      <c r="DL28" s="614">
        <v>406628</v>
      </c>
      <c r="DM28" s="609"/>
      <c r="DN28" s="609"/>
      <c r="DO28" s="609"/>
      <c r="DP28" s="609"/>
      <c r="DQ28" s="609"/>
      <c r="DR28" s="609"/>
      <c r="DS28" s="609"/>
      <c r="DT28" s="609"/>
      <c r="DU28" s="609"/>
      <c r="DV28" s="610"/>
      <c r="DW28" s="611">
        <v>14.3</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3849</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406628</v>
      </c>
      <c r="CS29" s="621"/>
      <c r="CT29" s="621"/>
      <c r="CU29" s="621"/>
      <c r="CV29" s="621"/>
      <c r="CW29" s="621"/>
      <c r="CX29" s="621"/>
      <c r="CY29" s="622"/>
      <c r="CZ29" s="611">
        <v>9.1999999999999993</v>
      </c>
      <c r="DA29" s="623"/>
      <c r="DB29" s="623"/>
      <c r="DC29" s="624"/>
      <c r="DD29" s="614">
        <v>406628</v>
      </c>
      <c r="DE29" s="621"/>
      <c r="DF29" s="621"/>
      <c r="DG29" s="621"/>
      <c r="DH29" s="621"/>
      <c r="DI29" s="621"/>
      <c r="DJ29" s="621"/>
      <c r="DK29" s="622"/>
      <c r="DL29" s="614">
        <v>406628</v>
      </c>
      <c r="DM29" s="621"/>
      <c r="DN29" s="621"/>
      <c r="DO29" s="621"/>
      <c r="DP29" s="621"/>
      <c r="DQ29" s="621"/>
      <c r="DR29" s="621"/>
      <c r="DS29" s="621"/>
      <c r="DT29" s="621"/>
      <c r="DU29" s="621"/>
      <c r="DV29" s="622"/>
      <c r="DW29" s="611">
        <v>14.3</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404437</v>
      </c>
      <c r="S30" s="609"/>
      <c r="T30" s="609"/>
      <c r="U30" s="609"/>
      <c r="V30" s="609"/>
      <c r="W30" s="609"/>
      <c r="X30" s="609"/>
      <c r="Y30" s="610"/>
      <c r="Z30" s="646">
        <v>8.5</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384477</v>
      </c>
      <c r="CS30" s="609"/>
      <c r="CT30" s="609"/>
      <c r="CU30" s="609"/>
      <c r="CV30" s="609"/>
      <c r="CW30" s="609"/>
      <c r="CX30" s="609"/>
      <c r="CY30" s="610"/>
      <c r="CZ30" s="611">
        <v>8.6999999999999993</v>
      </c>
      <c r="DA30" s="623"/>
      <c r="DB30" s="623"/>
      <c r="DC30" s="624"/>
      <c r="DD30" s="614">
        <v>384477</v>
      </c>
      <c r="DE30" s="609"/>
      <c r="DF30" s="609"/>
      <c r="DG30" s="609"/>
      <c r="DH30" s="609"/>
      <c r="DI30" s="609"/>
      <c r="DJ30" s="609"/>
      <c r="DK30" s="610"/>
      <c r="DL30" s="614">
        <v>384477</v>
      </c>
      <c r="DM30" s="609"/>
      <c r="DN30" s="609"/>
      <c r="DO30" s="609"/>
      <c r="DP30" s="609"/>
      <c r="DQ30" s="609"/>
      <c r="DR30" s="609"/>
      <c r="DS30" s="609"/>
      <c r="DT30" s="609"/>
      <c r="DU30" s="609"/>
      <c r="DV30" s="610"/>
      <c r="DW30" s="611">
        <v>13.5</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99.3</v>
      </c>
      <c r="BH31" s="671"/>
      <c r="BI31" s="671"/>
      <c r="BJ31" s="671"/>
      <c r="BK31" s="671"/>
      <c r="BL31" s="671"/>
      <c r="BM31" s="672">
        <v>98.5</v>
      </c>
      <c r="BN31" s="671"/>
      <c r="BO31" s="671"/>
      <c r="BP31" s="671"/>
      <c r="BQ31" s="673"/>
      <c r="BR31" s="670">
        <v>99.4</v>
      </c>
      <c r="BS31" s="671"/>
      <c r="BT31" s="671"/>
      <c r="BU31" s="671"/>
      <c r="BV31" s="671"/>
      <c r="BW31" s="671"/>
      <c r="BX31" s="672">
        <v>98.4</v>
      </c>
      <c r="BY31" s="671"/>
      <c r="BZ31" s="671"/>
      <c r="CA31" s="671"/>
      <c r="CB31" s="673"/>
      <c r="CD31" s="629"/>
      <c r="CE31" s="630"/>
      <c r="CF31" s="605" t="s">
        <v>301</v>
      </c>
      <c r="CG31" s="606"/>
      <c r="CH31" s="606"/>
      <c r="CI31" s="606"/>
      <c r="CJ31" s="606"/>
      <c r="CK31" s="606"/>
      <c r="CL31" s="606"/>
      <c r="CM31" s="606"/>
      <c r="CN31" s="606"/>
      <c r="CO31" s="606"/>
      <c r="CP31" s="606"/>
      <c r="CQ31" s="607"/>
      <c r="CR31" s="608">
        <v>22151</v>
      </c>
      <c r="CS31" s="621"/>
      <c r="CT31" s="621"/>
      <c r="CU31" s="621"/>
      <c r="CV31" s="621"/>
      <c r="CW31" s="621"/>
      <c r="CX31" s="621"/>
      <c r="CY31" s="622"/>
      <c r="CZ31" s="611">
        <v>0.5</v>
      </c>
      <c r="DA31" s="623"/>
      <c r="DB31" s="623"/>
      <c r="DC31" s="624"/>
      <c r="DD31" s="614">
        <v>22151</v>
      </c>
      <c r="DE31" s="621"/>
      <c r="DF31" s="621"/>
      <c r="DG31" s="621"/>
      <c r="DH31" s="621"/>
      <c r="DI31" s="621"/>
      <c r="DJ31" s="621"/>
      <c r="DK31" s="622"/>
      <c r="DL31" s="614">
        <v>22151</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218090</v>
      </c>
      <c r="S32" s="609"/>
      <c r="T32" s="609"/>
      <c r="U32" s="609"/>
      <c r="V32" s="609"/>
      <c r="W32" s="609"/>
      <c r="X32" s="609"/>
      <c r="Y32" s="610"/>
      <c r="Z32" s="646">
        <v>4.5999999999999996</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303</v>
      </c>
      <c r="AX32" s="605" t="s">
        <v>304</v>
      </c>
      <c r="AY32" s="606"/>
      <c r="AZ32" s="606"/>
      <c r="BA32" s="606"/>
      <c r="BB32" s="606"/>
      <c r="BC32" s="606"/>
      <c r="BD32" s="606"/>
      <c r="BE32" s="606"/>
      <c r="BF32" s="607"/>
      <c r="BG32" s="674">
        <v>98.9</v>
      </c>
      <c r="BH32" s="621"/>
      <c r="BI32" s="621"/>
      <c r="BJ32" s="621"/>
      <c r="BK32" s="621"/>
      <c r="BL32" s="621"/>
      <c r="BM32" s="612">
        <v>97.6</v>
      </c>
      <c r="BN32" s="621"/>
      <c r="BO32" s="621"/>
      <c r="BP32" s="621"/>
      <c r="BQ32" s="644"/>
      <c r="BR32" s="674">
        <v>99</v>
      </c>
      <c r="BS32" s="621"/>
      <c r="BT32" s="621"/>
      <c r="BU32" s="621"/>
      <c r="BV32" s="621"/>
      <c r="BW32" s="621"/>
      <c r="BX32" s="612">
        <v>97.4</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11703</v>
      </c>
      <c r="S33" s="609"/>
      <c r="T33" s="609"/>
      <c r="U33" s="609"/>
      <c r="V33" s="609"/>
      <c r="W33" s="609"/>
      <c r="X33" s="609"/>
      <c r="Y33" s="610"/>
      <c r="Z33" s="646">
        <v>0.2</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99.4</v>
      </c>
      <c r="BH33" s="593"/>
      <c r="BI33" s="593"/>
      <c r="BJ33" s="593"/>
      <c r="BK33" s="593"/>
      <c r="BL33" s="593"/>
      <c r="BM33" s="639">
        <v>98.9</v>
      </c>
      <c r="BN33" s="593"/>
      <c r="BO33" s="593"/>
      <c r="BP33" s="593"/>
      <c r="BQ33" s="656"/>
      <c r="BR33" s="669">
        <v>99.5</v>
      </c>
      <c r="BS33" s="593"/>
      <c r="BT33" s="593"/>
      <c r="BU33" s="593"/>
      <c r="BV33" s="593"/>
      <c r="BW33" s="593"/>
      <c r="BX33" s="639">
        <v>98.8</v>
      </c>
      <c r="BY33" s="593"/>
      <c r="BZ33" s="593"/>
      <c r="CA33" s="593"/>
      <c r="CB33" s="656"/>
      <c r="CD33" s="605" t="s">
        <v>308</v>
      </c>
      <c r="CE33" s="606"/>
      <c r="CF33" s="606"/>
      <c r="CG33" s="606"/>
      <c r="CH33" s="606"/>
      <c r="CI33" s="606"/>
      <c r="CJ33" s="606"/>
      <c r="CK33" s="606"/>
      <c r="CL33" s="606"/>
      <c r="CM33" s="606"/>
      <c r="CN33" s="606"/>
      <c r="CO33" s="606"/>
      <c r="CP33" s="606"/>
      <c r="CQ33" s="607"/>
      <c r="CR33" s="608">
        <v>2045580</v>
      </c>
      <c r="CS33" s="621"/>
      <c r="CT33" s="621"/>
      <c r="CU33" s="621"/>
      <c r="CV33" s="621"/>
      <c r="CW33" s="621"/>
      <c r="CX33" s="621"/>
      <c r="CY33" s="622"/>
      <c r="CZ33" s="611">
        <v>46</v>
      </c>
      <c r="DA33" s="623"/>
      <c r="DB33" s="623"/>
      <c r="DC33" s="624"/>
      <c r="DD33" s="614">
        <v>1722995</v>
      </c>
      <c r="DE33" s="621"/>
      <c r="DF33" s="621"/>
      <c r="DG33" s="621"/>
      <c r="DH33" s="621"/>
      <c r="DI33" s="621"/>
      <c r="DJ33" s="621"/>
      <c r="DK33" s="622"/>
      <c r="DL33" s="614">
        <v>1258278</v>
      </c>
      <c r="DM33" s="621"/>
      <c r="DN33" s="621"/>
      <c r="DO33" s="621"/>
      <c r="DP33" s="621"/>
      <c r="DQ33" s="621"/>
      <c r="DR33" s="621"/>
      <c r="DS33" s="621"/>
      <c r="DT33" s="621"/>
      <c r="DU33" s="621"/>
      <c r="DV33" s="622"/>
      <c r="DW33" s="611">
        <v>44.3</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109476</v>
      </c>
      <c r="S34" s="609"/>
      <c r="T34" s="609"/>
      <c r="U34" s="609"/>
      <c r="V34" s="609"/>
      <c r="W34" s="609"/>
      <c r="X34" s="609"/>
      <c r="Y34" s="610"/>
      <c r="Z34" s="646">
        <v>2.2999999999999998</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756776</v>
      </c>
      <c r="CS34" s="609"/>
      <c r="CT34" s="609"/>
      <c r="CU34" s="609"/>
      <c r="CV34" s="609"/>
      <c r="CW34" s="609"/>
      <c r="CX34" s="609"/>
      <c r="CY34" s="610"/>
      <c r="CZ34" s="611">
        <v>17</v>
      </c>
      <c r="DA34" s="623"/>
      <c r="DB34" s="623"/>
      <c r="DC34" s="624"/>
      <c r="DD34" s="614">
        <v>563358</v>
      </c>
      <c r="DE34" s="609"/>
      <c r="DF34" s="609"/>
      <c r="DG34" s="609"/>
      <c r="DH34" s="609"/>
      <c r="DI34" s="609"/>
      <c r="DJ34" s="609"/>
      <c r="DK34" s="610"/>
      <c r="DL34" s="614">
        <v>496903</v>
      </c>
      <c r="DM34" s="609"/>
      <c r="DN34" s="609"/>
      <c r="DO34" s="609"/>
      <c r="DP34" s="609"/>
      <c r="DQ34" s="609"/>
      <c r="DR34" s="609"/>
      <c r="DS34" s="609"/>
      <c r="DT34" s="609"/>
      <c r="DU34" s="609"/>
      <c r="DV34" s="610"/>
      <c r="DW34" s="611">
        <v>17.5</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210154</v>
      </c>
      <c r="S35" s="609"/>
      <c r="T35" s="609"/>
      <c r="U35" s="609"/>
      <c r="V35" s="609"/>
      <c r="W35" s="609"/>
      <c r="X35" s="609"/>
      <c r="Y35" s="610"/>
      <c r="Z35" s="646">
        <v>4.4000000000000004</v>
      </c>
      <c r="AA35" s="646"/>
      <c r="AB35" s="646"/>
      <c r="AC35" s="646"/>
      <c r="AD35" s="647" t="s">
        <v>121</v>
      </c>
      <c r="AE35" s="647"/>
      <c r="AF35" s="647"/>
      <c r="AG35" s="647"/>
      <c r="AH35" s="647"/>
      <c r="AI35" s="647"/>
      <c r="AJ35" s="647"/>
      <c r="AK35" s="647"/>
      <c r="AL35" s="611" t="s">
        <v>121</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41700</v>
      </c>
      <c r="CS35" s="621"/>
      <c r="CT35" s="621"/>
      <c r="CU35" s="621"/>
      <c r="CV35" s="621"/>
      <c r="CW35" s="621"/>
      <c r="CX35" s="621"/>
      <c r="CY35" s="622"/>
      <c r="CZ35" s="611">
        <v>0.9</v>
      </c>
      <c r="DA35" s="623"/>
      <c r="DB35" s="623"/>
      <c r="DC35" s="624"/>
      <c r="DD35" s="614">
        <v>16847</v>
      </c>
      <c r="DE35" s="621"/>
      <c r="DF35" s="621"/>
      <c r="DG35" s="621"/>
      <c r="DH35" s="621"/>
      <c r="DI35" s="621"/>
      <c r="DJ35" s="621"/>
      <c r="DK35" s="622"/>
      <c r="DL35" s="614">
        <v>14779</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316455</v>
      </c>
      <c r="S36" s="609"/>
      <c r="T36" s="609"/>
      <c r="U36" s="609"/>
      <c r="V36" s="609"/>
      <c r="W36" s="609"/>
      <c r="X36" s="609"/>
      <c r="Y36" s="610"/>
      <c r="Z36" s="646">
        <v>6.7</v>
      </c>
      <c r="AA36" s="646"/>
      <c r="AB36" s="646"/>
      <c r="AC36" s="646"/>
      <c r="AD36" s="647" t="s">
        <v>121</v>
      </c>
      <c r="AE36" s="647"/>
      <c r="AF36" s="647"/>
      <c r="AG36" s="647"/>
      <c r="AH36" s="647"/>
      <c r="AI36" s="647"/>
      <c r="AJ36" s="647"/>
      <c r="AK36" s="647"/>
      <c r="AL36" s="611" t="s">
        <v>121</v>
      </c>
      <c r="AM36" s="612"/>
      <c r="AN36" s="612"/>
      <c r="AO36" s="648"/>
      <c r="AP36" s="216"/>
      <c r="AQ36" s="657" t="s">
        <v>316</v>
      </c>
      <c r="AR36" s="658"/>
      <c r="AS36" s="658"/>
      <c r="AT36" s="658"/>
      <c r="AU36" s="658"/>
      <c r="AV36" s="658"/>
      <c r="AW36" s="658"/>
      <c r="AX36" s="658"/>
      <c r="AY36" s="659"/>
      <c r="AZ36" s="663">
        <v>473600</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106265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603548</v>
      </c>
      <c r="CS36" s="609"/>
      <c r="CT36" s="609"/>
      <c r="CU36" s="609"/>
      <c r="CV36" s="609"/>
      <c r="CW36" s="609"/>
      <c r="CX36" s="609"/>
      <c r="CY36" s="610"/>
      <c r="CZ36" s="611">
        <v>13.6</v>
      </c>
      <c r="DA36" s="623"/>
      <c r="DB36" s="623"/>
      <c r="DC36" s="624"/>
      <c r="DD36" s="614">
        <v>557595</v>
      </c>
      <c r="DE36" s="609"/>
      <c r="DF36" s="609"/>
      <c r="DG36" s="609"/>
      <c r="DH36" s="609"/>
      <c r="DI36" s="609"/>
      <c r="DJ36" s="609"/>
      <c r="DK36" s="610"/>
      <c r="DL36" s="614">
        <v>455858</v>
      </c>
      <c r="DM36" s="609"/>
      <c r="DN36" s="609"/>
      <c r="DO36" s="609"/>
      <c r="DP36" s="609"/>
      <c r="DQ36" s="609"/>
      <c r="DR36" s="609"/>
      <c r="DS36" s="609"/>
      <c r="DT36" s="609"/>
      <c r="DU36" s="609"/>
      <c r="DV36" s="610"/>
      <c r="DW36" s="611">
        <v>16</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73604</v>
      </c>
      <c r="S37" s="609"/>
      <c r="T37" s="609"/>
      <c r="U37" s="609"/>
      <c r="V37" s="609"/>
      <c r="W37" s="609"/>
      <c r="X37" s="609"/>
      <c r="Y37" s="610"/>
      <c r="Z37" s="646">
        <v>1.6</v>
      </c>
      <c r="AA37" s="646"/>
      <c r="AB37" s="646"/>
      <c r="AC37" s="646"/>
      <c r="AD37" s="647">
        <v>252</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77275</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106265</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299226</v>
      </c>
      <c r="CS37" s="621"/>
      <c r="CT37" s="621"/>
      <c r="CU37" s="621"/>
      <c r="CV37" s="621"/>
      <c r="CW37" s="621"/>
      <c r="CX37" s="621"/>
      <c r="CY37" s="622"/>
      <c r="CZ37" s="611">
        <v>6.7</v>
      </c>
      <c r="DA37" s="623"/>
      <c r="DB37" s="623"/>
      <c r="DC37" s="624"/>
      <c r="DD37" s="614">
        <v>299226</v>
      </c>
      <c r="DE37" s="621"/>
      <c r="DF37" s="621"/>
      <c r="DG37" s="621"/>
      <c r="DH37" s="621"/>
      <c r="DI37" s="621"/>
      <c r="DJ37" s="621"/>
      <c r="DK37" s="622"/>
      <c r="DL37" s="614">
        <v>299030</v>
      </c>
      <c r="DM37" s="621"/>
      <c r="DN37" s="621"/>
      <c r="DO37" s="621"/>
      <c r="DP37" s="621"/>
      <c r="DQ37" s="621"/>
      <c r="DR37" s="621"/>
      <c r="DS37" s="621"/>
      <c r="DT37" s="621"/>
      <c r="DU37" s="621"/>
      <c r="DV37" s="622"/>
      <c r="DW37" s="611">
        <v>10.5</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425860</v>
      </c>
      <c r="S38" s="609"/>
      <c r="T38" s="609"/>
      <c r="U38" s="609"/>
      <c r="V38" s="609"/>
      <c r="W38" s="609"/>
      <c r="X38" s="609"/>
      <c r="Y38" s="610"/>
      <c r="Z38" s="646">
        <v>9</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34278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1134</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411522</v>
      </c>
      <c r="CS38" s="609"/>
      <c r="CT38" s="609"/>
      <c r="CU38" s="609"/>
      <c r="CV38" s="609"/>
      <c r="CW38" s="609"/>
      <c r="CX38" s="609"/>
      <c r="CY38" s="610"/>
      <c r="CZ38" s="611">
        <v>9.3000000000000007</v>
      </c>
      <c r="DA38" s="623"/>
      <c r="DB38" s="623"/>
      <c r="DC38" s="624"/>
      <c r="DD38" s="614">
        <v>353161</v>
      </c>
      <c r="DE38" s="609"/>
      <c r="DF38" s="609"/>
      <c r="DG38" s="609"/>
      <c r="DH38" s="609"/>
      <c r="DI38" s="609"/>
      <c r="DJ38" s="609"/>
      <c r="DK38" s="610"/>
      <c r="DL38" s="614">
        <v>290738</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v>27800</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1694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232034</v>
      </c>
      <c r="CS39" s="621"/>
      <c r="CT39" s="621"/>
      <c r="CU39" s="621"/>
      <c r="CV39" s="621"/>
      <c r="CW39" s="621"/>
      <c r="CX39" s="621"/>
      <c r="CY39" s="622"/>
      <c r="CZ39" s="611">
        <v>5.2</v>
      </c>
      <c r="DA39" s="623"/>
      <c r="DB39" s="623"/>
      <c r="DC39" s="624"/>
      <c r="DD39" s="614">
        <v>232034</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23760</v>
      </c>
      <c r="S40" s="609"/>
      <c r="T40" s="609"/>
      <c r="U40" s="609"/>
      <c r="V40" s="609"/>
      <c r="W40" s="609"/>
      <c r="X40" s="609"/>
      <c r="Y40" s="610"/>
      <c r="Z40" s="646">
        <v>0.5</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103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4738752</v>
      </c>
      <c r="S41" s="633"/>
      <c r="T41" s="633"/>
      <c r="U41" s="633"/>
      <c r="V41" s="633"/>
      <c r="W41" s="633"/>
      <c r="X41" s="633"/>
      <c r="Y41" s="636"/>
      <c r="Z41" s="637">
        <v>100</v>
      </c>
      <c r="AA41" s="637"/>
      <c r="AB41" s="637"/>
      <c r="AC41" s="637"/>
      <c r="AD41" s="638">
        <v>2818380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70636</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263611</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404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738615</v>
      </c>
      <c r="CS42" s="621"/>
      <c r="CT42" s="621"/>
      <c r="CU42" s="621"/>
      <c r="CV42" s="621"/>
      <c r="CW42" s="621"/>
      <c r="CX42" s="621"/>
      <c r="CY42" s="622"/>
      <c r="CZ42" s="611">
        <v>16.600000000000001</v>
      </c>
      <c r="DA42" s="623"/>
      <c r="DB42" s="623"/>
      <c r="DC42" s="624"/>
      <c r="DD42" s="614">
        <v>194318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10057</v>
      </c>
      <c r="CS43" s="621"/>
      <c r="CT43" s="621"/>
      <c r="CU43" s="621"/>
      <c r="CV43" s="621"/>
      <c r="CW43" s="621"/>
      <c r="CX43" s="621"/>
      <c r="CY43" s="622"/>
      <c r="CZ43" s="611">
        <v>0.2</v>
      </c>
      <c r="DA43" s="623"/>
      <c r="DB43" s="623"/>
      <c r="DC43" s="624"/>
      <c r="DD43" s="614">
        <v>10057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603921</v>
      </c>
      <c r="CS44" s="609"/>
      <c r="CT44" s="609"/>
      <c r="CU44" s="609"/>
      <c r="CV44" s="609"/>
      <c r="CW44" s="609"/>
      <c r="CX44" s="609"/>
      <c r="CY44" s="610"/>
      <c r="CZ44" s="611">
        <v>13.6</v>
      </c>
      <c r="DA44" s="612"/>
      <c r="DB44" s="612"/>
      <c r="DC44" s="613"/>
      <c r="DD44" s="614">
        <v>101297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245924</v>
      </c>
      <c r="CS45" s="621"/>
      <c r="CT45" s="621"/>
      <c r="CU45" s="621"/>
      <c r="CV45" s="621"/>
      <c r="CW45" s="621"/>
      <c r="CX45" s="621"/>
      <c r="CY45" s="622"/>
      <c r="CZ45" s="611">
        <v>5.5</v>
      </c>
      <c r="DA45" s="623"/>
      <c r="DB45" s="623"/>
      <c r="DC45" s="624"/>
      <c r="DD45" s="614">
        <v>23430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357997</v>
      </c>
      <c r="CS46" s="609"/>
      <c r="CT46" s="609"/>
      <c r="CU46" s="609"/>
      <c r="CV46" s="609"/>
      <c r="CW46" s="609"/>
      <c r="CX46" s="609"/>
      <c r="CY46" s="610"/>
      <c r="CZ46" s="611">
        <v>8.1</v>
      </c>
      <c r="DA46" s="612"/>
      <c r="DB46" s="612"/>
      <c r="DC46" s="613"/>
      <c r="DD46" s="614">
        <v>77867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134694</v>
      </c>
      <c r="CS47" s="621"/>
      <c r="CT47" s="621"/>
      <c r="CU47" s="621"/>
      <c r="CV47" s="621"/>
      <c r="CW47" s="621"/>
      <c r="CX47" s="621"/>
      <c r="CY47" s="622"/>
      <c r="CZ47" s="611">
        <v>3</v>
      </c>
      <c r="DA47" s="623"/>
      <c r="DB47" s="623"/>
      <c r="DC47" s="624"/>
      <c r="DD47" s="614">
        <v>93021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4443951</v>
      </c>
      <c r="CS49" s="593"/>
      <c r="CT49" s="593"/>
      <c r="CU49" s="593"/>
      <c r="CV49" s="593"/>
      <c r="CW49" s="593"/>
      <c r="CX49" s="593"/>
      <c r="CY49" s="594"/>
      <c r="CZ49" s="595">
        <v>100</v>
      </c>
      <c r="DA49" s="596"/>
      <c r="DB49" s="596"/>
      <c r="DC49" s="597"/>
      <c r="DD49" s="598">
        <v>3304756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34J4DgQ+bgpj8K/1cVAv+0LyPRMAuns3aM3Yd4EDVpQsx1jndIR2J6GCMG5z0Ukpl094Lrv08SvuDe60sNgrvg==" saltValue="TXznjkEmMQXTW7MUTkW5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4748</v>
      </c>
      <c r="R7" s="1090"/>
      <c r="S7" s="1090"/>
      <c r="T7" s="1090"/>
      <c r="U7" s="1090"/>
      <c r="V7" s="1090">
        <v>4453</v>
      </c>
      <c r="W7" s="1090"/>
      <c r="X7" s="1090"/>
      <c r="Y7" s="1090"/>
      <c r="Z7" s="1090"/>
      <c r="AA7" s="1090">
        <v>295</v>
      </c>
      <c r="AB7" s="1090"/>
      <c r="AC7" s="1090"/>
      <c r="AD7" s="1090"/>
      <c r="AE7" s="1091"/>
      <c r="AF7" s="1092">
        <v>260</v>
      </c>
      <c r="AG7" s="1093"/>
      <c r="AH7" s="1093"/>
      <c r="AI7" s="1093"/>
      <c r="AJ7" s="1094"/>
      <c r="AK7" s="1095">
        <v>210</v>
      </c>
      <c r="AL7" s="1096"/>
      <c r="AM7" s="1096"/>
      <c r="AN7" s="1096"/>
      <c r="AO7" s="1096"/>
      <c r="AP7" s="1096">
        <v>4260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4748</v>
      </c>
      <c r="R23" s="1048"/>
      <c r="S23" s="1048"/>
      <c r="T23" s="1048"/>
      <c r="U23" s="1048"/>
      <c r="V23" s="1048">
        <v>4453</v>
      </c>
      <c r="W23" s="1048"/>
      <c r="X23" s="1048"/>
      <c r="Y23" s="1048"/>
      <c r="Z23" s="1048"/>
      <c r="AA23" s="1048">
        <v>295</v>
      </c>
      <c r="AB23" s="1048"/>
      <c r="AC23" s="1048"/>
      <c r="AD23" s="1048"/>
      <c r="AE23" s="1055"/>
      <c r="AF23" s="1056">
        <v>260</v>
      </c>
      <c r="AG23" s="1048"/>
      <c r="AH23" s="1048"/>
      <c r="AI23" s="1048"/>
      <c r="AJ23" s="1057"/>
      <c r="AK23" s="1058"/>
      <c r="AL23" s="1059"/>
      <c r="AM23" s="1059"/>
      <c r="AN23" s="1059"/>
      <c r="AO23" s="1059"/>
      <c r="AP23" s="1048">
        <v>4260</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1075</v>
      </c>
      <c r="R28" s="1038"/>
      <c r="S28" s="1038"/>
      <c r="T28" s="1038"/>
      <c r="U28" s="1038"/>
      <c r="V28" s="1038">
        <v>969</v>
      </c>
      <c r="W28" s="1038"/>
      <c r="X28" s="1038"/>
      <c r="Y28" s="1038"/>
      <c r="Z28" s="1038"/>
      <c r="AA28" s="1038">
        <v>106</v>
      </c>
      <c r="AB28" s="1038"/>
      <c r="AC28" s="1038"/>
      <c r="AD28" s="1038"/>
      <c r="AE28" s="1039"/>
      <c r="AF28" s="1040">
        <v>106</v>
      </c>
      <c r="AG28" s="1038"/>
      <c r="AH28" s="1038"/>
      <c r="AI28" s="1038"/>
      <c r="AJ28" s="1041"/>
      <c r="AK28" s="1029">
        <v>75</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836</v>
      </c>
      <c r="R29" s="1026"/>
      <c r="S29" s="1026"/>
      <c r="T29" s="1026"/>
      <c r="U29" s="1026"/>
      <c r="V29" s="1026">
        <v>813</v>
      </c>
      <c r="W29" s="1026"/>
      <c r="X29" s="1026"/>
      <c r="Y29" s="1026"/>
      <c r="Z29" s="1026"/>
      <c r="AA29" s="1026">
        <v>23</v>
      </c>
      <c r="AB29" s="1026"/>
      <c r="AC29" s="1026"/>
      <c r="AD29" s="1026"/>
      <c r="AE29" s="1027"/>
      <c r="AF29" s="1022">
        <v>23</v>
      </c>
      <c r="AG29" s="1023"/>
      <c r="AH29" s="1023"/>
      <c r="AI29" s="1023"/>
      <c r="AJ29" s="1024"/>
      <c r="AK29" s="967">
        <v>133</v>
      </c>
      <c r="AL29" s="958"/>
      <c r="AM29" s="958"/>
      <c r="AN29" s="958"/>
      <c r="AO29" s="958"/>
      <c r="AP29" s="958" t="s">
        <v>557</v>
      </c>
      <c r="AQ29" s="958"/>
      <c r="AR29" s="958"/>
      <c r="AS29" s="958"/>
      <c r="AT29" s="958"/>
      <c r="AU29" s="958" t="s">
        <v>557</v>
      </c>
      <c r="AV29" s="958"/>
      <c r="AW29" s="958"/>
      <c r="AX29" s="958"/>
      <c r="AY29" s="958"/>
      <c r="AZ29" s="1028" t="s">
        <v>557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112</v>
      </c>
      <c r="R30" s="1026"/>
      <c r="S30" s="1026"/>
      <c r="T30" s="1026"/>
      <c r="U30" s="1026"/>
      <c r="V30" s="1026">
        <v>110</v>
      </c>
      <c r="W30" s="1026"/>
      <c r="X30" s="1026"/>
      <c r="Y30" s="1026"/>
      <c r="Z30" s="1026"/>
      <c r="AA30" s="1026">
        <v>2</v>
      </c>
      <c r="AB30" s="1026"/>
      <c r="AC30" s="1026"/>
      <c r="AD30" s="1026"/>
      <c r="AE30" s="1027"/>
      <c r="AF30" s="1022">
        <v>2</v>
      </c>
      <c r="AG30" s="1023"/>
      <c r="AH30" s="1023"/>
      <c r="AI30" s="1023"/>
      <c r="AJ30" s="1024"/>
      <c r="AK30" s="967">
        <v>25</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52</v>
      </c>
      <c r="R31" s="1026"/>
      <c r="S31" s="1026"/>
      <c r="T31" s="1026"/>
      <c r="U31" s="1026"/>
      <c r="V31" s="1026">
        <v>45</v>
      </c>
      <c r="W31" s="1026"/>
      <c r="X31" s="1026"/>
      <c r="Y31" s="1026"/>
      <c r="Z31" s="1026"/>
      <c r="AA31" s="1026">
        <v>7</v>
      </c>
      <c r="AB31" s="1026"/>
      <c r="AC31" s="1026"/>
      <c r="AD31" s="1026"/>
      <c r="AE31" s="1027"/>
      <c r="AF31" s="1022">
        <v>10</v>
      </c>
      <c r="AG31" s="1023"/>
      <c r="AH31" s="1023"/>
      <c r="AI31" s="1023"/>
      <c r="AJ31" s="1024"/>
      <c r="AK31" s="967">
        <v>40</v>
      </c>
      <c r="AL31" s="958"/>
      <c r="AM31" s="958"/>
      <c r="AN31" s="958"/>
      <c r="AO31" s="958"/>
      <c r="AP31" s="958">
        <v>76</v>
      </c>
      <c r="AQ31" s="958"/>
      <c r="AR31" s="958"/>
      <c r="AS31" s="958"/>
      <c r="AT31" s="958"/>
      <c r="AU31" s="958">
        <v>76</v>
      </c>
      <c r="AV31" s="958"/>
      <c r="AW31" s="958"/>
      <c r="AX31" s="958"/>
      <c r="AY31" s="958"/>
      <c r="AZ31" s="1028" t="s">
        <v>557</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58</v>
      </c>
      <c r="R32" s="1026"/>
      <c r="S32" s="1026"/>
      <c r="T32" s="1026"/>
      <c r="U32" s="1026"/>
      <c r="V32" s="1026">
        <v>60</v>
      </c>
      <c r="W32" s="1026"/>
      <c r="X32" s="1026"/>
      <c r="Y32" s="1026"/>
      <c r="Z32" s="1026"/>
      <c r="AA32" s="1026">
        <v>-2</v>
      </c>
      <c r="AB32" s="1026"/>
      <c r="AC32" s="1026"/>
      <c r="AD32" s="1026"/>
      <c r="AE32" s="1027"/>
      <c r="AF32" s="1022">
        <v>9</v>
      </c>
      <c r="AG32" s="1023"/>
      <c r="AH32" s="1023"/>
      <c r="AI32" s="1023"/>
      <c r="AJ32" s="1024"/>
      <c r="AK32" s="967">
        <v>37</v>
      </c>
      <c r="AL32" s="958"/>
      <c r="AM32" s="958"/>
      <c r="AN32" s="958"/>
      <c r="AO32" s="958"/>
      <c r="AP32" s="958">
        <v>233</v>
      </c>
      <c r="AQ32" s="958"/>
      <c r="AR32" s="958"/>
      <c r="AS32" s="958"/>
      <c r="AT32" s="958"/>
      <c r="AU32" s="958">
        <v>233</v>
      </c>
      <c r="AV32" s="958"/>
      <c r="AW32" s="958"/>
      <c r="AX32" s="958"/>
      <c r="AY32" s="958"/>
      <c r="AZ32" s="1028" t="s">
        <v>557</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150</v>
      </c>
      <c r="AG63" s="946"/>
      <c r="AH63" s="946"/>
      <c r="AI63" s="946"/>
      <c r="AJ63" s="1009"/>
      <c r="AK63" s="1010"/>
      <c r="AL63" s="950"/>
      <c r="AM63" s="950"/>
      <c r="AN63" s="950"/>
      <c r="AO63" s="950"/>
      <c r="AP63" s="946">
        <v>309</v>
      </c>
      <c r="AQ63" s="946"/>
      <c r="AR63" s="946"/>
      <c r="AS63" s="946"/>
      <c r="AT63" s="946"/>
      <c r="AU63" s="946">
        <v>309</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546</v>
      </c>
      <c r="C68" s="973"/>
      <c r="D68" s="973"/>
      <c r="E68" s="973"/>
      <c r="F68" s="973"/>
      <c r="G68" s="973"/>
      <c r="H68" s="973"/>
      <c r="I68" s="973"/>
      <c r="J68" s="973"/>
      <c r="K68" s="973"/>
      <c r="L68" s="973"/>
      <c r="M68" s="973"/>
      <c r="N68" s="973"/>
      <c r="O68" s="973"/>
      <c r="P68" s="974"/>
      <c r="Q68" s="975">
        <v>6540</v>
      </c>
      <c r="R68" s="969"/>
      <c r="S68" s="969"/>
      <c r="T68" s="969"/>
      <c r="U68" s="969"/>
      <c r="V68" s="969">
        <v>6282</v>
      </c>
      <c r="W68" s="969"/>
      <c r="X68" s="969"/>
      <c r="Y68" s="969"/>
      <c r="Z68" s="969"/>
      <c r="AA68" s="969">
        <v>258</v>
      </c>
      <c r="AB68" s="969"/>
      <c r="AC68" s="969"/>
      <c r="AD68" s="969"/>
      <c r="AE68" s="969"/>
      <c r="AF68" s="969">
        <v>160</v>
      </c>
      <c r="AG68" s="969"/>
      <c r="AH68" s="969"/>
      <c r="AI68" s="969"/>
      <c r="AJ68" s="969"/>
      <c r="AK68" s="969" t="s">
        <v>557</v>
      </c>
      <c r="AL68" s="969"/>
      <c r="AM68" s="969"/>
      <c r="AN68" s="969"/>
      <c r="AO68" s="969"/>
      <c r="AP68" s="969">
        <v>4283</v>
      </c>
      <c r="AQ68" s="969"/>
      <c r="AR68" s="969"/>
      <c r="AS68" s="969"/>
      <c r="AT68" s="969"/>
      <c r="AU68" s="969">
        <v>180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547</v>
      </c>
      <c r="C69" s="962"/>
      <c r="D69" s="962"/>
      <c r="E69" s="962"/>
      <c r="F69" s="962"/>
      <c r="G69" s="962"/>
      <c r="H69" s="962"/>
      <c r="I69" s="962"/>
      <c r="J69" s="962"/>
      <c r="K69" s="962"/>
      <c r="L69" s="962"/>
      <c r="M69" s="962"/>
      <c r="N69" s="962"/>
      <c r="O69" s="962"/>
      <c r="P69" s="963"/>
      <c r="Q69" s="964">
        <v>193</v>
      </c>
      <c r="R69" s="958"/>
      <c r="S69" s="958"/>
      <c r="T69" s="958"/>
      <c r="U69" s="958"/>
      <c r="V69" s="958">
        <v>180</v>
      </c>
      <c r="W69" s="958"/>
      <c r="X69" s="958"/>
      <c r="Y69" s="958"/>
      <c r="Z69" s="958"/>
      <c r="AA69" s="958">
        <v>13</v>
      </c>
      <c r="AB69" s="958"/>
      <c r="AC69" s="958"/>
      <c r="AD69" s="958"/>
      <c r="AE69" s="958"/>
      <c r="AF69" s="958">
        <v>13</v>
      </c>
      <c r="AG69" s="958"/>
      <c r="AH69" s="958"/>
      <c r="AI69" s="958"/>
      <c r="AJ69" s="958"/>
      <c r="AK69" s="958" t="s">
        <v>557</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548</v>
      </c>
      <c r="C70" s="962"/>
      <c r="D70" s="962"/>
      <c r="E70" s="962"/>
      <c r="F70" s="962"/>
      <c r="G70" s="962"/>
      <c r="H70" s="962"/>
      <c r="I70" s="962"/>
      <c r="J70" s="962"/>
      <c r="K70" s="962"/>
      <c r="L70" s="962"/>
      <c r="M70" s="962"/>
      <c r="N70" s="962"/>
      <c r="O70" s="962"/>
      <c r="P70" s="963"/>
      <c r="Q70" s="964">
        <v>4736</v>
      </c>
      <c r="R70" s="958"/>
      <c r="S70" s="958"/>
      <c r="T70" s="958"/>
      <c r="U70" s="958"/>
      <c r="V70" s="958">
        <v>4392</v>
      </c>
      <c r="W70" s="958"/>
      <c r="X70" s="958"/>
      <c r="Y70" s="958"/>
      <c r="Z70" s="958"/>
      <c r="AA70" s="958">
        <v>345</v>
      </c>
      <c r="AB70" s="958"/>
      <c r="AC70" s="958"/>
      <c r="AD70" s="958"/>
      <c r="AE70" s="958"/>
      <c r="AF70" s="958">
        <v>2195</v>
      </c>
      <c r="AG70" s="958"/>
      <c r="AH70" s="958"/>
      <c r="AI70" s="958"/>
      <c r="AJ70" s="958"/>
      <c r="AK70" s="958" t="s">
        <v>557</v>
      </c>
      <c r="AL70" s="958"/>
      <c r="AM70" s="958"/>
      <c r="AN70" s="958"/>
      <c r="AO70" s="958"/>
      <c r="AP70" s="958">
        <v>10472</v>
      </c>
      <c r="AQ70" s="958"/>
      <c r="AR70" s="958"/>
      <c r="AS70" s="958"/>
      <c r="AT70" s="958"/>
      <c r="AU70" s="958">
        <v>63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549</v>
      </c>
      <c r="C71" s="962"/>
      <c r="D71" s="962"/>
      <c r="E71" s="962"/>
      <c r="F71" s="962"/>
      <c r="G71" s="962"/>
      <c r="H71" s="962"/>
      <c r="I71" s="962"/>
      <c r="J71" s="962"/>
      <c r="K71" s="962"/>
      <c r="L71" s="962"/>
      <c r="M71" s="962"/>
      <c r="N71" s="962"/>
      <c r="O71" s="962"/>
      <c r="P71" s="963"/>
      <c r="Q71" s="964">
        <v>3191</v>
      </c>
      <c r="R71" s="958"/>
      <c r="S71" s="958"/>
      <c r="T71" s="958"/>
      <c r="U71" s="958"/>
      <c r="V71" s="958">
        <v>3298</v>
      </c>
      <c r="W71" s="958"/>
      <c r="X71" s="958"/>
      <c r="Y71" s="958"/>
      <c r="Z71" s="958"/>
      <c r="AA71" s="958">
        <v>-108</v>
      </c>
      <c r="AB71" s="958"/>
      <c r="AC71" s="958"/>
      <c r="AD71" s="958"/>
      <c r="AE71" s="958"/>
      <c r="AF71" s="958">
        <v>1132</v>
      </c>
      <c r="AG71" s="958"/>
      <c r="AH71" s="958"/>
      <c r="AI71" s="958"/>
      <c r="AJ71" s="958"/>
      <c r="AK71" s="958" t="s">
        <v>557</v>
      </c>
      <c r="AL71" s="958"/>
      <c r="AM71" s="958"/>
      <c r="AN71" s="958"/>
      <c r="AO71" s="958"/>
      <c r="AP71" s="958">
        <v>954</v>
      </c>
      <c r="AQ71" s="958"/>
      <c r="AR71" s="958"/>
      <c r="AS71" s="958"/>
      <c r="AT71" s="958"/>
      <c r="AU71" s="958">
        <v>27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550</v>
      </c>
      <c r="C72" s="962"/>
      <c r="D72" s="962"/>
      <c r="E72" s="962"/>
      <c r="F72" s="962"/>
      <c r="G72" s="962"/>
      <c r="H72" s="962"/>
      <c r="I72" s="962"/>
      <c r="J72" s="962"/>
      <c r="K72" s="962"/>
      <c r="L72" s="962"/>
      <c r="M72" s="962"/>
      <c r="N72" s="962"/>
      <c r="O72" s="962"/>
      <c r="P72" s="963"/>
      <c r="Q72" s="964">
        <v>6076</v>
      </c>
      <c r="R72" s="958"/>
      <c r="S72" s="958"/>
      <c r="T72" s="958"/>
      <c r="U72" s="958"/>
      <c r="V72" s="958">
        <v>5891</v>
      </c>
      <c r="W72" s="958"/>
      <c r="X72" s="958"/>
      <c r="Y72" s="958"/>
      <c r="Z72" s="958"/>
      <c r="AA72" s="958">
        <v>185</v>
      </c>
      <c r="AB72" s="958"/>
      <c r="AC72" s="958"/>
      <c r="AD72" s="958"/>
      <c r="AE72" s="958"/>
      <c r="AF72" s="958">
        <v>5846</v>
      </c>
      <c r="AG72" s="958"/>
      <c r="AH72" s="958"/>
      <c r="AI72" s="958"/>
      <c r="AJ72" s="958"/>
      <c r="AK72" s="958" t="s">
        <v>557</v>
      </c>
      <c r="AL72" s="958"/>
      <c r="AM72" s="958"/>
      <c r="AN72" s="958"/>
      <c r="AO72" s="958"/>
      <c r="AP72" s="958">
        <v>3341</v>
      </c>
      <c r="AQ72" s="958"/>
      <c r="AR72" s="958"/>
      <c r="AS72" s="958"/>
      <c r="AT72" s="958"/>
      <c r="AU72" s="958" t="s">
        <v>557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551</v>
      </c>
      <c r="C73" s="962"/>
      <c r="D73" s="962"/>
      <c r="E73" s="962"/>
      <c r="F73" s="962"/>
      <c r="G73" s="962"/>
      <c r="H73" s="962"/>
      <c r="I73" s="962"/>
      <c r="J73" s="962"/>
      <c r="K73" s="962"/>
      <c r="L73" s="962"/>
      <c r="M73" s="962"/>
      <c r="N73" s="962"/>
      <c r="O73" s="962"/>
      <c r="P73" s="963"/>
      <c r="Q73" s="964">
        <v>22493</v>
      </c>
      <c r="R73" s="958"/>
      <c r="S73" s="958"/>
      <c r="T73" s="958"/>
      <c r="U73" s="958"/>
      <c r="V73" s="958">
        <v>18905</v>
      </c>
      <c r="W73" s="958"/>
      <c r="X73" s="958"/>
      <c r="Y73" s="958"/>
      <c r="Z73" s="958"/>
      <c r="AA73" s="958">
        <v>3589</v>
      </c>
      <c r="AB73" s="958"/>
      <c r="AC73" s="958"/>
      <c r="AD73" s="958"/>
      <c r="AE73" s="958"/>
      <c r="AF73" s="958">
        <v>3589</v>
      </c>
      <c r="AG73" s="958"/>
      <c r="AH73" s="958"/>
      <c r="AI73" s="958"/>
      <c r="AJ73" s="958"/>
      <c r="AK73" s="958">
        <v>216</v>
      </c>
      <c r="AL73" s="958"/>
      <c r="AM73" s="958"/>
      <c r="AN73" s="958"/>
      <c r="AO73" s="958"/>
      <c r="AP73" s="958" t="s">
        <v>557</v>
      </c>
      <c r="AQ73" s="958"/>
      <c r="AR73" s="958"/>
      <c r="AS73" s="958"/>
      <c r="AT73" s="958"/>
      <c r="AU73" s="958" t="s">
        <v>557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552</v>
      </c>
      <c r="C74" s="962"/>
      <c r="D74" s="962"/>
      <c r="E74" s="962"/>
      <c r="F74" s="962"/>
      <c r="G74" s="962"/>
      <c r="H74" s="962"/>
      <c r="I74" s="962"/>
      <c r="J74" s="962"/>
      <c r="K74" s="962"/>
      <c r="L74" s="962"/>
      <c r="M74" s="962"/>
      <c r="N74" s="962"/>
      <c r="O74" s="962"/>
      <c r="P74" s="963"/>
      <c r="Q74" s="964">
        <v>187</v>
      </c>
      <c r="R74" s="958"/>
      <c r="S74" s="958"/>
      <c r="T74" s="958"/>
      <c r="U74" s="958"/>
      <c r="V74" s="958">
        <v>162</v>
      </c>
      <c r="W74" s="958"/>
      <c r="X74" s="958"/>
      <c r="Y74" s="958"/>
      <c r="Z74" s="958"/>
      <c r="AA74" s="958">
        <v>26</v>
      </c>
      <c r="AB74" s="958"/>
      <c r="AC74" s="958"/>
      <c r="AD74" s="958"/>
      <c r="AE74" s="958"/>
      <c r="AF74" s="958">
        <v>26</v>
      </c>
      <c r="AG74" s="958"/>
      <c r="AH74" s="958"/>
      <c r="AI74" s="958"/>
      <c r="AJ74" s="958"/>
      <c r="AK74" s="958" t="s">
        <v>557</v>
      </c>
      <c r="AL74" s="958"/>
      <c r="AM74" s="958"/>
      <c r="AN74" s="958"/>
      <c r="AO74" s="958"/>
      <c r="AP74" s="958" t="s">
        <v>557</v>
      </c>
      <c r="AQ74" s="958"/>
      <c r="AR74" s="958"/>
      <c r="AS74" s="958"/>
      <c r="AT74" s="958"/>
      <c r="AU74" s="958" t="s">
        <v>557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553</v>
      </c>
      <c r="C75" s="962"/>
      <c r="D75" s="962"/>
      <c r="E75" s="962"/>
      <c r="F75" s="962"/>
      <c r="G75" s="962"/>
      <c r="H75" s="962"/>
      <c r="I75" s="962"/>
      <c r="J75" s="962"/>
      <c r="K75" s="962"/>
      <c r="L75" s="962"/>
      <c r="M75" s="962"/>
      <c r="N75" s="962"/>
      <c r="O75" s="962"/>
      <c r="P75" s="963"/>
      <c r="Q75" s="965">
        <v>104</v>
      </c>
      <c r="R75" s="966"/>
      <c r="S75" s="966"/>
      <c r="T75" s="966"/>
      <c r="U75" s="967"/>
      <c r="V75" s="968">
        <v>94</v>
      </c>
      <c r="W75" s="966"/>
      <c r="X75" s="966"/>
      <c r="Y75" s="966"/>
      <c r="Z75" s="967"/>
      <c r="AA75" s="968">
        <v>10</v>
      </c>
      <c r="AB75" s="966"/>
      <c r="AC75" s="966"/>
      <c r="AD75" s="966"/>
      <c r="AE75" s="967"/>
      <c r="AF75" s="968">
        <v>10</v>
      </c>
      <c r="AG75" s="966"/>
      <c r="AH75" s="966"/>
      <c r="AI75" s="966"/>
      <c r="AJ75" s="967"/>
      <c r="AK75" s="968">
        <v>1</v>
      </c>
      <c r="AL75" s="966"/>
      <c r="AM75" s="966"/>
      <c r="AN75" s="966"/>
      <c r="AO75" s="967"/>
      <c r="AP75" s="968" t="s">
        <v>557</v>
      </c>
      <c r="AQ75" s="966"/>
      <c r="AR75" s="966"/>
      <c r="AS75" s="966"/>
      <c r="AT75" s="967"/>
      <c r="AU75" s="968" t="s">
        <v>557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554</v>
      </c>
      <c r="C76" s="962"/>
      <c r="D76" s="962"/>
      <c r="E76" s="962"/>
      <c r="F76" s="962"/>
      <c r="G76" s="962"/>
      <c r="H76" s="962"/>
      <c r="I76" s="962"/>
      <c r="J76" s="962"/>
      <c r="K76" s="962"/>
      <c r="L76" s="962"/>
      <c r="M76" s="962"/>
      <c r="N76" s="962"/>
      <c r="O76" s="962"/>
      <c r="P76" s="963"/>
      <c r="Q76" s="965">
        <v>100</v>
      </c>
      <c r="R76" s="966"/>
      <c r="S76" s="966"/>
      <c r="T76" s="966"/>
      <c r="U76" s="967"/>
      <c r="V76" s="968">
        <v>62</v>
      </c>
      <c r="W76" s="966"/>
      <c r="X76" s="966"/>
      <c r="Y76" s="966"/>
      <c r="Z76" s="967"/>
      <c r="AA76" s="968">
        <v>37</v>
      </c>
      <c r="AB76" s="966"/>
      <c r="AC76" s="966"/>
      <c r="AD76" s="966"/>
      <c r="AE76" s="967"/>
      <c r="AF76" s="968">
        <v>37</v>
      </c>
      <c r="AG76" s="966"/>
      <c r="AH76" s="966"/>
      <c r="AI76" s="966"/>
      <c r="AJ76" s="967"/>
      <c r="AK76" s="968" t="s">
        <v>557</v>
      </c>
      <c r="AL76" s="966"/>
      <c r="AM76" s="966"/>
      <c r="AN76" s="966"/>
      <c r="AO76" s="967"/>
      <c r="AP76" s="968" t="s">
        <v>557</v>
      </c>
      <c r="AQ76" s="966"/>
      <c r="AR76" s="966"/>
      <c r="AS76" s="966"/>
      <c r="AT76" s="967"/>
      <c r="AU76" s="968" t="s">
        <v>557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555</v>
      </c>
      <c r="C77" s="962"/>
      <c r="D77" s="962"/>
      <c r="E77" s="962"/>
      <c r="F77" s="962"/>
      <c r="G77" s="962"/>
      <c r="H77" s="962"/>
      <c r="I77" s="962"/>
      <c r="J77" s="962"/>
      <c r="K77" s="962"/>
      <c r="L77" s="962"/>
      <c r="M77" s="962"/>
      <c r="N77" s="962"/>
      <c r="O77" s="962"/>
      <c r="P77" s="963"/>
      <c r="Q77" s="965">
        <v>2922</v>
      </c>
      <c r="R77" s="966"/>
      <c r="S77" s="966"/>
      <c r="T77" s="966"/>
      <c r="U77" s="967"/>
      <c r="V77" s="968">
        <v>2446</v>
      </c>
      <c r="W77" s="966"/>
      <c r="X77" s="966"/>
      <c r="Y77" s="966"/>
      <c r="Z77" s="967"/>
      <c r="AA77" s="968">
        <v>476</v>
      </c>
      <c r="AB77" s="966"/>
      <c r="AC77" s="966"/>
      <c r="AD77" s="966"/>
      <c r="AE77" s="967"/>
      <c r="AF77" s="968">
        <v>476</v>
      </c>
      <c r="AG77" s="966"/>
      <c r="AH77" s="966"/>
      <c r="AI77" s="966"/>
      <c r="AJ77" s="967"/>
      <c r="AK77" s="968">
        <v>58</v>
      </c>
      <c r="AL77" s="966"/>
      <c r="AM77" s="966"/>
      <c r="AN77" s="966"/>
      <c r="AO77" s="967"/>
      <c r="AP77" s="968" t="s">
        <v>557</v>
      </c>
      <c r="AQ77" s="966"/>
      <c r="AR77" s="966"/>
      <c r="AS77" s="966"/>
      <c r="AT77" s="967"/>
      <c r="AU77" s="968" t="s">
        <v>557</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556</v>
      </c>
      <c r="C78" s="962"/>
      <c r="D78" s="962"/>
      <c r="E78" s="962"/>
      <c r="F78" s="962"/>
      <c r="G78" s="962"/>
      <c r="H78" s="962"/>
      <c r="I78" s="962"/>
      <c r="J78" s="962"/>
      <c r="K78" s="962"/>
      <c r="L78" s="962"/>
      <c r="M78" s="962"/>
      <c r="N78" s="962"/>
      <c r="O78" s="962"/>
      <c r="P78" s="963"/>
      <c r="Q78" s="964">
        <v>758421</v>
      </c>
      <c r="R78" s="958"/>
      <c r="S78" s="958"/>
      <c r="T78" s="958"/>
      <c r="U78" s="958"/>
      <c r="V78" s="958">
        <v>750353</v>
      </c>
      <c r="W78" s="958"/>
      <c r="X78" s="958"/>
      <c r="Y78" s="958"/>
      <c r="Z78" s="958"/>
      <c r="AA78" s="958">
        <v>8067</v>
      </c>
      <c r="AB78" s="958"/>
      <c r="AC78" s="958"/>
      <c r="AD78" s="958"/>
      <c r="AE78" s="958"/>
      <c r="AF78" s="958">
        <v>8067</v>
      </c>
      <c r="AG78" s="958"/>
      <c r="AH78" s="958"/>
      <c r="AI78" s="958"/>
      <c r="AJ78" s="958"/>
      <c r="AK78" s="958">
        <v>4245</v>
      </c>
      <c r="AL78" s="958"/>
      <c r="AM78" s="958"/>
      <c r="AN78" s="958"/>
      <c r="AO78" s="958"/>
      <c r="AP78" s="958" t="s">
        <v>557</v>
      </c>
      <c r="AQ78" s="958"/>
      <c r="AR78" s="958"/>
      <c r="AS78" s="958"/>
      <c r="AT78" s="958"/>
      <c r="AU78" s="958" t="s">
        <v>557</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21551</v>
      </c>
      <c r="AG88" s="946"/>
      <c r="AH88" s="946"/>
      <c r="AI88" s="946"/>
      <c r="AJ88" s="946"/>
      <c r="AK88" s="950"/>
      <c r="AL88" s="950"/>
      <c r="AM88" s="950"/>
      <c r="AN88" s="950"/>
      <c r="AO88" s="950"/>
      <c r="AP88" s="946">
        <v>19050</v>
      </c>
      <c r="AQ88" s="946"/>
      <c r="AR88" s="946"/>
      <c r="AS88" s="946"/>
      <c r="AT88" s="946"/>
      <c r="AU88" s="946">
        <v>270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357756</v>
      </c>
      <c r="AB110" s="876"/>
      <c r="AC110" s="876"/>
      <c r="AD110" s="876"/>
      <c r="AE110" s="877"/>
      <c r="AF110" s="878">
        <v>370238</v>
      </c>
      <c r="AG110" s="876"/>
      <c r="AH110" s="876"/>
      <c r="AI110" s="876"/>
      <c r="AJ110" s="877"/>
      <c r="AK110" s="878">
        <v>406628</v>
      </c>
      <c r="AL110" s="876"/>
      <c r="AM110" s="876"/>
      <c r="AN110" s="876"/>
      <c r="AO110" s="877"/>
      <c r="AP110" s="879">
        <v>15.9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3793173</v>
      </c>
      <c r="BR110" s="829"/>
      <c r="BS110" s="829"/>
      <c r="BT110" s="829"/>
      <c r="BU110" s="829"/>
      <c r="BV110" s="829">
        <v>4218346</v>
      </c>
      <c r="BW110" s="829"/>
      <c r="BX110" s="829"/>
      <c r="BY110" s="829"/>
      <c r="BZ110" s="829"/>
      <c r="CA110" s="829">
        <v>4259729</v>
      </c>
      <c r="CB110" s="829"/>
      <c r="CC110" s="829"/>
      <c r="CD110" s="829"/>
      <c r="CE110" s="829"/>
      <c r="CF110" s="853">
        <v>166.4</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371701</v>
      </c>
      <c r="BR112" s="804"/>
      <c r="BS112" s="804"/>
      <c r="BT112" s="804"/>
      <c r="BU112" s="804"/>
      <c r="BV112" s="804">
        <v>349567</v>
      </c>
      <c r="BW112" s="804"/>
      <c r="BX112" s="804"/>
      <c r="BY112" s="804"/>
      <c r="BZ112" s="804"/>
      <c r="CA112" s="804">
        <v>309097</v>
      </c>
      <c r="CB112" s="804"/>
      <c r="CC112" s="804"/>
      <c r="CD112" s="804"/>
      <c r="CE112" s="804"/>
      <c r="CF112" s="862">
        <v>12.1</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51877</v>
      </c>
      <c r="AB113" s="906"/>
      <c r="AC113" s="906"/>
      <c r="AD113" s="906"/>
      <c r="AE113" s="907"/>
      <c r="AF113" s="908">
        <v>51933</v>
      </c>
      <c r="AG113" s="906"/>
      <c r="AH113" s="906"/>
      <c r="AI113" s="906"/>
      <c r="AJ113" s="907"/>
      <c r="AK113" s="908">
        <v>48012</v>
      </c>
      <c r="AL113" s="906"/>
      <c r="AM113" s="906"/>
      <c r="AN113" s="906"/>
      <c r="AO113" s="907"/>
      <c r="AP113" s="909">
        <v>1.9</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256998</v>
      </c>
      <c r="BR113" s="804"/>
      <c r="BS113" s="804"/>
      <c r="BT113" s="804"/>
      <c r="BU113" s="804"/>
      <c r="BV113" s="804">
        <v>271290</v>
      </c>
      <c r="BW113" s="804"/>
      <c r="BX113" s="804"/>
      <c r="BY113" s="804"/>
      <c r="BZ113" s="804"/>
      <c r="CA113" s="804">
        <v>269455</v>
      </c>
      <c r="CB113" s="804"/>
      <c r="CC113" s="804"/>
      <c r="CD113" s="804"/>
      <c r="CE113" s="804"/>
      <c r="CF113" s="862">
        <v>10.5</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32288</v>
      </c>
      <c r="AB114" s="767"/>
      <c r="AC114" s="767"/>
      <c r="AD114" s="767"/>
      <c r="AE114" s="768"/>
      <c r="AF114" s="769">
        <v>29283</v>
      </c>
      <c r="AG114" s="767"/>
      <c r="AH114" s="767"/>
      <c r="AI114" s="767"/>
      <c r="AJ114" s="768"/>
      <c r="AK114" s="769">
        <v>39196</v>
      </c>
      <c r="AL114" s="767"/>
      <c r="AM114" s="767"/>
      <c r="AN114" s="767"/>
      <c r="AO114" s="768"/>
      <c r="AP114" s="811">
        <v>1.5</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924206</v>
      </c>
      <c r="BR114" s="804"/>
      <c r="BS114" s="804"/>
      <c r="BT114" s="804"/>
      <c r="BU114" s="804"/>
      <c r="BV114" s="804">
        <v>878714</v>
      </c>
      <c r="BW114" s="804"/>
      <c r="BX114" s="804"/>
      <c r="BY114" s="804"/>
      <c r="BZ114" s="804"/>
      <c r="CA114" s="804">
        <v>843241</v>
      </c>
      <c r="CB114" s="804"/>
      <c r="CC114" s="804"/>
      <c r="CD114" s="804"/>
      <c r="CE114" s="804"/>
      <c r="CF114" s="862">
        <v>32.9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441921</v>
      </c>
      <c r="AB117" s="890"/>
      <c r="AC117" s="890"/>
      <c r="AD117" s="890"/>
      <c r="AE117" s="891"/>
      <c r="AF117" s="892">
        <v>451454</v>
      </c>
      <c r="AG117" s="890"/>
      <c r="AH117" s="890"/>
      <c r="AI117" s="890"/>
      <c r="AJ117" s="891"/>
      <c r="AK117" s="892">
        <v>493836</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441</v>
      </c>
      <c r="BP119" s="865"/>
      <c r="BQ119" s="866">
        <v>5346078</v>
      </c>
      <c r="BR119" s="832"/>
      <c r="BS119" s="832"/>
      <c r="BT119" s="832"/>
      <c r="BU119" s="832"/>
      <c r="BV119" s="832">
        <v>5717917</v>
      </c>
      <c r="BW119" s="832"/>
      <c r="BX119" s="832"/>
      <c r="BY119" s="832"/>
      <c r="BZ119" s="832"/>
      <c r="CA119" s="832">
        <v>5681522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1831032</v>
      </c>
      <c r="BR120" s="829"/>
      <c r="BS120" s="829"/>
      <c r="BT120" s="829"/>
      <c r="BU120" s="829"/>
      <c r="BV120" s="829">
        <v>2283826</v>
      </c>
      <c r="BW120" s="829"/>
      <c r="BX120" s="829"/>
      <c r="BY120" s="829"/>
      <c r="BZ120" s="829"/>
      <c r="CA120" s="829">
        <v>2315838</v>
      </c>
      <c r="CB120" s="829"/>
      <c r="CC120" s="829"/>
      <c r="CD120" s="829"/>
      <c r="CE120" s="829"/>
      <c r="CF120" s="853">
        <v>90.5</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245127</v>
      </c>
      <c r="DH120" s="829"/>
      <c r="DI120" s="829"/>
      <c r="DJ120" s="829"/>
      <c r="DK120" s="829"/>
      <c r="DL120" s="829">
        <v>246131</v>
      </c>
      <c r="DM120" s="829"/>
      <c r="DN120" s="829"/>
      <c r="DO120" s="829"/>
      <c r="DP120" s="829"/>
      <c r="DQ120" s="829">
        <v>233466</v>
      </c>
      <c r="DR120" s="829"/>
      <c r="DS120" s="829"/>
      <c r="DT120" s="829"/>
      <c r="DU120" s="829"/>
      <c r="DV120" s="830">
        <v>9.1</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126574</v>
      </c>
      <c r="DH121" s="804"/>
      <c r="DI121" s="804"/>
      <c r="DJ121" s="804"/>
      <c r="DK121" s="804"/>
      <c r="DL121" s="804">
        <v>103436</v>
      </c>
      <c r="DM121" s="804"/>
      <c r="DN121" s="804"/>
      <c r="DO121" s="804"/>
      <c r="DP121" s="804"/>
      <c r="DQ121" s="804">
        <v>75631</v>
      </c>
      <c r="DR121" s="804"/>
      <c r="DS121" s="804"/>
      <c r="DT121" s="804"/>
      <c r="DU121" s="804"/>
      <c r="DV121" s="781">
        <v>3</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3372800</v>
      </c>
      <c r="BR122" s="832"/>
      <c r="BS122" s="832"/>
      <c r="BT122" s="832"/>
      <c r="BU122" s="832"/>
      <c r="BV122" s="832">
        <v>3539471</v>
      </c>
      <c r="BW122" s="832"/>
      <c r="BX122" s="832"/>
      <c r="BY122" s="832"/>
      <c r="BZ122" s="832"/>
      <c r="CA122" s="832">
        <v>3546174</v>
      </c>
      <c r="CB122" s="832"/>
      <c r="CC122" s="832"/>
      <c r="CD122" s="832"/>
      <c r="CE122" s="832"/>
      <c r="CF122" s="833">
        <v>138.5</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449</v>
      </c>
      <c r="BP123" s="865"/>
      <c r="BQ123" s="819">
        <v>5203832</v>
      </c>
      <c r="BR123" s="820"/>
      <c r="BS123" s="820"/>
      <c r="BT123" s="820"/>
      <c r="BU123" s="820"/>
      <c r="BV123" s="820">
        <v>5823297</v>
      </c>
      <c r="BW123" s="820"/>
      <c r="BX123" s="820"/>
      <c r="BY123" s="820"/>
      <c r="BZ123" s="820"/>
      <c r="CA123" s="820">
        <v>5862012</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5.4</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2875955</v>
      </c>
      <c r="AB129" s="767"/>
      <c r="AC129" s="767"/>
      <c r="AD129" s="767"/>
      <c r="AE129" s="768"/>
      <c r="AF129" s="769">
        <v>2814909</v>
      </c>
      <c r="AG129" s="767"/>
      <c r="AH129" s="767"/>
      <c r="AI129" s="767"/>
      <c r="AJ129" s="768"/>
      <c r="AK129" s="769">
        <v>2858054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290004</v>
      </c>
      <c r="AB130" s="767"/>
      <c r="AC130" s="767"/>
      <c r="AD130" s="767"/>
      <c r="AE130" s="768"/>
      <c r="AF130" s="769">
        <v>289294</v>
      </c>
      <c r="AG130" s="767"/>
      <c r="AH130" s="767"/>
      <c r="AI130" s="767"/>
      <c r="AJ130" s="768"/>
      <c r="AK130" s="769">
        <v>297980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6.6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2585951</v>
      </c>
      <c r="AB131" s="751"/>
      <c r="AC131" s="751"/>
      <c r="AD131" s="751"/>
      <c r="AE131" s="752"/>
      <c r="AF131" s="753">
        <v>2525615</v>
      </c>
      <c r="AG131" s="751"/>
      <c r="AH131" s="751"/>
      <c r="AI131" s="751"/>
      <c r="AJ131" s="752"/>
      <c r="AK131" s="753">
        <v>2560074</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5.8747052829999999</v>
      </c>
      <c r="AB132" s="732"/>
      <c r="AC132" s="732"/>
      <c r="AD132" s="732"/>
      <c r="AE132" s="733"/>
      <c r="AF132" s="734">
        <v>6.4206143850000004</v>
      </c>
      <c r="AG132" s="732"/>
      <c r="AH132" s="732"/>
      <c r="AI132" s="732"/>
      <c r="AJ132" s="733"/>
      <c r="AK132" s="734">
        <v>7.6504038559999996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6.1</v>
      </c>
      <c r="AB133" s="711"/>
      <c r="AC133" s="711"/>
      <c r="AD133" s="711"/>
      <c r="AE133" s="712"/>
      <c r="AF133" s="710">
        <v>5.9</v>
      </c>
      <c r="AG133" s="711"/>
      <c r="AH133" s="711"/>
      <c r="AI133" s="711"/>
      <c r="AJ133" s="712"/>
      <c r="AK133" s="710">
        <v>6.6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2KO80eQp2ZbuBScwXeYanA6Kkm+coJkqtKNYluypGZ0TFUfH/XxLT3POduUDI9l3ApbCEYIJGXvqI7I01o2Og==" saltValue="AFShVTeL+zYiCrPC6vYB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bJZwnJ4EYaAcjNQiOO61AQhesgDzYn1DkW/rgV6jc4j55F2h9FkNNGLSiplVCyxUxvgUagfAFxej9qLJv2r3w==" saltValue="8W+hKrDYQ9Dpbddd492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OiNjUppbhRvCp+Ostxr6LngEmN0V/c+uT2dGqAIg0m3Nc1h45w9p9gsaQH/ZZO9uxnnp9p54EWLfa5KMejEIQ==" saltValue="YJKfBEzOnv76uG/IDrbF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865752</v>
      </c>
      <c r="AP9" s="274">
        <v>137073</v>
      </c>
      <c r="AQ9" s="275">
        <v>143407</v>
      </c>
      <c r="AR9" s="276">
        <v>-4.4000000000000004</v>
      </c>
    </row>
    <row r="10" spans="1:46" ht="13.5" customHeight="1" x14ac:dyDescent="0.2">
      <c r="A10" s="259"/>
      <c r="AK10" s="1117" t="s">
        <v>484</v>
      </c>
      <c r="AL10" s="1118"/>
      <c r="AM10" s="1118"/>
      <c r="AN10" s="1119"/>
      <c r="AO10" s="277">
        <v>144156</v>
      </c>
      <c r="AP10" s="277">
        <v>22824</v>
      </c>
      <c r="AQ10" s="278">
        <v>20271</v>
      </c>
      <c r="AR10" s="279">
        <v>12.6</v>
      </c>
    </row>
    <row r="11" spans="1:46" ht="13.5" customHeight="1" x14ac:dyDescent="0.2">
      <c r="A11" s="259"/>
      <c r="AK11" s="1117" t="s">
        <v>485</v>
      </c>
      <c r="AL11" s="1118"/>
      <c r="AM11" s="1118"/>
      <c r="AN11" s="1119"/>
      <c r="AO11" s="277">
        <v>23947</v>
      </c>
      <c r="AP11" s="277">
        <v>3791</v>
      </c>
      <c r="AQ11" s="278">
        <v>1412</v>
      </c>
      <c r="AR11" s="279">
        <v>168.5</v>
      </c>
    </row>
    <row r="12" spans="1:46" ht="13.5" customHeight="1" x14ac:dyDescent="0.2">
      <c r="A12" s="259"/>
      <c r="AK12" s="1117" t="s">
        <v>486</v>
      </c>
      <c r="AL12" s="1118"/>
      <c r="AM12" s="1118"/>
      <c r="AN12" s="1119"/>
      <c r="AO12" s="277" t="s">
        <v>487</v>
      </c>
      <c r="AP12" s="277" t="s">
        <v>487</v>
      </c>
      <c r="AQ12" s="278" t="s">
        <v>487</v>
      </c>
      <c r="AR12" s="279" t="s">
        <v>487</v>
      </c>
    </row>
    <row r="13" spans="1:46" ht="13.5" customHeight="1" x14ac:dyDescent="0.2">
      <c r="A13" s="259"/>
      <c r="AK13" s="1117" t="s">
        <v>488</v>
      </c>
      <c r="AL13" s="1118"/>
      <c r="AM13" s="1118"/>
      <c r="AN13" s="1119"/>
      <c r="AO13" s="277">
        <v>48426</v>
      </c>
      <c r="AP13" s="277">
        <v>7667</v>
      </c>
      <c r="AQ13" s="278">
        <v>5234</v>
      </c>
      <c r="AR13" s="279">
        <v>46.5</v>
      </c>
    </row>
    <row r="14" spans="1:46" ht="13.5" customHeight="1" x14ac:dyDescent="0.2">
      <c r="A14" s="259"/>
      <c r="AK14" s="1117" t="s">
        <v>489</v>
      </c>
      <c r="AL14" s="1118"/>
      <c r="AM14" s="1118"/>
      <c r="AN14" s="1119"/>
      <c r="AO14" s="277">
        <v>10057</v>
      </c>
      <c r="AP14" s="277">
        <v>1592</v>
      </c>
      <c r="AQ14" s="278">
        <v>3337</v>
      </c>
      <c r="AR14" s="279">
        <v>-52.3</v>
      </c>
    </row>
    <row r="15" spans="1:46" ht="13.5" customHeight="1" x14ac:dyDescent="0.2">
      <c r="A15" s="259"/>
      <c r="AK15" s="1120" t="s">
        <v>490</v>
      </c>
      <c r="AL15" s="1121"/>
      <c r="AM15" s="1121"/>
      <c r="AN15" s="1122"/>
      <c r="AO15" s="277">
        <v>-95964</v>
      </c>
      <c r="AP15" s="277">
        <v>-15194</v>
      </c>
      <c r="AQ15" s="278">
        <v>-9830</v>
      </c>
      <c r="AR15" s="279">
        <v>54.6</v>
      </c>
    </row>
    <row r="16" spans="1:46" ht="13.2" x14ac:dyDescent="0.2">
      <c r="A16" s="259"/>
      <c r="AK16" s="1120" t="s">
        <v>178</v>
      </c>
      <c r="AL16" s="1121"/>
      <c r="AM16" s="1121"/>
      <c r="AN16" s="1122"/>
      <c r="AO16" s="277">
        <v>996374</v>
      </c>
      <c r="AP16" s="277">
        <v>157754</v>
      </c>
      <c r="AQ16" s="278">
        <v>163831</v>
      </c>
      <c r="AR16" s="279">
        <v>-3.7</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14.25</v>
      </c>
      <c r="AP21" s="290">
        <v>14.18</v>
      </c>
      <c r="AQ21" s="291">
        <v>7.0000000000000007E-2</v>
      </c>
      <c r="AS21" s="292"/>
      <c r="AT21" s="288"/>
    </row>
    <row r="22" spans="1:46" s="260" customFormat="1" ht="13.2" x14ac:dyDescent="0.2">
      <c r="A22" s="288"/>
      <c r="AK22" s="1123" t="s">
        <v>496</v>
      </c>
      <c r="AL22" s="1124"/>
      <c r="AM22" s="1124"/>
      <c r="AN22" s="1125"/>
      <c r="AO22" s="293">
        <v>100.5</v>
      </c>
      <c r="AP22" s="294">
        <v>95.4</v>
      </c>
      <c r="AQ22" s="295">
        <v>5.0999999999999996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406628</v>
      </c>
      <c r="AP32" s="303">
        <v>64381</v>
      </c>
      <c r="AQ32" s="304">
        <v>86321</v>
      </c>
      <c r="AR32" s="305">
        <v>-25.4</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48012</v>
      </c>
      <c r="AP35" s="303">
        <v>7602</v>
      </c>
      <c r="AQ35" s="304">
        <v>18581</v>
      </c>
      <c r="AR35" s="305">
        <v>-59.1</v>
      </c>
    </row>
    <row r="36" spans="1:46" ht="27" customHeight="1" x14ac:dyDescent="0.2">
      <c r="A36" s="259"/>
      <c r="AK36" s="1107" t="s">
        <v>504</v>
      </c>
      <c r="AL36" s="1108"/>
      <c r="AM36" s="1108"/>
      <c r="AN36" s="1109"/>
      <c r="AO36" s="303">
        <v>39196</v>
      </c>
      <c r="AP36" s="303">
        <v>6206</v>
      </c>
      <c r="AQ36" s="304">
        <v>4521</v>
      </c>
      <c r="AR36" s="305">
        <v>37.299999999999997</v>
      </c>
    </row>
    <row r="37" spans="1:46" ht="13.5" customHeight="1" x14ac:dyDescent="0.2">
      <c r="A37" s="259"/>
      <c r="AK37" s="1107" t="s">
        <v>505</v>
      </c>
      <c r="AL37" s="1108"/>
      <c r="AM37" s="1108"/>
      <c r="AN37" s="1109"/>
      <c r="AO37" s="303" t="s">
        <v>487</v>
      </c>
      <c r="AP37" s="303" t="s">
        <v>487</v>
      </c>
      <c r="AQ37" s="304">
        <v>983</v>
      </c>
      <c r="AR37" s="305" t="s">
        <v>487</v>
      </c>
    </row>
    <row r="38" spans="1:46" ht="27" customHeight="1" x14ac:dyDescent="0.2">
      <c r="A38" s="259"/>
      <c r="AK38" s="1110" t="s">
        <v>506</v>
      </c>
      <c r="AL38" s="1111"/>
      <c r="AM38" s="1111"/>
      <c r="AN38" s="1112"/>
      <c r="AO38" s="306" t="s">
        <v>487</v>
      </c>
      <c r="AP38" s="306" t="s">
        <v>487</v>
      </c>
      <c r="AQ38" s="307">
        <v>20</v>
      </c>
      <c r="AR38" s="295" t="s">
        <v>487</v>
      </c>
      <c r="AS38" s="302"/>
    </row>
    <row r="39" spans="1:46" ht="13.2" x14ac:dyDescent="0.2">
      <c r="A39" s="259"/>
      <c r="AK39" s="1110" t="s">
        <v>507</v>
      </c>
      <c r="AL39" s="1111"/>
      <c r="AM39" s="1111"/>
      <c r="AN39" s="1112"/>
      <c r="AO39" s="303" t="s">
        <v>487</v>
      </c>
      <c r="AP39" s="303" t="s">
        <v>487</v>
      </c>
      <c r="AQ39" s="304">
        <v>-4212</v>
      </c>
      <c r="AR39" s="305" t="s">
        <v>487</v>
      </c>
      <c r="AS39" s="302"/>
    </row>
    <row r="40" spans="1:46" ht="27" customHeight="1" x14ac:dyDescent="0.2">
      <c r="A40" s="259"/>
      <c r="AK40" s="1107" t="s">
        <v>508</v>
      </c>
      <c r="AL40" s="1108"/>
      <c r="AM40" s="1108"/>
      <c r="AN40" s="1109"/>
      <c r="AO40" s="303">
        <v>-297980</v>
      </c>
      <c r="AP40" s="303">
        <v>-47179</v>
      </c>
      <c r="AQ40" s="304">
        <v>-70783</v>
      </c>
      <c r="AR40" s="305">
        <v>-33.299999999999997</v>
      </c>
      <c r="AS40" s="302"/>
    </row>
    <row r="41" spans="1:46" ht="13.2" x14ac:dyDescent="0.2">
      <c r="A41" s="259"/>
      <c r="AK41" s="1113" t="s">
        <v>288</v>
      </c>
      <c r="AL41" s="1114"/>
      <c r="AM41" s="1114"/>
      <c r="AN41" s="1115"/>
      <c r="AO41" s="303">
        <v>195856</v>
      </c>
      <c r="AP41" s="303">
        <v>31009</v>
      </c>
      <c r="AQ41" s="304">
        <v>35432</v>
      </c>
      <c r="AR41" s="305">
        <v>-12.5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326102</v>
      </c>
      <c r="AN51" s="325">
        <v>47399</v>
      </c>
      <c r="AO51" s="326">
        <v>-18.100000000000001</v>
      </c>
      <c r="AP51" s="327">
        <v>145139</v>
      </c>
      <c r="AQ51" s="328">
        <v>19.5</v>
      </c>
      <c r="AR51" s="329">
        <v>-37.6</v>
      </c>
    </row>
    <row r="52" spans="1:44" ht="13.2" x14ac:dyDescent="0.2">
      <c r="A52" s="259"/>
      <c r="AK52" s="330"/>
      <c r="AL52" s="331" t="s">
        <v>518</v>
      </c>
      <c r="AM52" s="332">
        <v>169213</v>
      </c>
      <c r="AN52" s="333">
        <v>24595</v>
      </c>
      <c r="AO52" s="334">
        <v>-38.5</v>
      </c>
      <c r="AP52" s="335">
        <v>83762</v>
      </c>
      <c r="AQ52" s="336">
        <v>33.1</v>
      </c>
      <c r="AR52" s="337">
        <v>-71.599999999999994</v>
      </c>
    </row>
    <row r="53" spans="1:44" ht="13.2" x14ac:dyDescent="0.2">
      <c r="A53" s="259"/>
      <c r="AK53" s="315" t="s">
        <v>519</v>
      </c>
      <c r="AL53" s="316"/>
      <c r="AM53" s="324">
        <v>527472</v>
      </c>
      <c r="AN53" s="325">
        <v>78098</v>
      </c>
      <c r="AO53" s="326">
        <v>64.8</v>
      </c>
      <c r="AP53" s="327">
        <v>125391</v>
      </c>
      <c r="AQ53" s="328">
        <v>-13.6</v>
      </c>
      <c r="AR53" s="329">
        <v>78.400000000000006</v>
      </c>
    </row>
    <row r="54" spans="1:44" ht="13.2" x14ac:dyDescent="0.2">
      <c r="A54" s="259"/>
      <c r="AK54" s="330"/>
      <c r="AL54" s="331" t="s">
        <v>518</v>
      </c>
      <c r="AM54" s="332">
        <v>127214</v>
      </c>
      <c r="AN54" s="333">
        <v>18835</v>
      </c>
      <c r="AO54" s="334">
        <v>-23.4</v>
      </c>
      <c r="AP54" s="335">
        <v>68516</v>
      </c>
      <c r="AQ54" s="336">
        <v>-18.2</v>
      </c>
      <c r="AR54" s="337">
        <v>-5.2</v>
      </c>
    </row>
    <row r="55" spans="1:44" ht="13.2" x14ac:dyDescent="0.2">
      <c r="A55" s="259"/>
      <c r="AK55" s="315" t="s">
        <v>520</v>
      </c>
      <c r="AL55" s="316"/>
      <c r="AM55" s="324">
        <v>904950</v>
      </c>
      <c r="AN55" s="325">
        <v>137363</v>
      </c>
      <c r="AO55" s="326">
        <v>75.900000000000006</v>
      </c>
      <c r="AP55" s="327">
        <v>138402</v>
      </c>
      <c r="AQ55" s="328">
        <v>10.4</v>
      </c>
      <c r="AR55" s="329">
        <v>65.5</v>
      </c>
    </row>
    <row r="56" spans="1:44" ht="13.2" x14ac:dyDescent="0.2">
      <c r="A56" s="259"/>
      <c r="AK56" s="330"/>
      <c r="AL56" s="331" t="s">
        <v>518</v>
      </c>
      <c r="AM56" s="332">
        <v>95957</v>
      </c>
      <c r="AN56" s="333">
        <v>14565</v>
      </c>
      <c r="AO56" s="334">
        <v>-22.7</v>
      </c>
      <c r="AP56" s="335">
        <v>70652</v>
      </c>
      <c r="AQ56" s="336">
        <v>3.1</v>
      </c>
      <c r="AR56" s="337">
        <v>-25.8</v>
      </c>
    </row>
    <row r="57" spans="1:44" ht="13.2" x14ac:dyDescent="0.2">
      <c r="A57" s="259"/>
      <c r="AK57" s="315" t="s">
        <v>521</v>
      </c>
      <c r="AL57" s="316"/>
      <c r="AM57" s="324">
        <v>1033279</v>
      </c>
      <c r="AN57" s="325">
        <v>160347</v>
      </c>
      <c r="AO57" s="326">
        <v>16.7</v>
      </c>
      <c r="AP57" s="327">
        <v>146367</v>
      </c>
      <c r="AQ57" s="328">
        <v>5.8</v>
      </c>
      <c r="AR57" s="329">
        <v>10.9</v>
      </c>
    </row>
    <row r="58" spans="1:44" ht="13.2" x14ac:dyDescent="0.2">
      <c r="A58" s="259"/>
      <c r="AK58" s="330"/>
      <c r="AL58" s="331" t="s">
        <v>518</v>
      </c>
      <c r="AM58" s="332">
        <v>769082</v>
      </c>
      <c r="AN58" s="333">
        <v>119349</v>
      </c>
      <c r="AO58" s="334">
        <v>719.4</v>
      </c>
      <c r="AP58" s="335">
        <v>79441</v>
      </c>
      <c r="AQ58" s="336">
        <v>12.4</v>
      </c>
      <c r="AR58" s="337">
        <v>707</v>
      </c>
    </row>
    <row r="59" spans="1:44" ht="13.2" x14ac:dyDescent="0.2">
      <c r="A59" s="259"/>
      <c r="AK59" s="315" t="s">
        <v>522</v>
      </c>
      <c r="AL59" s="316"/>
      <c r="AM59" s="324">
        <v>603921</v>
      </c>
      <c r="AN59" s="325">
        <v>95618</v>
      </c>
      <c r="AO59" s="326">
        <v>-40.4</v>
      </c>
      <c r="AP59" s="327">
        <v>165181</v>
      </c>
      <c r="AQ59" s="328">
        <v>12.9</v>
      </c>
      <c r="AR59" s="329">
        <v>-53.3</v>
      </c>
    </row>
    <row r="60" spans="1:44" ht="13.2" x14ac:dyDescent="0.2">
      <c r="A60" s="259"/>
      <c r="AK60" s="330"/>
      <c r="AL60" s="331" t="s">
        <v>518</v>
      </c>
      <c r="AM60" s="332">
        <v>357997</v>
      </c>
      <c r="AN60" s="333">
        <v>56681</v>
      </c>
      <c r="AO60" s="334">
        <v>-52.5</v>
      </c>
      <c r="AP60" s="335">
        <v>82246</v>
      </c>
      <c r="AQ60" s="336">
        <v>3.5</v>
      </c>
      <c r="AR60" s="337">
        <v>-56</v>
      </c>
    </row>
    <row r="61" spans="1:44" ht="13.2" x14ac:dyDescent="0.2">
      <c r="A61" s="259"/>
      <c r="AK61" s="315" t="s">
        <v>523</v>
      </c>
      <c r="AL61" s="338"/>
      <c r="AM61" s="324">
        <v>679145</v>
      </c>
      <c r="AN61" s="325">
        <v>103765</v>
      </c>
      <c r="AO61" s="326">
        <v>19.8</v>
      </c>
      <c r="AP61" s="327">
        <v>144096</v>
      </c>
      <c r="AQ61" s="339">
        <v>7</v>
      </c>
      <c r="AR61" s="329">
        <v>12.8</v>
      </c>
    </row>
    <row r="62" spans="1:44" ht="13.2" x14ac:dyDescent="0.2">
      <c r="A62" s="259"/>
      <c r="AK62" s="330"/>
      <c r="AL62" s="331" t="s">
        <v>518</v>
      </c>
      <c r="AM62" s="332">
        <v>303893</v>
      </c>
      <c r="AN62" s="333">
        <v>46805</v>
      </c>
      <c r="AO62" s="334">
        <v>116.5</v>
      </c>
      <c r="AP62" s="335">
        <v>76923</v>
      </c>
      <c r="AQ62" s="336">
        <v>6.8</v>
      </c>
      <c r="AR62" s="337">
        <v>109.7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kPae8DlCdW/Bo0TPj0pdver4MDrXnJl3uuumhBYhZ6kBhUptVmp4snLnu8dwmaWRo+bCI8R5lFHcII5NcmSCw==" saltValue="NgV4d5sRHKe8fCgnQAmX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vjKGO4pb6e8p3bjfAJb4u0WJuLsqNXK8Y60ye3QMYRYJSlwiCacpQbuuw/DncxQupj5CtshxZSYHN0toXCfTOg==" saltValue="AG3NwU7YZw6jSReGoamZ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Rt9CpU092wO4quWDvq0QRQVQ0wX2gbyCUNPkUhl4sbAWGD/XgQt5ZGxwZXyWucL6VjIqbTCzvw+0vfqKI/NRvg==" saltValue="Vmdl/VmZhVOpMK258Sa/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24.82</v>
      </c>
      <c r="G47" s="12">
        <v>18.690000000000001</v>
      </c>
      <c r="H47" s="12">
        <v>21.26</v>
      </c>
      <c r="I47" s="12">
        <v>32.74</v>
      </c>
      <c r="J47" s="13">
        <v>31.66</v>
      </c>
    </row>
    <row r="48" spans="2:10" ht="57.75" customHeight="1" x14ac:dyDescent="0.2">
      <c r="B48" s="14"/>
      <c r="C48" s="1128" t="s">
        <v>4</v>
      </c>
      <c r="D48" s="1128"/>
      <c r="E48" s="1129"/>
      <c r="F48" s="15">
        <v>1.49</v>
      </c>
      <c r="G48" s="16">
        <v>7.42</v>
      </c>
      <c r="H48" s="16">
        <v>19.04</v>
      </c>
      <c r="I48" s="16">
        <v>10.71</v>
      </c>
      <c r="J48" s="17">
        <v>9.09</v>
      </c>
    </row>
    <row r="49" spans="2:10" ht="57.75" customHeight="1" thickBot="1" x14ac:dyDescent="0.25">
      <c r="B49" s="18"/>
      <c r="C49" s="1130" t="s">
        <v>5</v>
      </c>
      <c r="D49" s="1130"/>
      <c r="E49" s="1131"/>
      <c r="F49" s="19" t="s">
        <v>530</v>
      </c>
      <c r="G49" s="20">
        <v>1.19</v>
      </c>
      <c r="H49" s="20">
        <v>16.16</v>
      </c>
      <c r="I49" s="20">
        <v>2.27</v>
      </c>
      <c r="J49" s="21" t="s">
        <v>531</v>
      </c>
    </row>
    <row r="50" spans="2:10" ht="13.2" x14ac:dyDescent="0.2"/>
  </sheetData>
  <sheetProtection algorithmName="SHA-512" hashValue="y7do4kUzncLq3JNm3jM7suuU717hY/4FgLjZBXim1jx52w5CPTl9HpSXRPtUzqFgJPDXwpGs0sz7kEW0Vf7ELA==" saltValue="emF4Xr/ZfFJ/pVRkM5I5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0</v>
      </c>
      <c r="G34" s="33">
        <v>0</v>
      </c>
      <c r="H34" s="33">
        <v>0</v>
      </c>
      <c r="I34" s="33">
        <v>0</v>
      </c>
      <c r="J34" s="34" t="s">
        <v>533</v>
      </c>
      <c r="K34" s="22"/>
      <c r="L34" s="22"/>
      <c r="M34" s="22"/>
      <c r="N34" s="22"/>
      <c r="O34" s="22"/>
      <c r="P34" s="22"/>
    </row>
    <row r="35" spans="1:16" ht="39" customHeight="1" x14ac:dyDescent="0.2">
      <c r="A35" s="22"/>
      <c r="B35" s="35"/>
      <c r="C35" s="1132" t="s">
        <v>534</v>
      </c>
      <c r="D35" s="1132"/>
      <c r="E35" s="1133"/>
      <c r="F35" s="36">
        <v>1.48</v>
      </c>
      <c r="G35" s="37">
        <v>7.41</v>
      </c>
      <c r="H35" s="37">
        <v>19.04</v>
      </c>
      <c r="I35" s="37">
        <v>10.71</v>
      </c>
      <c r="J35" s="38">
        <v>9.09</v>
      </c>
      <c r="K35" s="22"/>
      <c r="L35" s="22"/>
      <c r="M35" s="22"/>
      <c r="N35" s="22"/>
      <c r="O35" s="22"/>
      <c r="P35" s="22"/>
    </row>
    <row r="36" spans="1:16" ht="39" customHeight="1" x14ac:dyDescent="0.2">
      <c r="A36" s="22"/>
      <c r="B36" s="35"/>
      <c r="C36" s="1132" t="s">
        <v>535</v>
      </c>
      <c r="D36" s="1132"/>
      <c r="E36" s="1133"/>
      <c r="F36" s="36">
        <v>2.75</v>
      </c>
      <c r="G36" s="37">
        <v>3.3</v>
      </c>
      <c r="H36" s="37">
        <v>3.79</v>
      </c>
      <c r="I36" s="37">
        <v>4.1900000000000004</v>
      </c>
      <c r="J36" s="38">
        <v>3.71</v>
      </c>
      <c r="K36" s="22"/>
      <c r="L36" s="22"/>
      <c r="M36" s="22"/>
      <c r="N36" s="22"/>
      <c r="O36" s="22"/>
      <c r="P36" s="22"/>
    </row>
    <row r="37" spans="1:16" ht="39" customHeight="1" x14ac:dyDescent="0.2">
      <c r="A37" s="22"/>
      <c r="B37" s="35"/>
      <c r="C37" s="1132" t="s">
        <v>536</v>
      </c>
      <c r="D37" s="1132"/>
      <c r="E37" s="1133"/>
      <c r="F37" s="36">
        <v>2.67</v>
      </c>
      <c r="G37" s="37">
        <v>1.7</v>
      </c>
      <c r="H37" s="37">
        <v>1.33</v>
      </c>
      <c r="I37" s="37">
        <v>1.29</v>
      </c>
      <c r="J37" s="38">
        <v>0.79</v>
      </c>
      <c r="K37" s="22"/>
      <c r="L37" s="22"/>
      <c r="M37" s="22"/>
      <c r="N37" s="22"/>
      <c r="O37" s="22"/>
      <c r="P37" s="22"/>
    </row>
    <row r="38" spans="1:16" ht="39" customHeight="1" x14ac:dyDescent="0.2">
      <c r="A38" s="22"/>
      <c r="B38" s="35"/>
      <c r="C38" s="1132" t="s">
        <v>537</v>
      </c>
      <c r="D38" s="1132"/>
      <c r="E38" s="1133"/>
      <c r="F38" s="36">
        <v>0</v>
      </c>
      <c r="G38" s="37">
        <v>0</v>
      </c>
      <c r="H38" s="37">
        <v>0</v>
      </c>
      <c r="I38" s="37">
        <v>0</v>
      </c>
      <c r="J38" s="38">
        <v>0.22</v>
      </c>
      <c r="K38" s="22"/>
      <c r="L38" s="22"/>
      <c r="M38" s="22"/>
      <c r="N38" s="22"/>
      <c r="O38" s="22"/>
      <c r="P38" s="22"/>
    </row>
    <row r="39" spans="1:16" ht="39" customHeight="1" x14ac:dyDescent="0.2">
      <c r="A39" s="22"/>
      <c r="B39" s="35"/>
      <c r="C39" s="1132" t="s">
        <v>538</v>
      </c>
      <c r="D39" s="1132"/>
      <c r="E39" s="1133"/>
      <c r="F39" s="36">
        <v>0</v>
      </c>
      <c r="G39" s="37">
        <v>0</v>
      </c>
      <c r="H39" s="37">
        <v>0.01</v>
      </c>
      <c r="I39" s="37">
        <v>0.04</v>
      </c>
      <c r="J39" s="38">
        <v>0.05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my274VJNmgz7howH0l8DdW6IJxT4iWWrOlmgMee+d/yaKUcQ5aOGJGWbjteoVhALhmfIPl/Up6oUmxS0e3R2w==" saltValue="R7lMX6ZQUvERgiAmYmNe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336</v>
      </c>
      <c r="L45" s="58">
        <v>336</v>
      </c>
      <c r="M45" s="58">
        <v>358</v>
      </c>
      <c r="N45" s="58">
        <v>370</v>
      </c>
      <c r="O45" s="59">
        <v>407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50</v>
      </c>
      <c r="L48" s="62">
        <v>51</v>
      </c>
      <c r="M48" s="62">
        <v>52</v>
      </c>
      <c r="N48" s="62">
        <v>52</v>
      </c>
      <c r="O48" s="63">
        <v>48</v>
      </c>
      <c r="P48" s="46"/>
      <c r="Q48" s="46"/>
      <c r="R48" s="46"/>
      <c r="S48" s="46"/>
      <c r="T48" s="46"/>
      <c r="U48" s="46"/>
    </row>
    <row r="49" spans="1:21" ht="30.75" customHeight="1" x14ac:dyDescent="0.2">
      <c r="A49" s="46"/>
      <c r="B49" s="1163"/>
      <c r="C49" s="1164"/>
      <c r="D49" s="60"/>
      <c r="E49" s="1140" t="s">
        <v>14</v>
      </c>
      <c r="F49" s="1140"/>
      <c r="G49" s="1140"/>
      <c r="H49" s="1140"/>
      <c r="I49" s="1140"/>
      <c r="J49" s="1141"/>
      <c r="K49" s="61">
        <v>44</v>
      </c>
      <c r="L49" s="62">
        <v>32</v>
      </c>
      <c r="M49" s="62">
        <v>32</v>
      </c>
      <c r="N49" s="62">
        <v>29</v>
      </c>
      <c r="O49" s="63">
        <v>39</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275</v>
      </c>
      <c r="L52" s="62">
        <v>285</v>
      </c>
      <c r="M52" s="62">
        <v>288</v>
      </c>
      <c r="N52" s="62">
        <v>290</v>
      </c>
      <c r="O52" s="63">
        <v>298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155</v>
      </c>
      <c r="L53" s="67">
        <v>134</v>
      </c>
      <c r="M53" s="67">
        <v>154</v>
      </c>
      <c r="N53" s="67">
        <v>161</v>
      </c>
      <c r="O53" s="68">
        <v>196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562</v>
      </c>
      <c r="L58" s="82" t="s">
        <v>562</v>
      </c>
      <c r="M58" s="82" t="s">
        <v>487</v>
      </c>
      <c r="N58" s="82" t="s">
        <v>487</v>
      </c>
      <c r="O58" s="83" t="s">
        <v>487</v>
      </c>
    </row>
    <row r="59" spans="1:21" ht="31.5" customHeight="1" x14ac:dyDescent="0.2">
      <c r="B59" s="1148"/>
      <c r="C59" s="1149"/>
      <c r="D59" s="1155" t="s">
        <v>26</v>
      </c>
      <c r="E59" s="1156"/>
      <c r="F59" s="1156"/>
      <c r="G59" s="1156"/>
      <c r="H59" s="1156"/>
      <c r="I59" s="1156"/>
      <c r="J59" s="1157"/>
      <c r="K59" s="84" t="s">
        <v>487</v>
      </c>
      <c r="L59" s="85" t="s">
        <v>562</v>
      </c>
      <c r="M59" s="85" t="s">
        <v>487</v>
      </c>
      <c r="N59" s="85" t="s">
        <v>487</v>
      </c>
      <c r="O59" s="86" t="s">
        <v>487</v>
      </c>
    </row>
    <row r="60" spans="1:21" ht="31.5" customHeight="1" thickBot="1" x14ac:dyDescent="0.25">
      <c r="B60" s="1150"/>
      <c r="C60" s="1151"/>
      <c r="D60" s="1158" t="s">
        <v>27</v>
      </c>
      <c r="E60" s="1159"/>
      <c r="F60" s="1159"/>
      <c r="G60" s="1159"/>
      <c r="H60" s="1159"/>
      <c r="I60" s="1159"/>
      <c r="J60" s="1160"/>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8fIEzTx3lay4dx7sK50dGe2GsmpGfb+juoFzQdMhNdoiYMpa80cITkqSs5X5k0GvdKO7UVHcgcjhLSJkx92MA==" saltValue="lG/L4ZitTJCxhKIVdKan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3294</v>
      </c>
      <c r="J41" s="343">
        <v>3425</v>
      </c>
      <c r="K41" s="343">
        <v>3793</v>
      </c>
      <c r="L41" s="343">
        <v>4218</v>
      </c>
      <c r="M41" s="344">
        <v>4260</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440</v>
      </c>
      <c r="J43" s="346">
        <v>408</v>
      </c>
      <c r="K43" s="346">
        <v>372</v>
      </c>
      <c r="L43" s="346">
        <v>350</v>
      </c>
      <c r="M43" s="347">
        <v>309</v>
      </c>
    </row>
    <row r="44" spans="2:13" ht="27.75" customHeight="1" x14ac:dyDescent="0.2">
      <c r="B44" s="1171"/>
      <c r="C44" s="1172"/>
      <c r="D44" s="104"/>
      <c r="E44" s="1175" t="s">
        <v>34</v>
      </c>
      <c r="F44" s="1175"/>
      <c r="G44" s="1175"/>
      <c r="H44" s="1176"/>
      <c r="I44" s="345">
        <v>482</v>
      </c>
      <c r="J44" s="346">
        <v>453</v>
      </c>
      <c r="K44" s="346">
        <v>257</v>
      </c>
      <c r="L44" s="346">
        <v>271</v>
      </c>
      <c r="M44" s="347">
        <v>269</v>
      </c>
    </row>
    <row r="45" spans="2:13" ht="27.75" customHeight="1" x14ac:dyDescent="0.2">
      <c r="B45" s="1171"/>
      <c r="C45" s="1172"/>
      <c r="D45" s="104"/>
      <c r="E45" s="1175" t="s">
        <v>35</v>
      </c>
      <c r="F45" s="1175"/>
      <c r="G45" s="1175"/>
      <c r="H45" s="1176"/>
      <c r="I45" s="345">
        <v>927</v>
      </c>
      <c r="J45" s="346">
        <v>946</v>
      </c>
      <c r="K45" s="346">
        <v>924</v>
      </c>
      <c r="L45" s="346">
        <v>879</v>
      </c>
      <c r="M45" s="347">
        <v>843</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1656</v>
      </c>
      <c r="J50" s="346">
        <v>1552</v>
      </c>
      <c r="K50" s="346">
        <v>1831</v>
      </c>
      <c r="L50" s="346">
        <v>2284</v>
      </c>
      <c r="M50" s="347">
        <v>2316</v>
      </c>
    </row>
    <row r="51" spans="2:13" ht="27.75" customHeight="1" x14ac:dyDescent="0.2">
      <c r="B51" s="1171"/>
      <c r="C51" s="1172"/>
      <c r="D51" s="104"/>
      <c r="E51" s="1175" t="s">
        <v>42</v>
      </c>
      <c r="F51" s="1175"/>
      <c r="G51" s="1175"/>
      <c r="H51" s="1176"/>
      <c r="I51" s="345" t="s">
        <v>487</v>
      </c>
      <c r="J51" s="346" t="s">
        <v>487</v>
      </c>
      <c r="K51" s="346" t="s">
        <v>487</v>
      </c>
      <c r="L51" s="346" t="s">
        <v>487</v>
      </c>
      <c r="M51" s="347" t="s">
        <v>487</v>
      </c>
    </row>
    <row r="52" spans="2:13" ht="27.75" customHeight="1" x14ac:dyDescent="0.2">
      <c r="B52" s="1173"/>
      <c r="C52" s="1174"/>
      <c r="D52" s="104"/>
      <c r="E52" s="1175" t="s">
        <v>43</v>
      </c>
      <c r="F52" s="1175"/>
      <c r="G52" s="1175"/>
      <c r="H52" s="1176"/>
      <c r="I52" s="345">
        <v>3117</v>
      </c>
      <c r="J52" s="346">
        <v>3277</v>
      </c>
      <c r="K52" s="346">
        <v>3373</v>
      </c>
      <c r="L52" s="346">
        <v>3539</v>
      </c>
      <c r="M52" s="347">
        <v>3546</v>
      </c>
    </row>
    <row r="53" spans="2:13" ht="27.75" customHeight="1" thickBot="1" x14ac:dyDescent="0.25">
      <c r="B53" s="1177" t="s">
        <v>19</v>
      </c>
      <c r="C53" s="1178"/>
      <c r="D53" s="108"/>
      <c r="E53" s="1179" t="s">
        <v>44</v>
      </c>
      <c r="F53" s="1179"/>
      <c r="G53" s="1179"/>
      <c r="H53" s="1180"/>
      <c r="I53" s="348">
        <v>370</v>
      </c>
      <c r="J53" s="349">
        <v>404</v>
      </c>
      <c r="K53" s="349">
        <v>142</v>
      </c>
      <c r="L53" s="349">
        <v>-105</v>
      </c>
      <c r="M53" s="350">
        <v>-180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MY5SfZuUpsVHnY1pMjtqHVd6wSEJc4SSzTV/eAP8aw3KxtyhDWGdlUwSqv1K/jOsGlMl3luRkp6dl9fz9EW+NQ==" saltValue="GpAvHmzrbny14S6hU/VP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611</v>
      </c>
      <c r="G55" s="120">
        <v>922</v>
      </c>
      <c r="H55" s="121">
        <v>905</v>
      </c>
    </row>
    <row r="56" spans="2:8" ht="52.5" customHeight="1" x14ac:dyDescent="0.2">
      <c r="B56" s="122"/>
      <c r="C56" s="1198" t="s">
        <v>47</v>
      </c>
      <c r="D56" s="1198"/>
      <c r="E56" s="1199"/>
      <c r="F56" s="123">
        <v>79</v>
      </c>
      <c r="G56" s="123">
        <v>79</v>
      </c>
      <c r="H56" s="124">
        <v>93</v>
      </c>
    </row>
    <row r="57" spans="2:8" ht="53.25" customHeight="1" x14ac:dyDescent="0.2">
      <c r="B57" s="122"/>
      <c r="C57" s="1200" t="s">
        <v>48</v>
      </c>
      <c r="D57" s="1200"/>
      <c r="E57" s="1201"/>
      <c r="F57" s="125">
        <v>870</v>
      </c>
      <c r="G57" s="125">
        <v>1003</v>
      </c>
      <c r="H57" s="126">
        <v>1028</v>
      </c>
    </row>
    <row r="58" spans="2:8" ht="45.75" customHeight="1" x14ac:dyDescent="0.2">
      <c r="B58" s="127"/>
      <c r="C58" s="1188" t="s">
        <v>558</v>
      </c>
      <c r="D58" s="1189"/>
      <c r="E58" s="1190"/>
      <c r="F58" s="128">
        <v>798</v>
      </c>
      <c r="G58" s="128">
        <v>888</v>
      </c>
      <c r="H58" s="129">
        <v>879</v>
      </c>
    </row>
    <row r="59" spans="2:8" ht="45.75" customHeight="1" x14ac:dyDescent="0.2">
      <c r="B59" s="127"/>
      <c r="C59" s="1188" t="s">
        <v>559</v>
      </c>
      <c r="D59" s="1189"/>
      <c r="E59" s="1190"/>
      <c r="F59" s="128">
        <v>58</v>
      </c>
      <c r="G59" s="128">
        <v>98</v>
      </c>
      <c r="H59" s="129">
        <v>130</v>
      </c>
    </row>
    <row r="60" spans="2:8" ht="45.75" customHeight="1" x14ac:dyDescent="0.2">
      <c r="B60" s="127"/>
      <c r="C60" s="1188" t="s">
        <v>560</v>
      </c>
      <c r="D60" s="1189"/>
      <c r="E60" s="1190"/>
      <c r="F60" s="128">
        <v>10</v>
      </c>
      <c r="G60" s="128">
        <v>10</v>
      </c>
      <c r="H60" s="129">
        <v>10</v>
      </c>
    </row>
    <row r="61" spans="2:8" ht="45.75" customHeight="1" x14ac:dyDescent="0.2">
      <c r="B61" s="127"/>
      <c r="C61" s="1188" t="s">
        <v>561</v>
      </c>
      <c r="D61" s="1189"/>
      <c r="E61" s="1190"/>
      <c r="F61" s="128">
        <v>5</v>
      </c>
      <c r="G61" s="128">
        <v>7</v>
      </c>
      <c r="H61" s="129">
        <v>9</v>
      </c>
    </row>
    <row r="62" spans="2:8" ht="45.75" customHeight="1" thickBot="1" x14ac:dyDescent="0.25">
      <c r="B62" s="130"/>
      <c r="C62" s="1191"/>
      <c r="D62" s="1192"/>
      <c r="E62" s="1193"/>
      <c r="F62" s="131"/>
      <c r="G62" s="131"/>
      <c r="H62" s="132"/>
    </row>
    <row r="63" spans="2:8" ht="52.5" customHeight="1" thickBot="1" x14ac:dyDescent="0.25">
      <c r="B63" s="133"/>
      <c r="C63" s="1194" t="s">
        <v>49</v>
      </c>
      <c r="D63" s="1194"/>
      <c r="E63" s="1195"/>
      <c r="F63" s="134">
        <v>1561</v>
      </c>
      <c r="G63" s="134">
        <v>2004</v>
      </c>
      <c r="H63" s="135">
        <v>2026</v>
      </c>
    </row>
    <row r="64" spans="2:8" ht="13.2" x14ac:dyDescent="0.2"/>
  </sheetData>
  <sheetProtection algorithmName="SHA-512" hashValue="vDzgTHZ7GgaEnknk4Y8JhgdA3dJrAPLAHzk2iRETYxwnvQFMK22mvGUi+K4BaLACN49jarXhQMBEBjFWNhlaWg==" saltValue="nC6g+TPBN8iU48PFPgVI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47399</v>
      </c>
      <c r="E3" s="154"/>
      <c r="F3" s="155">
        <v>145139</v>
      </c>
      <c r="G3" s="156"/>
      <c r="H3" s="157"/>
    </row>
    <row r="4" spans="1:8" x14ac:dyDescent="0.2">
      <c r="A4" s="158"/>
      <c r="B4" s="159"/>
      <c r="C4" s="160"/>
      <c r="D4" s="161">
        <v>24595</v>
      </c>
      <c r="E4" s="162"/>
      <c r="F4" s="163">
        <v>83762</v>
      </c>
      <c r="G4" s="164"/>
      <c r="H4" s="165"/>
    </row>
    <row r="5" spans="1:8" x14ac:dyDescent="0.2">
      <c r="A5" s="146" t="s">
        <v>519</v>
      </c>
      <c r="B5" s="151"/>
      <c r="C5" s="152"/>
      <c r="D5" s="153">
        <v>78098</v>
      </c>
      <c r="E5" s="154"/>
      <c r="F5" s="155">
        <v>125391</v>
      </c>
      <c r="G5" s="156"/>
      <c r="H5" s="157"/>
    </row>
    <row r="6" spans="1:8" x14ac:dyDescent="0.2">
      <c r="A6" s="158"/>
      <c r="B6" s="159"/>
      <c r="C6" s="160"/>
      <c r="D6" s="161">
        <v>18835</v>
      </c>
      <c r="E6" s="162"/>
      <c r="F6" s="163">
        <v>68516</v>
      </c>
      <c r="G6" s="164"/>
      <c r="H6" s="165"/>
    </row>
    <row r="7" spans="1:8" x14ac:dyDescent="0.2">
      <c r="A7" s="146" t="s">
        <v>520</v>
      </c>
      <c r="B7" s="151"/>
      <c r="C7" s="152"/>
      <c r="D7" s="153">
        <v>137363</v>
      </c>
      <c r="E7" s="154"/>
      <c r="F7" s="155">
        <v>138402</v>
      </c>
      <c r="G7" s="156"/>
      <c r="H7" s="157"/>
    </row>
    <row r="8" spans="1:8" x14ac:dyDescent="0.2">
      <c r="A8" s="158"/>
      <c r="B8" s="159"/>
      <c r="C8" s="160"/>
      <c r="D8" s="161">
        <v>14565</v>
      </c>
      <c r="E8" s="162"/>
      <c r="F8" s="163">
        <v>70652</v>
      </c>
      <c r="G8" s="164"/>
      <c r="H8" s="165"/>
    </row>
    <row r="9" spans="1:8" x14ac:dyDescent="0.2">
      <c r="A9" s="146" t="s">
        <v>521</v>
      </c>
      <c r="B9" s="151"/>
      <c r="C9" s="152"/>
      <c r="D9" s="153">
        <v>160347</v>
      </c>
      <c r="E9" s="154"/>
      <c r="F9" s="155">
        <v>146367</v>
      </c>
      <c r="G9" s="156"/>
      <c r="H9" s="157"/>
    </row>
    <row r="10" spans="1:8" x14ac:dyDescent="0.2">
      <c r="A10" s="158"/>
      <c r="B10" s="159"/>
      <c r="C10" s="160"/>
      <c r="D10" s="161">
        <v>119349</v>
      </c>
      <c r="E10" s="162"/>
      <c r="F10" s="163">
        <v>79441</v>
      </c>
      <c r="G10" s="164"/>
      <c r="H10" s="165"/>
    </row>
    <row r="11" spans="1:8" x14ac:dyDescent="0.2">
      <c r="A11" s="146" t="s">
        <v>522</v>
      </c>
      <c r="B11" s="151"/>
      <c r="C11" s="152"/>
      <c r="D11" s="153">
        <v>95618</v>
      </c>
      <c r="E11" s="154"/>
      <c r="F11" s="155">
        <v>165181</v>
      </c>
      <c r="G11" s="156"/>
      <c r="H11" s="157"/>
    </row>
    <row r="12" spans="1:8" x14ac:dyDescent="0.2">
      <c r="A12" s="158"/>
      <c r="B12" s="159"/>
      <c r="C12" s="166"/>
      <c r="D12" s="161">
        <v>56681</v>
      </c>
      <c r="E12" s="162"/>
      <c r="F12" s="163">
        <v>82246</v>
      </c>
      <c r="G12" s="164"/>
      <c r="H12" s="165"/>
    </row>
    <row r="13" spans="1:8" x14ac:dyDescent="0.2">
      <c r="A13" s="146"/>
      <c r="B13" s="151"/>
      <c r="C13" s="152"/>
      <c r="D13" s="153">
        <v>103765</v>
      </c>
      <c r="E13" s="154"/>
      <c r="F13" s="155">
        <v>144096</v>
      </c>
      <c r="G13" s="167"/>
      <c r="H13" s="157"/>
    </row>
    <row r="14" spans="1:8" x14ac:dyDescent="0.2">
      <c r="A14" s="158"/>
      <c r="B14" s="159"/>
      <c r="C14" s="160"/>
      <c r="D14" s="161">
        <v>46805</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1.49</v>
      </c>
      <c r="C19" s="168">
        <f>ROUND(VALUE(SUBSTITUTE(実質収支比率等に係る経年分析!G$48,"▲","-")),2)</f>
        <v>7.42</v>
      </c>
      <c r="D19" s="168">
        <f>ROUND(VALUE(SUBSTITUTE(実質収支比率等に係る経年分析!H$48,"▲","-")),2)</f>
        <v>19.04</v>
      </c>
      <c r="E19" s="168">
        <f>ROUND(VALUE(SUBSTITUTE(実質収支比率等に係る経年分析!I$48,"▲","-")),2)</f>
        <v>10.71</v>
      </c>
      <c r="F19" s="168">
        <f>ROUND(VALUE(SUBSTITUTE(実質収支比率等に係る経年分析!J$48,"▲","-")),2)</f>
        <v>9.09</v>
      </c>
    </row>
    <row r="20" spans="1:11" x14ac:dyDescent="0.2">
      <c r="A20" s="168" t="s">
        <v>53</v>
      </c>
      <c r="B20" s="168">
        <f>ROUND(VALUE(SUBSTITUTE(実質収支比率等に係る経年分析!F$47,"▲","-")),2)</f>
        <v>24.82</v>
      </c>
      <c r="C20" s="168">
        <f>ROUND(VALUE(SUBSTITUTE(実質収支比率等に係る経年分析!G$47,"▲","-")),2)</f>
        <v>18.690000000000001</v>
      </c>
      <c r="D20" s="168">
        <f>ROUND(VALUE(SUBSTITUTE(実質収支比率等に係る経年分析!H$47,"▲","-")),2)</f>
        <v>21.26</v>
      </c>
      <c r="E20" s="168">
        <f>ROUND(VALUE(SUBSTITUTE(実質収支比率等に係る経年分析!I$47,"▲","-")),2)</f>
        <v>32.74</v>
      </c>
      <c r="F20" s="168">
        <f>ROUND(VALUE(SUBSTITUTE(実質収支比率等に係る経年分析!J$47,"▲","-")),2)</f>
        <v>31.66</v>
      </c>
    </row>
    <row r="21" spans="1:11" x14ac:dyDescent="0.2">
      <c r="A21" s="168" t="s">
        <v>54</v>
      </c>
      <c r="B21" s="168">
        <f>IF(ISNUMBER(VALUE(SUBSTITUTE(実質収支比率等に係る経年分析!F$49,"▲","-"))),ROUND(VALUE(SUBSTITUTE(実質収支比率等に係る経年分析!F$49,"▲","-")),2),NA())</f>
        <v>-6.44</v>
      </c>
      <c r="C21" s="168">
        <f>IF(ISNUMBER(VALUE(SUBSTITUTE(実質収支比率等に係る経年分析!G$49,"▲","-"))),ROUND(VALUE(SUBSTITUTE(実質収支比率等に係る経年分析!G$49,"▲","-")),2),NA())</f>
        <v>1.19</v>
      </c>
      <c r="D21" s="168">
        <f>IF(ISNUMBER(VALUE(SUBSTITUTE(実質収支比率等に係る経年分析!H$49,"▲","-"))),ROUND(VALUE(SUBSTITUTE(実質収支比率等に係る経年分析!H$49,"▲","-")),2),NA())</f>
        <v>16.16</v>
      </c>
      <c r="E21" s="168">
        <f>IF(ISNUMBER(VALUE(SUBSTITUTE(実質収支比率等に係る経年分析!I$49,"▲","-"))),ROUND(VALUE(SUBSTITUTE(実質収支比率等に係る経年分析!I$49,"▲","-")),2),NA())</f>
        <v>2.27</v>
      </c>
      <c r="F21" s="168">
        <f>IF(ISNUMBER(VALUE(SUBSTITUTE(実質収支比率等に係る経年分析!J$49,"▲","-"))),ROUND(VALUE(SUBSTITUTE(実質収支比率等に係る経年分析!J$49,"▲","-")),2),NA())</f>
        <v>-2.04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0.79</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9.09</v>
      </c>
    </row>
    <row r="36" spans="1:16" x14ac:dyDescent="0.2">
      <c r="A36" s="169" t="str">
        <f>IF(連結実質赤字比率に係る赤字・黒字の構成分析!C$34="",NA(),連結実質赤字比率に係る赤字・黒字の構成分析!C$34)</f>
        <v>浄化槽事業特別会計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v>
      </c>
      <c r="J36" s="169">
        <f>IF(ROUND(VALUE(SUBSTITUTE(連結実質赤字比率に係る赤字・黒字の構成分析!J$34,"▲", "-")), 2) &lt; 0, ABS(ROUND(VALUE(SUBSTITUTE(連結実質赤字比率に係る赤字・黒字の構成分析!J$34,"▲", "-")), 2)), NA())</f>
        <v>0.06</v>
      </c>
      <c r="K36" s="169" t="e">
        <f>IF(ROUND(VALUE(SUBSTITUTE(連結実質赤字比率に係る赤字・黒字の構成分析!J$34,"▲", "-")), 2) &gt;= 0, ABS(ROUND(VALUE(SUBSTITUTE(連結実質赤字比率に係る赤字・黒字の構成分析!J$34,"▲", "-")), 2)), NA())</f>
        <v>#N/A</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275</v>
      </c>
      <c r="E42" s="170"/>
      <c r="F42" s="170"/>
      <c r="G42" s="170">
        <f>'実質公債費比率（分子）の構造'!L$52</f>
        <v>285</v>
      </c>
      <c r="H42" s="170"/>
      <c r="I42" s="170"/>
      <c r="J42" s="170">
        <f>'実質公債費比率（分子）の構造'!M$52</f>
        <v>288</v>
      </c>
      <c r="K42" s="170"/>
      <c r="L42" s="170"/>
      <c r="M42" s="170">
        <f>'実質公債費比率（分子）の構造'!N$52</f>
        <v>290</v>
      </c>
      <c r="N42" s="170"/>
      <c r="O42" s="170"/>
      <c r="P42" s="170">
        <f>'実質公債費比率（分子）の構造'!O$52</f>
        <v>298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44</v>
      </c>
      <c r="C45" s="170"/>
      <c r="D45" s="170"/>
      <c r="E45" s="170">
        <f>'実質公債費比率（分子）の構造'!L$49</f>
        <v>32</v>
      </c>
      <c r="F45" s="170"/>
      <c r="G45" s="170"/>
      <c r="H45" s="170">
        <f>'実質公債費比率（分子）の構造'!M$49</f>
        <v>32</v>
      </c>
      <c r="I45" s="170"/>
      <c r="J45" s="170"/>
      <c r="K45" s="170">
        <f>'実質公債費比率（分子）の構造'!N$49</f>
        <v>29</v>
      </c>
      <c r="L45" s="170"/>
      <c r="M45" s="170"/>
      <c r="N45" s="170">
        <f>'実質公債費比率（分子）の構造'!O$49</f>
        <v>39</v>
      </c>
      <c r="O45" s="170"/>
      <c r="P45" s="170"/>
    </row>
    <row r="46" spans="1:16" x14ac:dyDescent="0.2">
      <c r="A46" s="170" t="s">
        <v>64</v>
      </c>
      <c r="B46" s="170">
        <f>'実質公債費比率（分子）の構造'!K$48</f>
        <v>50</v>
      </c>
      <c r="C46" s="170"/>
      <c r="D46" s="170"/>
      <c r="E46" s="170">
        <f>'実質公債費比率（分子）の構造'!L$48</f>
        <v>51</v>
      </c>
      <c r="F46" s="170"/>
      <c r="G46" s="170"/>
      <c r="H46" s="170">
        <f>'実質公債費比率（分子）の構造'!M$48</f>
        <v>52</v>
      </c>
      <c r="I46" s="170"/>
      <c r="J46" s="170"/>
      <c r="K46" s="170">
        <f>'実質公債費比率（分子）の構造'!N$48</f>
        <v>52</v>
      </c>
      <c r="L46" s="170"/>
      <c r="M46" s="170"/>
      <c r="N46" s="170">
        <f>'実質公債費比率（分子）の構造'!O$48</f>
        <v>48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336</v>
      </c>
      <c r="C49" s="170"/>
      <c r="D49" s="170"/>
      <c r="E49" s="170">
        <f>'実質公債費比率（分子）の構造'!L$45</f>
        <v>336</v>
      </c>
      <c r="F49" s="170"/>
      <c r="G49" s="170"/>
      <c r="H49" s="170">
        <f>'実質公債費比率（分子）の構造'!M$45</f>
        <v>358</v>
      </c>
      <c r="I49" s="170"/>
      <c r="J49" s="170"/>
      <c r="K49" s="170">
        <f>'実質公債費比率（分子）の構造'!N$45</f>
        <v>370</v>
      </c>
      <c r="L49" s="170"/>
      <c r="M49" s="170"/>
      <c r="N49" s="170">
        <f>'実質公債費比率（分子）の構造'!O$45</f>
        <v>407</v>
      </c>
      <c r="O49" s="170"/>
      <c r="P49" s="170"/>
    </row>
    <row r="50" spans="1:16" x14ac:dyDescent="0.2">
      <c r="A50" s="170" t="s">
        <v>67</v>
      </c>
      <c r="B50" s="170" t="e">
        <f>NA()</f>
        <v>#N/A</v>
      </c>
      <c r="C50" s="170">
        <f>IF(ISNUMBER('実質公債費比率（分子）の構造'!K$53),'実質公債費比率（分子）の構造'!K$53,NA())</f>
        <v>155</v>
      </c>
      <c r="D50" s="170" t="e">
        <f>NA()</f>
        <v>#N/A</v>
      </c>
      <c r="E50" s="170" t="e">
        <f>NA()</f>
        <v>#N/A</v>
      </c>
      <c r="F50" s="170">
        <f>IF(ISNUMBER('実質公債費比率（分子）の構造'!L$53),'実質公債費比率（分子）の構造'!L$53,NA())</f>
        <v>134</v>
      </c>
      <c r="G50" s="170" t="e">
        <f>NA()</f>
        <v>#N/A</v>
      </c>
      <c r="H50" s="170" t="e">
        <f>NA()</f>
        <v>#N/A</v>
      </c>
      <c r="I50" s="170">
        <f>IF(ISNUMBER('実質公債費比率（分子）の構造'!M$53),'実質公債費比率（分子）の構造'!M$53,NA())</f>
        <v>154</v>
      </c>
      <c r="J50" s="170" t="e">
        <f>NA()</f>
        <v>#N/A</v>
      </c>
      <c r="K50" s="170" t="e">
        <f>NA()</f>
        <v>#N/A</v>
      </c>
      <c r="L50" s="170">
        <f>IF(ISNUMBER('実質公債費比率（分子）の構造'!N$53),'実質公債費比率（分子）の構造'!N$53,NA())</f>
        <v>161</v>
      </c>
      <c r="M50" s="170" t="e">
        <f>NA()</f>
        <v>#N/A</v>
      </c>
      <c r="N50" s="170" t="e">
        <f>NA()</f>
        <v>#N/A</v>
      </c>
      <c r="O50" s="170">
        <f>IF(ISNUMBER('実質公債費比率（分子）の構造'!O$53),'実質公債費比率（分子）の構造'!O$53,NA())</f>
        <v>196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3117</v>
      </c>
      <c r="E56" s="169"/>
      <c r="F56" s="169"/>
      <c r="G56" s="169">
        <f>'将来負担比率（分子）の構造'!J$52</f>
        <v>3277</v>
      </c>
      <c r="H56" s="169"/>
      <c r="I56" s="169"/>
      <c r="J56" s="169">
        <f>'将来負担比率（分子）の構造'!K$52</f>
        <v>3373</v>
      </c>
      <c r="K56" s="169"/>
      <c r="L56" s="169"/>
      <c r="M56" s="169">
        <f>'将来負担比率（分子）の構造'!L$52</f>
        <v>3539</v>
      </c>
      <c r="N56" s="169"/>
      <c r="O56" s="169"/>
      <c r="P56" s="169">
        <f>'将来負担比率（分子）の構造'!M$52</f>
        <v>3546</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1656</v>
      </c>
      <c r="E58" s="169"/>
      <c r="F58" s="169"/>
      <c r="G58" s="169">
        <f>'将来負担比率（分子）の構造'!J$50</f>
        <v>1552</v>
      </c>
      <c r="H58" s="169"/>
      <c r="I58" s="169"/>
      <c r="J58" s="169">
        <f>'将来負担比率（分子）の構造'!K$50</f>
        <v>1831</v>
      </c>
      <c r="K58" s="169"/>
      <c r="L58" s="169"/>
      <c r="M58" s="169">
        <f>'将来負担比率（分子）の構造'!L$50</f>
        <v>2284</v>
      </c>
      <c r="N58" s="169"/>
      <c r="O58" s="169"/>
      <c r="P58" s="169">
        <f>'将来負担比率（分子）の構造'!M$50</f>
        <v>2316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927</v>
      </c>
      <c r="C62" s="169"/>
      <c r="D62" s="169"/>
      <c r="E62" s="169">
        <f>'将来負担比率（分子）の構造'!J$45</f>
        <v>946</v>
      </c>
      <c r="F62" s="169"/>
      <c r="G62" s="169"/>
      <c r="H62" s="169">
        <f>'将来負担比率（分子）の構造'!K$45</f>
        <v>924</v>
      </c>
      <c r="I62" s="169"/>
      <c r="J62" s="169"/>
      <c r="K62" s="169">
        <f>'将来負担比率（分子）の構造'!L$45</f>
        <v>879</v>
      </c>
      <c r="L62" s="169"/>
      <c r="M62" s="169"/>
      <c r="N62" s="169">
        <f>'将来負担比率（分子）の構造'!M$45</f>
        <v>843</v>
      </c>
      <c r="O62" s="169"/>
      <c r="P62" s="169"/>
    </row>
    <row r="63" spans="1:16" x14ac:dyDescent="0.2">
      <c r="A63" s="169" t="s">
        <v>34</v>
      </c>
      <c r="B63" s="169">
        <f>'将来負担比率（分子）の構造'!I$44</f>
        <v>482</v>
      </c>
      <c r="C63" s="169"/>
      <c r="D63" s="169"/>
      <c r="E63" s="169">
        <f>'将来負担比率（分子）の構造'!J$44</f>
        <v>453</v>
      </c>
      <c r="F63" s="169"/>
      <c r="G63" s="169"/>
      <c r="H63" s="169">
        <f>'将来負担比率（分子）の構造'!K$44</f>
        <v>257</v>
      </c>
      <c r="I63" s="169"/>
      <c r="J63" s="169"/>
      <c r="K63" s="169">
        <f>'将来負担比率（分子）の構造'!L$44</f>
        <v>271</v>
      </c>
      <c r="L63" s="169"/>
      <c r="M63" s="169"/>
      <c r="N63" s="169">
        <f>'将来負担比率（分子）の構造'!M$44</f>
        <v>269</v>
      </c>
      <c r="O63" s="169"/>
      <c r="P63" s="169"/>
    </row>
    <row r="64" spans="1:16" x14ac:dyDescent="0.2">
      <c r="A64" s="169" t="s">
        <v>33</v>
      </c>
      <c r="B64" s="169">
        <f>'将来負担比率（分子）の構造'!I$43</f>
        <v>440</v>
      </c>
      <c r="C64" s="169"/>
      <c r="D64" s="169"/>
      <c r="E64" s="169">
        <f>'将来負担比率（分子）の構造'!J$43</f>
        <v>408</v>
      </c>
      <c r="F64" s="169"/>
      <c r="G64" s="169"/>
      <c r="H64" s="169">
        <f>'将来負担比率（分子）の構造'!K$43</f>
        <v>372</v>
      </c>
      <c r="I64" s="169"/>
      <c r="J64" s="169"/>
      <c r="K64" s="169">
        <f>'将来負担比率（分子）の構造'!L$43</f>
        <v>350</v>
      </c>
      <c r="L64" s="169"/>
      <c r="M64" s="169"/>
      <c r="N64" s="169">
        <f>'将来負担比率（分子）の構造'!M$43</f>
        <v>309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3294</v>
      </c>
      <c r="C66" s="169"/>
      <c r="D66" s="169"/>
      <c r="E66" s="169">
        <f>'将来負担比率（分子）の構造'!J$41</f>
        <v>3425</v>
      </c>
      <c r="F66" s="169"/>
      <c r="G66" s="169"/>
      <c r="H66" s="169">
        <f>'将来負担比率（分子）の構造'!K$41</f>
        <v>3793</v>
      </c>
      <c r="I66" s="169"/>
      <c r="J66" s="169"/>
      <c r="K66" s="169">
        <f>'将来負担比率（分子）の構造'!L$41</f>
        <v>4218</v>
      </c>
      <c r="L66" s="169"/>
      <c r="M66" s="169"/>
      <c r="N66" s="169">
        <f>'将来負担比率（分子）の構造'!M$41</f>
        <v>4260</v>
      </c>
      <c r="O66" s="169"/>
      <c r="P66" s="169"/>
    </row>
    <row r="67" spans="1:16" x14ac:dyDescent="0.2">
      <c r="A67" s="169" t="s">
        <v>71</v>
      </c>
      <c r="B67" s="169" t="e">
        <f>NA()</f>
        <v>#N/A</v>
      </c>
      <c r="C67" s="169">
        <f>IF(ISNUMBER('将来負担比率（分子）の構造'!I$53), IF('将来負担比率（分子）の構造'!I$53 &lt; 0, 0, '将来負担比率（分子）の構造'!I$53), NA())</f>
        <v>370</v>
      </c>
      <c r="D67" s="169" t="e">
        <f>NA()</f>
        <v>#N/A</v>
      </c>
      <c r="E67" s="169" t="e">
        <f>NA()</f>
        <v>#N/A</v>
      </c>
      <c r="F67" s="169">
        <f>IF(ISNUMBER('将来負担比率（分子）の構造'!J$53), IF('将来負担比率（分子）の構造'!J$53 &lt; 0, 0, '将来負担比率（分子）の構造'!J$53), NA())</f>
        <v>404</v>
      </c>
      <c r="G67" s="169" t="e">
        <f>NA()</f>
        <v>#N/A</v>
      </c>
      <c r="H67" s="169" t="e">
        <f>NA()</f>
        <v>#N/A</v>
      </c>
      <c r="I67" s="169">
        <f>IF(ISNUMBER('将来負担比率（分子）の構造'!K$53), IF('将来負担比率（分子）の構造'!K$53 &lt; 0, 0, '将来負担比率（分子）の構造'!K$53), NA())</f>
        <v>142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611</v>
      </c>
      <c r="C72" s="173">
        <f>基金残高に係る経年分析!G55</f>
        <v>922</v>
      </c>
      <c r="D72" s="173">
        <f>基金残高に係る経年分析!H55</f>
        <v>905</v>
      </c>
    </row>
    <row r="73" spans="1:16" x14ac:dyDescent="0.2">
      <c r="A73" s="172" t="s">
        <v>74</v>
      </c>
      <c r="B73" s="173">
        <f>基金残高に係る経年分析!F56</f>
        <v>79</v>
      </c>
      <c r="C73" s="173">
        <f>基金残高に係る経年分析!G56</f>
        <v>79</v>
      </c>
      <c r="D73" s="173">
        <f>基金残高に係る経年分析!H56</f>
        <v>93</v>
      </c>
    </row>
    <row r="74" spans="1:16" x14ac:dyDescent="0.2">
      <c r="A74" s="172" t="s">
        <v>75</v>
      </c>
      <c r="B74" s="173">
        <f>基金残高に係る経年分析!F57</f>
        <v>870</v>
      </c>
      <c r="C74" s="173">
        <f>基金残高に係る経年分析!G57</f>
        <v>1003</v>
      </c>
      <c r="D74" s="173">
        <f>基金残高に係る経年分析!H57</f>
        <v>1028</v>
      </c>
    </row>
  </sheetData>
  <sheetProtection algorithmName="SHA-512" hashValue="TGALWh/V8YQxJj4kMHq5/SPFYQJtAtyuU5OcIu6OYwKXxTDtQBMt+lSuKvs4I1ID0pu7w/yvSURA/vgf4ygnwQ==" saltValue="6XpLr/JWNUHvTIV1LHx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2025-03-14T08:11:02Z</cp:lastPrinted>
  <dcterms:created xsi:type="dcterms:W3CDTF">2025-02-19T01:45:12Z</dcterms:created>
  <dcterms:modified xsi:type="dcterms:W3CDTF">2025-03-17T01:11:14Z</dcterms:modified>
  <cp:category/>
</cp:coreProperties>
</file>