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39　栄町●\"/>
    </mc:Choice>
  </mc:AlternateContent>
  <xr:revisionPtr revIDLastSave="0" documentId="13_ncr:1_{B069B215-9A8A-4950-88A1-93FF4938FED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8" i="12" l="1"/>
  <c r="AF88" i="12"/>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<sst xmlns="http://schemas.openxmlformats.org/spreadsheetml/2006/main" count="1090" uniqueCount="567">
  <si>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</si>
  <si>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</si>
  <si>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</si>
  <si>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</si>
  <si>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</si>
  <si>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</si>
  <si>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</si>
  <si>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</si>
  <si>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</si>
  <si>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</si>
  <si>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</si>
  <si>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</si>
  <si>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</si>
  <si>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</si>
  <si>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</si>
  <si>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</si>
  <si>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</si>
  <si>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</si>
  <si>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</si>
  <si>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</si>
  <si>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</si>
  <si>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</si>
  <si>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</si>
  <si>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</si>
  <si>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</si>
  <si>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</si>
  <si>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</si>
  <si>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</si>
  <si>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</si>
  <si>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</si>
  <si>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</si>
  <si>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</si>
  <si>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</si>
  <si>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</si>
  <si>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</si>
  <si>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</si>
  <si>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</si>
  <si>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</si>
  <si>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</si>
  <si>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</si>
  <si>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</si>
  <si>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</si>
  <si>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</si>
  <si>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</si>
  <si>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</si>
  <si>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</si>
  <si>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</si>
  <si>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</si>
  <si>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</si>
  <si>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</si>
  <si>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</si>
  <si>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</si>
  <si>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</si>
  <si>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</si>
  <si>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</si>
  <si>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</si>
  <si>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</si>
  <si>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</si>
  <si>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</si>
  <si>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</si>
  <si>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</si>
  <si>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</si>
  <si>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</si>
  <si>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</si>
  <si>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</si>
  <si>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</si>
  <si>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</si>
  <si>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</si>
  <si>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</si>
  <si>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</si>
  <si>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</si>
  <si>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</si>
  <si>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</si>
  <si>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</si>
  <si>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</si>
  <si>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</si>
  <si>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</si>
  <si>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</si>
  <si>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</si>
  <si>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</si>
  <si>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</si>
  <si>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</si>
  <si>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</si>
  <si>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</si>
  <si>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</si>
  <si>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</si>
  <si>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</si>
  <si>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</si>
  <si>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</si>
  <si>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</si>
  <si>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</si>
  <si>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</si>
  <si>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</si>
  <si>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</si>
  <si>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</si>
  <si>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</si>
  <si>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</si>
  <si>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</si>
  <si>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</si>
  <si>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</si>
  <si>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</si>
  <si>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</si>
  <si>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</si>
  <si>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</si>
  <si>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</si>
  <si>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</si>
  <si>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</si>
  <si>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</si>
  <si>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</si>
  <si>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</si>
  <si>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</si>
  <si>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</si>
  <si>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</si>
  <si>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</si>
  <si>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</si>
  <si>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</si>
  <si>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</si>
  <si>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</si>
  <si>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</si>
  <si>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</si>
  <si>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</si>
  <si>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</si>
  <si>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</si>
  <si>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</si>
  <si>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</si>
  <si>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</si>
  <si>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</si>
  <si>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</si>
  <si>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</si>
  <si>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</si>
  <si>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</si>
  <si>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</si>
  <si>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</si>
  <si>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</si>
  <si>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</si>
  <si>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</si>
  <si>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</si>
  <si>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</si>
  <si>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</si>
  <si>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</si>
  <si>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</si>
  <si>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</si>
  <si>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</si>
  <si>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</si>
  <si>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</si>
  <si>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</si>
  <si>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</si>
  <si>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</si>
  <si>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</si>
  <si>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</si>
  <si>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</si>
  <si>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</si>
  <si>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</si>
  <si>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</si>
  <si>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</si>
  <si>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</si>
  <si>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</si>
  <si>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</si>
  <si>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</si>
  <si>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</si>
  <si>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</si>
  <si>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</si>
  <si>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</si>
  <si>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</si>
  <si>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</si>
  <si>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</si>
  <si>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</si>
  <si>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</si>
  <si>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</si>
  <si>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</si>
  <si>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</si>
  <si>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</si>
  <si>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</si>
  <si>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</si>
  <si>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</si>
  <si>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</si>
  <si>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</si>
  <si>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</si>
  <si>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</si>
  <si>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</si>
  <si>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</si>
  <si>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</si>
  <si>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</si>
  <si>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</si>
  <si>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</si>
  <si>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</si>
  <si>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</si>
  <si>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</si>
  <si>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</si>
  <si>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</si>
  <si>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</si>
  <si>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</si>
  <si>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</si>
  <si>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</si>
  <si>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</si>
  <si>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</si>
  <si>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</si>
  <si>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</si>
  <si>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</si>
  <si>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</si>
  <si>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</si>
  <si>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</si>
  <si>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</si>
  <si>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</si>
  <si>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</si>
  <si>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</si>
  <si>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</si>
  <si>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</si>
  <si>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</si>
  <si>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</si>
  <si>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</si>
  <si>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</si>
  <si>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</si>
  <si>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</si>
  <si>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</si>
  <si>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</si>
  <si>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</si>
  <si>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</si>
  <si>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</si>
  <si>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</si>
  <si>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</si>
  <si>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</si>
  <si>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</si>
  <si>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</si>
  <si>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</si>
  <si>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</si>
  <si>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</si>
  <si>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</si>
  <si>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</si>
  <si>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</si>
  <si>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</si>
  <si>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</si>
  <si>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</si>
  <si>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</si>
  <si>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</si>
  <si>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</si>
  <si>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</si>
  <si>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</si>
  <si>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</si>
  <si>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</si>
  <si>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</si>
  <si>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</si>
  <si>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</si>
  <si>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</si>
  <si>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</si>
  <si>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</si>
  <si>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</si>
  <si>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</si>
  <si>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</si>
  <si>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</si>
  <si>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</si>
  <si>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</si>
  <si>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</si>
  <si>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</si>
  <si>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</si>
  <si>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</si>
  <si>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</si>
  <si>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</si>
  <si>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</si>
  <si>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</si>
  <si>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</si>
  <si>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</si>
  <si>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</si>
  <si>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</si>
  <si>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</si>
  <si>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</si>
  <si>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</si>
  <si>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</si>
  <si>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</si>
  <si>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</si>
  <si>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</si>
  <si>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</si>
  <si>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</si>
  <si>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</si>
  <si>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</si>
  <si>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</si>
  <si>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</si>
  <si>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</si>
  <si>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</si>
  <si>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</si>
  <si>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</si>
  <si>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</si>
  <si>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</si>
  <si>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</si>
  <si>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</si>
  <si>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</si>
  <si>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</si>
  <si>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</si>
  <si>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</si>
  <si>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</si>
  <si>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</si>
  <si>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</si>
  <si>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</si>
  <si>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</si>
  <si>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</si>
  <si>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</si>
  <si>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</si>
  <si>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</si>
  <si>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</si>
  <si>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</si>
  <si>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</si>
  <si>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</si>
  <si>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</si>
  <si>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</si>
  <si>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</si>
  <si>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</si>
  <si>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</si>
  <si>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</si>
  <si>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</si>
  <si>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</si>
  <si>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</si>
  <si>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</si>
  <si>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</si>
  <si>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</si>
  <si>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</si>
  <si>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</si>
  <si>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</si>
  <si>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</si>
  <si>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</si>
  <si>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</si>
  <si>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</si>
  <si>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</si>
  <si>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</si>
  <si>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</si>
  <si>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</si>
  <si>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</si>
  <si>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</si>
  <si>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</si>
  <si>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</si>
  <si>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</si>
  <si>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</si>
  <si>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</si>
  <si>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</si>
  <si>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</si>
  <si>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</si>
  <si>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</si>
  <si>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</si>
  <si>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</si>
  <si>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</si>
  <si>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</si>
  <si>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</si>
  <si>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</si>
  <si>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</si>
  <si>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</si>
  <si>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</si>
  <si>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</si>
  <si>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</si>
  <si>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</si>
  <si>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</si>
  <si>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</si>
  <si>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</si>
  <si>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</si>
  <si>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</si>
  <si>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</si>
  <si>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</si>
  <si>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</si>
  <si>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</si>
  <si>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</si>
  <si>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</si>
  <si>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</si>
  <si>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</si>
  <si>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</si>
  <si>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</si>
  <si>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</si>
  <si>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</si>
  <si>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</si>
  <si>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</si>
  <si>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</si>
  <si>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</si>
  <si>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</si>
  <si>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</si>
  <si>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</si>
  <si>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</si>
  <si>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</si>
  <si>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</si>
  <si>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</si>
  <si>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</si>
  <si>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</si>
  <si>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</si>
  <si>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</si>
  <si>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</si>
  <si>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</si>
  <si>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</si>
  <si>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</si>
  <si>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</si>
  <si>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</si>
  <si>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</si>
  <si>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</si>
  <si>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</si>
  <si>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</si>
  <si>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</si>
  <si>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栄町下水道事業会計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</si>
  <si>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</si>
  <si>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</si>
  <si>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</si>
  <si>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</si>
  <si>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</si>
  <si>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</si>
  <si>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</si>
  <si>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</si>
  <si>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</si>
  <si>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</si>
  <si>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</si>
  <si>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</si>
  <si>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</si>
  <si>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</si>
  <si>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</si>
  <si>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</si>
  <si>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</si>
  <si>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</si>
  <si>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</si>
  <si>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</si>
  <si>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</si>
  <si>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</si>
  <si>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</si>
  <si>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</si>
  <si>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</si>
  <si>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</si>
  <si>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</si>
  <si>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</si>
  <si>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</si>
  <si>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</si>
  <si>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</si>
  <si>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</si>
  <si>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</si>
  <si>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</si>
  <si>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</si>
  <si>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</si>
  <si>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</si>
  <si>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</si>
  <si>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</si>
  <si>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</si>
  <si>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</si>
  <si>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</si>
  <si>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</si>
  <si>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</si>
  <si>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</si>
  <si>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</si>
  <si>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</si>
  <si>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</si>
  <si>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</si>
  <si>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</si>
  <si>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</si>
  <si>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</si>
  <si>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</si>
  <si>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</si>
  <si>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</si>
  <si>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</si>
  <si>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</si>
  <si>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</si>
  <si>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</si>
  <si>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</si>
  <si>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</si>
  <si>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</si>
  <si>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</si>
  <si>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</si>
  <si>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</si>
  <si>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</si>
  <si>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</si>
  <si>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</si>
  <si>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</si>
  <si>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</si>
  <si>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</si>
  <si>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</si>
  <si>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</si>
  <si>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</si>
  <si>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</si>
  <si>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</si>
  <si>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</si>
  <si>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</si>
  <si>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</si>
  <si>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</si>
  <si>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</si>
  <si>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</si>
  <si>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</si>
  <si>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</si>
  <si>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</si>
  <si>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</si>
  <si>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</si>
  <si>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</si>
  <si>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</si>
  <si>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</si>
  <si>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</si>
  <si>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</si>
  <si>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</si>
  <si>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</si>
  <si>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</si>
  <si>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</si>
  <si>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</si>
  <si>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</si>
  <si>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</si>
  <si>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</si>
  <si>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</si>
  <si>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</si>
  <si>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</si>
  <si>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</si>
  <si>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</si>
  <si>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</si>
  <si>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</si>
  <si>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</si>
  <si>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</si>
  <si>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</si>
  <si>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</si>
  <si>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</si>
  <si>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</si>
  <si>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</si>
  <si>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</si>
  <si>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</si>
  <si>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</si>
  <si>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</si>
  <si>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</si>
  <si>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</si>
  <si>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</si>
  <si>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</si>
  <si>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</si>
  <si>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</si>
  <si>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</si>
  <si>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</si>
  <si>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</si>
  <si>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</si>
  <si>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</si>
  <si>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</si>
  <si>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</si>
  <si>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</si>
  <si>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</si>
  <si>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</si>
  <si>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</si>
  <si>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</si>
  <si>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</si>
  <si>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一般会計</t>
  </si>
  <si>
    <t>介護保険特別会計</t>
  </si>
  <si>
    <t>栄町下水道事業会計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</si>
  <si>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</si>
  <si>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</si>
  <si>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</si>
  <si>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</si>
  <si>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</si>
  <si>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</si>
  <si>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</si>
  <si>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</si>
  <si>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</si>
  <si>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職員退職手当負担金支払準備基金</t>
  </si>
  <si>
    <t>社会資本整備等基金</t>
  </si>
  <si>
    <t>社会福祉基金</t>
    <rPh sb="0" eb="2">
      <t>シャカイ</t>
    </rPh>
    <rPh sb="2" eb="4">
      <t>フクシ</t>
    </rPh>
    <rPh sb="4" eb="6">
      <t>キキン</t>
    </rPh>
    <phoneticPr fontId="4"/>
  </si>
  <si>
    <t>国営印旛沼二期土地改良事業負担金支払準備基金</t>
  </si>
  <si>
    <t>鉄道施設整備基金</t>
  </si>
  <si>
    <t>栄町下水道事業会計（公共下水道）</t>
    <rPh sb="0" eb="2">
      <t>サカエマチ</t>
    </rPh>
    <rPh sb="10" eb="12">
      <t>コウキョウ</t>
    </rPh>
    <rPh sb="12" eb="15">
      <t>ゲスイドウ</t>
    </rPh>
    <phoneticPr fontId="5"/>
  </si>
  <si>
    <t>栄町下水道事業会計（特定環境保全公共下水道）</t>
    <rPh sb="0" eb="2">
      <t>サカエマチ</t>
    </rPh>
    <rPh sb="10" eb="12">
      <t>トクテイ</t>
    </rPh>
    <rPh sb="12" eb="14">
      <t>カンキョウ</t>
    </rPh>
    <rPh sb="14" eb="16">
      <t>ホゼン</t>
    </rPh>
    <rPh sb="16" eb="18">
      <t>コウキョウ</t>
    </rPh>
    <rPh sb="18" eb="21">
      <t>ゲスイドウ</t>
    </rPh>
    <phoneticPr fontId="5"/>
  </si>
  <si>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</si>
  <si>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6">
      <t>スイドウヨウ</t>
    </rPh>
    <rPh sb="16" eb="17">
      <t>ミズ</t>
    </rPh>
    <rPh sb="17" eb="19">
      <t>キョウキュウ</t>
    </rPh>
    <rPh sb="19" eb="21">
      <t>ジギョウ</t>
    </rPh>
    <phoneticPr fontId="2"/>
  </si>
  <si>
    <t>印西地区環境整備事業組合（ごみ処理）次期分除く</t>
    <rPh sb="0" eb="2">
      <t>インザイ</t>
    </rPh>
    <rPh sb="2" eb="4">
      <t>チク</t>
    </rPh>
    <rPh sb="4" eb="6">
      <t>カンキョウ</t>
    </rPh>
    <rPh sb="6" eb="8">
      <t>セイビ</t>
    </rPh>
    <rPh sb="8" eb="10">
      <t>ジギョウ</t>
    </rPh>
    <rPh sb="10" eb="12">
      <t>クミアイ</t>
    </rPh>
    <rPh sb="15" eb="17">
      <t>ショリ</t>
    </rPh>
    <rPh sb="18" eb="20">
      <t>ジキ</t>
    </rPh>
    <rPh sb="20" eb="21">
      <t>ブン</t>
    </rPh>
    <rPh sb="21" eb="22">
      <t>ノゾ</t>
    </rPh>
    <phoneticPr fontId="2"/>
  </si>
  <si>
    <t>印西地区環境整備事業組合（ごみ処理）次期分</t>
    <rPh sb="0" eb="2">
      <t>インザイ</t>
    </rPh>
    <rPh sb="2" eb="4">
      <t>チク</t>
    </rPh>
    <rPh sb="4" eb="6">
      <t>カンキョウ</t>
    </rPh>
    <rPh sb="6" eb="8">
      <t>セイビ</t>
    </rPh>
    <rPh sb="8" eb="10">
      <t>ジギョウ</t>
    </rPh>
    <rPh sb="10" eb="12">
      <t>クミアイ</t>
    </rPh>
    <rPh sb="15" eb="17">
      <t>ショリ</t>
    </rPh>
    <rPh sb="18" eb="20">
      <t>ジキ</t>
    </rPh>
    <rPh sb="20" eb="21">
      <t>ブン</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</si>
  <si>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</si>
  <si>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印西地区衛生組合（一般会計）</t>
    <rPh sb="0" eb="2">
      <t>インザイ</t>
    </rPh>
    <rPh sb="2" eb="4">
      <t>チク</t>
    </rPh>
    <rPh sb="4" eb="6">
      <t>エイセイ</t>
    </rPh>
    <rPh sb="6" eb="8">
      <t>クミアイ</t>
    </rPh>
    <rPh sb="9" eb="11">
      <t>イッパン</t>
    </rPh>
    <rPh sb="11" eb="13">
      <t>カイケイ</t>
    </rPh>
    <phoneticPr fontId="2"/>
  </si>
  <si>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2"/>
  </si>
  <si>
    <t>印旛利根川水防事務組合</t>
    <rPh sb="0" eb="2">
      <t>インバ</t>
    </rPh>
    <rPh sb="2" eb="4">
      <t>トネ</t>
    </rPh>
    <rPh sb="4" eb="5">
      <t>ガワ</t>
    </rPh>
    <rPh sb="5" eb="7">
      <t>スイボウ</t>
    </rPh>
    <rPh sb="7" eb="9">
      <t>ジム</t>
    </rPh>
    <rPh sb="9" eb="11">
      <t>クミアイ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</si>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</sst>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78FA-4E1E-9B5D-798FD71794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28507</c:v>
                </c:pt>
                <c:pt idx="1">
                  <c:v>41280</c:v>
                </c:pt>
                <c:pt idx="2">
                  <c:v>24990</c:v>
                </c:pt>
                <c:pt idx="3">
                  <c:v>33852</c:v>
                </c:pt>
                <c:pt idx="4">
                  <c:v>21528</c:v>
                </c:pt>
              </c:numCache>
            </c:numRef>
          </c:val>
          <c:smooth val="0"/>
          <c:extLst>
            <c:ext xmlns:c16="http://schemas.microsoft.com/office/drawing/2014/chart" uri="{C3380CC4-5D6E-409C-BE32-E72D297353CC}">
              <c16:uniqueId val="{00000001-78FA-4E1E-9B5D-798FD71794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4.38</c:v>
                </c:pt>
                <c:pt idx="1">
                  <c:v>7.19</c:v>
                </c:pt>
                <c:pt idx="2">
                  <c:v>7.84</c:v>
                </c:pt>
                <c:pt idx="3">
                  <c:v>5.75</c:v>
                </c:pt>
                <c:pt idx="4">
                  <c:v>5.78</c:v>
                </c:pt>
              </c:numCache>
            </c:numRef>
          </c:val>
          <c:extLst>
            <c:ext xmlns:c16="http://schemas.microsoft.com/office/drawing/2014/chart" uri="{C3380CC4-5D6E-409C-BE32-E72D297353CC}">
              <c16:uniqueId val="{00000000-4B1F-405A-86AC-CB6EB689D1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16.91</c:v>
                </c:pt>
                <c:pt idx="1">
                  <c:v>15.78</c:v>
                </c:pt>
                <c:pt idx="2">
                  <c:v>19.14</c:v>
                </c:pt>
                <c:pt idx="3">
                  <c:v>23.92</c:v>
                </c:pt>
                <c:pt idx="4">
                  <c:v>23.01</c:v>
                </c:pt>
              </c:numCache>
            </c:numRef>
          </c:val>
          <c:extLst>
            <c:ext xmlns:c16="http://schemas.microsoft.com/office/drawing/2014/chart" uri="{C3380CC4-5D6E-409C-BE32-E72D297353CC}">
              <c16:uniqueId val="{00000001-4B1F-405A-86AC-CB6EB689D1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2.42</c:v>
                </c:pt>
                <c:pt idx="2">
                  <c:v>5.42</c:v>
                </c:pt>
                <c:pt idx="3">
                  <c:v>1.95</c:v>
                </c:pt>
                <c:pt idx="4">
                  <c:v>-0.22</c:v>
                </c:pt>
              </c:numCache>
            </c:numRef>
          </c:val>
          <c:smooth val="0"/>
          <c:extLst>
            <c:ext xmlns:c16="http://schemas.microsoft.com/office/drawing/2014/chart" uri="{C3380CC4-5D6E-409C-BE32-E72D297353CC}">
              <c16:uniqueId val="{00000002-4B1F-405A-86AC-CB6EB689D1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273-4DEB-854C-60D95ED291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73-4DEB-854C-60D95ED291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73-4DEB-854C-60D95ED291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273-4DEB-854C-60D95ED291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273-4DEB-854C-60D95ED291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F273-4DEB-854C-60D95ED291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0.96</c:v>
                </c:pt>
                <c:pt idx="2">
                  <c:v>#N/A</c:v>
                </c:pt>
                <c:pt idx="3">
                  <c:v>0.88</c:v>
                </c:pt>
                <c:pt idx="4">
                  <c:v>#N/A</c:v>
                </c:pt>
                <c:pt idx="5">
                  <c:v>0.5</c:v>
                </c:pt>
                <c:pt idx="6">
                  <c:v>#N/A</c:v>
                </c:pt>
                <c:pt idx="7">
                  <c:v>0.52</c:v>
                </c:pt>
                <c:pt idx="8">
                  <c:v>#N/A</c:v>
                </c:pt>
                <c:pt idx="9">
                  <c:v>0.09</c:v>
                </c:pt>
              </c:numCache>
            </c:numRef>
          </c:val>
          <c:extLst>
            <c:ext xmlns:c16="http://schemas.microsoft.com/office/drawing/2014/chart" uri="{C3380CC4-5D6E-409C-BE32-E72D297353CC}">
              <c16:uniqueId val="{00000006-F273-4DEB-854C-60D95ED2912D}"/>
            </c:ext>
          </c:extLst>
        </c:ser>
        <c:ser>
          <c:idx val="7"/>
          <c:order val="7"/>
          <c:tx>
            <c:strRef>
              <c:f>データシート!$A$34</c:f>
              <c:strCache>
                <c:ptCount val="1"/>
                <c:pt idx="0">
                  <c:v>栄町下水道事業会計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1.0900000000000001</c:v>
                </c:pt>
                <c:pt idx="4">
                  <c:v>#N/A</c:v>
                </c:pt>
                <c:pt idx="5">
                  <c:v>1.18</c:v>
                </c:pt>
                <c:pt idx="6">
                  <c:v>#N/A</c:v>
                </c:pt>
                <c:pt idx="7">
                  <c:v>2.1800000000000002</c:v>
                </c:pt>
                <c:pt idx="8">
                  <c:v>#N/A</c:v>
                </c:pt>
                <c:pt idx="9">
                  <c:v>1.73</c:v>
                </c:pt>
              </c:numCache>
            </c:numRef>
          </c:val>
          <c:extLst>
            <c:ext xmlns:c16="http://schemas.microsoft.com/office/drawing/2014/chart" uri="{C3380CC4-5D6E-409C-BE32-E72D297353CC}">
              <c16:uniqueId val="{00000007-F273-4DEB-854C-60D95ED2912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1.91</c:v>
                </c:pt>
                <c:pt idx="2">
                  <c:v>#N/A</c:v>
                </c:pt>
                <c:pt idx="3">
                  <c:v>2.97</c:v>
                </c:pt>
                <c:pt idx="4">
                  <c:v>#N/A</c:v>
                </c:pt>
                <c:pt idx="5">
                  <c:v>2.1800000000000002</c:v>
                </c:pt>
                <c:pt idx="6">
                  <c:v>#N/A</c:v>
                </c:pt>
                <c:pt idx="7">
                  <c:v>2.1</c:v>
                </c:pt>
                <c:pt idx="8">
                  <c:v>#N/A</c:v>
                </c:pt>
                <c:pt idx="9">
                  <c:v>1.92</c:v>
                </c:pt>
              </c:numCache>
            </c:numRef>
          </c:val>
          <c:extLst>
            <c:ext xmlns:c16="http://schemas.microsoft.com/office/drawing/2014/chart" uri="{C3380CC4-5D6E-409C-BE32-E72D297353CC}">
              <c16:uniqueId val="{00000008-F273-4DEB-854C-60D95ED291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3.95</c:v>
                </c:pt>
                <c:pt idx="2">
                  <c:v>#N/A</c:v>
                </c:pt>
                <c:pt idx="3">
                  <c:v>7.19</c:v>
                </c:pt>
                <c:pt idx="4">
                  <c:v>#N/A</c:v>
                </c:pt>
                <c:pt idx="5">
                  <c:v>7.84</c:v>
                </c:pt>
                <c:pt idx="6">
                  <c:v>#N/A</c:v>
                </c:pt>
                <c:pt idx="7">
                  <c:v>5.75</c:v>
                </c:pt>
                <c:pt idx="8">
                  <c:v>#N/A</c:v>
                </c:pt>
                <c:pt idx="9">
                  <c:v>5.77</c:v>
                </c:pt>
              </c:numCache>
            </c:numRef>
          </c:val>
          <c:extLst>
            <c:ext xmlns:c16="http://schemas.microsoft.com/office/drawing/2014/chart" uri="{C3380CC4-5D6E-409C-BE32-E72D297353CC}">
              <c16:uniqueId val="{00000009-F273-4DEB-854C-60D95ED291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639</c:v>
                </c:pt>
                <c:pt idx="5">
                  <c:v>667</c:v>
                </c:pt>
                <c:pt idx="8">
                  <c:v>688</c:v>
                </c:pt>
                <c:pt idx="11">
                  <c:v>688</c:v>
                </c:pt>
                <c:pt idx="14">
                  <c:v>658</c:v>
                </c:pt>
              </c:numCache>
            </c:numRef>
          </c:val>
          <c:extLst>
            <c:ext xmlns:c16="http://schemas.microsoft.com/office/drawing/2014/chart" uri="{C3380CC4-5D6E-409C-BE32-E72D297353CC}">
              <c16:uniqueId val="{00000000-E294-4342-A3F1-BAC6625DBF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94-4342-A3F1-BAC6625DBF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E294-4342-A3F1-BAC6625DBF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22</c:v>
                </c:pt>
                <c:pt idx="6">
                  <c:v>20</c:v>
                </c:pt>
                <c:pt idx="9">
                  <c:v>19</c:v>
                </c:pt>
                <c:pt idx="12">
                  <c:v>19</c:v>
                </c:pt>
              </c:numCache>
            </c:numRef>
          </c:val>
          <c:extLst>
            <c:ext xmlns:c16="http://schemas.microsoft.com/office/drawing/2014/chart" uri="{C3380CC4-5D6E-409C-BE32-E72D297353CC}">
              <c16:uniqueId val="{00000003-E294-4342-A3F1-BAC6625DBF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c:v>
                </c:pt>
                <c:pt idx="3">
                  <c:v>93</c:v>
                </c:pt>
                <c:pt idx="6">
                  <c:v>92</c:v>
                </c:pt>
                <c:pt idx="9">
                  <c:v>96</c:v>
                </c:pt>
                <c:pt idx="12">
                  <c:v>92</c:v>
                </c:pt>
              </c:numCache>
            </c:numRef>
          </c:val>
          <c:extLst>
            <c:ext xmlns:c16="http://schemas.microsoft.com/office/drawing/2014/chart" uri="{C3380CC4-5D6E-409C-BE32-E72D297353CC}">
              <c16:uniqueId val="{00000004-E294-4342-A3F1-BAC6625DBF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4-4342-A3F1-BAC6625DBF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4-4342-A3F1-BAC6625DBF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773</c:v>
                </c:pt>
                <c:pt idx="3">
                  <c:v>723</c:v>
                </c:pt>
                <c:pt idx="6">
                  <c:v>770</c:v>
                </c:pt>
                <c:pt idx="9">
                  <c:v>807</c:v>
                </c:pt>
                <c:pt idx="12">
                  <c:v>810</c:v>
                </c:pt>
              </c:numCache>
            </c:numRef>
          </c:val>
          <c:extLst>
            <c:ext xmlns:c16="http://schemas.microsoft.com/office/drawing/2014/chart" uri="{C3380CC4-5D6E-409C-BE32-E72D297353CC}">
              <c16:uniqueId val="{00000007-E294-4342-A3F1-BAC6625DBF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c:v>
                </c:pt>
                <c:pt idx="2">
                  <c:v>#N/A</c:v>
                </c:pt>
                <c:pt idx="3">
                  <c:v>#N/A</c:v>
                </c:pt>
                <c:pt idx="4">
                  <c:v>178</c:v>
                </c:pt>
                <c:pt idx="5">
                  <c:v>#N/A</c:v>
                </c:pt>
                <c:pt idx="6">
                  <c:v>#N/A</c:v>
                </c:pt>
                <c:pt idx="7">
                  <c:v>201</c:v>
                </c:pt>
                <c:pt idx="8">
                  <c:v>#N/A</c:v>
                </c:pt>
                <c:pt idx="9">
                  <c:v>#N/A</c:v>
                </c:pt>
                <c:pt idx="10">
                  <c:v>241</c:v>
                </c:pt>
                <c:pt idx="11">
                  <c:v>#N/A</c:v>
                </c:pt>
                <c:pt idx="12">
                  <c:v>#N/A</c:v>
                </c:pt>
                <c:pt idx="13">
                  <c:v>270</c:v>
                </c:pt>
                <c:pt idx="14">
                  <c:v>#N/A</c:v>
                </c:pt>
              </c:numCache>
            </c:numRef>
          </c:val>
          <c:smooth val="0"/>
          <c:extLst>
            <c:ext xmlns:c16="http://schemas.microsoft.com/office/drawing/2014/chart" uri="{C3380CC4-5D6E-409C-BE32-E72D297353CC}">
              <c16:uniqueId val="{00000008-E294-4342-A3F1-BAC6625DBF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6706</c:v>
                </c:pt>
                <c:pt idx="5">
                  <c:v>6596</c:v>
                </c:pt>
                <c:pt idx="8">
                  <c:v>6405</c:v>
                </c:pt>
                <c:pt idx="11">
                  <c:v>6064</c:v>
                </c:pt>
                <c:pt idx="14">
                  <c:v>5692</c:v>
                </c:pt>
              </c:numCache>
            </c:numRef>
          </c:val>
          <c:extLst>
            <c:ext xmlns:c16="http://schemas.microsoft.com/office/drawing/2014/chart" uri="{C3380CC4-5D6E-409C-BE32-E72D297353CC}">
              <c16:uniqueId val="{00000000-F894-47FB-8B1B-5DBC790BE1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757</c:v>
                </c:pt>
                <c:pt idx="5">
                  <c:v>819</c:v>
                </c:pt>
                <c:pt idx="8">
                  <c:v>683</c:v>
                </c:pt>
                <c:pt idx="11">
                  <c:v>667</c:v>
                </c:pt>
                <c:pt idx="14">
                  <c:v>635</c:v>
                </c:pt>
              </c:numCache>
            </c:numRef>
          </c:val>
          <c:extLst>
            <c:ext xmlns:c16="http://schemas.microsoft.com/office/drawing/2014/chart" uri="{C3380CC4-5D6E-409C-BE32-E72D297353CC}">
              <c16:uniqueId val="{00000001-F894-47FB-8B1B-5DBC790BE1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2525</c:v>
                </c:pt>
                <c:pt idx="5">
                  <c:v>2664</c:v>
                </c:pt>
                <c:pt idx="8">
                  <c:v>3362</c:v>
                </c:pt>
                <c:pt idx="11">
                  <c:v>3768</c:v>
                </c:pt>
                <c:pt idx="14">
                  <c:v>3668</c:v>
                </c:pt>
              </c:numCache>
            </c:numRef>
          </c:val>
          <c:extLst>
            <c:ext xmlns:c16="http://schemas.microsoft.com/office/drawing/2014/chart" uri="{C3380CC4-5D6E-409C-BE32-E72D297353CC}">
              <c16:uniqueId val="{00000002-F894-47FB-8B1B-5DBC790BE1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94-47FB-8B1B-5DBC790BE1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94-47FB-8B1B-5DBC790BE1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94-47FB-8B1B-5DBC790BE1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1991</c:v>
                </c:pt>
                <c:pt idx="3">
                  <c:v>1920</c:v>
                </c:pt>
                <c:pt idx="6">
                  <c:v>1839</c:v>
                </c:pt>
                <c:pt idx="9">
                  <c:v>2130</c:v>
                </c:pt>
                <c:pt idx="12">
                  <c:v>1866</c:v>
                </c:pt>
              </c:numCache>
            </c:numRef>
          </c:val>
          <c:extLst>
            <c:ext xmlns:c16="http://schemas.microsoft.com/office/drawing/2014/chart" uri="{C3380CC4-5D6E-409C-BE32-E72D297353CC}">
              <c16:uniqueId val="{00000006-F894-47FB-8B1B-5DBC790BE1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148</c:v>
                </c:pt>
                <c:pt idx="3">
                  <c:v>125</c:v>
                </c:pt>
                <c:pt idx="6">
                  <c:v>103</c:v>
                </c:pt>
                <c:pt idx="9">
                  <c:v>131</c:v>
                </c:pt>
                <c:pt idx="12">
                  <c:v>141</c:v>
                </c:pt>
              </c:numCache>
            </c:numRef>
          </c:val>
          <c:extLst>
            <c:ext xmlns:c16="http://schemas.microsoft.com/office/drawing/2014/chart" uri="{C3380CC4-5D6E-409C-BE32-E72D297353CC}">
              <c16:uniqueId val="{00000007-F894-47FB-8B1B-5DBC790BE1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977</c:v>
                </c:pt>
                <c:pt idx="3">
                  <c:v>1022</c:v>
                </c:pt>
                <c:pt idx="6">
                  <c:v>1028</c:v>
                </c:pt>
                <c:pt idx="9">
                  <c:v>1050</c:v>
                </c:pt>
                <c:pt idx="12">
                  <c:v>1010</c:v>
                </c:pt>
              </c:numCache>
            </c:numRef>
          </c:val>
          <c:extLst>
            <c:ext xmlns:c16="http://schemas.microsoft.com/office/drawing/2014/chart" uri="{C3380CC4-5D6E-409C-BE32-E72D297353CC}">
              <c16:uniqueId val="{00000008-F894-47FB-8B1B-5DBC790BE1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276</c:v>
                </c:pt>
                <c:pt idx="3">
                  <c:v>243</c:v>
                </c:pt>
                <c:pt idx="6">
                  <c:v>212</c:v>
                </c:pt>
                <c:pt idx="9">
                  <c:v>238</c:v>
                </c:pt>
                <c:pt idx="12">
                  <c:v>476</c:v>
                </c:pt>
              </c:numCache>
            </c:numRef>
          </c:val>
          <c:extLst>
            <c:ext xmlns:c16="http://schemas.microsoft.com/office/drawing/2014/chart" uri="{C3380CC4-5D6E-409C-BE32-E72D297353CC}">
              <c16:uniqueId val="{00000009-F894-47FB-8B1B-5DBC790BE1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7376</c:v>
                </c:pt>
                <c:pt idx="3">
                  <c:v>7382</c:v>
                </c:pt>
                <c:pt idx="6">
                  <c:v>7139</c:v>
                </c:pt>
                <c:pt idx="9">
                  <c:v>6671</c:v>
                </c:pt>
                <c:pt idx="12">
                  <c:v>6132</c:v>
                </c:pt>
              </c:numCache>
            </c:numRef>
          </c:val>
          <c:extLst>
            <c:ext xmlns:c16="http://schemas.microsoft.com/office/drawing/2014/chart" uri="{C3380CC4-5D6E-409C-BE32-E72D297353CC}">
              <c16:uniqueId val="{0000000A-F894-47FB-8B1B-5DBC790BE1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780</c:v>
                </c:pt>
                <c:pt idx="2">
                  <c:v>#N/A</c:v>
                </c:pt>
                <c:pt idx="3">
                  <c:v>#N/A</c:v>
                </c:pt>
                <c:pt idx="4">
                  <c:v>613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94-47FB-8B1B-5DBC790BE1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950</c:v>
                </c:pt>
                <c:pt idx="1">
                  <c:v>1156</c:v>
                </c:pt>
                <c:pt idx="2">
                  <c:v>1138</c:v>
                </c:pt>
              </c:numCache>
            </c:numRef>
          </c:val>
          <c:extLst>
            <c:ext xmlns:c16="http://schemas.microsoft.com/office/drawing/2014/chart" uri="{C3380CC4-5D6E-409C-BE32-E72D297353CC}">
              <c16:uniqueId val="{00000000-7F70-40B6-90FD-AEF64D6BF0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c:v>
                </c:pt>
                <c:pt idx="1">
                  <c:v>86</c:v>
                </c:pt>
                <c:pt idx="2">
                  <c:v>112</c:v>
                </c:pt>
              </c:numCache>
            </c:numRef>
          </c:val>
          <c:extLst>
            <c:ext xmlns:c16="http://schemas.microsoft.com/office/drawing/2014/chart" uri="{C3380CC4-5D6E-409C-BE32-E72D297353CC}">
              <c16:uniqueId val="{00000001-7F70-40B6-90FD-AEF64D6BF0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1441</c:v>
                </c:pt>
                <c:pt idx="1">
                  <c:v>1610</c:v>
                </c:pt>
                <c:pt idx="2">
                  <c:v>1566</c:v>
                </c:pt>
              </c:numCache>
            </c:numRef>
          </c:val>
          <c:extLst>
            <c:ext xmlns:c16="http://schemas.microsoft.com/office/drawing/2014/chart" uri="{C3380CC4-5D6E-409C-BE32-E72D297353CC}">
              <c16:uniqueId val="{00000002-7F70-40B6-90FD-AEF64D6BF0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コロナ禍による社会経済活動の制限が緩和され、法人住民税や法人事業税交付金などの増加により基準財政収入額が増加しているものの、高齢者人口の増加による社会福祉費、高齢者保健福祉費の増加による基準財政需要額の増加が上回っていることから、財政力指数は減少し、前年度から０．０２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近年、生産年齢人口減少による住民税減、地価下落による固定資産税減など町税が減収傾向にあり、引き続き厳しい財政運営が見込まれることから、税源のかん養に努め町税等の安定確保に努める。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令和３年度において普通交付税の追加交付や地方消費税交付金の増加など一時的に改善されたものの、臨時財政対策債の減少、原油高による光熱水費や臨時財政対策債等の償還額の増加などにより１．６ポイント増加し、財政の硬直化が進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初期の人口急増に対応するため行った職員採用、インフラ整備など従来から人件費や公債費が他団体と比較して高い状況にあり、定員適正化計画による職員数抑制や、償還額以上の新規借入抑制方針により、人件費や公債費の削減に努め、時代の変化に対応できるよう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105728</xdr:rowOff>
    </xdr:from>
    <xdr:to>
      <xdr:col>23</xdr:col>
      <xdr:colOff>133350</xdr:colOff>
      <xdr:row>65</xdr:row>
      <xdr:rowOff>30797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7852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64</xdr:row>
      <xdr:rowOff>105728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0707"/>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64</xdr:row>
      <xdr:rowOff>75565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40707"/>
          <a:ext cx="8890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103188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4836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146384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52388</xdr:rowOff>
    </xdr:from>
    <xdr:to>
      <xdr:col>7</xdr:col>
      <xdr:colOff>31750</xdr:colOff>
      <xdr:row>65</xdr:row>
      <xdr:rowOff>153988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138765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人口１人当たりの人件費・物件費等決算額は、近年増加傾向で推移している。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平成初期の人口急増時に対応する職員採用など、従来から類似団体と比較して高い状況にあり、近年は給与改定によって増加傾向にある。また物件費は、類似団体と比較して低い状況にあるものの原油価格高騰による光熱水費の増加などで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今後は定員適正化計画の運用や窓口業務の民間委託活用など人件費の削減に努めつつ、業務見直しなど歳出の抑制に努める。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86916</xdr:rowOff>
    </xdr:from>
    <xdr:to>
      <xdr:col>23</xdr:col>
      <xdr:colOff>133350</xdr:colOff>
      <xdr:row>82</xdr:row>
      <xdr:rowOff>88875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4581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33308</xdr:rowOff>
    </xdr:from>
    <xdr:to>
      <xdr:col>19</xdr:col>
      <xdr:colOff>133350</xdr:colOff>
      <xdr:row>82</xdr:row>
      <xdr:rowOff>86916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92208"/>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26677</xdr:rowOff>
    </xdr:from>
    <xdr:to>
      <xdr:col>15</xdr:col>
      <xdr:colOff>82550</xdr:colOff>
      <xdr:row>82</xdr:row>
      <xdr:rowOff>33308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5577"/>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143937</xdr:rowOff>
    </xdr:from>
    <xdr:to>
      <xdr:col>11</xdr:col>
      <xdr:colOff>31750</xdr:colOff>
      <xdr:row>82</xdr:row>
      <xdr:rowOff>26677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1387"/>
          <a:ext cx="8890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38075</xdr:rowOff>
    </xdr:from>
    <xdr:to>
      <xdr:col>23</xdr:col>
      <xdr:colOff>184150</xdr:colOff>
      <xdr:row>82</xdr:row>
      <xdr:rowOff>139675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10152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36116</xdr:rowOff>
    </xdr:from>
    <xdr:to>
      <xdr:col>19</xdr:col>
      <xdr:colOff>184150</xdr:colOff>
      <xdr:row>82</xdr:row>
      <xdr:rowOff>137716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122493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8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153958</xdr:rowOff>
    </xdr:from>
    <xdr:to>
      <xdr:col>15</xdr:col>
      <xdr:colOff>133350</xdr:colOff>
      <xdr:row>82</xdr:row>
      <xdr:rowOff>84108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68885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147327</xdr:rowOff>
    </xdr:from>
    <xdr:to>
      <xdr:col>11</xdr:col>
      <xdr:colOff>82550</xdr:colOff>
      <xdr:row>82</xdr:row>
      <xdr:rowOff>77477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62254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93137</xdr:rowOff>
    </xdr:from>
    <xdr:to>
      <xdr:col>7</xdr:col>
      <xdr:colOff>31750</xdr:colOff>
      <xdr:row>82</xdr:row>
      <xdr:rowOff>23287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6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年代後半から平成初期にかけての大量採用した経緯から平均年齢が高い職員構成が影響しており、類似団体よりも高い状況にある。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今後も級ごとの職員割合や年齢層を考慮した採用をしつつ、国の動向や県及び他団体の状況も踏まえ、引き続き給与水準の適正化に努める。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87</xdr:row>
      <xdr:rowOff>23989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5246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人口急増に伴う行政需要の増大に対応するため、多くの職員採用をしたが、近年は人口減少に伴い、退職者の一部補充にとどめるなど、職員数の削減に努めている。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多様な行政サービスの対応に伴う会計年度任用職員の採用などから職員数の減少には至らず、大きな変動が見られない状況にある。今後も仕事の質を落とさず、住民サービスや住民満足度の向上のため、ＩＣＴ等の活用、窓口を含めた業務の民間委託などを検討し、職員数の減少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85906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32853"/>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64</xdr:row>
      <xdr:rowOff>60053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51845"/>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133259</xdr:rowOff>
    </xdr:from>
    <xdr:to>
      <xdr:col>72</xdr:col>
      <xdr:colOff>203200</xdr:colOff>
      <xdr:row>63</xdr:row>
      <xdr:rowOff>150495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346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91894</xdr:rowOff>
    </xdr:from>
    <xdr:to>
      <xdr:col>68</xdr:col>
      <xdr:colOff>152400</xdr:colOff>
      <xdr:row>63</xdr:row>
      <xdr:rowOff>133259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9324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35106</xdr:rowOff>
    </xdr:from>
    <xdr:to>
      <xdr:col>81</xdr:col>
      <xdr:colOff>95250</xdr:colOff>
      <xdr:row>64</xdr:row>
      <xdr:rowOff>136706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7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9253</xdr:rowOff>
    </xdr:from>
    <xdr:to>
      <xdr:col>77</xdr:col>
      <xdr:colOff>95250</xdr:colOff>
      <xdr:row>64</xdr:row>
      <xdr:rowOff>110853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95630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82459</xdr:rowOff>
    </xdr:from>
    <xdr:to>
      <xdr:col>68</xdr:col>
      <xdr:colOff>203200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168836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41094</xdr:rowOff>
    </xdr:from>
    <xdr:to>
      <xdr:col>64</xdr:col>
      <xdr:colOff>152400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127471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実質公債費比率は、近年は人口急増時のインフラ等大規模投資事業の地方債償還完了や普通交付税の増額を要因に減少傾向にあったものの、大型の臨時財政対策債の償還により増加となっている。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臨時財政対策債償還額が増加が見込まれるほか、インフラ更新や施設の長寿命化対策、一部事務組合の施設更新などが見込まれることから、償還額以上の借入抑制方針を堅持しつつ、交付税措置のある地方債の活用に努め、将来世代への負担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71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7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45085</xdr:rowOff>
    </xdr:from>
    <xdr:to>
      <xdr:col>68</xdr:col>
      <xdr:colOff>152400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3163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令和３年度以降算定されていない。これは財政調整基金をはじめとした各基金への積極的な積立てによる充当可能基金の増加、償還額以上の借入抑制方針による地方債残高の削減が理由に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人口急増時に整備したインフラ更新や施設の長寿命化対策などが見込まれることから、償還額以上の借入抑制方針を堅持しつつ、地方債残高の削減や基金積立の増加に努めるなど、将来世代への負担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84122</xdr:rowOff>
    </xdr:from>
    <xdr:to>
      <xdr:col>68</xdr:col>
      <xdr:colOff>152400</xdr:colOff>
      <xdr:row>14</xdr:row>
      <xdr:rowOff>139277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84422"/>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33322</xdr:rowOff>
    </xdr:from>
    <xdr:to>
      <xdr:col>68</xdr:col>
      <xdr:colOff>203200</xdr:colOff>
      <xdr:row>14</xdr:row>
      <xdr:rowOff>134922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145099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88477</xdr:rowOff>
    </xdr:from>
    <xdr:to>
      <xdr:col>64</xdr:col>
      <xdr:colOff>152400</xdr:colOff>
      <xdr:row>15</xdr:row>
      <xdr:rowOff>18627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28804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人件費は、平成初期の人口急増時に対応する職員採用や、単独市町村での消防本部設置を要因に、従来から類似団体と比較して高い水準に位置している。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業務の外部委託の検討しているほか、定員適正化計画に基づき、会計年度任用職員や再任用職員、任期付職員など様々な任用形態を活用しつつ、行政サービスの水準を低下させることな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804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90424</xdr:rowOff>
    </xdr:from>
    <xdr:to>
      <xdr:col>19</xdr:col>
      <xdr:colOff>187325</xdr:colOff>
      <xdr:row>40</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48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90424</xdr:rowOff>
    </xdr:from>
    <xdr:to>
      <xdr:col>15</xdr:col>
      <xdr:colOff>98425</xdr:colOff>
      <xdr:row>41</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484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51562</xdr:rowOff>
    </xdr:from>
    <xdr:to>
      <xdr:col>11</xdr:col>
      <xdr:colOff>9525</xdr:colOff>
      <xdr:row>41</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81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85344</xdr:rowOff>
    </xdr:from>
    <xdr:to>
      <xdr:col>20</xdr:col>
      <xdr:colOff>38100</xdr:colOff>
      <xdr:row>41</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2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39624</xdr:rowOff>
    </xdr:from>
    <xdr:to>
      <xdr:col>15</xdr:col>
      <xdr:colOff>149225</xdr:colOff>
      <xdr:row>40</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xdr:rowOff>
    </xdr:from>
    <xdr:to>
      <xdr:col>11</xdr:col>
      <xdr:colOff>60325</xdr:colOff>
      <xdr:row>41</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公共用地管理や、各種計画策定など可能な限り職員で対応することで、歳出抑制に努め、他団体と比較して低い状況にあるものの、原油価格高騰による増加の影響により給食賄材料費等増加している。引き続き物価高騰の影響が見込まれることから業務内容の見直しやＬＥＤ照明の導入など歳出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9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85090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1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85090</xdr:rowOff>
    </xdr:from>
    <xdr:to>
      <xdr:col>73</xdr:col>
      <xdr:colOff>180975</xdr:colOff>
      <xdr:row>13</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1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13</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1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34290</xdr:rowOff>
    </xdr:from>
    <xdr:to>
      <xdr:col>74</xdr:col>
      <xdr:colOff>31750</xdr:colOff>
      <xdr:row>13</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34290</xdr:rowOff>
    </xdr:from>
    <xdr:to>
      <xdr:col>69</xdr:col>
      <xdr:colOff>142875</xdr:colOff>
      <xdr:row>13</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障害者介護・訓練等給付費の微増にとどまっている。しかしながら、今後、高齢化の進展など扶助費の増加が見込まれることから、社会保障施策の充実を図りながら全体的な傾向や情勢を注視し、的確な情報の把握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その他の経費は、令和４年度に後期高齢者医療給付費負担金の性質別区分を補助費等から繰出金に見直したことで増加しているほか、介護保険特別会計繰出金も増加している。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繰出金においては、高齢化等の進展から医療費の増加が見込まれることから、業務見直し等により一般会計の負担抑制に努める。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5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11128"/>
          <a:ext cx="889000" cy="5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53</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11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54</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は下水道事業会計への負担金が増加しているものの、一部事務組合に対する負担金は減少しており、経常経費における補助費等は減少している。しかしながら原油価格高騰による物価高騰の影響により、一部事務組合の負担金に加えて、町が単独で支出する補助金等も増加が見込まれることから補助金の必要性検討や経費の節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66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706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94505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人口急増時のインフラ等施設整備に投資した地方債の償還完了を迎え、減少傾向にあったものの、臨時財政対策債償還額増加により公債費が増加傾向にある。引き続き臨時財政対策債の償還額増加が見込まれており、その他大規模普通建設事業が見込まれていることから、事業費及び償還の平準化を図りつつ、地方債残高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133858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30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公債費以外の経常収支比率は、前年度から原油価格高騰の影響により増加しており、類似団体も同程度増加している。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引き続き、歳出抑制に努めるとともに、歳入において徴収率向上や人口増加対策に取り組み町税等の増加を図り、経常収支比率の抑制に努め、持続可能な財政運営に努める。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23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57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5780"/>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452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33779</xdr:rowOff>
    </xdr:from>
    <xdr:to>
      <xdr:col>29</xdr:col>
      <xdr:colOff>127000</xdr:colOff>
      <xdr:row>16</xdr:row>
      <xdr:rowOff>45423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24604"/>
          <a:ext cx="647700" cy="11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45423</xdr:rowOff>
    </xdr:from>
    <xdr:to>
      <xdr:col>26</xdr:col>
      <xdr:colOff>50800</xdr:colOff>
      <xdr:row>16</xdr:row>
      <xdr:rowOff>54953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36248"/>
          <a:ext cx="698500" cy="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47009</xdr:rowOff>
    </xdr:from>
    <xdr:to>
      <xdr:col>22</xdr:col>
      <xdr:colOff>114300</xdr:colOff>
      <xdr:row>16</xdr:row>
      <xdr:rowOff>54953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37834"/>
          <a:ext cx="698500" cy="7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46252</xdr:rowOff>
    </xdr:from>
    <xdr:to>
      <xdr:col>18</xdr:col>
      <xdr:colOff>177800</xdr:colOff>
      <xdr:row>16</xdr:row>
      <xdr:rowOff>47009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37077"/>
          <a:ext cx="698500" cy="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154429</xdr:rowOff>
    </xdr:from>
    <xdr:to>
      <xdr:col>29</xdr:col>
      <xdr:colOff>177800</xdr:colOff>
      <xdr:row>16</xdr:row>
      <xdr:rowOff>84579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7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170956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1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166073</xdr:rowOff>
    </xdr:from>
    <xdr:to>
      <xdr:col>26</xdr:col>
      <xdr:colOff>101600</xdr:colOff>
      <xdr:row>16</xdr:row>
      <xdr:rowOff>96223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8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5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4153</xdr:rowOff>
    </xdr:from>
    <xdr:to>
      <xdr:col>22</xdr:col>
      <xdr:colOff>165100</xdr:colOff>
      <xdr:row>16</xdr:row>
      <xdr:rowOff>105753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9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115930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6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167659</xdr:rowOff>
    </xdr:from>
    <xdr:to>
      <xdr:col>19</xdr:col>
      <xdr:colOff>38100</xdr:colOff>
      <xdr:row>16</xdr:row>
      <xdr:rowOff>97809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8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107986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5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166902</xdr:rowOff>
    </xdr:from>
    <xdr:to>
      <xdr:col>15</xdr:col>
      <xdr:colOff>101600</xdr:colOff>
      <xdr:row>16</xdr:row>
      <xdr:rowOff>97052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107229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305936</xdr:rowOff>
    </xdr:from>
    <xdr:to>
      <xdr:col>29</xdr:col>
      <xdr:colOff>127000</xdr:colOff>
      <xdr:row>35</xdr:row>
      <xdr:rowOff>334911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6286"/>
          <a:ext cx="6477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334911</xdr:rowOff>
    </xdr:from>
    <xdr:to>
      <xdr:col>26</xdr:col>
      <xdr:colOff>50800</xdr:colOff>
      <xdr:row>36</xdr:row>
      <xdr:rowOff>31769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5261"/>
          <a:ext cx="698500" cy="3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31769</xdr:rowOff>
    </xdr:from>
    <xdr:to>
      <xdr:col>22</xdr:col>
      <xdr:colOff>114300</xdr:colOff>
      <xdr:row>36</xdr:row>
      <xdr:rowOff>55296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85019"/>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340608</xdr:rowOff>
    </xdr:from>
    <xdr:to>
      <xdr:col>18</xdr:col>
      <xdr:colOff>177800</xdr:colOff>
      <xdr:row>36</xdr:row>
      <xdr:rowOff>55296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0958"/>
          <a:ext cx="698500" cy="5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255136</xdr:rowOff>
    </xdr:from>
    <xdr:to>
      <xdr:col>29</xdr:col>
      <xdr:colOff>177800</xdr:colOff>
      <xdr:row>36</xdr:row>
      <xdr:rowOff>13836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227213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284111</xdr:rowOff>
    </xdr:from>
    <xdr:to>
      <xdr:col>26</xdr:col>
      <xdr:colOff>101600</xdr:colOff>
      <xdr:row>36</xdr:row>
      <xdr:rowOff>42811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27588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323869</xdr:rowOff>
    </xdr:from>
    <xdr:to>
      <xdr:col>22</xdr:col>
      <xdr:colOff>165100</xdr:colOff>
      <xdr:row>36</xdr:row>
      <xdr:rowOff>82569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67346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4496</xdr:rowOff>
    </xdr:from>
    <xdr:to>
      <xdr:col>19</xdr:col>
      <xdr:colOff>38100</xdr:colOff>
      <xdr:row>36</xdr:row>
      <xdr:rowOff>106096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289808</xdr:rowOff>
    </xdr:from>
    <xdr:to>
      <xdr:col>15</xdr:col>
      <xdr:colOff>101600</xdr:colOff>
      <xdr:row>36</xdr:row>
      <xdr:rowOff>48508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33285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151293</xdr:rowOff>
    </xdr:from>
    <xdr:to>
      <xdr:col>24</xdr:col>
      <xdr:colOff>63500</xdr:colOff>
      <xdr:row>34</xdr:row>
      <xdr:rowOff>1462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09143"/>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1462</xdr:rowOff>
    </xdr:from>
    <xdr:to>
      <xdr:col>19</xdr:col>
      <xdr:colOff>177800</xdr:colOff>
      <xdr:row>34</xdr:row>
      <xdr:rowOff>9153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0762"/>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9153</xdr:rowOff>
    </xdr:from>
    <xdr:to>
      <xdr:col>15</xdr:col>
      <xdr:colOff>50800</xdr:colOff>
      <xdr:row>34</xdr:row>
      <xdr:rowOff>22983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845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22983</xdr:rowOff>
    </xdr:from>
    <xdr:to>
      <xdr:col>10</xdr:col>
      <xdr:colOff>114300</xdr:colOff>
      <xdr:row>34</xdr:row>
      <xdr:rowOff>92902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52283"/>
          <a:ext cx="8890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100493</xdr:rowOff>
    </xdr:from>
    <xdr:to>
      <xdr:col>24</xdr:col>
      <xdr:colOff>114300</xdr:colOff>
      <xdr:row>34</xdr:row>
      <xdr:rowOff>30643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123370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122112</xdr:rowOff>
    </xdr:from>
    <xdr:to>
      <xdr:col>20</xdr:col>
      <xdr:colOff>38100</xdr:colOff>
      <xdr:row>34</xdr:row>
      <xdr:rowOff>52262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68789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129803</xdr:rowOff>
    </xdr:from>
    <xdr:to>
      <xdr:col>15</xdr:col>
      <xdr:colOff>101600</xdr:colOff>
      <xdr:row>34</xdr:row>
      <xdr:rowOff>59953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76480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143633</xdr:rowOff>
    </xdr:from>
    <xdr:to>
      <xdr:col>10</xdr:col>
      <xdr:colOff>165100</xdr:colOff>
      <xdr:row>34</xdr:row>
      <xdr:rowOff>73783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90310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42102</xdr:rowOff>
    </xdr:from>
    <xdr:to>
      <xdr:col>6</xdr:col>
      <xdr:colOff>38100</xdr:colOff>
      <xdr:row>34</xdr:row>
      <xdr:rowOff>143702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160229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18140</xdr:rowOff>
    </xdr:from>
    <xdr:to>
      <xdr:col>24</xdr:col>
      <xdr:colOff>63500</xdr:colOff>
      <xdr:row>57</xdr:row>
      <xdr:rowOff>22835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0790"/>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18140</xdr:rowOff>
    </xdr:from>
    <xdr:to>
      <xdr:col>19</xdr:col>
      <xdr:colOff>177800</xdr:colOff>
      <xdr:row>57</xdr:row>
      <xdr:rowOff>64683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0790"/>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64683</xdr:rowOff>
    </xdr:from>
    <xdr:to>
      <xdr:col>15</xdr:col>
      <xdr:colOff>50800</xdr:colOff>
      <xdr:row>57</xdr:row>
      <xdr:rowOff>72916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7333"/>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72916</xdr:rowOff>
    </xdr:from>
    <xdr:to>
      <xdr:col>10</xdr:col>
      <xdr:colOff>114300</xdr:colOff>
      <xdr:row>57</xdr:row>
      <xdr:rowOff>104171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5566"/>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143485</xdr:rowOff>
    </xdr:from>
    <xdr:to>
      <xdr:col>24</xdr:col>
      <xdr:colOff>114300</xdr:colOff>
      <xdr:row>57</xdr:row>
      <xdr:rowOff>73635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138790</xdr:rowOff>
    </xdr:from>
    <xdr:to>
      <xdr:col>20</xdr:col>
      <xdr:colOff>38100</xdr:colOff>
      <xdr:row>57</xdr:row>
      <xdr:rowOff>68940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13883</xdr:rowOff>
    </xdr:from>
    <xdr:to>
      <xdr:col>15</xdr:col>
      <xdr:colOff>101600</xdr:colOff>
      <xdr:row>57</xdr:row>
      <xdr:rowOff>115483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106610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22116</xdr:rowOff>
    </xdr:from>
    <xdr:to>
      <xdr:col>10</xdr:col>
      <xdr:colOff>165100</xdr:colOff>
      <xdr:row>57</xdr:row>
      <xdr:rowOff>123716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53371</xdr:rowOff>
    </xdr:from>
    <xdr:to>
      <xdr:col>6</xdr:col>
      <xdr:colOff>38100</xdr:colOff>
      <xdr:row>57</xdr:row>
      <xdr:rowOff>154971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146098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82001</xdr:rowOff>
    </xdr:from>
    <xdr:to>
      <xdr:col>24</xdr:col>
      <xdr:colOff>63500</xdr:colOff>
      <xdr:row>78</xdr:row>
      <xdr:rowOff>104130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5101"/>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104130</xdr:rowOff>
    </xdr:from>
    <xdr:to>
      <xdr:col>19</xdr:col>
      <xdr:colOff>177800</xdr:colOff>
      <xdr:row>78</xdr:row>
      <xdr:rowOff>113182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7723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113182</xdr:rowOff>
    </xdr:from>
    <xdr:to>
      <xdr:col>15</xdr:col>
      <xdr:colOff>50800</xdr:colOff>
      <xdr:row>78</xdr:row>
      <xdr:rowOff>114050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628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105958</xdr:rowOff>
    </xdr:from>
    <xdr:to>
      <xdr:col>10</xdr:col>
      <xdr:colOff>114300</xdr:colOff>
      <xdr:row>78</xdr:row>
      <xdr:rowOff>114050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7905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31201</xdr:rowOff>
    </xdr:from>
    <xdr:to>
      <xdr:col>24</xdr:col>
      <xdr:colOff>114300</xdr:colOff>
      <xdr:row>78</xdr:row>
      <xdr:rowOff>132801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117578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53330</xdr:rowOff>
    </xdr:from>
    <xdr:to>
      <xdr:col>20</xdr:col>
      <xdr:colOff>38100</xdr:colOff>
      <xdr:row>78</xdr:row>
      <xdr:rowOff>154930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146057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62382</xdr:rowOff>
    </xdr:from>
    <xdr:to>
      <xdr:col>15</xdr:col>
      <xdr:colOff>101600</xdr:colOff>
      <xdr:row>78</xdr:row>
      <xdr:rowOff>163982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155109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2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63250</xdr:rowOff>
    </xdr:from>
    <xdr:to>
      <xdr:col>10</xdr:col>
      <xdr:colOff>165100</xdr:colOff>
      <xdr:row>78</xdr:row>
      <xdr:rowOff>164850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155977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55158</xdr:rowOff>
    </xdr:from>
    <xdr:to>
      <xdr:col>6</xdr:col>
      <xdr:colOff>38100</xdr:colOff>
      <xdr:row>78</xdr:row>
      <xdr:rowOff>156758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147885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160071</xdr:rowOff>
    </xdr:from>
    <xdr:to>
      <xdr:col>24</xdr:col>
      <xdr:colOff>63500</xdr:colOff>
      <xdr:row>98</xdr:row>
      <xdr:rowOff>92354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90721"/>
          <a:ext cx="838200" cy="1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142239</xdr:rowOff>
    </xdr:from>
    <xdr:to>
      <xdr:col>19</xdr:col>
      <xdr:colOff>177800</xdr:colOff>
      <xdr:row>98</xdr:row>
      <xdr:rowOff>92354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72889"/>
          <a:ext cx="889000" cy="1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142239</xdr:rowOff>
    </xdr:from>
    <xdr:to>
      <xdr:col>15</xdr:col>
      <xdr:colOff>50800</xdr:colOff>
      <xdr:row>99</xdr:row>
      <xdr:rowOff>49733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72889"/>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49733</xdr:rowOff>
    </xdr:from>
    <xdr:to>
      <xdr:col>10</xdr:col>
      <xdr:colOff>114300</xdr:colOff>
      <xdr:row>99</xdr:row>
      <xdr:rowOff>72910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23283"/>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109271</xdr:rowOff>
    </xdr:from>
    <xdr:to>
      <xdr:col>24</xdr:col>
      <xdr:colOff>114300</xdr:colOff>
      <xdr:row>98</xdr:row>
      <xdr:rowOff>39421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41554</xdr:rowOff>
    </xdr:from>
    <xdr:to>
      <xdr:col>20</xdr:col>
      <xdr:colOff>38100</xdr:colOff>
      <xdr:row>98</xdr:row>
      <xdr:rowOff>143154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91439</xdr:rowOff>
    </xdr:from>
    <xdr:to>
      <xdr:col>15</xdr:col>
      <xdr:colOff>101600</xdr:colOff>
      <xdr:row>98</xdr:row>
      <xdr:rowOff>21589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170383</xdr:rowOff>
    </xdr:from>
    <xdr:to>
      <xdr:col>10</xdr:col>
      <xdr:colOff>165100</xdr:colOff>
      <xdr:row>99</xdr:row>
      <xdr:rowOff>100533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91660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22110</xdr:rowOff>
    </xdr:from>
    <xdr:to>
      <xdr:col>6</xdr:col>
      <xdr:colOff>38100</xdr:colOff>
      <xdr:row>99</xdr:row>
      <xdr:rowOff>123710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114837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141083</xdr:rowOff>
    </xdr:from>
    <xdr:to>
      <xdr:col>55</xdr:col>
      <xdr:colOff>0</xdr:colOff>
      <xdr:row>38</xdr:row>
      <xdr:rowOff>166740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56183"/>
          <a:ext cx="8382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131416</xdr:rowOff>
    </xdr:from>
    <xdr:to>
      <xdr:col>50</xdr:col>
      <xdr:colOff>114300</xdr:colOff>
      <xdr:row>38</xdr:row>
      <xdr:rowOff>141083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46516"/>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61530</xdr:rowOff>
    </xdr:from>
    <xdr:to>
      <xdr:col>45</xdr:col>
      <xdr:colOff>177800</xdr:colOff>
      <xdr:row>38</xdr:row>
      <xdr:rowOff>131416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47930"/>
          <a:ext cx="889000" cy="109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61530</xdr:rowOff>
    </xdr:from>
    <xdr:to>
      <xdr:col>41</xdr:col>
      <xdr:colOff>50800</xdr:colOff>
      <xdr:row>39</xdr:row>
      <xdr:rowOff>46692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47930"/>
          <a:ext cx="889000" cy="118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115940</xdr:rowOff>
    </xdr:from>
    <xdr:to>
      <xdr:col>55</xdr:col>
      <xdr:colOff>50800</xdr:colOff>
      <xdr:row>39</xdr:row>
      <xdr:rowOff>46090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30867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90283</xdr:rowOff>
    </xdr:from>
    <xdr:to>
      <xdr:col>50</xdr:col>
      <xdr:colOff>165100</xdr:colOff>
      <xdr:row>39</xdr:row>
      <xdr:rowOff>20433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11560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80616</xdr:rowOff>
    </xdr:from>
    <xdr:to>
      <xdr:col>46</xdr:col>
      <xdr:colOff>38100</xdr:colOff>
      <xdr:row>39</xdr:row>
      <xdr:rowOff>10766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1893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10730</xdr:rowOff>
    </xdr:from>
    <xdr:to>
      <xdr:col>41</xdr:col>
      <xdr:colOff>101600</xdr:colOff>
      <xdr:row>32</xdr:row>
      <xdr:rowOff>112330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103457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8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167342</xdr:rowOff>
    </xdr:from>
    <xdr:to>
      <xdr:col>36</xdr:col>
      <xdr:colOff>165100</xdr:colOff>
      <xdr:row>39</xdr:row>
      <xdr:rowOff>97492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129398</xdr:rowOff>
    </xdr:from>
    <xdr:to>
      <xdr:col>55</xdr:col>
      <xdr:colOff>0</xdr:colOff>
      <xdr:row>58</xdr:row>
      <xdr:rowOff>51857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02048"/>
          <a:ext cx="8382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129398</xdr:rowOff>
    </xdr:from>
    <xdr:to>
      <xdr:col>50</xdr:col>
      <xdr:colOff>114300</xdr:colOff>
      <xdr:row>58</xdr:row>
      <xdr:rowOff>25476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02048"/>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72796</xdr:rowOff>
    </xdr:from>
    <xdr:to>
      <xdr:col>45</xdr:col>
      <xdr:colOff>177800</xdr:colOff>
      <xdr:row>58</xdr:row>
      <xdr:rowOff>25476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45446"/>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72796</xdr:rowOff>
    </xdr:from>
    <xdr:to>
      <xdr:col>41</xdr:col>
      <xdr:colOff>50800</xdr:colOff>
      <xdr:row>57</xdr:row>
      <xdr:rowOff>170127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5446"/>
          <a:ext cx="889000" cy="9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1057</xdr:rowOff>
    </xdr:from>
    <xdr:to>
      <xdr:col>55</xdr:col>
      <xdr:colOff>50800</xdr:colOff>
      <xdr:row>58</xdr:row>
      <xdr:rowOff>102657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87434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78598</xdr:rowOff>
    </xdr:from>
    <xdr:to>
      <xdr:col>50</xdr:col>
      <xdr:colOff>165100</xdr:colOff>
      <xdr:row>58</xdr:row>
      <xdr:rowOff>8748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146126</xdr:rowOff>
    </xdr:from>
    <xdr:to>
      <xdr:col>46</xdr:col>
      <xdr:colOff>38100</xdr:colOff>
      <xdr:row>58</xdr:row>
      <xdr:rowOff>76276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67403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21996</xdr:rowOff>
    </xdr:from>
    <xdr:to>
      <xdr:col>41</xdr:col>
      <xdr:colOff>101600</xdr:colOff>
      <xdr:row>57</xdr:row>
      <xdr:rowOff>123596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114723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119327</xdr:rowOff>
    </xdr:from>
    <xdr:to>
      <xdr:col>36</xdr:col>
      <xdr:colOff>165100</xdr:colOff>
      <xdr:row>58</xdr:row>
      <xdr:rowOff>49477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40604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24715</xdr:rowOff>
    </xdr:from>
    <xdr:to>
      <xdr:col>55</xdr:col>
      <xdr:colOff>0</xdr:colOff>
      <xdr:row>79</xdr:row>
      <xdr:rowOff>35192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9265"/>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155550</xdr:rowOff>
    </xdr:from>
    <xdr:to>
      <xdr:col>50</xdr:col>
      <xdr:colOff>114300</xdr:colOff>
      <xdr:row>79</xdr:row>
      <xdr:rowOff>24715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7200"/>
          <a:ext cx="889000" cy="2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138157</xdr:rowOff>
    </xdr:from>
    <xdr:to>
      <xdr:col>45</xdr:col>
      <xdr:colOff>177800</xdr:colOff>
      <xdr:row>77</xdr:row>
      <xdr:rowOff>155550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68357"/>
          <a:ext cx="889000" cy="18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138157</xdr:rowOff>
    </xdr:from>
    <xdr:to>
      <xdr:col>41</xdr:col>
      <xdr:colOff>50800</xdr:colOff>
      <xdr:row>78</xdr:row>
      <xdr:rowOff>166255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68357"/>
          <a:ext cx="889000" cy="37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155842</xdr:rowOff>
    </xdr:from>
    <xdr:to>
      <xdr:col>55</xdr:col>
      <xdr:colOff>50800</xdr:colOff>
      <xdr:row>79</xdr:row>
      <xdr:rowOff>85992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70769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3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145365</xdr:rowOff>
    </xdr:from>
    <xdr:to>
      <xdr:col>50</xdr:col>
      <xdr:colOff>165100</xdr:colOff>
      <xdr:row>79</xdr:row>
      <xdr:rowOff>75515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66642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104750</xdr:rowOff>
    </xdr:from>
    <xdr:to>
      <xdr:col>46</xdr:col>
      <xdr:colOff>38100</xdr:colOff>
      <xdr:row>78</xdr:row>
      <xdr:rowOff>34900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51427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87357</xdr:rowOff>
    </xdr:from>
    <xdr:to>
      <xdr:col>41</xdr:col>
      <xdr:colOff>101600</xdr:colOff>
      <xdr:row>77</xdr:row>
      <xdr:rowOff>17507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34034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115455</xdr:rowOff>
    </xdr:from>
    <xdr:to>
      <xdr:col>36</xdr:col>
      <xdr:colOff>165100</xdr:colOff>
      <xdr:row>79</xdr:row>
      <xdr:rowOff>45605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36732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41348</xdr:rowOff>
    </xdr:from>
    <xdr:to>
      <xdr:col>55</xdr:col>
      <xdr:colOff>0</xdr:colOff>
      <xdr:row>98</xdr:row>
      <xdr:rowOff>70586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43448"/>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41348</xdr:rowOff>
    </xdr:from>
    <xdr:to>
      <xdr:col>50</xdr:col>
      <xdr:colOff>114300</xdr:colOff>
      <xdr:row>98</xdr:row>
      <xdr:rowOff>158837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43448"/>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98912</xdr:rowOff>
    </xdr:from>
    <xdr:to>
      <xdr:col>45</xdr:col>
      <xdr:colOff>177800</xdr:colOff>
      <xdr:row>98</xdr:row>
      <xdr:rowOff>158837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01012"/>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98912</xdr:rowOff>
    </xdr:from>
    <xdr:to>
      <xdr:col>41</xdr:col>
      <xdr:colOff>50800</xdr:colOff>
      <xdr:row>98</xdr:row>
      <xdr:rowOff>143619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01012"/>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19786</xdr:rowOff>
    </xdr:from>
    <xdr:to>
      <xdr:col>55</xdr:col>
      <xdr:colOff>50800</xdr:colOff>
      <xdr:row>98</xdr:row>
      <xdr:rowOff>121386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169663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161998</xdr:rowOff>
    </xdr:from>
    <xdr:to>
      <xdr:col>50</xdr:col>
      <xdr:colOff>165100</xdr:colOff>
      <xdr:row>98</xdr:row>
      <xdr:rowOff>92148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108037</xdr:rowOff>
    </xdr:from>
    <xdr:to>
      <xdr:col>46</xdr:col>
      <xdr:colOff>38100</xdr:colOff>
      <xdr:row>99</xdr:row>
      <xdr:rowOff>38187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29314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48112</xdr:rowOff>
    </xdr:from>
    <xdr:to>
      <xdr:col>41</xdr:col>
      <xdr:colOff>101600</xdr:colOff>
      <xdr:row>98</xdr:row>
      <xdr:rowOff>149712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140839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92819</xdr:rowOff>
    </xdr:from>
    <xdr:to>
      <xdr:col>36</xdr:col>
      <xdr:colOff>165100</xdr:colOff>
      <xdr:row>99</xdr:row>
      <xdr:rowOff>22969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94078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8062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89310</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75860"/>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33499</xdr:rowOff>
    </xdr:from>
    <xdr:to>
      <xdr:col>76</xdr:col>
      <xdr:colOff>114300</xdr:colOff>
      <xdr:row>39</xdr:row>
      <xdr:rowOff>89310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0049"/>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21286</xdr:rowOff>
    </xdr:from>
    <xdr:to>
      <xdr:col>71</xdr:col>
      <xdr:colOff>177800</xdr:colOff>
      <xdr:row>39</xdr:row>
      <xdr:rowOff>33499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07836"/>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43278</xdr:rowOff>
    </xdr:from>
    <xdr:to>
      <xdr:col>85</xdr:col>
      <xdr:colOff>177800</xdr:colOff>
      <xdr:row>39</xdr:row>
      <xdr:rowOff>144878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38510</xdr:rowOff>
    </xdr:from>
    <xdr:to>
      <xdr:col>76</xdr:col>
      <xdr:colOff>165100</xdr:colOff>
      <xdr:row>39</xdr:row>
      <xdr:rowOff>140110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131237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1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154149</xdr:rowOff>
    </xdr:from>
    <xdr:to>
      <xdr:col>72</xdr:col>
      <xdr:colOff>38100</xdr:colOff>
      <xdr:row>39</xdr:row>
      <xdr:rowOff>84299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100826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4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141936</xdr:rowOff>
    </xdr:from>
    <xdr:to>
      <xdr:col>67</xdr:col>
      <xdr:colOff>101600</xdr:colOff>
      <xdr:row>39</xdr:row>
      <xdr:rowOff>72086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88612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118326</xdr:rowOff>
    </xdr:from>
    <xdr:to>
      <xdr:col>85</xdr:col>
      <xdr:colOff>127000</xdr:colOff>
      <xdr:row>75</xdr:row>
      <xdr:rowOff>123584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77076"/>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123584</xdr:rowOff>
    </xdr:from>
    <xdr:to>
      <xdr:col>81</xdr:col>
      <xdr:colOff>50800</xdr:colOff>
      <xdr:row>75</xdr:row>
      <xdr:rowOff>158902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82334"/>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158902</xdr:rowOff>
    </xdr:from>
    <xdr:to>
      <xdr:col>76</xdr:col>
      <xdr:colOff>114300</xdr:colOff>
      <xdr:row>76</xdr:row>
      <xdr:rowOff>31262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17652"/>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168847</xdr:rowOff>
    </xdr:from>
    <xdr:to>
      <xdr:col>71</xdr:col>
      <xdr:colOff>177800</xdr:colOff>
      <xdr:row>76</xdr:row>
      <xdr:rowOff>31262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27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67526</xdr:rowOff>
    </xdr:from>
    <xdr:to>
      <xdr:col>85</xdr:col>
      <xdr:colOff>177800</xdr:colOff>
      <xdr:row>75</xdr:row>
      <xdr:rowOff>169126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90403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72784</xdr:rowOff>
    </xdr:from>
    <xdr:to>
      <xdr:col>81</xdr:col>
      <xdr:colOff>101600</xdr:colOff>
      <xdr:row>76</xdr:row>
      <xdr:rowOff>2933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19461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108103</xdr:rowOff>
    </xdr:from>
    <xdr:to>
      <xdr:col>76</xdr:col>
      <xdr:colOff>165100</xdr:colOff>
      <xdr:row>76</xdr:row>
      <xdr:rowOff>38252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54780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151912</xdr:rowOff>
    </xdr:from>
    <xdr:to>
      <xdr:col>72</xdr:col>
      <xdr:colOff>38100</xdr:colOff>
      <xdr:row>76</xdr:row>
      <xdr:rowOff>82062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98589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118046</xdr:rowOff>
    </xdr:from>
    <xdr:to>
      <xdr:col>67</xdr:col>
      <xdr:colOff>101600</xdr:colOff>
      <xdr:row>76</xdr:row>
      <xdr:rowOff>48196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64723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153366</xdr:rowOff>
    </xdr:from>
    <xdr:to>
      <xdr:col>85</xdr:col>
      <xdr:colOff>127000</xdr:colOff>
      <xdr:row>98</xdr:row>
      <xdr:rowOff>23549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84016"/>
          <a:ext cx="8382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137861</xdr:rowOff>
    </xdr:from>
    <xdr:to>
      <xdr:col>81</xdr:col>
      <xdr:colOff>50800</xdr:colOff>
      <xdr:row>97</xdr:row>
      <xdr:rowOff>153366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68511"/>
          <a:ext cx="889000" cy="1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137861</xdr:rowOff>
    </xdr:from>
    <xdr:to>
      <xdr:col>76</xdr:col>
      <xdr:colOff>114300</xdr:colOff>
      <xdr:row>98</xdr:row>
      <xdr:rowOff>41690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68511"/>
          <a:ext cx="8890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41690</xdr:rowOff>
    </xdr:from>
    <xdr:to>
      <xdr:col>71</xdr:col>
      <xdr:colOff>177800</xdr:colOff>
      <xdr:row>98</xdr:row>
      <xdr:rowOff>52842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37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144199</xdr:rowOff>
    </xdr:from>
    <xdr:to>
      <xdr:col>85</xdr:col>
      <xdr:colOff>177800</xdr:colOff>
      <xdr:row>98</xdr:row>
      <xdr:rowOff>74349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103576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102566</xdr:rowOff>
    </xdr:from>
    <xdr:to>
      <xdr:col>81</xdr:col>
      <xdr:colOff>101600</xdr:colOff>
      <xdr:row>98</xdr:row>
      <xdr:rowOff>32716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49243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87061</xdr:rowOff>
    </xdr:from>
    <xdr:to>
      <xdr:col>76</xdr:col>
      <xdr:colOff>165100</xdr:colOff>
      <xdr:row>98</xdr:row>
      <xdr:rowOff>17211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162340</xdr:rowOff>
    </xdr:from>
    <xdr:to>
      <xdr:col>72</xdr:col>
      <xdr:colOff>38100</xdr:colOff>
      <xdr:row>98</xdr:row>
      <xdr:rowOff>92490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109017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2042</xdr:rowOff>
    </xdr:from>
    <xdr:to>
      <xdr:col>67</xdr:col>
      <xdr:colOff>101600</xdr:colOff>
      <xdr:row>98</xdr:row>
      <xdr:rowOff>103642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120169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124430</xdr:rowOff>
    </xdr:from>
    <xdr:to>
      <xdr:col>116</xdr:col>
      <xdr:colOff>63500</xdr:colOff>
      <xdr:row>38</xdr:row>
      <xdr:rowOff>127722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39530"/>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127722</xdr:rowOff>
    </xdr:from>
    <xdr:to>
      <xdr:col>111</xdr:col>
      <xdr:colOff>177800</xdr:colOff>
      <xdr:row>38</xdr:row>
      <xdr:rowOff>131470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4282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102484</xdr:rowOff>
    </xdr:from>
    <xdr:to>
      <xdr:col>107</xdr:col>
      <xdr:colOff>50800</xdr:colOff>
      <xdr:row>38</xdr:row>
      <xdr:rowOff>131470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1758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102484</xdr:rowOff>
    </xdr:from>
    <xdr:to>
      <xdr:col>102</xdr:col>
      <xdr:colOff>114300</xdr:colOff>
      <xdr:row>38</xdr:row>
      <xdr:rowOff>118669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1758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73630</xdr:rowOff>
    </xdr:from>
    <xdr:to>
      <xdr:col>116</xdr:col>
      <xdr:colOff>114300</xdr:colOff>
      <xdr:row>39</xdr:row>
      <xdr:rowOff>3780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160007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76922</xdr:rowOff>
    </xdr:from>
    <xdr:to>
      <xdr:col>112</xdr:col>
      <xdr:colOff>38100</xdr:colOff>
      <xdr:row>39</xdr:row>
      <xdr:rowOff>7072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169649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1947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51684</xdr:rowOff>
    </xdr:from>
    <xdr:to>
      <xdr:col>102</xdr:col>
      <xdr:colOff>165100</xdr:colOff>
      <xdr:row>38</xdr:row>
      <xdr:rowOff>153284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144411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67869</xdr:rowOff>
    </xdr:from>
    <xdr:to>
      <xdr:col>98</xdr:col>
      <xdr:colOff>38100</xdr:colOff>
      <xdr:row>38</xdr:row>
      <xdr:rowOff>169469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160596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102850</xdr:rowOff>
    </xdr:from>
    <xdr:to>
      <xdr:col>116</xdr:col>
      <xdr:colOff>63500</xdr:colOff>
      <xdr:row>58</xdr:row>
      <xdr:rowOff>103032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6950"/>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103032</xdr:rowOff>
    </xdr:from>
    <xdr:to>
      <xdr:col>111</xdr:col>
      <xdr:colOff>177800</xdr:colOff>
      <xdr:row>58</xdr:row>
      <xdr:rowOff>103307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4713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103307</xdr:rowOff>
    </xdr:from>
    <xdr:to>
      <xdr:col>107</xdr:col>
      <xdr:colOff>50800</xdr:colOff>
      <xdr:row>58</xdr:row>
      <xdr:rowOff>103673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4740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103673</xdr:rowOff>
    </xdr:from>
    <xdr:to>
      <xdr:col>102</xdr:col>
      <xdr:colOff>114300</xdr:colOff>
      <xdr:row>58</xdr:row>
      <xdr:rowOff>104039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477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52050</xdr:rowOff>
    </xdr:from>
    <xdr:to>
      <xdr:col>116</xdr:col>
      <xdr:colOff>114300</xdr:colOff>
      <xdr:row>58</xdr:row>
      <xdr:rowOff>153650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52232</xdr:rowOff>
    </xdr:from>
    <xdr:to>
      <xdr:col>112</xdr:col>
      <xdr:colOff>38100</xdr:colOff>
      <xdr:row>58</xdr:row>
      <xdr:rowOff>153832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144959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52507</xdr:rowOff>
    </xdr:from>
    <xdr:to>
      <xdr:col>107</xdr:col>
      <xdr:colOff>101600</xdr:colOff>
      <xdr:row>58</xdr:row>
      <xdr:rowOff>154107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145234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8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52873</xdr:rowOff>
    </xdr:from>
    <xdr:to>
      <xdr:col>102</xdr:col>
      <xdr:colOff>165100</xdr:colOff>
      <xdr:row>58</xdr:row>
      <xdr:rowOff>154473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145600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8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53239</xdr:rowOff>
    </xdr:from>
    <xdr:to>
      <xdr:col>98</xdr:col>
      <xdr:colOff>38100</xdr:colOff>
      <xdr:row>58</xdr:row>
      <xdr:rowOff>154839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145966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0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159245</xdr:rowOff>
    </xdr:from>
    <xdr:to>
      <xdr:col>116</xdr:col>
      <xdr:colOff>63500</xdr:colOff>
      <xdr:row>77</xdr:row>
      <xdr:rowOff>30181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89445"/>
          <a:ext cx="8382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30181</xdr:rowOff>
    </xdr:from>
    <xdr:to>
      <xdr:col>111</xdr:col>
      <xdr:colOff>177800</xdr:colOff>
      <xdr:row>78</xdr:row>
      <xdr:rowOff>85807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31831"/>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85807</xdr:rowOff>
    </xdr:from>
    <xdr:to>
      <xdr:col>107</xdr:col>
      <xdr:colOff>50800</xdr:colOff>
      <xdr:row>78</xdr:row>
      <xdr:rowOff>105868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58907"/>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19304</xdr:rowOff>
    </xdr:from>
    <xdr:to>
      <xdr:col>102</xdr:col>
      <xdr:colOff>114300</xdr:colOff>
      <xdr:row>78</xdr:row>
      <xdr:rowOff>105868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2404"/>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108445</xdr:rowOff>
    </xdr:from>
    <xdr:to>
      <xdr:col>116</xdr:col>
      <xdr:colOff>114300</xdr:colOff>
      <xdr:row>77</xdr:row>
      <xdr:rowOff>38595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131322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150831</xdr:rowOff>
    </xdr:from>
    <xdr:to>
      <xdr:col>112</xdr:col>
      <xdr:colOff>38100</xdr:colOff>
      <xdr:row>77</xdr:row>
      <xdr:rowOff>80981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97509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35007</xdr:rowOff>
    </xdr:from>
    <xdr:to>
      <xdr:col>107</xdr:col>
      <xdr:colOff>101600</xdr:colOff>
      <xdr:row>78</xdr:row>
      <xdr:rowOff>136607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127734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55068</xdr:rowOff>
    </xdr:from>
    <xdr:to>
      <xdr:col>102</xdr:col>
      <xdr:colOff>165100</xdr:colOff>
      <xdr:row>78</xdr:row>
      <xdr:rowOff>156668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147795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139954</xdr:rowOff>
    </xdr:from>
    <xdr:to>
      <xdr:col>98</xdr:col>
      <xdr:colOff>38100</xdr:colOff>
      <xdr:row>78</xdr:row>
      <xdr:rowOff>70104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61231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従来から高水準に位置しており、人事委員会勧告による給与改定や会計年度任用職員制度などにより増加傾向にあることから、定員適正化計画に基づき抑制に努めるほか、窓口業務委託など外部委託を検討する。物件費は、職員対応により削減に努め低水準に位置しているものの、原油価格高騰による物価増により増加となっているものの、ＬＥＤ照明設備の導入などにより光熱水費の減少に努めている。維持補修費は、早期に予防修繕対応することで経費の節減に努めている。扶助費は、令和３年度以降住民税非課税世帯給付金事業などが額を押し上げているほ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給付費が増加していることから金額も増加している。補助費等は、令和２年度定額給付金により一時的に急増しており、以降も一部事務組合の施設整備や下水道事業会計の公営企業会計への移行により増加傾向にある。普通建設事業費は、新規整備において工業団地拡張事業の終了により減少傾向にあり、更新整備においては小学校大規模改修事業の皆減により減少している。災害復旧事業は令和元年房総半島台風により令和元年及び令和２年に増加している。公債費は人口急増時に整備したインフラなど大規模な償還終了により微減傾向にあったものの、令和３年度から臨時財政対策債の償還が増加しているため、新規事業の平準化を図り、後年度負担軽減のため地方債残高の減少に努める。積立金は、積立財源となる予算不用額や町税の予算超過が減少したことから、積立額も減少している。投資及び出資金は、上水道事業に係る出資が、事業の進捗により増加している。貸付金において近年増減はない。繰出金は、令和２年度の下水道事業が公営企業会計化、令和４年度の性質別区分見直しにより増加しており、令和５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人あたりの給付費の増加により繰出金も増加している。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19,842
19,418
32.51
8,445,981
8,154,259
285,486
4,942,978
6,132,443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45974</xdr:rowOff>
    </xdr:from>
    <xdr:to>
      <xdr:col>24</xdr:col>
      <xdr:colOff>63500</xdr:colOff>
      <xdr:row>32</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237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21209</xdr:rowOff>
    </xdr:from>
    <xdr:to>
      <xdr:col>19</xdr:col>
      <xdr:colOff>177800</xdr:colOff>
      <xdr:row>32</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0760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21209</xdr:rowOff>
    </xdr:from>
    <xdr:to>
      <xdr:col>15</xdr:col>
      <xdr:colOff>50800</xdr:colOff>
      <xdr:row>32</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076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xdr:rowOff>
    </xdr:from>
    <xdr:to>
      <xdr:col>10</xdr:col>
      <xdr:colOff>114300</xdr:colOff>
      <xdr:row>32</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38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166624</xdr:rowOff>
    </xdr:from>
    <xdr:to>
      <xdr:col>24</xdr:col>
      <xdr:colOff>114300</xdr:colOff>
      <xdr:row>32</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10795</xdr:rowOff>
    </xdr:from>
    <xdr:to>
      <xdr:col>20</xdr:col>
      <xdr:colOff>38100</xdr:colOff>
      <xdr:row>32</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128922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141859</xdr:rowOff>
    </xdr:from>
    <xdr:to>
      <xdr:col>15</xdr:col>
      <xdr:colOff>101600</xdr:colOff>
      <xdr:row>32</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88536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149860</xdr:rowOff>
    </xdr:from>
    <xdr:to>
      <xdr:col>10</xdr:col>
      <xdr:colOff>165100</xdr:colOff>
      <xdr:row>32</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96537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128143</xdr:rowOff>
    </xdr:from>
    <xdr:to>
      <xdr:col>6</xdr:col>
      <xdr:colOff>38100</xdr:colOff>
      <xdr:row>32</xdr:row>
      <xdr:rowOff>58293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74820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149314</xdr:rowOff>
    </xdr:from>
    <xdr:to>
      <xdr:col>24</xdr:col>
      <xdr:colOff>63500</xdr:colOff>
      <xdr:row>57</xdr:row>
      <xdr:rowOff>170152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1964"/>
          <a:ext cx="838200" cy="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149314</xdr:rowOff>
    </xdr:from>
    <xdr:to>
      <xdr:col>19</xdr:col>
      <xdr:colOff>177800</xdr:colOff>
      <xdr:row>57</xdr:row>
      <xdr:rowOff>170714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1964"/>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27036</xdr:rowOff>
    </xdr:from>
    <xdr:to>
      <xdr:col>15</xdr:col>
      <xdr:colOff>50800</xdr:colOff>
      <xdr:row>57</xdr:row>
      <xdr:rowOff>170714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28236"/>
          <a:ext cx="889000" cy="3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27036</xdr:rowOff>
    </xdr:from>
    <xdr:to>
      <xdr:col>10</xdr:col>
      <xdr:colOff>114300</xdr:colOff>
      <xdr:row>58</xdr:row>
      <xdr:rowOff>29365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28236"/>
          <a:ext cx="889000" cy="3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119352</xdr:rowOff>
    </xdr:from>
    <xdr:to>
      <xdr:col>24</xdr:col>
      <xdr:colOff>114300</xdr:colOff>
      <xdr:row>58</xdr:row>
      <xdr:rowOff>49502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142229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98514</xdr:rowOff>
    </xdr:from>
    <xdr:to>
      <xdr:col>20</xdr:col>
      <xdr:colOff>38100</xdr:colOff>
      <xdr:row>58</xdr:row>
      <xdr:rowOff>28664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45191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119914</xdr:rowOff>
    </xdr:from>
    <xdr:to>
      <xdr:col>15</xdr:col>
      <xdr:colOff>101600</xdr:colOff>
      <xdr:row>58</xdr:row>
      <xdr:rowOff>50064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66591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147686</xdr:rowOff>
    </xdr:from>
    <xdr:to>
      <xdr:col>10</xdr:col>
      <xdr:colOff>165100</xdr:colOff>
      <xdr:row>56</xdr:row>
      <xdr:rowOff>77836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94363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150015</xdr:rowOff>
    </xdr:from>
    <xdr:to>
      <xdr:col>6</xdr:col>
      <xdr:colOff>38100</xdr:colOff>
      <xdr:row>58</xdr:row>
      <xdr:rowOff>80165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85613</xdr:rowOff>
    </xdr:from>
    <xdr:to>
      <xdr:col>24</xdr:col>
      <xdr:colOff>63500</xdr:colOff>
      <xdr:row>77</xdr:row>
      <xdr:rowOff>142588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7263"/>
          <a:ext cx="838200" cy="5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89568</xdr:rowOff>
    </xdr:from>
    <xdr:to>
      <xdr:col>19</xdr:col>
      <xdr:colOff>177800</xdr:colOff>
      <xdr:row>77</xdr:row>
      <xdr:rowOff>142588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1218"/>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89568</xdr:rowOff>
    </xdr:from>
    <xdr:to>
      <xdr:col>15</xdr:col>
      <xdr:colOff>50800</xdr:colOff>
      <xdr:row>78</xdr:row>
      <xdr:rowOff>151870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1218"/>
          <a:ext cx="889000" cy="2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151870</xdr:rowOff>
    </xdr:from>
    <xdr:to>
      <xdr:col>10</xdr:col>
      <xdr:colOff>114300</xdr:colOff>
      <xdr:row>79</xdr:row>
      <xdr:rowOff>10885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4970"/>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34813</xdr:rowOff>
    </xdr:from>
    <xdr:to>
      <xdr:col>24</xdr:col>
      <xdr:colOff>114300</xdr:colOff>
      <xdr:row>77</xdr:row>
      <xdr:rowOff>136413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91788</xdr:rowOff>
    </xdr:from>
    <xdr:to>
      <xdr:col>20</xdr:col>
      <xdr:colOff>38100</xdr:colOff>
      <xdr:row>78</xdr:row>
      <xdr:rowOff>21938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38768</xdr:rowOff>
    </xdr:from>
    <xdr:to>
      <xdr:col>15</xdr:col>
      <xdr:colOff>101600</xdr:colOff>
      <xdr:row>77</xdr:row>
      <xdr:rowOff>140368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131495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101070</xdr:rowOff>
    </xdr:from>
    <xdr:to>
      <xdr:col>10</xdr:col>
      <xdr:colOff>165100</xdr:colOff>
      <xdr:row>79</xdr:row>
      <xdr:rowOff>31220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22347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131535</xdr:rowOff>
    </xdr:from>
    <xdr:to>
      <xdr:col>6</xdr:col>
      <xdr:colOff>38100</xdr:colOff>
      <xdr:row>79</xdr:row>
      <xdr:rowOff>61685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52812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158919</xdr:rowOff>
    </xdr:from>
    <xdr:to>
      <xdr:col>24</xdr:col>
      <xdr:colOff>63500</xdr:colOff>
      <xdr:row>98</xdr:row>
      <xdr:rowOff>68475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89569"/>
          <a:ext cx="8382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158919</xdr:rowOff>
    </xdr:from>
    <xdr:to>
      <xdr:col>19</xdr:col>
      <xdr:colOff>177800</xdr:colOff>
      <xdr:row>98</xdr:row>
      <xdr:rowOff>6753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9569"/>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6753</xdr:rowOff>
    </xdr:from>
    <xdr:to>
      <xdr:col>15</xdr:col>
      <xdr:colOff>50800</xdr:colOff>
      <xdr:row>99</xdr:row>
      <xdr:rowOff>5969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8853"/>
          <a:ext cx="8890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5969</xdr:rowOff>
    </xdr:from>
    <xdr:to>
      <xdr:col>10</xdr:col>
      <xdr:colOff>114300</xdr:colOff>
      <xdr:row>99</xdr:row>
      <xdr:rowOff>48146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7951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17675</xdr:rowOff>
    </xdr:from>
    <xdr:to>
      <xdr:col>24</xdr:col>
      <xdr:colOff>114300</xdr:colOff>
      <xdr:row>98</xdr:row>
      <xdr:rowOff>119275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108119</xdr:rowOff>
    </xdr:from>
    <xdr:to>
      <xdr:col>20</xdr:col>
      <xdr:colOff>38100</xdr:colOff>
      <xdr:row>98</xdr:row>
      <xdr:rowOff>38269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127403</xdr:rowOff>
    </xdr:from>
    <xdr:to>
      <xdr:col>15</xdr:col>
      <xdr:colOff>101600</xdr:colOff>
      <xdr:row>98</xdr:row>
      <xdr:rowOff>57553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126619</xdr:rowOff>
    </xdr:from>
    <xdr:to>
      <xdr:col>10</xdr:col>
      <xdr:colOff>165100</xdr:colOff>
      <xdr:row>99</xdr:row>
      <xdr:rowOff>56769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168796</xdr:rowOff>
    </xdr:from>
    <xdr:to>
      <xdr:col>6</xdr:col>
      <xdr:colOff>38100</xdr:colOff>
      <xdr:row>99</xdr:row>
      <xdr:rowOff>98946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90073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63944</xdr:rowOff>
    </xdr:from>
    <xdr:to>
      <xdr:col>55</xdr:col>
      <xdr:colOff>0</xdr:colOff>
      <xdr:row>58</xdr:row>
      <xdr:rowOff>102578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08044"/>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63944</xdr:rowOff>
    </xdr:from>
    <xdr:to>
      <xdr:col>50</xdr:col>
      <xdr:colOff>114300</xdr:colOff>
      <xdr:row>58</xdr:row>
      <xdr:rowOff>107353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8044"/>
          <a:ext cx="889000" cy="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92253</xdr:rowOff>
    </xdr:from>
    <xdr:to>
      <xdr:col>45</xdr:col>
      <xdr:colOff>177800</xdr:colOff>
      <xdr:row>58</xdr:row>
      <xdr:rowOff>107353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36353"/>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92253</xdr:rowOff>
    </xdr:from>
    <xdr:to>
      <xdr:col>41</xdr:col>
      <xdr:colOff>50800</xdr:colOff>
      <xdr:row>58</xdr:row>
      <xdr:rowOff>116230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36353"/>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51778</xdr:rowOff>
    </xdr:from>
    <xdr:to>
      <xdr:col>55</xdr:col>
      <xdr:colOff>50800</xdr:colOff>
      <xdr:row>58</xdr:row>
      <xdr:rowOff>153378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13144</xdr:rowOff>
    </xdr:from>
    <xdr:to>
      <xdr:col>50</xdr:col>
      <xdr:colOff>165100</xdr:colOff>
      <xdr:row>58</xdr:row>
      <xdr:rowOff>114744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131271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56553</xdr:rowOff>
    </xdr:from>
    <xdr:to>
      <xdr:col>46</xdr:col>
      <xdr:colOff>38100</xdr:colOff>
      <xdr:row>58</xdr:row>
      <xdr:rowOff>158153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149280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41453</xdr:rowOff>
    </xdr:from>
    <xdr:to>
      <xdr:col>41</xdr:col>
      <xdr:colOff>101600</xdr:colOff>
      <xdr:row>58</xdr:row>
      <xdr:rowOff>143053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134180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65430</xdr:rowOff>
    </xdr:from>
    <xdr:to>
      <xdr:col>36</xdr:col>
      <xdr:colOff>165100</xdr:colOff>
      <xdr:row>58</xdr:row>
      <xdr:rowOff>167030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158157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98056</xdr:rowOff>
    </xdr:from>
    <xdr:to>
      <xdr:col>55</xdr:col>
      <xdr:colOff>0</xdr:colOff>
      <xdr:row>77</xdr:row>
      <xdr:rowOff>110173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28256"/>
          <a:ext cx="838200" cy="18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98056</xdr:rowOff>
    </xdr:from>
    <xdr:to>
      <xdr:col>50</xdr:col>
      <xdr:colOff>114300</xdr:colOff>
      <xdr:row>77</xdr:row>
      <xdr:rowOff>163246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28256"/>
          <a:ext cx="889000" cy="2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149988</xdr:rowOff>
    </xdr:from>
    <xdr:to>
      <xdr:col>45</xdr:col>
      <xdr:colOff>177800</xdr:colOff>
      <xdr:row>77</xdr:row>
      <xdr:rowOff>163246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163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11303</xdr:rowOff>
    </xdr:from>
    <xdr:to>
      <xdr:col>41</xdr:col>
      <xdr:colOff>50800</xdr:colOff>
      <xdr:row>77</xdr:row>
      <xdr:rowOff>149988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41503"/>
          <a:ext cx="889000" cy="3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59373</xdr:rowOff>
    </xdr:from>
    <xdr:to>
      <xdr:col>55</xdr:col>
      <xdr:colOff>50800</xdr:colOff>
      <xdr:row>77</xdr:row>
      <xdr:rowOff>160973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37800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47256</xdr:rowOff>
    </xdr:from>
    <xdr:to>
      <xdr:col>50</xdr:col>
      <xdr:colOff>165100</xdr:colOff>
      <xdr:row>76</xdr:row>
      <xdr:rowOff>148856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165384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112446</xdr:rowOff>
    </xdr:from>
    <xdr:to>
      <xdr:col>46</xdr:col>
      <xdr:colOff>38100</xdr:colOff>
      <xdr:row>78</xdr:row>
      <xdr:rowOff>42596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33723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99188</xdr:rowOff>
    </xdr:from>
    <xdr:to>
      <xdr:col>41</xdr:col>
      <xdr:colOff>101600</xdr:colOff>
      <xdr:row>78</xdr:row>
      <xdr:rowOff>29338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20465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131953</xdr:rowOff>
    </xdr:from>
    <xdr:to>
      <xdr:col>36</xdr:col>
      <xdr:colOff>165100</xdr:colOff>
      <xdr:row>76</xdr:row>
      <xdr:rowOff>62103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78630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5614</xdr:rowOff>
    </xdr:from>
    <xdr:to>
      <xdr:col>55</xdr:col>
      <xdr:colOff>0</xdr:colOff>
      <xdr:row>97</xdr:row>
      <xdr:rowOff>18211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36264"/>
          <a:ext cx="8382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5614</xdr:rowOff>
    </xdr:from>
    <xdr:to>
      <xdr:col>50</xdr:col>
      <xdr:colOff>114300</xdr:colOff>
      <xdr:row>97</xdr:row>
      <xdr:rowOff>55308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36264"/>
          <a:ext cx="889000" cy="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159638</xdr:rowOff>
    </xdr:from>
    <xdr:to>
      <xdr:col>45</xdr:col>
      <xdr:colOff>177800</xdr:colOff>
      <xdr:row>97</xdr:row>
      <xdr:rowOff>55308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18838"/>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159638</xdr:rowOff>
    </xdr:from>
    <xdr:to>
      <xdr:col>41</xdr:col>
      <xdr:colOff>50800</xdr:colOff>
      <xdr:row>97</xdr:row>
      <xdr:rowOff>55335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18838"/>
          <a:ext cx="8890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138861</xdr:rowOff>
    </xdr:from>
    <xdr:to>
      <xdr:col>55</xdr:col>
      <xdr:colOff>50800</xdr:colOff>
      <xdr:row>97</xdr:row>
      <xdr:rowOff>69011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117288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126264</xdr:rowOff>
    </xdr:from>
    <xdr:to>
      <xdr:col>50</xdr:col>
      <xdr:colOff>165100</xdr:colOff>
      <xdr:row>97</xdr:row>
      <xdr:rowOff>56414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4508</xdr:rowOff>
    </xdr:from>
    <xdr:to>
      <xdr:col>46</xdr:col>
      <xdr:colOff>38100</xdr:colOff>
      <xdr:row>97</xdr:row>
      <xdr:rowOff>106108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97235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108838</xdr:rowOff>
    </xdr:from>
    <xdr:to>
      <xdr:col>41</xdr:col>
      <xdr:colOff>101600</xdr:colOff>
      <xdr:row>97</xdr:row>
      <xdr:rowOff>38988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30115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4535</xdr:rowOff>
    </xdr:from>
    <xdr:to>
      <xdr:col>36</xdr:col>
      <xdr:colOff>165100</xdr:colOff>
      <xdr:row>97</xdr:row>
      <xdr:rowOff>106135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97262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156997</xdr:rowOff>
    </xdr:from>
    <xdr:to>
      <xdr:col>85</xdr:col>
      <xdr:colOff>127000</xdr:colOff>
      <xdr:row>35</xdr:row>
      <xdr:rowOff>165646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57747"/>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165646</xdr:rowOff>
    </xdr:from>
    <xdr:to>
      <xdr:col>81</xdr:col>
      <xdr:colOff>50800</xdr:colOff>
      <xdr:row>36</xdr:row>
      <xdr:rowOff>17170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66396"/>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53061</xdr:rowOff>
    </xdr:from>
    <xdr:to>
      <xdr:col>76</xdr:col>
      <xdr:colOff>114300</xdr:colOff>
      <xdr:row>36</xdr:row>
      <xdr:rowOff>17170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882361"/>
          <a:ext cx="889000" cy="30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53061</xdr:rowOff>
    </xdr:from>
    <xdr:to>
      <xdr:col>71</xdr:col>
      <xdr:colOff>177800</xdr:colOff>
      <xdr:row>36</xdr:row>
      <xdr:rowOff>53365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882361"/>
          <a:ext cx="889000" cy="3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106197</xdr:rowOff>
    </xdr:from>
    <xdr:to>
      <xdr:col>85</xdr:col>
      <xdr:colOff>177800</xdr:colOff>
      <xdr:row>36</xdr:row>
      <xdr:rowOff>36347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129074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114846</xdr:rowOff>
    </xdr:from>
    <xdr:to>
      <xdr:col>81</xdr:col>
      <xdr:colOff>101600</xdr:colOff>
      <xdr:row>36</xdr:row>
      <xdr:rowOff>44996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61523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137820</xdr:rowOff>
    </xdr:from>
    <xdr:to>
      <xdr:col>76</xdr:col>
      <xdr:colOff>165100</xdr:colOff>
      <xdr:row>36</xdr:row>
      <xdr:rowOff>67970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84497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2261</xdr:rowOff>
    </xdr:from>
    <xdr:to>
      <xdr:col>72</xdr:col>
      <xdr:colOff>38100</xdr:colOff>
      <xdr:row>34</xdr:row>
      <xdr:rowOff>103861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120388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2565</xdr:rowOff>
    </xdr:from>
    <xdr:to>
      <xdr:col>67</xdr:col>
      <xdr:colOff>101600</xdr:colOff>
      <xdr:row>36</xdr:row>
      <xdr:rowOff>104165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120692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4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87023</xdr:rowOff>
    </xdr:from>
    <xdr:to>
      <xdr:col>85</xdr:col>
      <xdr:colOff>127000</xdr:colOff>
      <xdr:row>57</xdr:row>
      <xdr:rowOff>91785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967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91785</xdr:rowOff>
    </xdr:from>
    <xdr:to>
      <xdr:col>81</xdr:col>
      <xdr:colOff>50800</xdr:colOff>
      <xdr:row>57</xdr:row>
      <xdr:rowOff>113099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64435"/>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52672</xdr:rowOff>
    </xdr:from>
    <xdr:to>
      <xdr:col>76</xdr:col>
      <xdr:colOff>114300</xdr:colOff>
      <xdr:row>57</xdr:row>
      <xdr:rowOff>113099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5322"/>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52672</xdr:rowOff>
    </xdr:from>
    <xdr:to>
      <xdr:col>71</xdr:col>
      <xdr:colOff>177800</xdr:colOff>
      <xdr:row>57</xdr:row>
      <xdr:rowOff>163040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5322"/>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36223</xdr:rowOff>
    </xdr:from>
    <xdr:to>
      <xdr:col>85</xdr:col>
      <xdr:colOff>177800</xdr:colOff>
      <xdr:row>57</xdr:row>
      <xdr:rowOff>137823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122600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40985</xdr:rowOff>
    </xdr:from>
    <xdr:to>
      <xdr:col>81</xdr:col>
      <xdr:colOff>101600</xdr:colOff>
      <xdr:row>57</xdr:row>
      <xdr:rowOff>142585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133712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62299</xdr:rowOff>
    </xdr:from>
    <xdr:to>
      <xdr:col>76</xdr:col>
      <xdr:colOff>165100</xdr:colOff>
      <xdr:row>57</xdr:row>
      <xdr:rowOff>163899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1872</xdr:rowOff>
    </xdr:from>
    <xdr:to>
      <xdr:col>72</xdr:col>
      <xdr:colOff>38100</xdr:colOff>
      <xdr:row>57</xdr:row>
      <xdr:rowOff>103472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94599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112240</xdr:rowOff>
    </xdr:from>
    <xdr:to>
      <xdr:col>67</xdr:col>
      <xdr:colOff>101600</xdr:colOff>
      <xdr:row>58</xdr:row>
      <xdr:rowOff>42390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33517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94078</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3862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89309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385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33499</xdr:rowOff>
    </xdr:from>
    <xdr:to>
      <xdr:col>76</xdr:col>
      <xdr:colOff>114300</xdr:colOff>
      <xdr:row>79</xdr:row>
      <xdr:rowOff>89309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8049"/>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21286</xdr:rowOff>
    </xdr:from>
    <xdr:to>
      <xdr:col>71</xdr:col>
      <xdr:colOff>177800</xdr:colOff>
      <xdr:row>79</xdr:row>
      <xdr:rowOff>33499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5836"/>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43278</xdr:rowOff>
    </xdr:from>
    <xdr:to>
      <xdr:col>85</xdr:col>
      <xdr:colOff>177800</xdr:colOff>
      <xdr:row>79</xdr:row>
      <xdr:rowOff>144878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38509</xdr:rowOff>
    </xdr:from>
    <xdr:to>
      <xdr:col>76</xdr:col>
      <xdr:colOff>165100</xdr:colOff>
      <xdr:row>79</xdr:row>
      <xdr:rowOff>140109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131236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154149</xdr:rowOff>
    </xdr:from>
    <xdr:to>
      <xdr:col>72</xdr:col>
      <xdr:colOff>38100</xdr:colOff>
      <xdr:row>79</xdr:row>
      <xdr:rowOff>84299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100826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0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141936</xdr:rowOff>
    </xdr:from>
    <xdr:to>
      <xdr:col>67</xdr:col>
      <xdr:colOff>101600</xdr:colOff>
      <xdr:row>79</xdr:row>
      <xdr:rowOff>72086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88613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118326</xdr:rowOff>
    </xdr:from>
    <xdr:to>
      <xdr:col>85</xdr:col>
      <xdr:colOff>127000</xdr:colOff>
      <xdr:row>95</xdr:row>
      <xdr:rowOff>123583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06076"/>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123583</xdr:rowOff>
    </xdr:from>
    <xdr:to>
      <xdr:col>81</xdr:col>
      <xdr:colOff>50800</xdr:colOff>
      <xdr:row>95</xdr:row>
      <xdr:rowOff>158902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1133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158902</xdr:rowOff>
    </xdr:from>
    <xdr:to>
      <xdr:col>76</xdr:col>
      <xdr:colOff>114300</xdr:colOff>
      <xdr:row>96</xdr:row>
      <xdr:rowOff>31262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46652"/>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168847</xdr:rowOff>
    </xdr:from>
    <xdr:to>
      <xdr:col>71</xdr:col>
      <xdr:colOff>177800</xdr:colOff>
      <xdr:row>96</xdr:row>
      <xdr:rowOff>31262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56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67526</xdr:rowOff>
    </xdr:from>
    <xdr:to>
      <xdr:col>85</xdr:col>
      <xdr:colOff>177800</xdr:colOff>
      <xdr:row>95</xdr:row>
      <xdr:rowOff>169126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90403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72783</xdr:rowOff>
    </xdr:from>
    <xdr:to>
      <xdr:col>81</xdr:col>
      <xdr:colOff>101600</xdr:colOff>
      <xdr:row>96</xdr:row>
      <xdr:rowOff>2933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19460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108102</xdr:rowOff>
    </xdr:from>
    <xdr:to>
      <xdr:col>76</xdr:col>
      <xdr:colOff>165100</xdr:colOff>
      <xdr:row>96</xdr:row>
      <xdr:rowOff>38252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54779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151912</xdr:rowOff>
    </xdr:from>
    <xdr:to>
      <xdr:col>72</xdr:col>
      <xdr:colOff>38100</xdr:colOff>
      <xdr:row>96</xdr:row>
      <xdr:rowOff>82062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98589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118047</xdr:rowOff>
    </xdr:from>
    <xdr:to>
      <xdr:col>67</xdr:col>
      <xdr:colOff>101600</xdr:colOff>
      <xdr:row>96</xdr:row>
      <xdr:rowOff>48197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64724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143129</xdr:rowOff>
    </xdr:from>
    <xdr:to>
      <xdr:col>116</xdr:col>
      <xdr:colOff>62864</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72429"/>
          <a:ext cx="1269" cy="5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67454</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582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89806</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4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143129</xdr:rowOff>
    </xdr:from>
    <xdr:to>
      <xdr:col>116</xdr:col>
      <xdr:colOff>152400</xdr:colOff>
      <xdr:row>34</xdr:row>
      <xdr:rowOff>143129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111697</xdr:rowOff>
    </xdr:from>
    <xdr:to>
      <xdr:col>116</xdr:col>
      <xdr:colOff>63500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112447"/>
          <a:ext cx="838200" cy="4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156354</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2855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133477</xdr:rowOff>
    </xdr:from>
    <xdr:to>
      <xdr:col>116</xdr:col>
      <xdr:colOff>114300</xdr:colOff>
      <xdr:row>38</xdr:row>
      <xdr:rowOff>63627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111697</xdr:rowOff>
    </xdr:from>
    <xdr:to>
      <xdr:col>111</xdr:col>
      <xdr:colOff>177800</xdr:colOff>
      <xdr:row>36</xdr:row>
      <xdr:rowOff>60261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112447"/>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83185</xdr:rowOff>
    </xdr:from>
    <xdr:to>
      <xdr:col>112</xdr:col>
      <xdr:colOff>38100</xdr:colOff>
      <xdr:row>38</xdr:row>
      <xdr:rowOff>13335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4462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60261</xdr:rowOff>
    </xdr:from>
    <xdr:to>
      <xdr:col>107</xdr:col>
      <xdr:colOff>50800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232461"/>
          <a:ext cx="8890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34180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5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102553</xdr:rowOff>
    </xdr:from>
    <xdr:to>
      <xdr:col>102</xdr:col>
      <xdr:colOff>114300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246053"/>
          <a:ext cx="889000" cy="12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124904</xdr:rowOff>
    </xdr:from>
    <xdr:to>
      <xdr:col>102</xdr:col>
      <xdr:colOff>165100</xdr:colOff>
      <xdr:row>38</xdr:row>
      <xdr:rowOff>55054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71581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4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99759</xdr:rowOff>
    </xdr:from>
    <xdr:to>
      <xdr:col>98</xdr:col>
      <xdr:colOff>38100</xdr:colOff>
      <xdr:row>38</xdr:row>
      <xdr:rowOff>29908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434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21035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53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111904</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455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60897</xdr:rowOff>
    </xdr:from>
    <xdr:to>
      <xdr:col>112</xdr:col>
      <xdr:colOff>38100</xdr:colOff>
      <xdr:row>35</xdr:row>
      <xdr:rowOff>162497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7574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5836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9461</xdr:rowOff>
    </xdr:from>
    <xdr:to>
      <xdr:col>107</xdr:col>
      <xdr:colOff>101600</xdr:colOff>
      <xdr:row>36</xdr:row>
      <xdr:rowOff>111061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127588</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595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51753</xdr:rowOff>
    </xdr:from>
    <xdr:to>
      <xdr:col>98</xdr:col>
      <xdr:colOff>38100</xdr:colOff>
      <xdr:row>30</xdr:row>
      <xdr:rowOff>153353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1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169880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49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は、期末手当支給率の見直しにより増加している。総務費は、令和３年度以降は財政調整基金をはじめとした基金の増額により従来より高い水準にあったものの、積立金の減少により令和５年度は減少している。民生費は、令和３年度以降、住民税非課税世帯等臨時特別給付金や価格高騰緊急支援給付金事業などにより増加を押し上げているほ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人あたりの給付費の増加により扶助費や繰出金が増加している。　衛生費は、一部事務組合負担金の施設更新により増加傾向にあるものの、新型コロナウイルス予防接種の公費負担終了により減少している。農林水産業費は、一部事務組合からの受託事業皆減により終了している。商工費は工業団地拡張事業の皆減により減少している。土木費は、道路に係る繰越事業の進捗により減少している。消防費は、単独消防を有していることから類似団体と比較して高い水準にあり、消防団器具庫や防火水槽の整備など増加傾向にある。　教育費は、物価価格高騰の影響により給食賄材料費など増加傾向にあり、次年度以降は小学校校舎長寿命化が予定されており増加が見込まれる。災害復旧費は令和元年房総半島台風により令和元年及び令和２年に増加している。公債費は人口急増時に整備したインフラなど大規模な償還終了により微減傾向にあったものの、令和３年度から臨時財政対策債の償還が増加しているため、新規事業の平準化を図り、後年度負担軽減のため地方債残高の減少に努める。諸支出金は、令和元、３、４年度に普通財産用地を購入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財政調整基金は、増加傾向にあり、令和４年度末残高において令和８年度までの第５次総合計画における目標残高</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億円を達成している。今後も事業の優先度や緊急性などから歳出の見直しを図り、計画的な積み立てを行い、基金残高を確保する。</a:t>
          </a:r>
        </a:p>
        <a:p>
          <a:r>
            <a:rPr kumimoji="1" lang="ja-JP" altLang="en-US" sz="1400">
              <a:solidFill>
                <a:sysClr val="windowText" lastClr="000000"/>
              </a:solidFill>
              <a:latin typeface="ＭＳ ゴシック" pitchFamily="49" charset="-128"/>
              <a:ea typeface="ＭＳ ゴシック" pitchFamily="49" charset="-128"/>
            </a:rPr>
            <a:t>　実質収支は、適正規模とされる標準財政規模の３％～５％の範囲内で、黒字を確保するよう財政運営に努める。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特別会計すべてにおいて過去５年間黒字で推移している。しかしながら、人口減少や高齢化の進展等、今後も引き続き厳しい財政状況が見込まれることから、自主財源を確保するために徴収率向上のほか、料金等改定を含め、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は、平成初期の人口急増に対応するインフラ等大規模投資事業の償還完了に伴い減少していた元利償還金が、臨時財政対策債の償還額増加に伴い、令和３年度以降増加しているため、実質公債費比率の分子も増加している。</a:t>
          </a:r>
        </a:p>
        <a:p>
          <a:r>
            <a:rPr kumimoji="1" lang="ja-JP" altLang="en-US" sz="1400">
              <a:solidFill>
                <a:sysClr val="windowText" lastClr="000000"/>
              </a:solidFill>
              <a:latin typeface="ＭＳ ゴシック" pitchFamily="49" charset="-128"/>
              <a:ea typeface="ＭＳ ゴシック" pitchFamily="49" charset="-128"/>
            </a:rPr>
            <a:t>　今後は臨時財政対策債の償還に加えて、インフラ更新や施設の長寿命化対策、一部事務組合の施設更新などが見込まれることから、交付税措置のある地方債借入に努め、後年度負担軽減のため減少に努める。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は、地方債現在高が、大規模投資事業の償還完了や償還額以上の新規借入抑制の方針により減少していること、充当可能基金が、財政調整基金や社会福祉基金及び社会資本整備等基金など特定目的基金残高への積極的な積み立てなどから、令和３年度以降負数となっている。</a:t>
          </a:r>
        </a:p>
        <a:p>
          <a:r>
            <a:rPr kumimoji="1" lang="ja-JP" altLang="en-US" sz="1400">
              <a:solidFill>
                <a:sysClr val="windowText" lastClr="000000"/>
              </a:solidFill>
              <a:latin typeface="ＭＳ ゴシック" pitchFamily="49" charset="-128"/>
              <a:ea typeface="ＭＳ ゴシック" pitchFamily="49" charset="-128"/>
            </a:rPr>
            <a:t>　今後、職員の退職者増加による退職手当負担見込額増加やインフラ更新や施設の長寿命化対策等地方債残高の増加が見込まれることから、地方債残高の抑制に努めつつ、財政調整基金や特定目的基金の計画的な積み立てを行い、将来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増加などにより取崩しのとりやめ、基金への積み立てを行っているものの、歳入見込みに対して歳入決算の増加が多く見込まれなかったことから、補正予算時に基金の取り崩しが多くなり基金全体で残高は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第５次総合計画の最終年度となる令和８年度において１０億円の残高を目標としている。令和４年度末で目標に到達しているが、今後も標準財政規模に応じた基金規模を維持し、財政状況の変化等に対応できる持続可能な町政運営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特定目的基金は、職員の退職増加による退職手当負担金、インフラ更新や施設の長寿命化対策、高齢化に伴う社会福祉費など、今後も増加が見込まれることから、充当事業の推計等を踏まえ、計画的かつ積極的な積み立てを行い、適切な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職員退職手当負担金支払準備基金：将来的に増加が見込まれる職員退職手当市町村負担金の後年度負担の軽減を図る。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社会資本整備等基金：町民福祉の向上やまちづくりに必要な社会資本の整備等に要する財源を確保する。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社会福祉基金：社会福祉の増進及び高齢者の保険の向上に要する財源を確保する。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国営印旛沼二期土地改良事業負担金支払準備基金：国営印旛沼二期土地改良事業負担金の後年度負担の軽減を図る。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鉄道施設整備基金：交通の骨格をなす鉄道及びその駅舎並びに駅周辺の整備及び改修の財源を確保する。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職員退職手当負担金支払準備基金：普通交付税の予算超過など一般財源を確保したことから、取崩しを見送っている。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社会資本整備等基金：インフラ更新など普通建設事業の財源として取り崩し、不用額等をもとに将来的な財源として積立を行っている。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社会福祉基金：社会福祉費や児童福祉費などの財源として取り崩している。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国営印旛沼二期土地改良事業負担金支払準備基金：利子収入分の積立を行っている。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鉄道施設整備基金：利子収入分の積立を行っている。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職員退職手当負担金支払準備基金：職員の退職増加に伴い取崩しが続く見込みであるため、今後も適切に額を確保する。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社会資本整備等基金：老朽化による施設の更新など大規模な普通建設事業が見込まれるため、今後も適切に額を確保する。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社会福祉基金：高齢化の進展により社会福祉費など増加が見込まれることから、今後も適切に額を確保する。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国営印旛沼二期土地改良事業負担金支払準備基金：今後実施される事業の進捗に応じて取崩しを予定している。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鉄道施設整備基金：駅舎整備や駅バリアフリー化など大規模事業が見込まれることから、今後も適切に額を確保する。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おける普通交付税の追加などによる実質収支額をもとに決算剰余金として積立を行っているものの、人事委員会勧告による人件費など補正予算に係る財源として取り崩し額が増加したため、基金残高は減少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社会経済情勢の変化に伴う新たな財政需要に即応できるよう積極的な積立てを行い、第５次総合計画（平成３１年度～令和８年度）において財政調整基金残高１０億円を目標としている。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令和５年度普通交付税の追加交付のうち、臨時財政対策債償還基金費分を積み立てている。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令和３年度普通交付税の追加交付に係る分は、令和３年度に発行した臨時財政対策債の償還に充当を予定し、令和５年度分は普通交付税が控除される令和７年度に充当を予定している。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8445981</v>
      </c>
      <c r="BO4" s="358"/>
      <c r="BP4" s="358"/>
      <c r="BQ4" s="358"/>
      <c r="BR4" s="358"/>
      <c r="BS4" s="358"/>
      <c r="BT4" s="358"/>
      <c r="BU4" s="359"/>
      <c r="BV4" s="357">
        <v>8722454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5.8</v>
      </c>
      <c r="CU4" s="364"/>
      <c r="CV4" s="364"/>
      <c r="CW4" s="364"/>
      <c r="CX4" s="364"/>
      <c r="CY4" s="364"/>
      <c r="CZ4" s="364"/>
      <c r="DA4" s="365"/>
      <c r="DB4" s="363">
        <v>5.8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8154259</v>
      </c>
      <c r="BO5" s="395"/>
      <c r="BP5" s="395"/>
      <c r="BQ5" s="395"/>
      <c r="BR5" s="395"/>
      <c r="BS5" s="395"/>
      <c r="BT5" s="395"/>
      <c r="BU5" s="396"/>
      <c r="BV5" s="394">
        <v>8432932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96.3</v>
      </c>
      <c r="CU5" s="392"/>
      <c r="CV5" s="392"/>
      <c r="CW5" s="392"/>
      <c r="CX5" s="392"/>
      <c r="CY5" s="392"/>
      <c r="CZ5" s="392"/>
      <c r="DA5" s="393"/>
      <c r="DB5" s="391">
        <v>94.7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291722</v>
      </c>
      <c r="BO6" s="395"/>
      <c r="BP6" s="395"/>
      <c r="BQ6" s="395"/>
      <c r="BR6" s="395"/>
      <c r="BS6" s="395"/>
      <c r="BT6" s="395"/>
      <c r="BU6" s="396"/>
      <c r="BV6" s="394">
        <v>289522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97.1</v>
      </c>
      <c r="CU6" s="432"/>
      <c r="CV6" s="432"/>
      <c r="CW6" s="432"/>
      <c r="CX6" s="432"/>
      <c r="CY6" s="432"/>
      <c r="CZ6" s="432"/>
      <c r="DA6" s="433"/>
      <c r="DB6" s="431">
        <v>96.4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6236</v>
      </c>
      <c r="BO7" s="395"/>
      <c r="BP7" s="395"/>
      <c r="BQ7" s="395"/>
      <c r="BR7" s="395"/>
      <c r="BS7" s="395"/>
      <c r="BT7" s="395"/>
      <c r="BU7" s="396"/>
      <c r="BV7" s="394">
        <v>11543</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4942978</v>
      </c>
      <c r="CU7" s="395"/>
      <c r="CV7" s="395"/>
      <c r="CW7" s="395"/>
      <c r="CX7" s="395"/>
      <c r="CY7" s="395"/>
      <c r="CZ7" s="395"/>
      <c r="DA7" s="396"/>
      <c r="DB7" s="394">
        <v>4832260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285486</v>
      </c>
      <c r="BO8" s="395"/>
      <c r="BP8" s="395"/>
      <c r="BQ8" s="395"/>
      <c r="BR8" s="395"/>
      <c r="BS8" s="395"/>
      <c r="BT8" s="395"/>
      <c r="BU8" s="396"/>
      <c r="BV8" s="394">
        <v>277979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0.51</v>
      </c>
      <c r="CU8" s="435"/>
      <c r="CV8" s="435"/>
      <c r="CW8" s="435"/>
      <c r="CX8" s="435"/>
      <c r="CY8" s="435"/>
      <c r="CZ8" s="435"/>
      <c r="DA8" s="436"/>
      <c r="DB8" s="434">
        <v>0.53</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20127</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7507</v>
      </c>
      <c r="BO9" s="395"/>
      <c r="BP9" s="395"/>
      <c r="BQ9" s="395"/>
      <c r="BR9" s="395"/>
      <c r="BS9" s="395"/>
      <c r="BT9" s="395"/>
      <c r="BU9" s="396"/>
      <c r="BV9" s="394">
        <v>-111407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12.8</v>
      </c>
      <c r="CU9" s="392"/>
      <c r="CV9" s="392"/>
      <c r="CW9" s="392"/>
      <c r="CX9" s="392"/>
      <c r="CY9" s="392"/>
      <c r="CZ9" s="392"/>
      <c r="DA9" s="393"/>
      <c r="DB9" s="391">
        <v>13.1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21228</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354820</v>
      </c>
      <c r="BO10" s="395"/>
      <c r="BP10" s="395"/>
      <c r="BQ10" s="395"/>
      <c r="BR10" s="395"/>
      <c r="BS10" s="395"/>
      <c r="BT10" s="395"/>
      <c r="BU10" s="396"/>
      <c r="BV10" s="394">
        <v>367431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19842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373214</v>
      </c>
      <c r="BO12" s="395"/>
      <c r="BP12" s="395"/>
      <c r="BQ12" s="395"/>
      <c r="BR12" s="395"/>
      <c r="BS12" s="395"/>
      <c r="BT12" s="395"/>
      <c r="BU12" s="396"/>
      <c r="BV12" s="394">
        <v>161975</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19418</v>
      </c>
      <c r="S13" s="479"/>
      <c r="T13" s="479"/>
      <c r="U13" s="479"/>
      <c r="V13" s="480"/>
      <c r="W13" s="410" t="s">
        <v>131</v>
      </c>
      <c r="X13" s="411"/>
      <c r="Y13" s="411"/>
      <c r="Z13" s="411"/>
      <c r="AA13" s="411"/>
      <c r="AB13" s="401"/>
      <c r="AC13" s="445">
        <v>385</v>
      </c>
      <c r="AD13" s="446"/>
      <c r="AE13" s="446"/>
      <c r="AF13" s="446"/>
      <c r="AG13" s="488"/>
      <c r="AH13" s="445">
        <v>428</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-10887</v>
      </c>
      <c r="BO13" s="395"/>
      <c r="BP13" s="395"/>
      <c r="BQ13" s="395"/>
      <c r="BR13" s="395"/>
      <c r="BS13" s="395"/>
      <c r="BT13" s="395"/>
      <c r="BU13" s="396"/>
      <c r="BV13" s="394">
        <v>94049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5.4</v>
      </c>
      <c r="CU13" s="392"/>
      <c r="CV13" s="392"/>
      <c r="CW13" s="392"/>
      <c r="CX13" s="392"/>
      <c r="CY13" s="392"/>
      <c r="CZ13" s="392"/>
      <c r="DA13" s="393"/>
      <c r="DB13" s="391">
        <v>4.8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19933</v>
      </c>
      <c r="S14" s="479"/>
      <c r="T14" s="479"/>
      <c r="U14" s="479"/>
      <c r="V14" s="480"/>
      <c r="W14" s="384"/>
      <c r="X14" s="385"/>
      <c r="Y14" s="385"/>
      <c r="Z14" s="385"/>
      <c r="AA14" s="385"/>
      <c r="AB14" s="374"/>
      <c r="AC14" s="481">
        <v>4.2</v>
      </c>
      <c r="AD14" s="482"/>
      <c r="AE14" s="482"/>
      <c r="AF14" s="482"/>
      <c r="AG14" s="483"/>
      <c r="AH14" s="481">
        <v>4.2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19603</v>
      </c>
      <c r="S15" s="479"/>
      <c r="T15" s="479"/>
      <c r="U15" s="479"/>
      <c r="V15" s="480"/>
      <c r="W15" s="410" t="s">
        <v>137</v>
      </c>
      <c r="X15" s="411"/>
      <c r="Y15" s="411"/>
      <c r="Z15" s="411"/>
      <c r="AA15" s="411"/>
      <c r="AB15" s="401"/>
      <c r="AC15" s="445">
        <v>1640</v>
      </c>
      <c r="AD15" s="446"/>
      <c r="AE15" s="446"/>
      <c r="AF15" s="446"/>
      <c r="AG15" s="488"/>
      <c r="AH15" s="445">
        <v>1876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2218935</v>
      </c>
      <c r="BO15" s="358"/>
      <c r="BP15" s="358"/>
      <c r="BQ15" s="358"/>
      <c r="BR15" s="358"/>
      <c r="BS15" s="358"/>
      <c r="BT15" s="358"/>
      <c r="BU15" s="359"/>
      <c r="BV15" s="357">
        <v>2169540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17.8</v>
      </c>
      <c r="AD16" s="482"/>
      <c r="AE16" s="482"/>
      <c r="AF16" s="482"/>
      <c r="AG16" s="483"/>
      <c r="AH16" s="481">
        <v>18.399999999999999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4361371</v>
      </c>
      <c r="BO16" s="395"/>
      <c r="BP16" s="395"/>
      <c r="BQ16" s="395"/>
      <c r="BR16" s="395"/>
      <c r="BS16" s="395"/>
      <c r="BT16" s="395"/>
      <c r="BU16" s="396"/>
      <c r="BV16" s="394">
        <v>4222762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7182</v>
      </c>
      <c r="AD17" s="446"/>
      <c r="AE17" s="446"/>
      <c r="AF17" s="446"/>
      <c r="AG17" s="488"/>
      <c r="AH17" s="445">
        <v>7868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2759219</v>
      </c>
      <c r="BO17" s="395"/>
      <c r="BP17" s="395"/>
      <c r="BQ17" s="395"/>
      <c r="BR17" s="395"/>
      <c r="BS17" s="395"/>
      <c r="BT17" s="395"/>
      <c r="BU17" s="396"/>
      <c r="BV17" s="394">
        <v>2691231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32.51</v>
      </c>
      <c r="M18" s="518"/>
      <c r="N18" s="518"/>
      <c r="O18" s="518"/>
      <c r="P18" s="518"/>
      <c r="Q18" s="518"/>
      <c r="R18" s="519"/>
      <c r="S18" s="519"/>
      <c r="T18" s="519"/>
      <c r="U18" s="519"/>
      <c r="V18" s="520"/>
      <c r="W18" s="412"/>
      <c r="X18" s="413"/>
      <c r="Y18" s="413"/>
      <c r="Z18" s="413"/>
      <c r="AA18" s="413"/>
      <c r="AB18" s="404"/>
      <c r="AC18" s="521">
        <v>78</v>
      </c>
      <c r="AD18" s="522"/>
      <c r="AE18" s="522"/>
      <c r="AF18" s="522"/>
      <c r="AG18" s="523"/>
      <c r="AH18" s="521">
        <v>77.3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4796392</v>
      </c>
      <c r="BO18" s="395"/>
      <c r="BP18" s="395"/>
      <c r="BQ18" s="395"/>
      <c r="BR18" s="395"/>
      <c r="BS18" s="395"/>
      <c r="BT18" s="395"/>
      <c r="BU18" s="396"/>
      <c r="BV18" s="394">
        <v>4665399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619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6310683</v>
      </c>
      <c r="BO19" s="395"/>
      <c r="BP19" s="395"/>
      <c r="BQ19" s="395"/>
      <c r="BR19" s="395"/>
      <c r="BS19" s="395"/>
      <c r="BT19" s="395"/>
      <c r="BU19" s="396"/>
      <c r="BV19" s="394">
        <v>6172356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8276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6132443</v>
      </c>
      <c r="BO22" s="358"/>
      <c r="BP22" s="358"/>
      <c r="BQ22" s="358"/>
      <c r="BR22" s="358"/>
      <c r="BS22" s="358"/>
      <c r="BT22" s="358"/>
      <c r="BU22" s="359"/>
      <c r="BV22" s="357">
        <v>6670507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5548599</v>
      </c>
      <c r="BO23" s="395"/>
      <c r="BP23" s="395"/>
      <c r="BQ23" s="395"/>
      <c r="BR23" s="395"/>
      <c r="BS23" s="395"/>
      <c r="BT23" s="395"/>
      <c r="BU23" s="396"/>
      <c r="BV23" s="394">
        <v>6025937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7200</v>
      </c>
      <c r="R24" s="446"/>
      <c r="S24" s="446"/>
      <c r="T24" s="446"/>
      <c r="U24" s="446"/>
      <c r="V24" s="488"/>
      <c r="W24" s="540"/>
      <c r="X24" s="541"/>
      <c r="Y24" s="542"/>
      <c r="Z24" s="444" t="s">
        <v>162</v>
      </c>
      <c r="AA24" s="424"/>
      <c r="AB24" s="424"/>
      <c r="AC24" s="424"/>
      <c r="AD24" s="424"/>
      <c r="AE24" s="424"/>
      <c r="AF24" s="424"/>
      <c r="AG24" s="425"/>
      <c r="AH24" s="445">
        <v>209</v>
      </c>
      <c r="AI24" s="446"/>
      <c r="AJ24" s="446"/>
      <c r="AK24" s="446"/>
      <c r="AL24" s="488"/>
      <c r="AM24" s="445">
        <v>664620</v>
      </c>
      <c r="AN24" s="446"/>
      <c r="AO24" s="446"/>
      <c r="AP24" s="446"/>
      <c r="AQ24" s="446"/>
      <c r="AR24" s="488"/>
      <c r="AS24" s="445">
        <v>3180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2649185</v>
      </c>
      <c r="BO24" s="395"/>
      <c r="BP24" s="395"/>
      <c r="BQ24" s="395"/>
      <c r="BR24" s="395"/>
      <c r="BS24" s="395"/>
      <c r="BT24" s="395"/>
      <c r="BU24" s="396"/>
      <c r="BV24" s="394">
        <v>2863823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6000</v>
      </c>
      <c r="R25" s="446"/>
      <c r="S25" s="446"/>
      <c r="T25" s="446"/>
      <c r="U25" s="446"/>
      <c r="V25" s="488"/>
      <c r="W25" s="540"/>
      <c r="X25" s="541"/>
      <c r="Y25" s="542"/>
      <c r="Z25" s="444" t="s">
        <v>165</v>
      </c>
      <c r="AA25" s="424"/>
      <c r="AB25" s="424"/>
      <c r="AC25" s="424"/>
      <c r="AD25" s="424"/>
      <c r="AE25" s="424"/>
      <c r="AF25" s="424"/>
      <c r="AG25" s="425"/>
      <c r="AH25" s="445">
        <v>47</v>
      </c>
      <c r="AI25" s="446"/>
      <c r="AJ25" s="446"/>
      <c r="AK25" s="446"/>
      <c r="AL25" s="488"/>
      <c r="AM25" s="445">
        <v>141094</v>
      </c>
      <c r="AN25" s="446"/>
      <c r="AO25" s="446"/>
      <c r="AP25" s="446"/>
      <c r="AQ25" s="446"/>
      <c r="AR25" s="488"/>
      <c r="AS25" s="445">
        <v>3002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1107781</v>
      </c>
      <c r="BO25" s="358"/>
      <c r="BP25" s="358"/>
      <c r="BQ25" s="358"/>
      <c r="BR25" s="358"/>
      <c r="BS25" s="358"/>
      <c r="BT25" s="358"/>
      <c r="BU25" s="359"/>
      <c r="BV25" s="357">
        <v>514537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5900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3500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97138</v>
      </c>
      <c r="BO27" s="514"/>
      <c r="BP27" s="514"/>
      <c r="BQ27" s="514"/>
      <c r="BR27" s="514"/>
      <c r="BS27" s="514"/>
      <c r="BT27" s="514"/>
      <c r="BU27" s="515"/>
      <c r="BV27" s="513">
        <v>97138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2850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1137553</v>
      </c>
      <c r="BO28" s="358"/>
      <c r="BP28" s="358"/>
      <c r="BQ28" s="358"/>
      <c r="BR28" s="358"/>
      <c r="BS28" s="358"/>
      <c r="BT28" s="358"/>
      <c r="BU28" s="359"/>
      <c r="BV28" s="357">
        <v>1155947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12</v>
      </c>
      <c r="M29" s="446"/>
      <c r="N29" s="446"/>
      <c r="O29" s="446"/>
      <c r="P29" s="488"/>
      <c r="Q29" s="445">
        <v>2650</v>
      </c>
      <c r="R29" s="446"/>
      <c r="S29" s="446"/>
      <c r="T29" s="446"/>
      <c r="U29" s="446"/>
      <c r="V29" s="488"/>
      <c r="W29" s="543"/>
      <c r="X29" s="544"/>
      <c r="Y29" s="545"/>
      <c r="Z29" s="444" t="s">
        <v>177</v>
      </c>
      <c r="AA29" s="424"/>
      <c r="AB29" s="424"/>
      <c r="AC29" s="424"/>
      <c r="AD29" s="424"/>
      <c r="AE29" s="424"/>
      <c r="AF29" s="424"/>
      <c r="AG29" s="425"/>
      <c r="AH29" s="445">
        <v>209</v>
      </c>
      <c r="AI29" s="446"/>
      <c r="AJ29" s="446"/>
      <c r="AK29" s="446"/>
      <c r="AL29" s="488"/>
      <c r="AM29" s="445">
        <v>664620</v>
      </c>
      <c r="AN29" s="446"/>
      <c r="AO29" s="446"/>
      <c r="AP29" s="446"/>
      <c r="AQ29" s="446"/>
      <c r="AR29" s="488"/>
      <c r="AS29" s="445">
        <v>3180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112079</v>
      </c>
      <c r="BO29" s="395"/>
      <c r="BP29" s="395"/>
      <c r="BQ29" s="395"/>
      <c r="BR29" s="395"/>
      <c r="BS29" s="395"/>
      <c r="BT29" s="395"/>
      <c r="BU29" s="396"/>
      <c r="BV29" s="394">
        <v>85746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1565666</v>
      </c>
      <c r="BO30" s="514"/>
      <c r="BP30" s="514"/>
      <c r="BQ30" s="514"/>
      <c r="BR30" s="514"/>
      <c r="BS30" s="514"/>
      <c r="BT30" s="514"/>
      <c r="BU30" s="515"/>
      <c r="BV30" s="513">
        <v>1610052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栄町下水道事業会計（公共下水道）</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印旛広域市町村圏事務組合（一般会計）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印旛広域市町村圏事務組合（水道用水供給事業）</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印西地区環境整備事業組合（ごみ処理）次期分除く</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印西地区環境整備事業組合（ごみ処理）次期分</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wv/dk9Rzw/4EaUrKwSG4dk5LX2Gph6UB0+eKysGBfUTM7sY6ZwO+jTI+HVXT9MDn8u5+WwHqm9VYdMYgyq475g==" saltValue="KUShwN8ieHjp601oR7D3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2215011</v>
      </c>
      <c r="S5" s="600"/>
      <c r="T5" s="600"/>
      <c r="U5" s="600"/>
      <c r="V5" s="600"/>
      <c r="W5" s="600"/>
      <c r="X5" s="600"/>
      <c r="Y5" s="601"/>
      <c r="Z5" s="602">
        <v>26.2</v>
      </c>
      <c r="AA5" s="602"/>
      <c r="AB5" s="602"/>
      <c r="AC5" s="602"/>
      <c r="AD5" s="603">
        <v>2084275</v>
      </c>
      <c r="AE5" s="603"/>
      <c r="AF5" s="603"/>
      <c r="AG5" s="603"/>
      <c r="AH5" s="603"/>
      <c r="AI5" s="603"/>
      <c r="AJ5" s="603"/>
      <c r="AK5" s="603"/>
      <c r="AL5" s="604">
        <v>42.2</v>
      </c>
      <c r="AM5" s="605"/>
      <c r="AN5" s="605"/>
      <c r="AO5" s="606"/>
      <c r="AP5" s="596" t="s">
        <v>216</v>
      </c>
      <c r="AQ5" s="597"/>
      <c r="AR5" s="597"/>
      <c r="AS5" s="597"/>
      <c r="AT5" s="597"/>
      <c r="AU5" s="597"/>
      <c r="AV5" s="597"/>
      <c r="AW5" s="597"/>
      <c r="AX5" s="597"/>
      <c r="AY5" s="597"/>
      <c r="AZ5" s="597"/>
      <c r="BA5" s="597"/>
      <c r="BB5" s="597"/>
      <c r="BC5" s="597"/>
      <c r="BD5" s="597"/>
      <c r="BE5" s="597"/>
      <c r="BF5" s="598"/>
      <c r="BG5" s="610">
        <v>2084275</v>
      </c>
      <c r="BH5" s="611"/>
      <c r="BI5" s="611"/>
      <c r="BJ5" s="611"/>
      <c r="BK5" s="611"/>
      <c r="BL5" s="611"/>
      <c r="BM5" s="611"/>
      <c r="BN5" s="612"/>
      <c r="BO5" s="613">
        <v>94.1</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101089</v>
      </c>
      <c r="S6" s="611"/>
      <c r="T6" s="611"/>
      <c r="U6" s="611"/>
      <c r="V6" s="611"/>
      <c r="W6" s="611"/>
      <c r="X6" s="611"/>
      <c r="Y6" s="612"/>
      <c r="Z6" s="613">
        <v>1.2</v>
      </c>
      <c r="AA6" s="613"/>
      <c r="AB6" s="613"/>
      <c r="AC6" s="613"/>
      <c r="AD6" s="614">
        <v>101089</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2084275</v>
      </c>
      <c r="BH6" s="611"/>
      <c r="BI6" s="611"/>
      <c r="BJ6" s="611"/>
      <c r="BK6" s="611"/>
      <c r="BL6" s="611"/>
      <c r="BM6" s="611"/>
      <c r="BN6" s="612"/>
      <c r="BO6" s="613">
        <v>94.1</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102113</v>
      </c>
      <c r="CS6" s="611"/>
      <c r="CT6" s="611"/>
      <c r="CU6" s="611"/>
      <c r="CV6" s="611"/>
      <c r="CW6" s="611"/>
      <c r="CX6" s="611"/>
      <c r="CY6" s="612"/>
      <c r="CZ6" s="604">
        <v>1.3</v>
      </c>
      <c r="DA6" s="605"/>
      <c r="DB6" s="605"/>
      <c r="DC6" s="621"/>
      <c r="DD6" s="619" t="s">
        <v>122</v>
      </c>
      <c r="DE6" s="611"/>
      <c r="DF6" s="611"/>
      <c r="DG6" s="611"/>
      <c r="DH6" s="611"/>
      <c r="DI6" s="611"/>
      <c r="DJ6" s="611"/>
      <c r="DK6" s="611"/>
      <c r="DL6" s="611"/>
      <c r="DM6" s="611"/>
      <c r="DN6" s="611"/>
      <c r="DO6" s="611"/>
      <c r="DP6" s="612"/>
      <c r="DQ6" s="619">
        <v>102113</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1224</v>
      </c>
      <c r="S7" s="611"/>
      <c r="T7" s="611"/>
      <c r="U7" s="611"/>
      <c r="V7" s="611"/>
      <c r="W7" s="611"/>
      <c r="X7" s="611"/>
      <c r="Y7" s="612"/>
      <c r="Z7" s="613">
        <v>0</v>
      </c>
      <c r="AA7" s="613"/>
      <c r="AB7" s="613"/>
      <c r="AC7" s="613"/>
      <c r="AD7" s="614">
        <v>1224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1037803</v>
      </c>
      <c r="BH7" s="611"/>
      <c r="BI7" s="611"/>
      <c r="BJ7" s="611"/>
      <c r="BK7" s="611"/>
      <c r="BL7" s="611"/>
      <c r="BM7" s="611"/>
      <c r="BN7" s="612"/>
      <c r="BO7" s="613">
        <v>46.9</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1650354</v>
      </c>
      <c r="CS7" s="611"/>
      <c r="CT7" s="611"/>
      <c r="CU7" s="611"/>
      <c r="CV7" s="611"/>
      <c r="CW7" s="611"/>
      <c r="CX7" s="611"/>
      <c r="CY7" s="612"/>
      <c r="CZ7" s="613">
        <v>20.2</v>
      </c>
      <c r="DA7" s="613"/>
      <c r="DB7" s="613"/>
      <c r="DC7" s="613"/>
      <c r="DD7" s="619">
        <v>26238</v>
      </c>
      <c r="DE7" s="611"/>
      <c r="DF7" s="611"/>
      <c r="DG7" s="611"/>
      <c r="DH7" s="611"/>
      <c r="DI7" s="611"/>
      <c r="DJ7" s="611"/>
      <c r="DK7" s="611"/>
      <c r="DL7" s="611"/>
      <c r="DM7" s="611"/>
      <c r="DN7" s="611"/>
      <c r="DO7" s="611"/>
      <c r="DP7" s="612"/>
      <c r="DQ7" s="619">
        <v>1403155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17300</v>
      </c>
      <c r="S8" s="611"/>
      <c r="T8" s="611"/>
      <c r="U8" s="611"/>
      <c r="V8" s="611"/>
      <c r="W8" s="611"/>
      <c r="X8" s="611"/>
      <c r="Y8" s="612"/>
      <c r="Z8" s="613">
        <v>0.2</v>
      </c>
      <c r="AA8" s="613"/>
      <c r="AB8" s="613"/>
      <c r="AC8" s="613"/>
      <c r="AD8" s="614">
        <v>17300</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37220</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2769911</v>
      </c>
      <c r="CS8" s="611"/>
      <c r="CT8" s="611"/>
      <c r="CU8" s="611"/>
      <c r="CV8" s="611"/>
      <c r="CW8" s="611"/>
      <c r="CX8" s="611"/>
      <c r="CY8" s="612"/>
      <c r="CZ8" s="613">
        <v>34</v>
      </c>
      <c r="DA8" s="613"/>
      <c r="DB8" s="613"/>
      <c r="DC8" s="613"/>
      <c r="DD8" s="619">
        <v>23284</v>
      </c>
      <c r="DE8" s="611"/>
      <c r="DF8" s="611"/>
      <c r="DG8" s="611"/>
      <c r="DH8" s="611"/>
      <c r="DI8" s="611"/>
      <c r="DJ8" s="611"/>
      <c r="DK8" s="611"/>
      <c r="DL8" s="611"/>
      <c r="DM8" s="611"/>
      <c r="DN8" s="611"/>
      <c r="DO8" s="611"/>
      <c r="DP8" s="612"/>
      <c r="DQ8" s="619">
        <v>1541032</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20591</v>
      </c>
      <c r="S9" s="611"/>
      <c r="T9" s="611"/>
      <c r="U9" s="611"/>
      <c r="V9" s="611"/>
      <c r="W9" s="611"/>
      <c r="X9" s="611"/>
      <c r="Y9" s="612"/>
      <c r="Z9" s="613">
        <v>0.2</v>
      </c>
      <c r="AA9" s="613"/>
      <c r="AB9" s="613"/>
      <c r="AC9" s="613"/>
      <c r="AD9" s="614">
        <v>20591</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924531</v>
      </c>
      <c r="BH9" s="611"/>
      <c r="BI9" s="611"/>
      <c r="BJ9" s="611"/>
      <c r="BK9" s="611"/>
      <c r="BL9" s="611"/>
      <c r="BM9" s="611"/>
      <c r="BN9" s="612"/>
      <c r="BO9" s="613">
        <v>41.7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642123</v>
      </c>
      <c r="CS9" s="611"/>
      <c r="CT9" s="611"/>
      <c r="CU9" s="611"/>
      <c r="CV9" s="611"/>
      <c r="CW9" s="611"/>
      <c r="CX9" s="611"/>
      <c r="CY9" s="612"/>
      <c r="CZ9" s="613">
        <v>7.9</v>
      </c>
      <c r="DA9" s="613"/>
      <c r="DB9" s="613"/>
      <c r="DC9" s="613"/>
      <c r="DD9" s="619">
        <v>5783</v>
      </c>
      <c r="DE9" s="611"/>
      <c r="DF9" s="611"/>
      <c r="DG9" s="611"/>
      <c r="DH9" s="611"/>
      <c r="DI9" s="611"/>
      <c r="DJ9" s="611"/>
      <c r="DK9" s="611"/>
      <c r="DL9" s="611"/>
      <c r="DM9" s="611"/>
      <c r="DN9" s="611"/>
      <c r="DO9" s="611"/>
      <c r="DP9" s="612"/>
      <c r="DQ9" s="619">
        <v>501557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39509</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454231</v>
      </c>
      <c r="S11" s="611"/>
      <c r="T11" s="611"/>
      <c r="U11" s="611"/>
      <c r="V11" s="611"/>
      <c r="W11" s="611"/>
      <c r="X11" s="611"/>
      <c r="Y11" s="612"/>
      <c r="Z11" s="615">
        <v>5.4</v>
      </c>
      <c r="AA11" s="616"/>
      <c r="AB11" s="616"/>
      <c r="AC11" s="622"/>
      <c r="AD11" s="619">
        <v>454231</v>
      </c>
      <c r="AE11" s="611"/>
      <c r="AF11" s="611"/>
      <c r="AG11" s="611"/>
      <c r="AH11" s="611"/>
      <c r="AI11" s="611"/>
      <c r="AJ11" s="611"/>
      <c r="AK11" s="612"/>
      <c r="AL11" s="615">
        <v>9.1999999999999993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36543</v>
      </c>
      <c r="BH11" s="611"/>
      <c r="BI11" s="611"/>
      <c r="BJ11" s="611"/>
      <c r="BK11" s="611"/>
      <c r="BL11" s="611"/>
      <c r="BM11" s="611"/>
      <c r="BN11" s="612"/>
      <c r="BO11" s="613">
        <v>1.6</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177049</v>
      </c>
      <c r="CS11" s="611"/>
      <c r="CT11" s="611"/>
      <c r="CU11" s="611"/>
      <c r="CV11" s="611"/>
      <c r="CW11" s="611"/>
      <c r="CX11" s="611"/>
      <c r="CY11" s="612"/>
      <c r="CZ11" s="613">
        <v>2.2000000000000002</v>
      </c>
      <c r="DA11" s="613"/>
      <c r="DB11" s="613"/>
      <c r="DC11" s="613"/>
      <c r="DD11" s="619">
        <v>28891</v>
      </c>
      <c r="DE11" s="611"/>
      <c r="DF11" s="611"/>
      <c r="DG11" s="611"/>
      <c r="DH11" s="611"/>
      <c r="DI11" s="611"/>
      <c r="DJ11" s="611"/>
      <c r="DK11" s="611"/>
      <c r="DL11" s="611"/>
      <c r="DM11" s="611"/>
      <c r="DN11" s="611"/>
      <c r="DO11" s="611"/>
      <c r="DP11" s="612"/>
      <c r="DQ11" s="619">
        <v>115744</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21067</v>
      </c>
      <c r="S12" s="611"/>
      <c r="T12" s="611"/>
      <c r="U12" s="611"/>
      <c r="V12" s="611"/>
      <c r="W12" s="611"/>
      <c r="X12" s="611"/>
      <c r="Y12" s="612"/>
      <c r="Z12" s="613">
        <v>0.2</v>
      </c>
      <c r="AA12" s="613"/>
      <c r="AB12" s="613"/>
      <c r="AC12" s="613"/>
      <c r="AD12" s="614">
        <v>21067</v>
      </c>
      <c r="AE12" s="614"/>
      <c r="AF12" s="614"/>
      <c r="AG12" s="614"/>
      <c r="AH12" s="614"/>
      <c r="AI12" s="614"/>
      <c r="AJ12" s="614"/>
      <c r="AK12" s="614"/>
      <c r="AL12" s="615">
        <v>0.4</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878158</v>
      </c>
      <c r="BH12" s="611"/>
      <c r="BI12" s="611"/>
      <c r="BJ12" s="611"/>
      <c r="BK12" s="611"/>
      <c r="BL12" s="611"/>
      <c r="BM12" s="611"/>
      <c r="BN12" s="612"/>
      <c r="BO12" s="613">
        <v>39.6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144351</v>
      </c>
      <c r="CS12" s="611"/>
      <c r="CT12" s="611"/>
      <c r="CU12" s="611"/>
      <c r="CV12" s="611"/>
      <c r="CW12" s="611"/>
      <c r="CX12" s="611"/>
      <c r="CY12" s="612"/>
      <c r="CZ12" s="613">
        <v>1.8</v>
      </c>
      <c r="DA12" s="613"/>
      <c r="DB12" s="613"/>
      <c r="DC12" s="613"/>
      <c r="DD12" s="619" t="s">
        <v>122</v>
      </c>
      <c r="DE12" s="611"/>
      <c r="DF12" s="611"/>
      <c r="DG12" s="611"/>
      <c r="DH12" s="611"/>
      <c r="DI12" s="611"/>
      <c r="DJ12" s="611"/>
      <c r="DK12" s="611"/>
      <c r="DL12" s="611"/>
      <c r="DM12" s="611"/>
      <c r="DN12" s="611"/>
      <c r="DO12" s="611"/>
      <c r="DP12" s="612"/>
      <c r="DQ12" s="619">
        <v>102712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878127</v>
      </c>
      <c r="BH13" s="611"/>
      <c r="BI13" s="611"/>
      <c r="BJ13" s="611"/>
      <c r="BK13" s="611"/>
      <c r="BL13" s="611"/>
      <c r="BM13" s="611"/>
      <c r="BN13" s="612"/>
      <c r="BO13" s="613">
        <v>39.6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576728</v>
      </c>
      <c r="CS13" s="611"/>
      <c r="CT13" s="611"/>
      <c r="CU13" s="611"/>
      <c r="CV13" s="611"/>
      <c r="CW13" s="611"/>
      <c r="CX13" s="611"/>
      <c r="CY13" s="612"/>
      <c r="CZ13" s="613">
        <v>7.1</v>
      </c>
      <c r="DA13" s="613"/>
      <c r="DB13" s="613"/>
      <c r="DC13" s="613"/>
      <c r="DD13" s="619">
        <v>273236</v>
      </c>
      <c r="DE13" s="611"/>
      <c r="DF13" s="611"/>
      <c r="DG13" s="611"/>
      <c r="DH13" s="611"/>
      <c r="DI13" s="611"/>
      <c r="DJ13" s="611"/>
      <c r="DK13" s="611"/>
      <c r="DL13" s="611"/>
      <c r="DM13" s="611"/>
      <c r="DN13" s="611"/>
      <c r="DO13" s="611"/>
      <c r="DP13" s="612"/>
      <c r="DQ13" s="619">
        <v>335683</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1192</v>
      </c>
      <c r="S14" s="611"/>
      <c r="T14" s="611"/>
      <c r="U14" s="611"/>
      <c r="V14" s="611"/>
      <c r="W14" s="611"/>
      <c r="X14" s="611"/>
      <c r="Y14" s="612"/>
      <c r="Z14" s="613">
        <v>0</v>
      </c>
      <c r="AA14" s="613"/>
      <c r="AB14" s="613"/>
      <c r="AC14" s="613"/>
      <c r="AD14" s="614">
        <v>1192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63287</v>
      </c>
      <c r="BH14" s="611"/>
      <c r="BI14" s="611"/>
      <c r="BJ14" s="611"/>
      <c r="BK14" s="611"/>
      <c r="BL14" s="611"/>
      <c r="BM14" s="611"/>
      <c r="BN14" s="612"/>
      <c r="BO14" s="613">
        <v>2.9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496956</v>
      </c>
      <c r="CS14" s="611"/>
      <c r="CT14" s="611"/>
      <c r="CU14" s="611"/>
      <c r="CV14" s="611"/>
      <c r="CW14" s="611"/>
      <c r="CX14" s="611"/>
      <c r="CY14" s="612"/>
      <c r="CZ14" s="613">
        <v>6.1</v>
      </c>
      <c r="DA14" s="613"/>
      <c r="DB14" s="613"/>
      <c r="DC14" s="613"/>
      <c r="DD14" s="619">
        <v>26433</v>
      </c>
      <c r="DE14" s="611"/>
      <c r="DF14" s="611"/>
      <c r="DG14" s="611"/>
      <c r="DH14" s="611"/>
      <c r="DI14" s="611"/>
      <c r="DJ14" s="611"/>
      <c r="DK14" s="611"/>
      <c r="DL14" s="611"/>
      <c r="DM14" s="611"/>
      <c r="DN14" s="611"/>
      <c r="DO14" s="611"/>
      <c r="DP14" s="612"/>
      <c r="DQ14" s="619">
        <v>460514</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105027</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782024</v>
      </c>
      <c r="CS15" s="611"/>
      <c r="CT15" s="611"/>
      <c r="CU15" s="611"/>
      <c r="CV15" s="611"/>
      <c r="CW15" s="611"/>
      <c r="CX15" s="611"/>
      <c r="CY15" s="612"/>
      <c r="CZ15" s="613">
        <v>9.6</v>
      </c>
      <c r="DA15" s="613"/>
      <c r="DB15" s="613"/>
      <c r="DC15" s="613"/>
      <c r="DD15" s="619">
        <v>43297</v>
      </c>
      <c r="DE15" s="611"/>
      <c r="DF15" s="611"/>
      <c r="DG15" s="611"/>
      <c r="DH15" s="611"/>
      <c r="DI15" s="611"/>
      <c r="DJ15" s="611"/>
      <c r="DK15" s="611"/>
      <c r="DL15" s="611"/>
      <c r="DM15" s="611"/>
      <c r="DN15" s="611"/>
      <c r="DO15" s="611"/>
      <c r="DP15" s="612"/>
      <c r="DQ15" s="619">
        <v>646701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16966</v>
      </c>
      <c r="S16" s="611"/>
      <c r="T16" s="611"/>
      <c r="U16" s="611"/>
      <c r="V16" s="611"/>
      <c r="W16" s="611"/>
      <c r="X16" s="611"/>
      <c r="Y16" s="612"/>
      <c r="Z16" s="613">
        <v>0.2</v>
      </c>
      <c r="AA16" s="613"/>
      <c r="AB16" s="613"/>
      <c r="AC16" s="613"/>
      <c r="AD16" s="614">
        <v>16966</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2918</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18</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27772</v>
      </c>
      <c r="S17" s="611"/>
      <c r="T17" s="611"/>
      <c r="U17" s="611"/>
      <c r="V17" s="611"/>
      <c r="W17" s="611"/>
      <c r="X17" s="611"/>
      <c r="Y17" s="612"/>
      <c r="Z17" s="613">
        <v>0.3</v>
      </c>
      <c r="AA17" s="613"/>
      <c r="AB17" s="613"/>
      <c r="AC17" s="613"/>
      <c r="AD17" s="614">
        <v>27772</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809732</v>
      </c>
      <c r="CS17" s="611"/>
      <c r="CT17" s="611"/>
      <c r="CU17" s="611"/>
      <c r="CV17" s="611"/>
      <c r="CW17" s="611"/>
      <c r="CX17" s="611"/>
      <c r="CY17" s="612"/>
      <c r="CZ17" s="613">
        <v>9.9</v>
      </c>
      <c r="DA17" s="613"/>
      <c r="DB17" s="613"/>
      <c r="DC17" s="613"/>
      <c r="DD17" s="619" t="s">
        <v>122</v>
      </c>
      <c r="DE17" s="611"/>
      <c r="DF17" s="611"/>
      <c r="DG17" s="611"/>
      <c r="DH17" s="611"/>
      <c r="DI17" s="611"/>
      <c r="DJ17" s="611"/>
      <c r="DK17" s="611"/>
      <c r="DL17" s="611"/>
      <c r="DM17" s="611"/>
      <c r="DN17" s="611"/>
      <c r="DO17" s="611"/>
      <c r="DP17" s="612"/>
      <c r="DQ17" s="619">
        <v>809732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14130</v>
      </c>
      <c r="S18" s="611"/>
      <c r="T18" s="611"/>
      <c r="U18" s="611"/>
      <c r="V18" s="611"/>
      <c r="W18" s="611"/>
      <c r="X18" s="611"/>
      <c r="Y18" s="612"/>
      <c r="Z18" s="613">
        <v>0.2</v>
      </c>
      <c r="AA18" s="613"/>
      <c r="AB18" s="613"/>
      <c r="AC18" s="613"/>
      <c r="AD18" s="614">
        <v>14130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14003</v>
      </c>
      <c r="S19" s="611"/>
      <c r="T19" s="611"/>
      <c r="U19" s="611"/>
      <c r="V19" s="611"/>
      <c r="W19" s="611"/>
      <c r="X19" s="611"/>
      <c r="Y19" s="612"/>
      <c r="Z19" s="613">
        <v>0.2</v>
      </c>
      <c r="AA19" s="613"/>
      <c r="AB19" s="613"/>
      <c r="AC19" s="613"/>
      <c r="AD19" s="614">
        <v>14003</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130736</v>
      </c>
      <c r="BH19" s="611"/>
      <c r="BI19" s="611"/>
      <c r="BJ19" s="611"/>
      <c r="BK19" s="611"/>
      <c r="BL19" s="611"/>
      <c r="BM19" s="611"/>
      <c r="BN19" s="612"/>
      <c r="BO19" s="613">
        <v>5.9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127</v>
      </c>
      <c r="S20" s="611"/>
      <c r="T20" s="611"/>
      <c r="U20" s="611"/>
      <c r="V20" s="611"/>
      <c r="W20" s="611"/>
      <c r="X20" s="611"/>
      <c r="Y20" s="612"/>
      <c r="Z20" s="613">
        <v>0</v>
      </c>
      <c r="AA20" s="613"/>
      <c r="AB20" s="613"/>
      <c r="AC20" s="613"/>
      <c r="AD20" s="614">
        <v>127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130736</v>
      </c>
      <c r="BH20" s="611"/>
      <c r="BI20" s="611"/>
      <c r="BJ20" s="611"/>
      <c r="BK20" s="611"/>
      <c r="BL20" s="611"/>
      <c r="BM20" s="611"/>
      <c r="BN20" s="612"/>
      <c r="BO20" s="613">
        <v>5.9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8154259</v>
      </c>
      <c r="CS20" s="611"/>
      <c r="CT20" s="611"/>
      <c r="CU20" s="611"/>
      <c r="CV20" s="611"/>
      <c r="CW20" s="611"/>
      <c r="CX20" s="611"/>
      <c r="CY20" s="612"/>
      <c r="CZ20" s="613">
        <v>100</v>
      </c>
      <c r="DA20" s="613"/>
      <c r="DB20" s="613"/>
      <c r="DC20" s="613"/>
      <c r="DD20" s="619">
        <v>427162</v>
      </c>
      <c r="DE20" s="611"/>
      <c r="DF20" s="611"/>
      <c r="DG20" s="611"/>
      <c r="DH20" s="611"/>
      <c r="DI20" s="611"/>
      <c r="DJ20" s="611"/>
      <c r="DK20" s="611"/>
      <c r="DL20" s="611"/>
      <c r="DM20" s="611"/>
      <c r="DN20" s="611"/>
      <c r="DO20" s="611"/>
      <c r="DP20" s="612"/>
      <c r="DQ20" s="619">
        <v>6018961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2261149</v>
      </c>
      <c r="S21" s="611"/>
      <c r="T21" s="611"/>
      <c r="U21" s="611"/>
      <c r="V21" s="611"/>
      <c r="W21" s="611"/>
      <c r="X21" s="611"/>
      <c r="Y21" s="612"/>
      <c r="Z21" s="613">
        <v>26.8</v>
      </c>
      <c r="AA21" s="613"/>
      <c r="AB21" s="613"/>
      <c r="AC21" s="613"/>
      <c r="AD21" s="614">
        <v>2142436</v>
      </c>
      <c r="AE21" s="614"/>
      <c r="AF21" s="614"/>
      <c r="AG21" s="614"/>
      <c r="AH21" s="614"/>
      <c r="AI21" s="614"/>
      <c r="AJ21" s="614"/>
      <c r="AK21" s="614"/>
      <c r="AL21" s="615">
        <v>43.4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2142436</v>
      </c>
      <c r="S22" s="611"/>
      <c r="T22" s="611"/>
      <c r="U22" s="611"/>
      <c r="V22" s="611"/>
      <c r="W22" s="611"/>
      <c r="X22" s="611"/>
      <c r="Y22" s="612"/>
      <c r="Z22" s="613">
        <v>25.4</v>
      </c>
      <c r="AA22" s="613"/>
      <c r="AB22" s="613"/>
      <c r="AC22" s="613"/>
      <c r="AD22" s="614">
        <v>2142436</v>
      </c>
      <c r="AE22" s="614"/>
      <c r="AF22" s="614"/>
      <c r="AG22" s="614"/>
      <c r="AH22" s="614"/>
      <c r="AI22" s="614"/>
      <c r="AJ22" s="614"/>
      <c r="AK22" s="614"/>
      <c r="AL22" s="615">
        <v>43.4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118487</v>
      </c>
      <c r="S23" s="611"/>
      <c r="T23" s="611"/>
      <c r="U23" s="611"/>
      <c r="V23" s="611"/>
      <c r="W23" s="611"/>
      <c r="X23" s="611"/>
      <c r="Y23" s="612"/>
      <c r="Z23" s="613">
        <v>1.4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130736</v>
      </c>
      <c r="BH23" s="611"/>
      <c r="BI23" s="611"/>
      <c r="BJ23" s="611"/>
      <c r="BK23" s="611"/>
      <c r="BL23" s="611"/>
      <c r="BM23" s="611"/>
      <c r="BN23" s="612"/>
      <c r="BO23" s="613">
        <v>5.9</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226</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4335378</v>
      </c>
      <c r="CS24" s="600"/>
      <c r="CT24" s="600"/>
      <c r="CU24" s="600"/>
      <c r="CV24" s="600"/>
      <c r="CW24" s="600"/>
      <c r="CX24" s="600"/>
      <c r="CY24" s="601"/>
      <c r="CZ24" s="604">
        <v>53.2</v>
      </c>
      <c r="DA24" s="605"/>
      <c r="DB24" s="605"/>
      <c r="DC24" s="621"/>
      <c r="DD24" s="640">
        <v>3252412</v>
      </c>
      <c r="DE24" s="600"/>
      <c r="DF24" s="600"/>
      <c r="DG24" s="600"/>
      <c r="DH24" s="600"/>
      <c r="DI24" s="600"/>
      <c r="DJ24" s="600"/>
      <c r="DK24" s="601"/>
      <c r="DL24" s="640">
        <v>3018297</v>
      </c>
      <c r="DM24" s="600"/>
      <c r="DN24" s="600"/>
      <c r="DO24" s="600"/>
      <c r="DP24" s="600"/>
      <c r="DQ24" s="600"/>
      <c r="DR24" s="600"/>
      <c r="DS24" s="600"/>
      <c r="DT24" s="600"/>
      <c r="DU24" s="600"/>
      <c r="DV24" s="601"/>
      <c r="DW24" s="604">
        <v>60.6</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5151722</v>
      </c>
      <c r="S25" s="611"/>
      <c r="T25" s="611"/>
      <c r="U25" s="611"/>
      <c r="V25" s="611"/>
      <c r="W25" s="611"/>
      <c r="X25" s="611"/>
      <c r="Y25" s="612"/>
      <c r="Z25" s="613">
        <v>61</v>
      </c>
      <c r="AA25" s="613"/>
      <c r="AB25" s="613"/>
      <c r="AC25" s="613"/>
      <c r="AD25" s="614">
        <v>4902273</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1980025</v>
      </c>
      <c r="CS25" s="643"/>
      <c r="CT25" s="643"/>
      <c r="CU25" s="643"/>
      <c r="CV25" s="643"/>
      <c r="CW25" s="643"/>
      <c r="CX25" s="643"/>
      <c r="CY25" s="644"/>
      <c r="CZ25" s="615">
        <v>24.3</v>
      </c>
      <c r="DA25" s="641"/>
      <c r="DB25" s="641"/>
      <c r="DC25" s="645"/>
      <c r="DD25" s="619">
        <v>1887199</v>
      </c>
      <c r="DE25" s="643"/>
      <c r="DF25" s="643"/>
      <c r="DG25" s="643"/>
      <c r="DH25" s="643"/>
      <c r="DI25" s="643"/>
      <c r="DJ25" s="643"/>
      <c r="DK25" s="644"/>
      <c r="DL25" s="619">
        <v>1863485</v>
      </c>
      <c r="DM25" s="643"/>
      <c r="DN25" s="643"/>
      <c r="DO25" s="643"/>
      <c r="DP25" s="643"/>
      <c r="DQ25" s="643"/>
      <c r="DR25" s="643"/>
      <c r="DS25" s="643"/>
      <c r="DT25" s="643"/>
      <c r="DU25" s="643"/>
      <c r="DV25" s="644"/>
      <c r="DW25" s="615">
        <v>37.4</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2060</v>
      </c>
      <c r="S26" s="611"/>
      <c r="T26" s="611"/>
      <c r="U26" s="611"/>
      <c r="V26" s="611"/>
      <c r="W26" s="611"/>
      <c r="X26" s="611"/>
      <c r="Y26" s="612"/>
      <c r="Z26" s="613">
        <v>0</v>
      </c>
      <c r="AA26" s="613"/>
      <c r="AB26" s="613"/>
      <c r="AC26" s="613"/>
      <c r="AD26" s="614">
        <v>2060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1233271</v>
      </c>
      <c r="CS26" s="611"/>
      <c r="CT26" s="611"/>
      <c r="CU26" s="611"/>
      <c r="CV26" s="611"/>
      <c r="CW26" s="611"/>
      <c r="CX26" s="611"/>
      <c r="CY26" s="612"/>
      <c r="CZ26" s="615">
        <v>15.1</v>
      </c>
      <c r="DA26" s="641"/>
      <c r="DB26" s="641"/>
      <c r="DC26" s="645"/>
      <c r="DD26" s="619">
        <v>1175097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71263</v>
      </c>
      <c r="S27" s="611"/>
      <c r="T27" s="611"/>
      <c r="U27" s="611"/>
      <c r="V27" s="611"/>
      <c r="W27" s="611"/>
      <c r="X27" s="611"/>
      <c r="Y27" s="612"/>
      <c r="Z27" s="613">
        <v>0.8</v>
      </c>
      <c r="AA27" s="613"/>
      <c r="AB27" s="613"/>
      <c r="AC27" s="613"/>
      <c r="AD27" s="614">
        <v>1417</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2215011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1545621</v>
      </c>
      <c r="CS27" s="643"/>
      <c r="CT27" s="643"/>
      <c r="CU27" s="643"/>
      <c r="CV27" s="643"/>
      <c r="CW27" s="643"/>
      <c r="CX27" s="643"/>
      <c r="CY27" s="644"/>
      <c r="CZ27" s="615">
        <v>19</v>
      </c>
      <c r="DA27" s="641"/>
      <c r="DB27" s="641"/>
      <c r="DC27" s="645"/>
      <c r="DD27" s="619">
        <v>555481</v>
      </c>
      <c r="DE27" s="643"/>
      <c r="DF27" s="643"/>
      <c r="DG27" s="643"/>
      <c r="DH27" s="643"/>
      <c r="DI27" s="643"/>
      <c r="DJ27" s="643"/>
      <c r="DK27" s="644"/>
      <c r="DL27" s="619">
        <v>345080</v>
      </c>
      <c r="DM27" s="643"/>
      <c r="DN27" s="643"/>
      <c r="DO27" s="643"/>
      <c r="DP27" s="643"/>
      <c r="DQ27" s="643"/>
      <c r="DR27" s="643"/>
      <c r="DS27" s="643"/>
      <c r="DT27" s="643"/>
      <c r="DU27" s="643"/>
      <c r="DV27" s="644"/>
      <c r="DW27" s="615">
        <v>6.9</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25160</v>
      </c>
      <c r="S28" s="611"/>
      <c r="T28" s="611"/>
      <c r="U28" s="611"/>
      <c r="V28" s="611"/>
      <c r="W28" s="611"/>
      <c r="X28" s="611"/>
      <c r="Y28" s="612"/>
      <c r="Z28" s="613">
        <v>0.3</v>
      </c>
      <c r="AA28" s="613"/>
      <c r="AB28" s="613"/>
      <c r="AC28" s="613"/>
      <c r="AD28" s="614">
        <v>12099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809732</v>
      </c>
      <c r="CS28" s="611"/>
      <c r="CT28" s="611"/>
      <c r="CU28" s="611"/>
      <c r="CV28" s="611"/>
      <c r="CW28" s="611"/>
      <c r="CX28" s="611"/>
      <c r="CY28" s="612"/>
      <c r="CZ28" s="615">
        <v>9.9</v>
      </c>
      <c r="DA28" s="641"/>
      <c r="DB28" s="641"/>
      <c r="DC28" s="645"/>
      <c r="DD28" s="619">
        <v>809732</v>
      </c>
      <c r="DE28" s="611"/>
      <c r="DF28" s="611"/>
      <c r="DG28" s="611"/>
      <c r="DH28" s="611"/>
      <c r="DI28" s="611"/>
      <c r="DJ28" s="611"/>
      <c r="DK28" s="612"/>
      <c r="DL28" s="619">
        <v>809732</v>
      </c>
      <c r="DM28" s="611"/>
      <c r="DN28" s="611"/>
      <c r="DO28" s="611"/>
      <c r="DP28" s="611"/>
      <c r="DQ28" s="611"/>
      <c r="DR28" s="611"/>
      <c r="DS28" s="611"/>
      <c r="DT28" s="611"/>
      <c r="DU28" s="611"/>
      <c r="DV28" s="612"/>
      <c r="DW28" s="615">
        <v>16.3</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41858</v>
      </c>
      <c r="S29" s="611"/>
      <c r="T29" s="611"/>
      <c r="U29" s="611"/>
      <c r="V29" s="611"/>
      <c r="W29" s="611"/>
      <c r="X29" s="611"/>
      <c r="Y29" s="612"/>
      <c r="Z29" s="613">
        <v>0.5</v>
      </c>
      <c r="AA29" s="613"/>
      <c r="AB29" s="613"/>
      <c r="AC29" s="613"/>
      <c r="AD29" s="614">
        <v>737</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809732</v>
      </c>
      <c r="CS29" s="643"/>
      <c r="CT29" s="643"/>
      <c r="CU29" s="643"/>
      <c r="CV29" s="643"/>
      <c r="CW29" s="643"/>
      <c r="CX29" s="643"/>
      <c r="CY29" s="644"/>
      <c r="CZ29" s="615">
        <v>9.9</v>
      </c>
      <c r="DA29" s="641"/>
      <c r="DB29" s="641"/>
      <c r="DC29" s="645"/>
      <c r="DD29" s="619">
        <v>809732</v>
      </c>
      <c r="DE29" s="643"/>
      <c r="DF29" s="643"/>
      <c r="DG29" s="643"/>
      <c r="DH29" s="643"/>
      <c r="DI29" s="643"/>
      <c r="DJ29" s="643"/>
      <c r="DK29" s="644"/>
      <c r="DL29" s="619">
        <v>809732</v>
      </c>
      <c r="DM29" s="643"/>
      <c r="DN29" s="643"/>
      <c r="DO29" s="643"/>
      <c r="DP29" s="643"/>
      <c r="DQ29" s="643"/>
      <c r="DR29" s="643"/>
      <c r="DS29" s="643"/>
      <c r="DT29" s="643"/>
      <c r="DU29" s="643"/>
      <c r="DV29" s="644"/>
      <c r="DW29" s="615">
        <v>16.3</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1318554</v>
      </c>
      <c r="S30" s="611"/>
      <c r="T30" s="611"/>
      <c r="U30" s="611"/>
      <c r="V30" s="611"/>
      <c r="W30" s="611"/>
      <c r="X30" s="611"/>
      <c r="Y30" s="612"/>
      <c r="Z30" s="613">
        <v>15.6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785587</v>
      </c>
      <c r="CS30" s="611"/>
      <c r="CT30" s="611"/>
      <c r="CU30" s="611"/>
      <c r="CV30" s="611"/>
      <c r="CW30" s="611"/>
      <c r="CX30" s="611"/>
      <c r="CY30" s="612"/>
      <c r="CZ30" s="615">
        <v>9.6</v>
      </c>
      <c r="DA30" s="641"/>
      <c r="DB30" s="641"/>
      <c r="DC30" s="645"/>
      <c r="DD30" s="619">
        <v>785587</v>
      </c>
      <c r="DE30" s="611"/>
      <c r="DF30" s="611"/>
      <c r="DG30" s="611"/>
      <c r="DH30" s="611"/>
      <c r="DI30" s="611"/>
      <c r="DJ30" s="611"/>
      <c r="DK30" s="612"/>
      <c r="DL30" s="619">
        <v>785587</v>
      </c>
      <c r="DM30" s="611"/>
      <c r="DN30" s="611"/>
      <c r="DO30" s="611"/>
      <c r="DP30" s="611"/>
      <c r="DQ30" s="611"/>
      <c r="DR30" s="611"/>
      <c r="DS30" s="611"/>
      <c r="DT30" s="611"/>
      <c r="DU30" s="611"/>
      <c r="DV30" s="612"/>
      <c r="DW30" s="615">
        <v>15.8</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98.7</v>
      </c>
      <c r="BH31" s="654"/>
      <c r="BI31" s="654"/>
      <c r="BJ31" s="654"/>
      <c r="BK31" s="654"/>
      <c r="BL31" s="654"/>
      <c r="BM31" s="605">
        <v>93.9</v>
      </c>
      <c r="BN31" s="654"/>
      <c r="BO31" s="654"/>
      <c r="BP31" s="654"/>
      <c r="BQ31" s="655"/>
      <c r="BR31" s="666">
        <v>98.7</v>
      </c>
      <c r="BS31" s="654"/>
      <c r="BT31" s="654"/>
      <c r="BU31" s="654"/>
      <c r="BV31" s="654"/>
      <c r="BW31" s="654"/>
      <c r="BX31" s="605">
        <v>93.5</v>
      </c>
      <c r="BY31" s="654"/>
      <c r="BZ31" s="654"/>
      <c r="CA31" s="654"/>
      <c r="CB31" s="655"/>
      <c r="CD31" s="648"/>
      <c r="CE31" s="649"/>
      <c r="CF31" s="607" t="s">
        <v>300</v>
      </c>
      <c r="CG31" s="608"/>
      <c r="CH31" s="608"/>
      <c r="CI31" s="608"/>
      <c r="CJ31" s="608"/>
      <c r="CK31" s="608"/>
      <c r="CL31" s="608"/>
      <c r="CM31" s="608"/>
      <c r="CN31" s="608"/>
      <c r="CO31" s="608"/>
      <c r="CP31" s="608"/>
      <c r="CQ31" s="609"/>
      <c r="CR31" s="610">
        <v>24145</v>
      </c>
      <c r="CS31" s="643"/>
      <c r="CT31" s="643"/>
      <c r="CU31" s="643"/>
      <c r="CV31" s="643"/>
      <c r="CW31" s="643"/>
      <c r="CX31" s="643"/>
      <c r="CY31" s="644"/>
      <c r="CZ31" s="615">
        <v>0.3</v>
      </c>
      <c r="DA31" s="641"/>
      <c r="DB31" s="641"/>
      <c r="DC31" s="645"/>
      <c r="DD31" s="619">
        <v>24145</v>
      </c>
      <c r="DE31" s="643"/>
      <c r="DF31" s="643"/>
      <c r="DG31" s="643"/>
      <c r="DH31" s="643"/>
      <c r="DI31" s="643"/>
      <c r="DJ31" s="643"/>
      <c r="DK31" s="644"/>
      <c r="DL31" s="619">
        <v>24145</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577142</v>
      </c>
      <c r="S32" s="611"/>
      <c r="T32" s="611"/>
      <c r="U32" s="611"/>
      <c r="V32" s="611"/>
      <c r="W32" s="611"/>
      <c r="X32" s="611"/>
      <c r="Y32" s="612"/>
      <c r="Z32" s="613">
        <v>6.8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98.7</v>
      </c>
      <c r="BH32" s="643"/>
      <c r="BI32" s="643"/>
      <c r="BJ32" s="643"/>
      <c r="BK32" s="643"/>
      <c r="BL32" s="643"/>
      <c r="BM32" s="616">
        <v>94.2</v>
      </c>
      <c r="BN32" s="643"/>
      <c r="BO32" s="643"/>
      <c r="BP32" s="643"/>
      <c r="BQ32" s="665"/>
      <c r="BR32" s="667">
        <v>98.7</v>
      </c>
      <c r="BS32" s="643"/>
      <c r="BT32" s="643"/>
      <c r="BU32" s="643"/>
      <c r="BV32" s="643"/>
      <c r="BW32" s="643"/>
      <c r="BX32" s="616">
        <v>93.9</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17845</v>
      </c>
      <c r="S33" s="611"/>
      <c r="T33" s="611"/>
      <c r="U33" s="611"/>
      <c r="V33" s="611"/>
      <c r="W33" s="611"/>
      <c r="X33" s="611"/>
      <c r="Y33" s="612"/>
      <c r="Z33" s="613">
        <v>0.2</v>
      </c>
      <c r="AA33" s="613"/>
      <c r="AB33" s="613"/>
      <c r="AC33" s="613"/>
      <c r="AD33" s="614">
        <v>16687</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98.7</v>
      </c>
      <c r="BH33" s="669"/>
      <c r="BI33" s="669"/>
      <c r="BJ33" s="669"/>
      <c r="BK33" s="669"/>
      <c r="BL33" s="669"/>
      <c r="BM33" s="670">
        <v>92.9</v>
      </c>
      <c r="BN33" s="669"/>
      <c r="BO33" s="669"/>
      <c r="BP33" s="669"/>
      <c r="BQ33" s="671"/>
      <c r="BR33" s="668">
        <v>98.6</v>
      </c>
      <c r="BS33" s="669"/>
      <c r="BT33" s="669"/>
      <c r="BU33" s="669"/>
      <c r="BV33" s="669"/>
      <c r="BW33" s="669"/>
      <c r="BX33" s="670">
        <v>92.5</v>
      </c>
      <c r="BY33" s="669"/>
      <c r="BZ33" s="669"/>
      <c r="CA33" s="669"/>
      <c r="CB33" s="671"/>
      <c r="CD33" s="607" t="s">
        <v>307</v>
      </c>
      <c r="CE33" s="608"/>
      <c r="CF33" s="608"/>
      <c r="CG33" s="608"/>
      <c r="CH33" s="608"/>
      <c r="CI33" s="608"/>
      <c r="CJ33" s="608"/>
      <c r="CK33" s="608"/>
      <c r="CL33" s="608"/>
      <c r="CM33" s="608"/>
      <c r="CN33" s="608"/>
      <c r="CO33" s="608"/>
      <c r="CP33" s="608"/>
      <c r="CQ33" s="609"/>
      <c r="CR33" s="610">
        <v>3388801</v>
      </c>
      <c r="CS33" s="643"/>
      <c r="CT33" s="643"/>
      <c r="CU33" s="643"/>
      <c r="CV33" s="643"/>
      <c r="CW33" s="643"/>
      <c r="CX33" s="643"/>
      <c r="CY33" s="644"/>
      <c r="CZ33" s="615">
        <v>41.6</v>
      </c>
      <c r="DA33" s="641"/>
      <c r="DB33" s="641"/>
      <c r="DC33" s="645"/>
      <c r="DD33" s="619">
        <v>2690865</v>
      </c>
      <c r="DE33" s="643"/>
      <c r="DF33" s="643"/>
      <c r="DG33" s="643"/>
      <c r="DH33" s="643"/>
      <c r="DI33" s="643"/>
      <c r="DJ33" s="643"/>
      <c r="DK33" s="644"/>
      <c r="DL33" s="619">
        <v>1778095</v>
      </c>
      <c r="DM33" s="643"/>
      <c r="DN33" s="643"/>
      <c r="DO33" s="643"/>
      <c r="DP33" s="643"/>
      <c r="DQ33" s="643"/>
      <c r="DR33" s="643"/>
      <c r="DS33" s="643"/>
      <c r="DT33" s="643"/>
      <c r="DU33" s="643"/>
      <c r="DV33" s="644"/>
      <c r="DW33" s="615">
        <v>35.700000000000003</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65577</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1251250</v>
      </c>
      <c r="CS34" s="611"/>
      <c r="CT34" s="611"/>
      <c r="CU34" s="611"/>
      <c r="CV34" s="611"/>
      <c r="CW34" s="611"/>
      <c r="CX34" s="611"/>
      <c r="CY34" s="612"/>
      <c r="CZ34" s="615">
        <v>15.3</v>
      </c>
      <c r="DA34" s="641"/>
      <c r="DB34" s="641"/>
      <c r="DC34" s="645"/>
      <c r="DD34" s="619">
        <v>902014</v>
      </c>
      <c r="DE34" s="611"/>
      <c r="DF34" s="611"/>
      <c r="DG34" s="611"/>
      <c r="DH34" s="611"/>
      <c r="DI34" s="611"/>
      <c r="DJ34" s="611"/>
      <c r="DK34" s="612"/>
      <c r="DL34" s="619">
        <v>734782</v>
      </c>
      <c r="DM34" s="611"/>
      <c r="DN34" s="611"/>
      <c r="DO34" s="611"/>
      <c r="DP34" s="611"/>
      <c r="DQ34" s="611"/>
      <c r="DR34" s="611"/>
      <c r="DS34" s="611"/>
      <c r="DT34" s="611"/>
      <c r="DU34" s="611"/>
      <c r="DV34" s="612"/>
      <c r="DW34" s="615">
        <v>14.8</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540540</v>
      </c>
      <c r="S35" s="611"/>
      <c r="T35" s="611"/>
      <c r="U35" s="611"/>
      <c r="V35" s="611"/>
      <c r="W35" s="611"/>
      <c r="X35" s="611"/>
      <c r="Y35" s="612"/>
      <c r="Z35" s="613">
        <v>6.4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25047</v>
      </c>
      <c r="CS35" s="643"/>
      <c r="CT35" s="643"/>
      <c r="CU35" s="643"/>
      <c r="CV35" s="643"/>
      <c r="CW35" s="643"/>
      <c r="CX35" s="643"/>
      <c r="CY35" s="644"/>
      <c r="CZ35" s="615">
        <v>0.3</v>
      </c>
      <c r="DA35" s="641"/>
      <c r="DB35" s="641"/>
      <c r="DC35" s="645"/>
      <c r="DD35" s="619">
        <v>25047</v>
      </c>
      <c r="DE35" s="643"/>
      <c r="DF35" s="643"/>
      <c r="DG35" s="643"/>
      <c r="DH35" s="643"/>
      <c r="DI35" s="643"/>
      <c r="DJ35" s="643"/>
      <c r="DK35" s="644"/>
      <c r="DL35" s="619">
        <v>19758</v>
      </c>
      <c r="DM35" s="643"/>
      <c r="DN35" s="643"/>
      <c r="DO35" s="643"/>
      <c r="DP35" s="643"/>
      <c r="DQ35" s="643"/>
      <c r="DR35" s="643"/>
      <c r="DS35" s="643"/>
      <c r="DT35" s="643"/>
      <c r="DU35" s="643"/>
      <c r="DV35" s="644"/>
      <c r="DW35" s="615">
        <v>0.4</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289522</v>
      </c>
      <c r="S36" s="611"/>
      <c r="T36" s="611"/>
      <c r="U36" s="611"/>
      <c r="V36" s="611"/>
      <c r="W36" s="611"/>
      <c r="X36" s="611"/>
      <c r="Y36" s="612"/>
      <c r="Z36" s="613">
        <v>3.4</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911613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4597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784084</v>
      </c>
      <c r="CS36" s="611"/>
      <c r="CT36" s="611"/>
      <c r="CU36" s="611"/>
      <c r="CV36" s="611"/>
      <c r="CW36" s="611"/>
      <c r="CX36" s="611"/>
      <c r="CY36" s="612"/>
      <c r="CZ36" s="615">
        <v>9.6</v>
      </c>
      <c r="DA36" s="641"/>
      <c r="DB36" s="641"/>
      <c r="DC36" s="645"/>
      <c r="DD36" s="619">
        <v>646732</v>
      </c>
      <c r="DE36" s="611"/>
      <c r="DF36" s="611"/>
      <c r="DG36" s="611"/>
      <c r="DH36" s="611"/>
      <c r="DI36" s="611"/>
      <c r="DJ36" s="611"/>
      <c r="DK36" s="612"/>
      <c r="DL36" s="619">
        <v>370627</v>
      </c>
      <c r="DM36" s="611"/>
      <c r="DN36" s="611"/>
      <c r="DO36" s="611"/>
      <c r="DP36" s="611"/>
      <c r="DQ36" s="611"/>
      <c r="DR36" s="611"/>
      <c r="DS36" s="611"/>
      <c r="DT36" s="611"/>
      <c r="DU36" s="611"/>
      <c r="DV36" s="612"/>
      <c r="DW36" s="615">
        <v>7.4</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97215</v>
      </c>
      <c r="S37" s="611"/>
      <c r="T37" s="611"/>
      <c r="U37" s="611"/>
      <c r="V37" s="611"/>
      <c r="W37" s="611"/>
      <c r="X37" s="611"/>
      <c r="Y37" s="612"/>
      <c r="Z37" s="613">
        <v>1.2</v>
      </c>
      <c r="AA37" s="613"/>
      <c r="AB37" s="613"/>
      <c r="AC37" s="613"/>
      <c r="AD37" s="614">
        <v>4554</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95105</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-7829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218518</v>
      </c>
      <c r="CS37" s="643"/>
      <c r="CT37" s="643"/>
      <c r="CU37" s="643"/>
      <c r="CV37" s="643"/>
      <c r="CW37" s="643"/>
      <c r="CX37" s="643"/>
      <c r="CY37" s="644"/>
      <c r="CZ37" s="615">
        <v>2.7</v>
      </c>
      <c r="DA37" s="641"/>
      <c r="DB37" s="641"/>
      <c r="DC37" s="645"/>
      <c r="DD37" s="619">
        <v>204618</v>
      </c>
      <c r="DE37" s="643"/>
      <c r="DF37" s="643"/>
      <c r="DG37" s="643"/>
      <c r="DH37" s="643"/>
      <c r="DI37" s="643"/>
      <c r="DJ37" s="643"/>
      <c r="DK37" s="644"/>
      <c r="DL37" s="619">
        <v>183012</v>
      </c>
      <c r="DM37" s="643"/>
      <c r="DN37" s="643"/>
      <c r="DO37" s="643"/>
      <c r="DP37" s="643"/>
      <c r="DQ37" s="643"/>
      <c r="DR37" s="643"/>
      <c r="DS37" s="643"/>
      <c r="DT37" s="643"/>
      <c r="DU37" s="643"/>
      <c r="DV37" s="644"/>
      <c r="DW37" s="615">
        <v>3.7</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247523</v>
      </c>
      <c r="S38" s="611"/>
      <c r="T38" s="611"/>
      <c r="U38" s="611"/>
      <c r="V38" s="611"/>
      <c r="W38" s="611"/>
      <c r="X38" s="611"/>
      <c r="Y38" s="612"/>
      <c r="Z38" s="613">
        <v>2.9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3494</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3360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813014</v>
      </c>
      <c r="CS38" s="611"/>
      <c r="CT38" s="611"/>
      <c r="CU38" s="611"/>
      <c r="CV38" s="611"/>
      <c r="CW38" s="611"/>
      <c r="CX38" s="611"/>
      <c r="CY38" s="612"/>
      <c r="CZ38" s="615">
        <v>10</v>
      </c>
      <c r="DA38" s="641"/>
      <c r="DB38" s="641"/>
      <c r="DC38" s="645"/>
      <c r="DD38" s="619">
        <v>672954</v>
      </c>
      <c r="DE38" s="611"/>
      <c r="DF38" s="611"/>
      <c r="DG38" s="611"/>
      <c r="DH38" s="611"/>
      <c r="DI38" s="611"/>
      <c r="DJ38" s="611"/>
      <c r="DK38" s="612"/>
      <c r="DL38" s="619">
        <v>652928</v>
      </c>
      <c r="DM38" s="611"/>
      <c r="DN38" s="611"/>
      <c r="DO38" s="611"/>
      <c r="DP38" s="611"/>
      <c r="DQ38" s="611"/>
      <c r="DR38" s="611"/>
      <c r="DS38" s="611"/>
      <c r="DT38" s="611"/>
      <c r="DU38" s="611"/>
      <c r="DV38" s="612"/>
      <c r="DW38" s="615">
        <v>13.1</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4967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504093</v>
      </c>
      <c r="CS39" s="643"/>
      <c r="CT39" s="643"/>
      <c r="CU39" s="643"/>
      <c r="CV39" s="643"/>
      <c r="CW39" s="643"/>
      <c r="CX39" s="643"/>
      <c r="CY39" s="644"/>
      <c r="CZ39" s="615">
        <v>6.2</v>
      </c>
      <c r="DA39" s="641"/>
      <c r="DB39" s="641"/>
      <c r="DC39" s="645"/>
      <c r="DD39" s="619">
        <v>443805</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41323</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11313</v>
      </c>
      <c r="CS40" s="611"/>
      <c r="CT40" s="611"/>
      <c r="CU40" s="611"/>
      <c r="CV40" s="611"/>
      <c r="CW40" s="611"/>
      <c r="CX40" s="611"/>
      <c r="CY40" s="612"/>
      <c r="CZ40" s="615">
        <v>0.1</v>
      </c>
      <c r="DA40" s="641"/>
      <c r="DB40" s="641"/>
      <c r="DC40" s="645"/>
      <c r="DD40" s="619">
        <v>313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8445981</v>
      </c>
      <c r="S41" s="683"/>
      <c r="T41" s="683"/>
      <c r="U41" s="683"/>
      <c r="V41" s="683"/>
      <c r="W41" s="683"/>
      <c r="X41" s="683"/>
      <c r="Y41" s="687"/>
      <c r="Z41" s="688">
        <v>100</v>
      </c>
      <c r="AA41" s="688"/>
      <c r="AB41" s="688"/>
      <c r="AC41" s="688"/>
      <c r="AD41" s="689">
        <v>4939827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196265</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616749</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387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430080</v>
      </c>
      <c r="CS42" s="643"/>
      <c r="CT42" s="643"/>
      <c r="CU42" s="643"/>
      <c r="CV42" s="643"/>
      <c r="CW42" s="643"/>
      <c r="CX42" s="643"/>
      <c r="CY42" s="644"/>
      <c r="CZ42" s="615">
        <v>5.3</v>
      </c>
      <c r="DA42" s="641"/>
      <c r="DB42" s="641"/>
      <c r="DC42" s="645"/>
      <c r="DD42" s="619">
        <v>75684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15872</v>
      </c>
      <c r="CS43" s="643"/>
      <c r="CT43" s="643"/>
      <c r="CU43" s="643"/>
      <c r="CV43" s="643"/>
      <c r="CW43" s="643"/>
      <c r="CX43" s="643"/>
      <c r="CY43" s="644"/>
      <c r="CZ43" s="615">
        <v>0.2</v>
      </c>
      <c r="DA43" s="641"/>
      <c r="DB43" s="641"/>
      <c r="DC43" s="645"/>
      <c r="DD43" s="619">
        <v>15872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427162</v>
      </c>
      <c r="CS44" s="611"/>
      <c r="CT44" s="611"/>
      <c r="CU44" s="611"/>
      <c r="CV44" s="611"/>
      <c r="CW44" s="611"/>
      <c r="CX44" s="611"/>
      <c r="CY44" s="612"/>
      <c r="CZ44" s="615">
        <v>5.2</v>
      </c>
      <c r="DA44" s="616"/>
      <c r="DB44" s="616"/>
      <c r="DC44" s="622"/>
      <c r="DD44" s="619">
        <v>75666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273772</v>
      </c>
      <c r="CS45" s="643"/>
      <c r="CT45" s="643"/>
      <c r="CU45" s="643"/>
      <c r="CV45" s="643"/>
      <c r="CW45" s="643"/>
      <c r="CX45" s="643"/>
      <c r="CY45" s="644"/>
      <c r="CZ45" s="615">
        <v>3.4</v>
      </c>
      <c r="DA45" s="641"/>
      <c r="DB45" s="641"/>
      <c r="DC45" s="645"/>
      <c r="DD45" s="619">
        <v>37619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135808</v>
      </c>
      <c r="CS46" s="611"/>
      <c r="CT46" s="611"/>
      <c r="CU46" s="611"/>
      <c r="CV46" s="611"/>
      <c r="CW46" s="611"/>
      <c r="CX46" s="611"/>
      <c r="CY46" s="612"/>
      <c r="CZ46" s="615">
        <v>1.7</v>
      </c>
      <c r="DA46" s="616"/>
      <c r="DB46" s="616"/>
      <c r="DC46" s="622"/>
      <c r="DD46" s="619">
        <v>37402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2918</v>
      </c>
      <c r="CS47" s="643"/>
      <c r="CT47" s="643"/>
      <c r="CU47" s="643"/>
      <c r="CV47" s="643"/>
      <c r="CW47" s="643"/>
      <c r="CX47" s="643"/>
      <c r="CY47" s="644"/>
      <c r="CZ47" s="615">
        <v>0</v>
      </c>
      <c r="DA47" s="641"/>
      <c r="DB47" s="641"/>
      <c r="DC47" s="645"/>
      <c r="DD47" s="619">
        <v>18</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8154259</v>
      </c>
      <c r="CS49" s="669"/>
      <c r="CT49" s="669"/>
      <c r="CU49" s="669"/>
      <c r="CV49" s="669"/>
      <c r="CW49" s="669"/>
      <c r="CX49" s="669"/>
      <c r="CY49" s="698"/>
      <c r="CZ49" s="690">
        <v>100</v>
      </c>
      <c r="DA49" s="699"/>
      <c r="DB49" s="699"/>
      <c r="DC49" s="700"/>
      <c r="DD49" s="701">
        <v>6018961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xEhsWRz7DljScNPMEIcWEXprz7/dvoHX7/MRZ0HC+sACOAn9FWonCLvrpm5+iQC8wadfe1x/POuWTtmMIfK7w==" saltValue="dftVaI+n/0YQienPZSyp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8446</v>
      </c>
      <c r="R7" s="740"/>
      <c r="S7" s="740"/>
      <c r="T7" s="740"/>
      <c r="U7" s="740"/>
      <c r="V7" s="740">
        <v>8154</v>
      </c>
      <c r="W7" s="740"/>
      <c r="X7" s="740"/>
      <c r="Y7" s="740"/>
      <c r="Z7" s="740"/>
      <c r="AA7" s="740">
        <v>292</v>
      </c>
      <c r="AB7" s="740"/>
      <c r="AC7" s="740"/>
      <c r="AD7" s="740"/>
      <c r="AE7" s="741"/>
      <c r="AF7" s="742">
        <v>285</v>
      </c>
      <c r="AG7" s="743"/>
      <c r="AH7" s="743"/>
      <c r="AI7" s="743"/>
      <c r="AJ7" s="744"/>
      <c r="AK7" s="745">
        <v>541</v>
      </c>
      <c r="AL7" s="746"/>
      <c r="AM7" s="746"/>
      <c r="AN7" s="746"/>
      <c r="AO7" s="746"/>
      <c r="AP7" s="746">
        <v>6132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8446</v>
      </c>
      <c r="R23" s="780"/>
      <c r="S23" s="780"/>
      <c r="T23" s="780"/>
      <c r="U23" s="780"/>
      <c r="V23" s="780">
        <v>8154</v>
      </c>
      <c r="W23" s="780"/>
      <c r="X23" s="780"/>
      <c r="Y23" s="780"/>
      <c r="Z23" s="780"/>
      <c r="AA23" s="780">
        <v>292</v>
      </c>
      <c r="AB23" s="780"/>
      <c r="AC23" s="780"/>
      <c r="AD23" s="780"/>
      <c r="AE23" s="781"/>
      <c r="AF23" s="782">
        <v>285</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2715</v>
      </c>
      <c r="R28" s="810"/>
      <c r="S28" s="810"/>
      <c r="T28" s="810"/>
      <c r="U28" s="810"/>
      <c r="V28" s="810">
        <v>2710</v>
      </c>
      <c r="W28" s="810"/>
      <c r="X28" s="810"/>
      <c r="Y28" s="810"/>
      <c r="Z28" s="810"/>
      <c r="AA28" s="810">
        <v>5</v>
      </c>
      <c r="AB28" s="810"/>
      <c r="AC28" s="810"/>
      <c r="AD28" s="810"/>
      <c r="AE28" s="811"/>
      <c r="AF28" s="812">
        <v>5</v>
      </c>
      <c r="AG28" s="810"/>
      <c r="AH28" s="810"/>
      <c r="AI28" s="810"/>
      <c r="AJ28" s="813"/>
      <c r="AK28" s="814">
        <v>260</v>
      </c>
      <c r="AL28" s="815"/>
      <c r="AM28" s="815"/>
      <c r="AN28" s="815"/>
      <c r="AO28" s="815"/>
      <c r="AP28" s="815" t="s">
        <v>564</v>
      </c>
      <c r="AQ28" s="815"/>
      <c r="AR28" s="815"/>
      <c r="AS28" s="815"/>
      <c r="AT28" s="815"/>
      <c r="AU28" s="815" t="s">
        <v>564</v>
      </c>
      <c r="AV28" s="815"/>
      <c r="AW28" s="815"/>
      <c r="AX28" s="815"/>
      <c r="AY28" s="815"/>
      <c r="AZ28" s="816" t="s">
        <v>564</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1794</v>
      </c>
      <c r="R29" s="771"/>
      <c r="S29" s="771"/>
      <c r="T29" s="771"/>
      <c r="U29" s="771"/>
      <c r="V29" s="771">
        <v>1699</v>
      </c>
      <c r="W29" s="771"/>
      <c r="X29" s="771"/>
      <c r="Y29" s="771"/>
      <c r="Z29" s="771"/>
      <c r="AA29" s="771">
        <v>95</v>
      </c>
      <c r="AB29" s="771"/>
      <c r="AC29" s="771"/>
      <c r="AD29" s="771"/>
      <c r="AE29" s="772"/>
      <c r="AF29" s="773">
        <v>95</v>
      </c>
      <c r="AG29" s="774"/>
      <c r="AH29" s="774"/>
      <c r="AI29" s="774"/>
      <c r="AJ29" s="775"/>
      <c r="AK29" s="821">
        <v>290</v>
      </c>
      <c r="AL29" s="817"/>
      <c r="AM29" s="817"/>
      <c r="AN29" s="817"/>
      <c r="AO29" s="817"/>
      <c r="AP29" s="817" t="s">
        <v>564</v>
      </c>
      <c r="AQ29" s="817"/>
      <c r="AR29" s="817"/>
      <c r="AS29" s="817"/>
      <c r="AT29" s="817"/>
      <c r="AU29" s="817" t="s">
        <v>564</v>
      </c>
      <c r="AV29" s="817"/>
      <c r="AW29" s="817"/>
      <c r="AX29" s="817"/>
      <c r="AY29" s="817"/>
      <c r="AZ29" s="818" t="s">
        <v>564</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327</v>
      </c>
      <c r="R30" s="771"/>
      <c r="S30" s="771"/>
      <c r="T30" s="771"/>
      <c r="U30" s="771"/>
      <c r="V30" s="771">
        <v>326</v>
      </c>
      <c r="W30" s="771"/>
      <c r="X30" s="771"/>
      <c r="Y30" s="771"/>
      <c r="Z30" s="771"/>
      <c r="AA30" s="771">
        <v>1</v>
      </c>
      <c r="AB30" s="771"/>
      <c r="AC30" s="771"/>
      <c r="AD30" s="771"/>
      <c r="AE30" s="772"/>
      <c r="AF30" s="773">
        <v>1</v>
      </c>
      <c r="AG30" s="774"/>
      <c r="AH30" s="774"/>
      <c r="AI30" s="774"/>
      <c r="AJ30" s="775"/>
      <c r="AK30" s="821">
        <v>57</v>
      </c>
      <c r="AL30" s="817"/>
      <c r="AM30" s="817"/>
      <c r="AN30" s="817"/>
      <c r="AO30" s="817"/>
      <c r="AP30" s="817" t="s">
        <v>564</v>
      </c>
      <c r="AQ30" s="817"/>
      <c r="AR30" s="817"/>
      <c r="AS30" s="817"/>
      <c r="AT30" s="817"/>
      <c r="AU30" s="817" t="s">
        <v>564</v>
      </c>
      <c r="AV30" s="817"/>
      <c r="AW30" s="817"/>
      <c r="AX30" s="817"/>
      <c r="AY30" s="817"/>
      <c r="AZ30" s="818" t="s">
        <v>564</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546</v>
      </c>
      <c r="C31" s="768"/>
      <c r="D31" s="768"/>
      <c r="E31" s="768"/>
      <c r="F31" s="768"/>
      <c r="G31" s="768"/>
      <c r="H31" s="768"/>
      <c r="I31" s="768"/>
      <c r="J31" s="768"/>
      <c r="K31" s="768"/>
      <c r="L31" s="768"/>
      <c r="M31" s="768"/>
      <c r="N31" s="768"/>
      <c r="O31" s="768"/>
      <c r="P31" s="769"/>
      <c r="Q31" s="770">
        <v>354</v>
      </c>
      <c r="R31" s="771"/>
      <c r="S31" s="771"/>
      <c r="T31" s="771"/>
      <c r="U31" s="771"/>
      <c r="V31" s="771">
        <v>324</v>
      </c>
      <c r="W31" s="771"/>
      <c r="X31" s="771"/>
      <c r="Y31" s="771"/>
      <c r="Z31" s="771"/>
      <c r="AA31" s="771">
        <v>30</v>
      </c>
      <c r="AB31" s="771"/>
      <c r="AC31" s="771"/>
      <c r="AD31" s="771"/>
      <c r="AE31" s="772"/>
      <c r="AF31" s="773">
        <v>30</v>
      </c>
      <c r="AG31" s="774"/>
      <c r="AH31" s="774"/>
      <c r="AI31" s="774"/>
      <c r="AJ31" s="775"/>
      <c r="AK31" s="821">
        <v>85</v>
      </c>
      <c r="AL31" s="817"/>
      <c r="AM31" s="817"/>
      <c r="AN31" s="817"/>
      <c r="AO31" s="817"/>
      <c r="AP31" s="817">
        <v>2067</v>
      </c>
      <c r="AQ31" s="817"/>
      <c r="AR31" s="817"/>
      <c r="AS31" s="817"/>
      <c r="AT31" s="817"/>
      <c r="AU31" s="817">
        <v>1033</v>
      </c>
      <c r="AV31" s="817"/>
      <c r="AW31" s="817"/>
      <c r="AX31" s="817"/>
      <c r="AY31" s="817"/>
      <c r="AZ31" s="818" t="s">
        <v>564</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547</v>
      </c>
      <c r="C32" s="768"/>
      <c r="D32" s="768"/>
      <c r="E32" s="768"/>
      <c r="F32" s="768"/>
      <c r="G32" s="768"/>
      <c r="H32" s="768"/>
      <c r="I32" s="768"/>
      <c r="J32" s="768"/>
      <c r="K32" s="768"/>
      <c r="L32" s="768"/>
      <c r="M32" s="768"/>
      <c r="N32" s="768"/>
      <c r="O32" s="768"/>
      <c r="P32" s="769"/>
      <c r="Q32" s="770">
        <v>56</v>
      </c>
      <c r="R32" s="771"/>
      <c r="S32" s="771"/>
      <c r="T32" s="771"/>
      <c r="U32" s="771"/>
      <c r="V32" s="771">
        <v>0</v>
      </c>
      <c r="W32" s="771"/>
      <c r="X32" s="771"/>
      <c r="Y32" s="771"/>
      <c r="Z32" s="771"/>
      <c r="AA32" s="771">
        <v>56</v>
      </c>
      <c r="AB32" s="771"/>
      <c r="AC32" s="771"/>
      <c r="AD32" s="771"/>
      <c r="AE32" s="772"/>
      <c r="AF32" s="773">
        <v>56</v>
      </c>
      <c r="AG32" s="774"/>
      <c r="AH32" s="774"/>
      <c r="AI32" s="774"/>
      <c r="AJ32" s="775"/>
      <c r="AK32" s="821">
        <v>10</v>
      </c>
      <c r="AL32" s="817"/>
      <c r="AM32" s="817"/>
      <c r="AN32" s="817"/>
      <c r="AO32" s="817"/>
      <c r="AP32" s="817">
        <v>250</v>
      </c>
      <c r="AQ32" s="817"/>
      <c r="AR32" s="817"/>
      <c r="AS32" s="817"/>
      <c r="AT32" s="817"/>
      <c r="AU32" s="817">
        <v>125</v>
      </c>
      <c r="AV32" s="817"/>
      <c r="AW32" s="817"/>
      <c r="AX32" s="817"/>
      <c r="AY32" s="817"/>
      <c r="AZ32" s="818" t="s">
        <v>564</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186</v>
      </c>
      <c r="AG63" s="831"/>
      <c r="AH63" s="831"/>
      <c r="AI63" s="831"/>
      <c r="AJ63" s="832"/>
      <c r="AK63" s="833"/>
      <c r="AL63" s="828"/>
      <c r="AM63" s="828"/>
      <c r="AN63" s="828"/>
      <c r="AO63" s="828"/>
      <c r="AP63" s="831">
        <v>2317</v>
      </c>
      <c r="AQ63" s="831"/>
      <c r="AR63" s="831"/>
      <c r="AS63" s="831"/>
      <c r="AT63" s="831"/>
      <c r="AU63" s="831">
        <v>1158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556</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562</v>
      </c>
      <c r="AQ68" s="853"/>
      <c r="AR68" s="853"/>
      <c r="AS68" s="853"/>
      <c r="AT68" s="853"/>
      <c r="AU68" s="853" t="s">
        <v>562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557</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562</v>
      </c>
      <c r="AL69" s="817"/>
      <c r="AM69" s="817"/>
      <c r="AN69" s="817"/>
      <c r="AO69" s="817"/>
      <c r="AP69" s="817" t="s">
        <v>562</v>
      </c>
      <c r="AQ69" s="817"/>
      <c r="AR69" s="817"/>
      <c r="AS69" s="817"/>
      <c r="AT69" s="817"/>
      <c r="AU69" s="817" t="s">
        <v>562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558</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562</v>
      </c>
      <c r="AQ70" s="817"/>
      <c r="AR70" s="817"/>
      <c r="AS70" s="817"/>
      <c r="AT70" s="817"/>
      <c r="AU70" s="817" t="s">
        <v>562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559</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562</v>
      </c>
      <c r="AL71" s="817"/>
      <c r="AM71" s="817"/>
      <c r="AN71" s="817"/>
      <c r="AO71" s="817"/>
      <c r="AP71" s="817" t="s">
        <v>562</v>
      </c>
      <c r="AQ71" s="817"/>
      <c r="AR71" s="817"/>
      <c r="AS71" s="817"/>
      <c r="AT71" s="817"/>
      <c r="AU71" s="817" t="s">
        <v>562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560</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562</v>
      </c>
      <c r="AQ72" s="817"/>
      <c r="AR72" s="817"/>
      <c r="AS72" s="817"/>
      <c r="AT72" s="817"/>
      <c r="AU72" s="817" t="s">
        <v>562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561</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562</v>
      </c>
      <c r="AQ73" s="817"/>
      <c r="AR73" s="817"/>
      <c r="AS73" s="817"/>
      <c r="AT73" s="817"/>
      <c r="AU73" s="817" t="s">
        <v>562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548</v>
      </c>
      <c r="C74" s="861"/>
      <c r="D74" s="861"/>
      <c r="E74" s="861"/>
      <c r="F74" s="861"/>
      <c r="G74" s="861"/>
      <c r="H74" s="861"/>
      <c r="I74" s="861"/>
      <c r="J74" s="861"/>
      <c r="K74" s="861"/>
      <c r="L74" s="861"/>
      <c r="M74" s="861"/>
      <c r="N74" s="861"/>
      <c r="O74" s="861"/>
      <c r="P74" s="862"/>
      <c r="Q74" s="863">
        <v>195</v>
      </c>
      <c r="R74" s="817"/>
      <c r="S74" s="817"/>
      <c r="T74" s="817"/>
      <c r="U74" s="817"/>
      <c r="V74" s="817">
        <v>190</v>
      </c>
      <c r="W74" s="817"/>
      <c r="X74" s="817"/>
      <c r="Y74" s="817"/>
      <c r="Z74" s="817"/>
      <c r="AA74" s="817">
        <v>5</v>
      </c>
      <c r="AB74" s="817"/>
      <c r="AC74" s="817"/>
      <c r="AD74" s="817"/>
      <c r="AE74" s="817"/>
      <c r="AF74" s="817">
        <v>5</v>
      </c>
      <c r="AG74" s="817"/>
      <c r="AH74" s="817"/>
      <c r="AI74" s="817"/>
      <c r="AJ74" s="817"/>
      <c r="AK74" s="817">
        <v>8</v>
      </c>
      <c r="AL74" s="817"/>
      <c r="AM74" s="817"/>
      <c r="AN74" s="817"/>
      <c r="AO74" s="817"/>
      <c r="AP74" s="817" t="s">
        <v>565</v>
      </c>
      <c r="AQ74" s="817"/>
      <c r="AR74" s="817"/>
      <c r="AS74" s="817"/>
      <c r="AT74" s="817"/>
      <c r="AU74" s="817" t="s">
        <v>565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549</v>
      </c>
      <c r="C75" s="861"/>
      <c r="D75" s="861"/>
      <c r="E75" s="861"/>
      <c r="F75" s="861"/>
      <c r="G75" s="861"/>
      <c r="H75" s="861"/>
      <c r="I75" s="861"/>
      <c r="J75" s="861"/>
      <c r="K75" s="861"/>
      <c r="L75" s="861"/>
      <c r="M75" s="861"/>
      <c r="N75" s="861"/>
      <c r="O75" s="861"/>
      <c r="P75" s="862"/>
      <c r="Q75" s="864">
        <v>3578</v>
      </c>
      <c r="R75" s="865"/>
      <c r="S75" s="865"/>
      <c r="T75" s="865"/>
      <c r="U75" s="821"/>
      <c r="V75" s="866">
        <v>3478</v>
      </c>
      <c r="W75" s="865"/>
      <c r="X75" s="865"/>
      <c r="Y75" s="865"/>
      <c r="Z75" s="821"/>
      <c r="AA75" s="866">
        <v>100</v>
      </c>
      <c r="AB75" s="865"/>
      <c r="AC75" s="865"/>
      <c r="AD75" s="865"/>
      <c r="AE75" s="821"/>
      <c r="AF75" s="866">
        <v>5105</v>
      </c>
      <c r="AG75" s="865"/>
      <c r="AH75" s="865"/>
      <c r="AI75" s="865"/>
      <c r="AJ75" s="821"/>
      <c r="AK75" s="866" t="s">
        <v>565</v>
      </c>
      <c r="AL75" s="865"/>
      <c r="AM75" s="865"/>
      <c r="AN75" s="865"/>
      <c r="AO75" s="821"/>
      <c r="AP75" s="866">
        <v>2705</v>
      </c>
      <c r="AQ75" s="865"/>
      <c r="AR75" s="865"/>
      <c r="AS75" s="865"/>
      <c r="AT75" s="821"/>
      <c r="AU75" s="866" t="s">
        <v>565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550</v>
      </c>
      <c r="C76" s="861"/>
      <c r="D76" s="861"/>
      <c r="E76" s="861"/>
      <c r="F76" s="861"/>
      <c r="G76" s="861"/>
      <c r="H76" s="861"/>
      <c r="I76" s="861"/>
      <c r="J76" s="861"/>
      <c r="K76" s="861"/>
      <c r="L76" s="861"/>
      <c r="M76" s="861"/>
      <c r="N76" s="861"/>
      <c r="O76" s="861"/>
      <c r="P76" s="862"/>
      <c r="Q76" s="864">
        <v>2546</v>
      </c>
      <c r="R76" s="865"/>
      <c r="S76" s="865"/>
      <c r="T76" s="865"/>
      <c r="U76" s="821"/>
      <c r="V76" s="866">
        <v>2410</v>
      </c>
      <c r="W76" s="865"/>
      <c r="X76" s="865"/>
      <c r="Y76" s="865"/>
      <c r="Z76" s="821"/>
      <c r="AA76" s="866">
        <v>136</v>
      </c>
      <c r="AB76" s="865"/>
      <c r="AC76" s="865"/>
      <c r="AD76" s="865"/>
      <c r="AE76" s="821"/>
      <c r="AF76" s="866">
        <v>136</v>
      </c>
      <c r="AG76" s="865"/>
      <c r="AH76" s="865"/>
      <c r="AI76" s="865"/>
      <c r="AJ76" s="821"/>
      <c r="AK76" s="866" t="s">
        <v>563</v>
      </c>
      <c r="AL76" s="865"/>
      <c r="AM76" s="865"/>
      <c r="AN76" s="865"/>
      <c r="AO76" s="821"/>
      <c r="AP76" s="866">
        <v>538</v>
      </c>
      <c r="AQ76" s="865"/>
      <c r="AR76" s="865"/>
      <c r="AS76" s="865"/>
      <c r="AT76" s="821"/>
      <c r="AU76" s="866">
        <v>56</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551</v>
      </c>
      <c r="C77" s="861"/>
      <c r="D77" s="861"/>
      <c r="E77" s="861"/>
      <c r="F77" s="861"/>
      <c r="G77" s="861"/>
      <c r="H77" s="861"/>
      <c r="I77" s="861"/>
      <c r="J77" s="861"/>
      <c r="K77" s="861"/>
      <c r="L77" s="861"/>
      <c r="M77" s="861"/>
      <c r="N77" s="861"/>
      <c r="O77" s="861"/>
      <c r="P77" s="862"/>
      <c r="Q77" s="864">
        <v>630</v>
      </c>
      <c r="R77" s="865"/>
      <c r="S77" s="865"/>
      <c r="T77" s="865"/>
      <c r="U77" s="821"/>
      <c r="V77" s="866">
        <v>491</v>
      </c>
      <c r="W77" s="865"/>
      <c r="X77" s="865"/>
      <c r="Y77" s="865"/>
      <c r="Z77" s="821"/>
      <c r="AA77" s="866">
        <v>139</v>
      </c>
      <c r="AB77" s="865"/>
      <c r="AC77" s="865"/>
      <c r="AD77" s="865"/>
      <c r="AE77" s="821"/>
      <c r="AF77" s="866">
        <v>53</v>
      </c>
      <c r="AG77" s="865"/>
      <c r="AH77" s="865"/>
      <c r="AI77" s="865"/>
      <c r="AJ77" s="821"/>
      <c r="AK77" s="866" t="s">
        <v>563</v>
      </c>
      <c r="AL77" s="865"/>
      <c r="AM77" s="865"/>
      <c r="AN77" s="865"/>
      <c r="AO77" s="821"/>
      <c r="AP77" s="866">
        <v>767</v>
      </c>
      <c r="AQ77" s="865"/>
      <c r="AR77" s="865"/>
      <c r="AS77" s="865"/>
      <c r="AT77" s="821"/>
      <c r="AU77" s="866">
        <v>70</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t="s">
        <v>552</v>
      </c>
      <c r="C78" s="861"/>
      <c r="D78" s="861"/>
      <c r="E78" s="861"/>
      <c r="F78" s="861"/>
      <c r="G78" s="861"/>
      <c r="H78" s="861"/>
      <c r="I78" s="861"/>
      <c r="J78" s="861"/>
      <c r="K78" s="861"/>
      <c r="L78" s="861"/>
      <c r="M78" s="861"/>
      <c r="N78" s="861"/>
      <c r="O78" s="861"/>
      <c r="P78" s="862"/>
      <c r="Q78" s="863">
        <v>3540</v>
      </c>
      <c r="R78" s="817"/>
      <c r="S78" s="817"/>
      <c r="T78" s="817"/>
      <c r="U78" s="817"/>
      <c r="V78" s="817">
        <v>3219</v>
      </c>
      <c r="W78" s="817"/>
      <c r="X78" s="817"/>
      <c r="Y78" s="817"/>
      <c r="Z78" s="817"/>
      <c r="AA78" s="817">
        <v>321</v>
      </c>
      <c r="AB78" s="817"/>
      <c r="AC78" s="817"/>
      <c r="AD78" s="817"/>
      <c r="AE78" s="817"/>
      <c r="AF78" s="817">
        <v>235</v>
      </c>
      <c r="AG78" s="817"/>
      <c r="AH78" s="817"/>
      <c r="AI78" s="817"/>
      <c r="AJ78" s="817"/>
      <c r="AK78" s="817" t="s">
        <v>563</v>
      </c>
      <c r="AL78" s="817"/>
      <c r="AM78" s="817"/>
      <c r="AN78" s="817"/>
      <c r="AO78" s="817"/>
      <c r="AP78" s="817">
        <v>1401</v>
      </c>
      <c r="AQ78" s="817"/>
      <c r="AR78" s="817"/>
      <c r="AS78" s="817"/>
      <c r="AT78" s="817"/>
      <c r="AU78" s="817">
        <v>126</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t="s">
        <v>553</v>
      </c>
      <c r="C79" s="861"/>
      <c r="D79" s="861"/>
      <c r="E79" s="861"/>
      <c r="F79" s="861"/>
      <c r="G79" s="861"/>
      <c r="H79" s="861"/>
      <c r="I79" s="861"/>
      <c r="J79" s="861"/>
      <c r="K79" s="861"/>
      <c r="L79" s="861"/>
      <c r="M79" s="861"/>
      <c r="N79" s="861"/>
      <c r="O79" s="861"/>
      <c r="P79" s="862"/>
      <c r="Q79" s="863">
        <v>317</v>
      </c>
      <c r="R79" s="817"/>
      <c r="S79" s="817"/>
      <c r="T79" s="817"/>
      <c r="U79" s="817"/>
      <c r="V79" s="817">
        <v>288</v>
      </c>
      <c r="W79" s="817"/>
      <c r="X79" s="817"/>
      <c r="Y79" s="817"/>
      <c r="Z79" s="817"/>
      <c r="AA79" s="817">
        <v>29</v>
      </c>
      <c r="AB79" s="817"/>
      <c r="AC79" s="817"/>
      <c r="AD79" s="817"/>
      <c r="AE79" s="817"/>
      <c r="AF79" s="817">
        <v>10</v>
      </c>
      <c r="AG79" s="817"/>
      <c r="AH79" s="817"/>
      <c r="AI79" s="817"/>
      <c r="AJ79" s="817"/>
      <c r="AK79" s="817">
        <v>0</v>
      </c>
      <c r="AL79" s="817"/>
      <c r="AM79" s="817"/>
      <c r="AN79" s="817"/>
      <c r="AO79" s="817"/>
      <c r="AP79" s="817">
        <v>122</v>
      </c>
      <c r="AQ79" s="817"/>
      <c r="AR79" s="817"/>
      <c r="AS79" s="817"/>
      <c r="AT79" s="817"/>
      <c r="AU79" s="817">
        <v>122</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t="s">
        <v>554</v>
      </c>
      <c r="C80" s="861"/>
      <c r="D80" s="861"/>
      <c r="E80" s="861"/>
      <c r="F80" s="861"/>
      <c r="G80" s="861"/>
      <c r="H80" s="861"/>
      <c r="I80" s="861"/>
      <c r="J80" s="861"/>
      <c r="K80" s="861"/>
      <c r="L80" s="861"/>
      <c r="M80" s="861"/>
      <c r="N80" s="861"/>
      <c r="O80" s="861"/>
      <c r="P80" s="862"/>
      <c r="Q80" s="863">
        <v>538</v>
      </c>
      <c r="R80" s="817"/>
      <c r="S80" s="817"/>
      <c r="T80" s="817"/>
      <c r="U80" s="817"/>
      <c r="V80" s="817">
        <v>497</v>
      </c>
      <c r="W80" s="817"/>
      <c r="X80" s="817"/>
      <c r="Y80" s="817"/>
      <c r="Z80" s="817"/>
      <c r="AA80" s="817">
        <v>41</v>
      </c>
      <c r="AB80" s="817"/>
      <c r="AC80" s="817"/>
      <c r="AD80" s="817"/>
      <c r="AE80" s="817"/>
      <c r="AF80" s="817">
        <v>647</v>
      </c>
      <c r="AG80" s="817"/>
      <c r="AH80" s="817"/>
      <c r="AI80" s="817"/>
      <c r="AJ80" s="817"/>
      <c r="AK80" s="817" t="s">
        <v>563</v>
      </c>
      <c r="AL80" s="817"/>
      <c r="AM80" s="817"/>
      <c r="AN80" s="817"/>
      <c r="AO80" s="817"/>
      <c r="AP80" s="817">
        <v>288</v>
      </c>
      <c r="AQ80" s="817"/>
      <c r="AR80" s="817"/>
      <c r="AS80" s="817"/>
      <c r="AT80" s="817"/>
      <c r="AU80" s="817" t="s">
        <v>563</v>
      </c>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t="s">
        <v>555</v>
      </c>
      <c r="C81" s="861"/>
      <c r="D81" s="861"/>
      <c r="E81" s="861"/>
      <c r="F81" s="861"/>
      <c r="G81" s="861"/>
      <c r="H81" s="861"/>
      <c r="I81" s="861"/>
      <c r="J81" s="861"/>
      <c r="K81" s="861"/>
      <c r="L81" s="861"/>
      <c r="M81" s="861"/>
      <c r="N81" s="861"/>
      <c r="O81" s="861"/>
      <c r="P81" s="862"/>
      <c r="Q81" s="863">
        <v>18</v>
      </c>
      <c r="R81" s="817"/>
      <c r="S81" s="817"/>
      <c r="T81" s="817"/>
      <c r="U81" s="817"/>
      <c r="V81" s="817">
        <v>14</v>
      </c>
      <c r="W81" s="817"/>
      <c r="X81" s="817"/>
      <c r="Y81" s="817"/>
      <c r="Z81" s="817"/>
      <c r="AA81" s="817">
        <v>4</v>
      </c>
      <c r="AB81" s="817"/>
      <c r="AC81" s="817"/>
      <c r="AD81" s="817"/>
      <c r="AE81" s="817"/>
      <c r="AF81" s="817">
        <v>4</v>
      </c>
      <c r="AG81" s="817"/>
      <c r="AH81" s="817"/>
      <c r="AI81" s="817"/>
      <c r="AJ81" s="817"/>
      <c r="AK81" s="817">
        <v>4</v>
      </c>
      <c r="AL81" s="817"/>
      <c r="AM81" s="817"/>
      <c r="AN81" s="817"/>
      <c r="AO81" s="817"/>
      <c r="AP81" s="817" t="s">
        <v>563</v>
      </c>
      <c r="AQ81" s="817"/>
      <c r="AR81" s="817"/>
      <c r="AS81" s="817"/>
      <c r="AT81" s="817"/>
      <c r="AU81" s="817" t="s">
        <v>563</v>
      </c>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SUM(AF68:AJ81)</f>
        <v>18400</v>
      </c>
      <c r="AG88" s="831"/>
      <c r="AH88" s="831"/>
      <c r="AI88" s="831"/>
      <c r="AJ88" s="831"/>
      <c r="AK88" s="828"/>
      <c r="AL88" s="828"/>
      <c r="AM88" s="828"/>
      <c r="AN88" s="828"/>
      <c r="AO88" s="828"/>
      <c r="AP88" s="831">
        <f>SUM(AP68:AT81)</f>
        <v>5821</v>
      </c>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769784</v>
      </c>
      <c r="AB110" s="887"/>
      <c r="AC110" s="887"/>
      <c r="AD110" s="887"/>
      <c r="AE110" s="888"/>
      <c r="AF110" s="889">
        <v>807022</v>
      </c>
      <c r="AG110" s="887"/>
      <c r="AH110" s="887"/>
      <c r="AI110" s="887"/>
      <c r="AJ110" s="888"/>
      <c r="AK110" s="889">
        <v>809732</v>
      </c>
      <c r="AL110" s="887"/>
      <c r="AM110" s="887"/>
      <c r="AN110" s="887"/>
      <c r="AO110" s="888"/>
      <c r="AP110" s="890">
        <v>18.399999999999999</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7138771</v>
      </c>
      <c r="BR110" s="918"/>
      <c r="BS110" s="918"/>
      <c r="BT110" s="918"/>
      <c r="BU110" s="918"/>
      <c r="BV110" s="918">
        <v>6670507</v>
      </c>
      <c r="BW110" s="918"/>
      <c r="BX110" s="918"/>
      <c r="BY110" s="918"/>
      <c r="BZ110" s="918"/>
      <c r="CA110" s="918">
        <v>6132443</v>
      </c>
      <c r="CB110" s="918"/>
      <c r="CC110" s="918"/>
      <c r="CD110" s="918"/>
      <c r="CE110" s="918"/>
      <c r="CF110" s="931">
        <v>139.69999999999999</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211919</v>
      </c>
      <c r="BR111" s="913"/>
      <c r="BS111" s="913"/>
      <c r="BT111" s="913"/>
      <c r="BU111" s="913"/>
      <c r="BV111" s="913">
        <v>238476</v>
      </c>
      <c r="BW111" s="913"/>
      <c r="BX111" s="913"/>
      <c r="BY111" s="913"/>
      <c r="BZ111" s="913"/>
      <c r="CA111" s="913">
        <v>475871</v>
      </c>
      <c r="CB111" s="913"/>
      <c r="CC111" s="913"/>
      <c r="CD111" s="913"/>
      <c r="CE111" s="913"/>
      <c r="CF111" s="907">
        <v>10.8</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1028245</v>
      </c>
      <c r="BR112" s="913"/>
      <c r="BS112" s="913"/>
      <c r="BT112" s="913"/>
      <c r="BU112" s="913"/>
      <c r="BV112" s="913">
        <v>1050383</v>
      </c>
      <c r="BW112" s="913"/>
      <c r="BX112" s="913"/>
      <c r="BY112" s="913"/>
      <c r="BZ112" s="913"/>
      <c r="CA112" s="913">
        <v>1009969</v>
      </c>
      <c r="CB112" s="913"/>
      <c r="CC112" s="913"/>
      <c r="CD112" s="913"/>
      <c r="CE112" s="913"/>
      <c r="CF112" s="907">
        <v>23</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159100</v>
      </c>
      <c r="DH112" s="913"/>
      <c r="DI112" s="913"/>
      <c r="DJ112" s="913"/>
      <c r="DK112" s="913"/>
      <c r="DL112" s="913">
        <v>198000</v>
      </c>
      <c r="DM112" s="913"/>
      <c r="DN112" s="913"/>
      <c r="DO112" s="913"/>
      <c r="DP112" s="913"/>
      <c r="DQ112" s="913">
        <v>218000</v>
      </c>
      <c r="DR112" s="913"/>
      <c r="DS112" s="913"/>
      <c r="DT112" s="913"/>
      <c r="DU112" s="913"/>
      <c r="DV112" s="914">
        <v>5</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92444</v>
      </c>
      <c r="AB113" s="925"/>
      <c r="AC113" s="925"/>
      <c r="AD113" s="925"/>
      <c r="AE113" s="926"/>
      <c r="AF113" s="927">
        <v>95704</v>
      </c>
      <c r="AG113" s="925"/>
      <c r="AH113" s="925"/>
      <c r="AI113" s="925"/>
      <c r="AJ113" s="926"/>
      <c r="AK113" s="927">
        <v>92309</v>
      </c>
      <c r="AL113" s="925"/>
      <c r="AM113" s="925"/>
      <c r="AN113" s="925"/>
      <c r="AO113" s="926"/>
      <c r="AP113" s="928">
        <v>2.1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102972</v>
      </c>
      <c r="BR113" s="913"/>
      <c r="BS113" s="913"/>
      <c r="BT113" s="913"/>
      <c r="BU113" s="913"/>
      <c r="BV113" s="913">
        <v>131126</v>
      </c>
      <c r="BW113" s="913"/>
      <c r="BX113" s="913"/>
      <c r="BY113" s="913"/>
      <c r="BZ113" s="913"/>
      <c r="CA113" s="913">
        <v>141006</v>
      </c>
      <c r="CB113" s="913"/>
      <c r="CC113" s="913"/>
      <c r="CD113" s="913"/>
      <c r="CE113" s="913"/>
      <c r="CF113" s="907">
        <v>3.2</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19707</v>
      </c>
      <c r="AB114" s="946"/>
      <c r="AC114" s="946"/>
      <c r="AD114" s="946"/>
      <c r="AE114" s="947"/>
      <c r="AF114" s="948">
        <v>19491</v>
      </c>
      <c r="AG114" s="946"/>
      <c r="AH114" s="946"/>
      <c r="AI114" s="946"/>
      <c r="AJ114" s="947"/>
      <c r="AK114" s="948">
        <v>19164</v>
      </c>
      <c r="AL114" s="946"/>
      <c r="AM114" s="946"/>
      <c r="AN114" s="946"/>
      <c r="AO114" s="947"/>
      <c r="AP114" s="949">
        <v>0.4</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1839046</v>
      </c>
      <c r="BR114" s="913"/>
      <c r="BS114" s="913"/>
      <c r="BT114" s="913"/>
      <c r="BU114" s="913"/>
      <c r="BV114" s="913">
        <v>2130179</v>
      </c>
      <c r="BW114" s="913"/>
      <c r="BX114" s="913"/>
      <c r="BY114" s="913"/>
      <c r="BZ114" s="913"/>
      <c r="CA114" s="913">
        <v>1865845</v>
      </c>
      <c r="CB114" s="913"/>
      <c r="CC114" s="913"/>
      <c r="CD114" s="913"/>
      <c r="CE114" s="913"/>
      <c r="CF114" s="907">
        <v>42.5</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6830</v>
      </c>
      <c r="AB115" s="925"/>
      <c r="AC115" s="925"/>
      <c r="AD115" s="925"/>
      <c r="AE115" s="926"/>
      <c r="AF115" s="927">
        <v>6830</v>
      </c>
      <c r="AG115" s="925"/>
      <c r="AH115" s="925"/>
      <c r="AI115" s="925"/>
      <c r="AJ115" s="926"/>
      <c r="AK115" s="927">
        <v>6830</v>
      </c>
      <c r="AL115" s="925"/>
      <c r="AM115" s="925"/>
      <c r="AN115" s="925"/>
      <c r="AO115" s="926"/>
      <c r="AP115" s="928">
        <v>0.2</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888765</v>
      </c>
      <c r="AB117" s="966"/>
      <c r="AC117" s="966"/>
      <c r="AD117" s="966"/>
      <c r="AE117" s="967"/>
      <c r="AF117" s="968">
        <v>929047</v>
      </c>
      <c r="AG117" s="966"/>
      <c r="AH117" s="966"/>
      <c r="AI117" s="966"/>
      <c r="AJ117" s="967"/>
      <c r="AK117" s="968">
        <v>928035</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10320953</v>
      </c>
      <c r="BR119" s="987"/>
      <c r="BS119" s="987"/>
      <c r="BT119" s="987"/>
      <c r="BU119" s="987"/>
      <c r="BV119" s="987">
        <v>10220671</v>
      </c>
      <c r="BW119" s="987"/>
      <c r="BX119" s="987"/>
      <c r="BY119" s="987"/>
      <c r="BZ119" s="987"/>
      <c r="CA119" s="987">
        <v>9625134</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52819</v>
      </c>
      <c r="DH119" s="973"/>
      <c r="DI119" s="973"/>
      <c r="DJ119" s="973"/>
      <c r="DK119" s="974"/>
      <c r="DL119" s="972">
        <v>40476</v>
      </c>
      <c r="DM119" s="973"/>
      <c r="DN119" s="973"/>
      <c r="DO119" s="973"/>
      <c r="DP119" s="974"/>
      <c r="DQ119" s="972">
        <v>257871</v>
      </c>
      <c r="DR119" s="973"/>
      <c r="DS119" s="973"/>
      <c r="DT119" s="973"/>
      <c r="DU119" s="974"/>
      <c r="DV119" s="975">
        <v>5.9</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3361846</v>
      </c>
      <c r="BR120" s="918"/>
      <c r="BS120" s="918"/>
      <c r="BT120" s="918"/>
      <c r="BU120" s="918"/>
      <c r="BV120" s="918">
        <v>3768240</v>
      </c>
      <c r="BW120" s="918"/>
      <c r="BX120" s="918"/>
      <c r="BY120" s="918"/>
      <c r="BZ120" s="918"/>
      <c r="CA120" s="918">
        <v>3667774</v>
      </c>
      <c r="CB120" s="918"/>
      <c r="CC120" s="918"/>
      <c r="CD120" s="918"/>
      <c r="CE120" s="918"/>
      <c r="CF120" s="931">
        <v>83.5</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1028245</v>
      </c>
      <c r="DH120" s="918"/>
      <c r="DI120" s="918"/>
      <c r="DJ120" s="918"/>
      <c r="DK120" s="918"/>
      <c r="DL120" s="918">
        <v>1050383</v>
      </c>
      <c r="DM120" s="918"/>
      <c r="DN120" s="918"/>
      <c r="DO120" s="918"/>
      <c r="DP120" s="918"/>
      <c r="DQ120" s="918">
        <v>1009969</v>
      </c>
      <c r="DR120" s="918"/>
      <c r="DS120" s="918"/>
      <c r="DT120" s="918"/>
      <c r="DU120" s="918"/>
      <c r="DV120" s="919">
        <v>23</v>
      </c>
      <c r="DW120" s="919"/>
      <c r="DX120" s="919"/>
      <c r="DY120" s="919"/>
      <c r="DZ120" s="920"/>
    </row>
    <row r="121" spans="1:130" s="224" customFormat="1" ht="26.25" customHeight="1" x14ac:dyDescent="0.2">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683468</v>
      </c>
      <c r="BR121" s="913"/>
      <c r="BS121" s="913"/>
      <c r="BT121" s="913"/>
      <c r="BU121" s="913"/>
      <c r="BV121" s="913">
        <v>666744</v>
      </c>
      <c r="BW121" s="913"/>
      <c r="BX121" s="913"/>
      <c r="BY121" s="913"/>
      <c r="BZ121" s="913"/>
      <c r="CA121" s="913">
        <v>634641</v>
      </c>
      <c r="CB121" s="913"/>
      <c r="CC121" s="913"/>
      <c r="CD121" s="913"/>
      <c r="CE121" s="913"/>
      <c r="CF121" s="907">
        <v>14.5</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6405305</v>
      </c>
      <c r="BR122" s="987"/>
      <c r="BS122" s="987"/>
      <c r="BT122" s="987"/>
      <c r="BU122" s="987"/>
      <c r="BV122" s="987">
        <v>6063832</v>
      </c>
      <c r="BW122" s="987"/>
      <c r="BX122" s="987"/>
      <c r="BY122" s="987"/>
      <c r="BZ122" s="987"/>
      <c r="CA122" s="987">
        <v>5692405</v>
      </c>
      <c r="CB122" s="987"/>
      <c r="CC122" s="987"/>
      <c r="CD122" s="987"/>
      <c r="CE122" s="987"/>
      <c r="CF122" s="1004">
        <v>129.69999999999999</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10450619</v>
      </c>
      <c r="BR123" s="1051"/>
      <c r="BS123" s="1051"/>
      <c r="BT123" s="1051"/>
      <c r="BU123" s="1051"/>
      <c r="BV123" s="1051">
        <v>10498816</v>
      </c>
      <c r="BW123" s="1051"/>
      <c r="BX123" s="1051"/>
      <c r="BY123" s="1051"/>
      <c r="BZ123" s="1051"/>
      <c r="CA123" s="1051">
        <v>9994820</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6830</v>
      </c>
      <c r="AB127" s="946"/>
      <c r="AC127" s="946"/>
      <c r="AD127" s="946"/>
      <c r="AE127" s="947"/>
      <c r="AF127" s="948">
        <v>6830</v>
      </c>
      <c r="AG127" s="946"/>
      <c r="AH127" s="946"/>
      <c r="AI127" s="946"/>
      <c r="AJ127" s="947"/>
      <c r="AK127" s="948">
        <v>6830</v>
      </c>
      <c r="AL127" s="946"/>
      <c r="AM127" s="946"/>
      <c r="AN127" s="946"/>
      <c r="AO127" s="947"/>
      <c r="AP127" s="949">
        <v>0.2</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106890</v>
      </c>
      <c r="AB128" s="1033"/>
      <c r="AC128" s="1033"/>
      <c r="AD128" s="1033"/>
      <c r="AE128" s="1034"/>
      <c r="AF128" s="1035">
        <v>110050</v>
      </c>
      <c r="AG128" s="1033"/>
      <c r="AH128" s="1033"/>
      <c r="AI128" s="1033"/>
      <c r="AJ128" s="1034"/>
      <c r="AK128" s="1035">
        <v>105588</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4965380</v>
      </c>
      <c r="AB129" s="946"/>
      <c r="AC129" s="946"/>
      <c r="AD129" s="946"/>
      <c r="AE129" s="947"/>
      <c r="AF129" s="948">
        <v>4832260</v>
      </c>
      <c r="AG129" s="946"/>
      <c r="AH129" s="946"/>
      <c r="AI129" s="946"/>
      <c r="AJ129" s="947"/>
      <c r="AK129" s="948">
        <v>4942978</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581026</v>
      </c>
      <c r="AB130" s="946"/>
      <c r="AC130" s="946"/>
      <c r="AD130" s="946"/>
      <c r="AE130" s="947"/>
      <c r="AF130" s="948">
        <v>578079</v>
      </c>
      <c r="AG130" s="946"/>
      <c r="AH130" s="946"/>
      <c r="AI130" s="946"/>
      <c r="AJ130" s="947"/>
      <c r="AK130" s="948">
        <v>552462</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5.4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4384354</v>
      </c>
      <c r="AB131" s="973"/>
      <c r="AC131" s="973"/>
      <c r="AD131" s="973"/>
      <c r="AE131" s="974"/>
      <c r="AF131" s="972">
        <v>4254181</v>
      </c>
      <c r="AG131" s="973"/>
      <c r="AH131" s="973"/>
      <c r="AI131" s="973"/>
      <c r="AJ131" s="974"/>
      <c r="AK131" s="972">
        <v>4390516</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4.5810397610000004</v>
      </c>
      <c r="AB132" s="1084"/>
      <c r="AC132" s="1084"/>
      <c r="AD132" s="1084"/>
      <c r="AE132" s="1085"/>
      <c r="AF132" s="1086">
        <v>5.6630876780000001</v>
      </c>
      <c r="AG132" s="1084"/>
      <c r="AH132" s="1084"/>
      <c r="AI132" s="1084"/>
      <c r="AJ132" s="1085"/>
      <c r="AK132" s="1086">
        <v>6.1492674960000002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5</v>
      </c>
      <c r="AB133" s="1067"/>
      <c r="AC133" s="1067"/>
      <c r="AD133" s="1067"/>
      <c r="AE133" s="1068"/>
      <c r="AF133" s="1066">
        <v>4.8</v>
      </c>
      <c r="AG133" s="1067"/>
      <c r="AH133" s="1067"/>
      <c r="AI133" s="1067"/>
      <c r="AJ133" s="1068"/>
      <c r="AK133" s="1066">
        <v>5.4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JZP43DHeJYtqzM038AfxWYmRbYlAkrcfDMvJJodXg2YaEj+/sE96+ds6ynGOSuaeA4jVi2BFhTutseKv9aq8w==" saltValue="y/aoUoPDZcKJVPSoyT94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eip/R3MJtzvpPqbpjWcoa9dkg0u5mZ6amyy8NCZXd8x2gg9cHJ6ksvwwB/VokJslXj4sTYlKSeRXtBn8c/V1w==" saltValue="AJMqGZ+c17G0LP2KlHPu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kBiqpr3riBkC9TnZBEdAQo/veGwygUW+XUT0MQHs6iwIoHq0tRZBoQlaOikEmfNRJ7eimG94jRfhRaaVulcpg==" saltValue="l1B9PW+/HPjB/W4BOeQI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2" x14ac:dyDescent="0.2">
      <c r="A8" s="259"/>
      <c r="AK8" s="268"/>
      <c r="AL8" s="269"/>
      <c r="AM8" s="269"/>
      <c r="AN8" s="270"/>
      <c r="AO8" s="1102"/>
      <c r="AP8" s="271" t="s">
        <v>478</v>
      </c>
      <c r="AQ8" s="272" t="s">
        <v>479</v>
      </c>
      <c r="AR8" s="273" t="s">
        <v>480</v>
      </c>
    </row>
    <row r="9" spans="1:46" ht="13.2" x14ac:dyDescent="0.2">
      <c r="A9" s="259"/>
      <c r="AK9" s="1103" t="s">
        <v>481</v>
      </c>
      <c r="AL9" s="1104"/>
      <c r="AM9" s="1104"/>
      <c r="AN9" s="1105"/>
      <c r="AO9" s="274">
        <v>1980025</v>
      </c>
      <c r="AP9" s="274">
        <v>99790</v>
      </c>
      <c r="AQ9" s="275">
        <v>67248</v>
      </c>
      <c r="AR9" s="276">
        <v>48.4</v>
      </c>
    </row>
    <row r="10" spans="1:46" ht="13.5" customHeight="1" x14ac:dyDescent="0.2">
      <c r="A10" s="259"/>
      <c r="AK10" s="1103" t="s">
        <v>482</v>
      </c>
      <c r="AL10" s="1104"/>
      <c r="AM10" s="1104"/>
      <c r="AN10" s="1105"/>
      <c r="AO10" s="277">
        <v>51095</v>
      </c>
      <c r="AP10" s="277">
        <v>2575</v>
      </c>
      <c r="AQ10" s="278">
        <v>9038</v>
      </c>
      <c r="AR10" s="279">
        <v>-71.5</v>
      </c>
    </row>
    <row r="11" spans="1:46" ht="13.5" customHeight="1" x14ac:dyDescent="0.2">
      <c r="A11" s="259"/>
      <c r="AK11" s="1103" t="s">
        <v>483</v>
      </c>
      <c r="AL11" s="1104"/>
      <c r="AM11" s="1104"/>
      <c r="AN11" s="1105"/>
      <c r="AO11" s="277">
        <v>147</v>
      </c>
      <c r="AP11" s="277">
        <v>7</v>
      </c>
      <c r="AQ11" s="278">
        <v>320</v>
      </c>
      <c r="AR11" s="279">
        <v>-97.8</v>
      </c>
    </row>
    <row r="12" spans="1:46" ht="13.5" customHeight="1" x14ac:dyDescent="0.2">
      <c r="A12" s="259"/>
      <c r="AK12" s="1103" t="s">
        <v>484</v>
      </c>
      <c r="AL12" s="1104"/>
      <c r="AM12" s="1104"/>
      <c r="AN12" s="1105"/>
      <c r="AO12" s="277" t="s">
        <v>485</v>
      </c>
      <c r="AP12" s="277" t="s">
        <v>485</v>
      </c>
      <c r="AQ12" s="278">
        <v>22</v>
      </c>
      <c r="AR12" s="279" t="s">
        <v>485</v>
      </c>
    </row>
    <row r="13" spans="1:46" ht="13.5" customHeight="1" x14ac:dyDescent="0.2">
      <c r="A13" s="259"/>
      <c r="AK13" s="1103" t="s">
        <v>486</v>
      </c>
      <c r="AL13" s="1104"/>
      <c r="AM13" s="1104"/>
      <c r="AN13" s="1105"/>
      <c r="AO13" s="277">
        <v>86125</v>
      </c>
      <c r="AP13" s="277">
        <v>4341</v>
      </c>
      <c r="AQ13" s="278">
        <v>2764</v>
      </c>
      <c r="AR13" s="279">
        <v>57.1</v>
      </c>
    </row>
    <row r="14" spans="1:46" ht="13.5" customHeight="1" x14ac:dyDescent="0.2">
      <c r="A14" s="259"/>
      <c r="AK14" s="1103" t="s">
        <v>487</v>
      </c>
      <c r="AL14" s="1104"/>
      <c r="AM14" s="1104"/>
      <c r="AN14" s="1105"/>
      <c r="AO14" s="277">
        <v>15872</v>
      </c>
      <c r="AP14" s="277">
        <v>800</v>
      </c>
      <c r="AQ14" s="278">
        <v>1165</v>
      </c>
      <c r="AR14" s="279">
        <v>-31.3</v>
      </c>
    </row>
    <row r="15" spans="1:46" ht="13.5" customHeight="1" x14ac:dyDescent="0.2">
      <c r="A15" s="259"/>
      <c r="AK15" s="1106" t="s">
        <v>488</v>
      </c>
      <c r="AL15" s="1107"/>
      <c r="AM15" s="1107"/>
      <c r="AN15" s="1108"/>
      <c r="AO15" s="277">
        <v>-191565</v>
      </c>
      <c r="AP15" s="277">
        <v>-9655</v>
      </c>
      <c r="AQ15" s="278">
        <v>-3941</v>
      </c>
      <c r="AR15" s="279">
        <v>145</v>
      </c>
    </row>
    <row r="16" spans="1:46" ht="13.2" x14ac:dyDescent="0.2">
      <c r="A16" s="259"/>
      <c r="AK16" s="1106" t="s">
        <v>177</v>
      </c>
      <c r="AL16" s="1107"/>
      <c r="AM16" s="1107"/>
      <c r="AN16" s="1108"/>
      <c r="AO16" s="277">
        <v>1941699</v>
      </c>
      <c r="AP16" s="277">
        <v>97858</v>
      </c>
      <c r="AQ16" s="278">
        <v>76616</v>
      </c>
      <c r="AR16" s="279">
        <v>27.7</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09" t="s">
        <v>493</v>
      </c>
      <c r="AL21" s="1110"/>
      <c r="AM21" s="1110"/>
      <c r="AN21" s="1111"/>
      <c r="AO21" s="289">
        <v>10.53</v>
      </c>
      <c r="AP21" s="290">
        <v>6.73</v>
      </c>
      <c r="AQ21" s="291">
        <v>3.8</v>
      </c>
      <c r="AS21" s="292"/>
      <c r="AT21" s="288"/>
    </row>
    <row r="22" spans="1:46" s="260" customFormat="1" ht="13.2" x14ac:dyDescent="0.2">
      <c r="A22" s="288"/>
      <c r="AK22" s="1109" t="s">
        <v>494</v>
      </c>
      <c r="AL22" s="1110"/>
      <c r="AM22" s="1110"/>
      <c r="AN22" s="1111"/>
      <c r="AO22" s="293">
        <v>98.5</v>
      </c>
      <c r="AP22" s="294">
        <v>96.9</v>
      </c>
      <c r="AQ22" s="295">
        <v>1.6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2"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809732</v>
      </c>
      <c r="AP32" s="303">
        <v>40809</v>
      </c>
      <c r="AQ32" s="304">
        <v>33390</v>
      </c>
      <c r="AR32" s="305">
        <v>22.2</v>
      </c>
    </row>
    <row r="33" spans="1:46" ht="13.5" customHeight="1" x14ac:dyDescent="0.2">
      <c r="A33" s="259"/>
      <c r="AK33" s="1117" t="s">
        <v>499</v>
      </c>
      <c r="AL33" s="1118"/>
      <c r="AM33" s="1118"/>
      <c r="AN33" s="1119"/>
      <c r="AO33" s="303" t="s">
        <v>485</v>
      </c>
      <c r="AP33" s="303" t="s">
        <v>485</v>
      </c>
      <c r="AQ33" s="304" t="s">
        <v>485</v>
      </c>
      <c r="AR33" s="305" t="s">
        <v>485</v>
      </c>
    </row>
    <row r="34" spans="1:46" ht="27" customHeight="1" x14ac:dyDescent="0.2">
      <c r="A34" s="259"/>
      <c r="AK34" s="1117" t="s">
        <v>500</v>
      </c>
      <c r="AL34" s="1118"/>
      <c r="AM34" s="1118"/>
      <c r="AN34" s="1119"/>
      <c r="AO34" s="303" t="s">
        <v>485</v>
      </c>
      <c r="AP34" s="303" t="s">
        <v>485</v>
      </c>
      <c r="AQ34" s="304" t="s">
        <v>485</v>
      </c>
      <c r="AR34" s="305" t="s">
        <v>485</v>
      </c>
    </row>
    <row r="35" spans="1:46" ht="27" customHeight="1" x14ac:dyDescent="0.2">
      <c r="A35" s="259"/>
      <c r="AK35" s="1117" t="s">
        <v>501</v>
      </c>
      <c r="AL35" s="1118"/>
      <c r="AM35" s="1118"/>
      <c r="AN35" s="1119"/>
      <c r="AO35" s="303">
        <v>92309</v>
      </c>
      <c r="AP35" s="303">
        <v>4652</v>
      </c>
      <c r="AQ35" s="304">
        <v>8851</v>
      </c>
      <c r="AR35" s="305">
        <v>-47.4</v>
      </c>
    </row>
    <row r="36" spans="1:46" ht="27" customHeight="1" x14ac:dyDescent="0.2">
      <c r="A36" s="259"/>
      <c r="AK36" s="1117" t="s">
        <v>502</v>
      </c>
      <c r="AL36" s="1118"/>
      <c r="AM36" s="1118"/>
      <c r="AN36" s="1119"/>
      <c r="AO36" s="303">
        <v>19164</v>
      </c>
      <c r="AP36" s="303">
        <v>966</v>
      </c>
      <c r="AQ36" s="304">
        <v>2033</v>
      </c>
      <c r="AR36" s="305">
        <v>-52.5</v>
      </c>
    </row>
    <row r="37" spans="1:46" ht="13.5" customHeight="1" x14ac:dyDescent="0.2">
      <c r="A37" s="259"/>
      <c r="AK37" s="1117" t="s">
        <v>503</v>
      </c>
      <c r="AL37" s="1118"/>
      <c r="AM37" s="1118"/>
      <c r="AN37" s="1119"/>
      <c r="AO37" s="303">
        <v>6830</v>
      </c>
      <c r="AP37" s="303">
        <v>344</v>
      </c>
      <c r="AQ37" s="304">
        <v>640</v>
      </c>
      <c r="AR37" s="305">
        <v>-46.3</v>
      </c>
    </row>
    <row r="38" spans="1:46" ht="27" customHeight="1" x14ac:dyDescent="0.2">
      <c r="A38" s="259"/>
      <c r="AK38" s="1120" t="s">
        <v>504</v>
      </c>
      <c r="AL38" s="1121"/>
      <c r="AM38" s="1121"/>
      <c r="AN38" s="1122"/>
      <c r="AO38" s="306" t="s">
        <v>485</v>
      </c>
      <c r="AP38" s="306" t="s">
        <v>485</v>
      </c>
      <c r="AQ38" s="307">
        <v>1</v>
      </c>
      <c r="AR38" s="295" t="s">
        <v>485</v>
      </c>
      <c r="AS38" s="302"/>
    </row>
    <row r="39" spans="1:46" ht="13.2" x14ac:dyDescent="0.2">
      <c r="A39" s="259"/>
      <c r="AK39" s="1120" t="s">
        <v>505</v>
      </c>
      <c r="AL39" s="1121"/>
      <c r="AM39" s="1121"/>
      <c r="AN39" s="1122"/>
      <c r="AO39" s="303">
        <v>-105588</v>
      </c>
      <c r="AP39" s="303">
        <v>-5321</v>
      </c>
      <c r="AQ39" s="304">
        <v>-3025</v>
      </c>
      <c r="AR39" s="305">
        <v>75.900000000000006</v>
      </c>
      <c r="AS39" s="302"/>
    </row>
    <row r="40" spans="1:46" ht="27" customHeight="1" x14ac:dyDescent="0.2">
      <c r="A40" s="259"/>
      <c r="AK40" s="1117" t="s">
        <v>506</v>
      </c>
      <c r="AL40" s="1118"/>
      <c r="AM40" s="1118"/>
      <c r="AN40" s="1119"/>
      <c r="AO40" s="303">
        <v>-552462</v>
      </c>
      <c r="AP40" s="303">
        <v>-27843</v>
      </c>
      <c r="AQ40" s="304">
        <v>-26876</v>
      </c>
      <c r="AR40" s="305">
        <v>3.6</v>
      </c>
      <c r="AS40" s="302"/>
    </row>
    <row r="41" spans="1:46" ht="13.2" x14ac:dyDescent="0.2">
      <c r="A41" s="259"/>
      <c r="AK41" s="1123" t="s">
        <v>287</v>
      </c>
      <c r="AL41" s="1124"/>
      <c r="AM41" s="1124"/>
      <c r="AN41" s="1125"/>
      <c r="AO41" s="303">
        <v>269985</v>
      </c>
      <c r="AP41" s="303">
        <v>13607</v>
      </c>
      <c r="AQ41" s="304">
        <v>15015</v>
      </c>
      <c r="AR41" s="305">
        <v>-9.4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2" x14ac:dyDescent="0.2">
      <c r="A50" s="259"/>
      <c r="AK50" s="317"/>
      <c r="AL50" s="318"/>
      <c r="AM50" s="1113"/>
      <c r="AN50" s="319" t="s">
        <v>510</v>
      </c>
      <c r="AO50" s="320" t="s">
        <v>511</v>
      </c>
      <c r="AP50" s="321" t="s">
        <v>512</v>
      </c>
      <c r="AQ50" s="322" t="s">
        <v>513</v>
      </c>
      <c r="AR50" s="323" t="s">
        <v>514</v>
      </c>
    </row>
    <row r="51" spans="1:44" ht="13.2" x14ac:dyDescent="0.2">
      <c r="A51" s="259"/>
      <c r="AK51" s="315" t="s">
        <v>515</v>
      </c>
      <c r="AL51" s="316"/>
      <c r="AM51" s="324">
        <v>584083</v>
      </c>
      <c r="AN51" s="325">
        <v>28507</v>
      </c>
      <c r="AO51" s="326">
        <v>-30.8</v>
      </c>
      <c r="AP51" s="327">
        <v>51264</v>
      </c>
      <c r="AQ51" s="328">
        <v>8.1999999999999993</v>
      </c>
      <c r="AR51" s="329">
        <v>-39</v>
      </c>
    </row>
    <row r="52" spans="1:44" ht="13.2" x14ac:dyDescent="0.2">
      <c r="A52" s="259"/>
      <c r="AK52" s="330"/>
      <c r="AL52" s="331" t="s">
        <v>516</v>
      </c>
      <c r="AM52" s="332">
        <v>401540</v>
      </c>
      <c r="AN52" s="333">
        <v>19598</v>
      </c>
      <c r="AO52" s="334">
        <v>-34.9</v>
      </c>
      <c r="AP52" s="335">
        <v>26040</v>
      </c>
      <c r="AQ52" s="336">
        <v>4.5</v>
      </c>
      <c r="AR52" s="337">
        <v>-39.4</v>
      </c>
    </row>
    <row r="53" spans="1:44" ht="13.2" x14ac:dyDescent="0.2">
      <c r="A53" s="259"/>
      <c r="AK53" s="315" t="s">
        <v>517</v>
      </c>
      <c r="AL53" s="316"/>
      <c r="AM53" s="324">
        <v>837696</v>
      </c>
      <c r="AN53" s="325">
        <v>41280</v>
      </c>
      <c r="AO53" s="326">
        <v>44.8</v>
      </c>
      <c r="AP53" s="327">
        <v>52068</v>
      </c>
      <c r="AQ53" s="328">
        <v>1.6</v>
      </c>
      <c r="AR53" s="329">
        <v>43.2</v>
      </c>
    </row>
    <row r="54" spans="1:44" ht="13.2" x14ac:dyDescent="0.2">
      <c r="A54" s="259"/>
      <c r="AK54" s="330"/>
      <c r="AL54" s="331" t="s">
        <v>516</v>
      </c>
      <c r="AM54" s="332">
        <v>338249</v>
      </c>
      <c r="AN54" s="333">
        <v>16668</v>
      </c>
      <c r="AO54" s="334">
        <v>-15</v>
      </c>
      <c r="AP54" s="335">
        <v>26936</v>
      </c>
      <c r="AQ54" s="336">
        <v>3.4</v>
      </c>
      <c r="AR54" s="337">
        <v>-18.399999999999999</v>
      </c>
    </row>
    <row r="55" spans="1:44" ht="13.2" x14ac:dyDescent="0.2">
      <c r="A55" s="259"/>
      <c r="AK55" s="315" t="s">
        <v>518</v>
      </c>
      <c r="AL55" s="316"/>
      <c r="AM55" s="324">
        <v>501956</v>
      </c>
      <c r="AN55" s="325">
        <v>24990</v>
      </c>
      <c r="AO55" s="326">
        <v>-39.5</v>
      </c>
      <c r="AP55" s="327">
        <v>47161</v>
      </c>
      <c r="AQ55" s="328">
        <v>-9.4</v>
      </c>
      <c r="AR55" s="329">
        <v>-30.1</v>
      </c>
    </row>
    <row r="56" spans="1:44" ht="13.2" x14ac:dyDescent="0.2">
      <c r="A56" s="259"/>
      <c r="AK56" s="330"/>
      <c r="AL56" s="331" t="s">
        <v>516</v>
      </c>
      <c r="AM56" s="332">
        <v>299159</v>
      </c>
      <c r="AN56" s="333">
        <v>14894</v>
      </c>
      <c r="AO56" s="334">
        <v>-10.6</v>
      </c>
      <c r="AP56" s="335">
        <v>24595</v>
      </c>
      <c r="AQ56" s="336">
        <v>-8.6999999999999993</v>
      </c>
      <c r="AR56" s="337">
        <v>-1.9</v>
      </c>
    </row>
    <row r="57" spans="1:44" ht="13.2" x14ac:dyDescent="0.2">
      <c r="A57" s="259"/>
      <c r="AK57" s="315" t="s">
        <v>519</v>
      </c>
      <c r="AL57" s="316"/>
      <c r="AM57" s="324">
        <v>674775</v>
      </c>
      <c r="AN57" s="325">
        <v>33852</v>
      </c>
      <c r="AO57" s="326">
        <v>35.5</v>
      </c>
      <c r="AP57" s="327">
        <v>43423</v>
      </c>
      <c r="AQ57" s="328">
        <v>-7.9</v>
      </c>
      <c r="AR57" s="329">
        <v>43.4</v>
      </c>
    </row>
    <row r="58" spans="1:44" ht="13.2" x14ac:dyDescent="0.2">
      <c r="A58" s="259"/>
      <c r="AK58" s="330"/>
      <c r="AL58" s="331" t="s">
        <v>516</v>
      </c>
      <c r="AM58" s="332">
        <v>328659</v>
      </c>
      <c r="AN58" s="333">
        <v>16488</v>
      </c>
      <c r="AO58" s="334">
        <v>10.7</v>
      </c>
      <c r="AP58" s="335">
        <v>22207</v>
      </c>
      <c r="AQ58" s="336">
        <v>-9.6999999999999993</v>
      </c>
      <c r="AR58" s="337">
        <v>20.399999999999999</v>
      </c>
    </row>
    <row r="59" spans="1:44" ht="13.2" x14ac:dyDescent="0.2">
      <c r="A59" s="259"/>
      <c r="AK59" s="315" t="s">
        <v>520</v>
      </c>
      <c r="AL59" s="316"/>
      <c r="AM59" s="324">
        <v>427162</v>
      </c>
      <c r="AN59" s="325">
        <v>21528</v>
      </c>
      <c r="AO59" s="326">
        <v>-36.4</v>
      </c>
      <c r="AP59" s="327">
        <v>45265</v>
      </c>
      <c r="AQ59" s="328">
        <v>4.2</v>
      </c>
      <c r="AR59" s="329">
        <v>-40.6</v>
      </c>
    </row>
    <row r="60" spans="1:44" ht="13.2" x14ac:dyDescent="0.2">
      <c r="A60" s="259"/>
      <c r="AK60" s="330"/>
      <c r="AL60" s="331" t="s">
        <v>516</v>
      </c>
      <c r="AM60" s="332">
        <v>135808</v>
      </c>
      <c r="AN60" s="333">
        <v>6844</v>
      </c>
      <c r="AO60" s="334">
        <v>-58.5</v>
      </c>
      <c r="AP60" s="335">
        <v>22600</v>
      </c>
      <c r="AQ60" s="336">
        <v>1.8</v>
      </c>
      <c r="AR60" s="337">
        <v>-60.3</v>
      </c>
    </row>
    <row r="61" spans="1:44" ht="13.2" x14ac:dyDescent="0.2">
      <c r="A61" s="259"/>
      <c r="AK61" s="315" t="s">
        <v>521</v>
      </c>
      <c r="AL61" s="338"/>
      <c r="AM61" s="324">
        <v>605134</v>
      </c>
      <c r="AN61" s="325">
        <v>30031</v>
      </c>
      <c r="AO61" s="326">
        <v>-5.3</v>
      </c>
      <c r="AP61" s="327">
        <v>47836</v>
      </c>
      <c r="AQ61" s="339">
        <v>-0.7</v>
      </c>
      <c r="AR61" s="329">
        <v>-4.5999999999999996</v>
      </c>
    </row>
    <row r="62" spans="1:44" ht="13.2" x14ac:dyDescent="0.2">
      <c r="A62" s="259"/>
      <c r="AK62" s="330"/>
      <c r="AL62" s="331" t="s">
        <v>516</v>
      </c>
      <c r="AM62" s="332">
        <v>300683</v>
      </c>
      <c r="AN62" s="333">
        <v>14898</v>
      </c>
      <c r="AO62" s="334">
        <v>-21.7</v>
      </c>
      <c r="AP62" s="335">
        <v>24476</v>
      </c>
      <c r="AQ62" s="336">
        <v>-1.7</v>
      </c>
      <c r="AR62" s="337">
        <v>-20</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DLRgIFgpnN+JZXvubis3PrzYZ9Idw/2DoMra/Az79jDVjp4MTd9ij34VeaeGTceKw9S6teHOhVSpDpyyPngmxg==" saltValue="mLFZMZtCNhnMTw5Ounv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y1g+PjbkDsLmemkf/4qwoslG5/aBaKQtkPjxFpsR8TFcRBxAu/wMh8VGJ0DZcvBShlb94XvgE6erSzvnwQANRA==" saltValue="RvDyAYi6DIk8hE+MPJQK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WujrTJu92bz/8hF+ZP5TlgH8uEOH7SyBaBR3Wx4qBmQFqYGB30jVllzVSL6BMSljrd9UeI3UvQagZ/Vm0vjaRw==" saltValue="FzvoEA5k6NV4NsakXOO5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16.91</v>
      </c>
      <c r="G47" s="12">
        <v>15.78</v>
      </c>
      <c r="H47" s="12">
        <v>19.14</v>
      </c>
      <c r="I47" s="12">
        <v>23.92</v>
      </c>
      <c r="J47" s="13">
        <v>23.01</v>
      </c>
    </row>
    <row r="48" spans="2:10" ht="57.75" customHeight="1" x14ac:dyDescent="0.2">
      <c r="B48" s="14"/>
      <c r="C48" s="1128" t="s">
        <v>4</v>
      </c>
      <c r="D48" s="1128"/>
      <c r="E48" s="1129"/>
      <c r="F48" s="15">
        <v>4.38</v>
      </c>
      <c r="G48" s="16">
        <v>7.19</v>
      </c>
      <c r="H48" s="16">
        <v>7.84</v>
      </c>
      <c r="I48" s="16">
        <v>5.75</v>
      </c>
      <c r="J48" s="17">
        <v>5.78</v>
      </c>
    </row>
    <row r="49" spans="2:10" ht="57.75" customHeight="1" thickBot="1" x14ac:dyDescent="0.25">
      <c r="B49" s="18"/>
      <c r="C49" s="1130" t="s">
        <v>5</v>
      </c>
      <c r="D49" s="1130"/>
      <c r="E49" s="1131"/>
      <c r="F49" s="19">
        <v>0.4</v>
      </c>
      <c r="G49" s="20">
        <v>2.42</v>
      </c>
      <c r="H49" s="20">
        <v>5.42</v>
      </c>
      <c r="I49" s="20">
        <v>1.95</v>
      </c>
      <c r="J49" s="21" t="s">
        <v>528</v>
      </c>
    </row>
    <row r="50" spans="2:10" ht="13.2" x14ac:dyDescent="0.2"/>
  </sheetData>
  <sheetProtection algorithmName="SHA-512" hashValue="k6PmGkzv/bfBKQCgXym5+Xo9tsVgvOi2Vwt3cycln4APzLBhJoWShSi/QhJtJNW0SLpa2tRWRavmu5nBgKz2tg==" saltValue="2Q/fjI+yXQh6FyPQBf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529</v>
      </c>
      <c r="D34" s="1136"/>
      <c r="E34" s="1137"/>
      <c r="F34" s="32">
        <v>3.95</v>
      </c>
      <c r="G34" s="33">
        <v>7.19</v>
      </c>
      <c r="H34" s="33">
        <v>7.84</v>
      </c>
      <c r="I34" s="33">
        <v>5.75</v>
      </c>
      <c r="J34" s="34">
        <v>5.77</v>
      </c>
      <c r="K34" s="22"/>
      <c r="L34" s="22"/>
      <c r="M34" s="22"/>
      <c r="N34" s="22"/>
      <c r="O34" s="22"/>
      <c r="P34" s="22"/>
    </row>
    <row r="35" spans="1:16" ht="39" customHeight="1" x14ac:dyDescent="0.2">
      <c r="A35" s="22"/>
      <c r="B35" s="35"/>
      <c r="C35" s="1132" t="s">
        <v>530</v>
      </c>
      <c r="D35" s="1132"/>
      <c r="E35" s="1133"/>
      <c r="F35" s="36">
        <v>1.91</v>
      </c>
      <c r="G35" s="37">
        <v>2.97</v>
      </c>
      <c r="H35" s="37">
        <v>2.1800000000000002</v>
      </c>
      <c r="I35" s="37">
        <v>2.1</v>
      </c>
      <c r="J35" s="38">
        <v>1.92</v>
      </c>
      <c r="K35" s="22"/>
      <c r="L35" s="22"/>
      <c r="M35" s="22"/>
      <c r="N35" s="22"/>
      <c r="O35" s="22"/>
      <c r="P35" s="22"/>
    </row>
    <row r="36" spans="1:16" ht="39" customHeight="1" x14ac:dyDescent="0.2">
      <c r="A36" s="22"/>
      <c r="B36" s="35"/>
      <c r="C36" s="1132" t="s">
        <v>531</v>
      </c>
      <c r="D36" s="1132"/>
      <c r="E36" s="1133"/>
      <c r="F36" s="36">
        <v>0.47</v>
      </c>
      <c r="G36" s="37">
        <v>1.0900000000000001</v>
      </c>
      <c r="H36" s="37">
        <v>1.18</v>
      </c>
      <c r="I36" s="37">
        <v>2.1800000000000002</v>
      </c>
      <c r="J36" s="38">
        <v>1.73</v>
      </c>
      <c r="K36" s="22"/>
      <c r="L36" s="22"/>
      <c r="M36" s="22"/>
      <c r="N36" s="22"/>
      <c r="O36" s="22"/>
      <c r="P36" s="22"/>
    </row>
    <row r="37" spans="1:16" ht="39" customHeight="1" x14ac:dyDescent="0.2">
      <c r="A37" s="22"/>
      <c r="B37" s="35"/>
      <c r="C37" s="1132" t="s">
        <v>532</v>
      </c>
      <c r="D37" s="1132"/>
      <c r="E37" s="1133"/>
      <c r="F37" s="36">
        <v>0.96</v>
      </c>
      <c r="G37" s="37">
        <v>0.88</v>
      </c>
      <c r="H37" s="37">
        <v>0.5</v>
      </c>
      <c r="I37" s="37">
        <v>0.52</v>
      </c>
      <c r="J37" s="38">
        <v>0.09</v>
      </c>
      <c r="K37" s="22"/>
      <c r="L37" s="22"/>
      <c r="M37" s="22"/>
      <c r="N37" s="22"/>
      <c r="O37" s="22"/>
      <c r="P37" s="22"/>
    </row>
    <row r="38" spans="1:16" ht="39" customHeight="1" x14ac:dyDescent="0.2">
      <c r="A38" s="22"/>
      <c r="B38" s="35"/>
      <c r="C38" s="1132" t="s">
        <v>533</v>
      </c>
      <c r="D38" s="1132"/>
      <c r="E38" s="1133"/>
      <c r="F38" s="36">
        <v>0.01</v>
      </c>
      <c r="G38" s="37">
        <v>0</v>
      </c>
      <c r="H38" s="37">
        <v>0</v>
      </c>
      <c r="I38" s="37">
        <v>0</v>
      </c>
      <c r="J38" s="38">
        <v>0.01</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535</v>
      </c>
      <c r="D43" s="1134"/>
      <c r="E43" s="1135"/>
      <c r="F43" s="41">
        <v>0.43</v>
      </c>
      <c r="G43" s="42">
        <v>0</v>
      </c>
      <c r="H43" s="42">
        <v>0</v>
      </c>
      <c r="I43" s="42">
        <v>0</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5pFB+bW07LolEIjAcl3tJv39ybWpgj4qs7pJtwtyRK7LtRi/31jFInKfH+9PbvDBhDziFZAb8PplwEm4T2KA==" saltValue="SZmd0FeJPi+jZjWGoJNv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773</v>
      </c>
      <c r="L45" s="58">
        <v>723</v>
      </c>
      <c r="M45" s="58">
        <v>770</v>
      </c>
      <c r="N45" s="58">
        <v>807</v>
      </c>
      <c r="O45" s="59">
        <v>810</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81</v>
      </c>
      <c r="L48" s="62">
        <v>93</v>
      </c>
      <c r="M48" s="62">
        <v>92</v>
      </c>
      <c r="N48" s="62">
        <v>96</v>
      </c>
      <c r="O48" s="63">
        <v>92</v>
      </c>
      <c r="P48" s="46"/>
      <c r="Q48" s="46"/>
      <c r="R48" s="46"/>
      <c r="S48" s="46"/>
      <c r="T48" s="46"/>
      <c r="U48" s="46"/>
    </row>
    <row r="49" spans="1:21" ht="30.75" customHeight="1" x14ac:dyDescent="0.2">
      <c r="A49" s="46"/>
      <c r="B49" s="1140"/>
      <c r="C49" s="1141"/>
      <c r="D49" s="60"/>
      <c r="E49" s="1146" t="s">
        <v>14</v>
      </c>
      <c r="F49" s="1146"/>
      <c r="G49" s="1146"/>
      <c r="H49" s="1146"/>
      <c r="I49" s="1146"/>
      <c r="J49" s="1147"/>
      <c r="K49" s="61">
        <v>20</v>
      </c>
      <c r="L49" s="62">
        <v>22</v>
      </c>
      <c r="M49" s="62">
        <v>20</v>
      </c>
      <c r="N49" s="62">
        <v>19</v>
      </c>
      <c r="O49" s="63">
        <v>19</v>
      </c>
      <c r="P49" s="46"/>
      <c r="Q49" s="46"/>
      <c r="R49" s="46"/>
      <c r="S49" s="46"/>
      <c r="T49" s="46"/>
      <c r="U49" s="46"/>
    </row>
    <row r="50" spans="1:21" ht="30.75" customHeight="1" x14ac:dyDescent="0.2">
      <c r="A50" s="46"/>
      <c r="B50" s="1140"/>
      <c r="C50" s="1141"/>
      <c r="D50" s="60"/>
      <c r="E50" s="1146" t="s">
        <v>15</v>
      </c>
      <c r="F50" s="1146"/>
      <c r="G50" s="1146"/>
      <c r="H50" s="1146"/>
      <c r="I50" s="1146"/>
      <c r="J50" s="1147"/>
      <c r="K50" s="61">
        <v>7</v>
      </c>
      <c r="L50" s="62">
        <v>7</v>
      </c>
      <c r="M50" s="62">
        <v>7</v>
      </c>
      <c r="N50" s="62">
        <v>7</v>
      </c>
      <c r="O50" s="63">
        <v>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639</v>
      </c>
      <c r="L52" s="62">
        <v>667</v>
      </c>
      <c r="M52" s="62">
        <v>688</v>
      </c>
      <c r="N52" s="62">
        <v>688</v>
      </c>
      <c r="O52" s="63">
        <v>658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242</v>
      </c>
      <c r="L53" s="67">
        <v>178</v>
      </c>
      <c r="M53" s="67">
        <v>201</v>
      </c>
      <c r="N53" s="67">
        <v>241</v>
      </c>
      <c r="O53" s="68">
        <v>270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566</v>
      </c>
      <c r="L58" s="82" t="s">
        <v>566</v>
      </c>
      <c r="M58" s="82" t="s">
        <v>566</v>
      </c>
      <c r="N58" s="82" t="s">
        <v>566</v>
      </c>
      <c r="O58" s="83" t="s">
        <v>566</v>
      </c>
    </row>
    <row r="59" spans="1:21" ht="31.5" customHeight="1" x14ac:dyDescent="0.2">
      <c r="B59" s="1156"/>
      <c r="C59" s="1157"/>
      <c r="D59" s="1163" t="s">
        <v>26</v>
      </c>
      <c r="E59" s="1164"/>
      <c r="F59" s="1164"/>
      <c r="G59" s="1164"/>
      <c r="H59" s="1164"/>
      <c r="I59" s="1164"/>
      <c r="J59" s="1165"/>
      <c r="K59" s="84" t="s">
        <v>566</v>
      </c>
      <c r="L59" s="85" t="s">
        <v>566</v>
      </c>
      <c r="M59" s="85" t="s">
        <v>566</v>
      </c>
      <c r="N59" s="85" t="s">
        <v>566</v>
      </c>
      <c r="O59" s="86" t="s">
        <v>566</v>
      </c>
    </row>
    <row r="60" spans="1:21" ht="31.5" customHeight="1" thickBot="1" x14ac:dyDescent="0.25">
      <c r="B60" s="1158"/>
      <c r="C60" s="1159"/>
      <c r="D60" s="1166" t="s">
        <v>27</v>
      </c>
      <c r="E60" s="1167"/>
      <c r="F60" s="1167"/>
      <c r="G60" s="1167"/>
      <c r="H60" s="1167"/>
      <c r="I60" s="1167"/>
      <c r="J60" s="1168"/>
      <c r="K60" s="87" t="s">
        <v>566</v>
      </c>
      <c r="L60" s="88" t="s">
        <v>566</v>
      </c>
      <c r="M60" s="88" t="s">
        <v>566</v>
      </c>
      <c r="N60" s="88" t="s">
        <v>566</v>
      </c>
      <c r="O60" s="89" t="s">
        <v>566</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nKEcpe1H9luxpNo7DRwdwgQwBz1dNF2CtBmVfsnlfQNwgq6RwFNToxBDPN4hMkEL4OjnohPNvnqNofqFpv2rA==" saltValue="GQS8v0JVG1JuB6nChq944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7376</v>
      </c>
      <c r="J41" s="343">
        <v>7382</v>
      </c>
      <c r="K41" s="343">
        <v>7139</v>
      </c>
      <c r="L41" s="343">
        <v>6671</v>
      </c>
      <c r="M41" s="344">
        <v>6132</v>
      </c>
    </row>
    <row r="42" spans="2:13" ht="27.75" customHeight="1" x14ac:dyDescent="0.2">
      <c r="B42" s="1171"/>
      <c r="C42" s="1172"/>
      <c r="D42" s="104"/>
      <c r="E42" s="1177" t="s">
        <v>32</v>
      </c>
      <c r="F42" s="1177"/>
      <c r="G42" s="1177"/>
      <c r="H42" s="1178"/>
      <c r="I42" s="345">
        <v>276</v>
      </c>
      <c r="J42" s="346">
        <v>243</v>
      </c>
      <c r="K42" s="346">
        <v>212</v>
      </c>
      <c r="L42" s="346">
        <v>238</v>
      </c>
      <c r="M42" s="347">
        <v>476</v>
      </c>
    </row>
    <row r="43" spans="2:13" ht="27.75" customHeight="1" x14ac:dyDescent="0.2">
      <c r="B43" s="1171"/>
      <c r="C43" s="1172"/>
      <c r="D43" s="104"/>
      <c r="E43" s="1177" t="s">
        <v>33</v>
      </c>
      <c r="F43" s="1177"/>
      <c r="G43" s="1177"/>
      <c r="H43" s="1178"/>
      <c r="I43" s="345">
        <v>977</v>
      </c>
      <c r="J43" s="346">
        <v>1022</v>
      </c>
      <c r="K43" s="346">
        <v>1028</v>
      </c>
      <c r="L43" s="346">
        <v>1050</v>
      </c>
      <c r="M43" s="347">
        <v>1010</v>
      </c>
    </row>
    <row r="44" spans="2:13" ht="27.75" customHeight="1" x14ac:dyDescent="0.2">
      <c r="B44" s="1171"/>
      <c r="C44" s="1172"/>
      <c r="D44" s="104"/>
      <c r="E44" s="1177" t="s">
        <v>34</v>
      </c>
      <c r="F44" s="1177"/>
      <c r="G44" s="1177"/>
      <c r="H44" s="1178"/>
      <c r="I44" s="345">
        <v>148</v>
      </c>
      <c r="J44" s="346">
        <v>125</v>
      </c>
      <c r="K44" s="346">
        <v>103</v>
      </c>
      <c r="L44" s="346">
        <v>131</v>
      </c>
      <c r="M44" s="347">
        <v>141</v>
      </c>
    </row>
    <row r="45" spans="2:13" ht="27.75" customHeight="1" x14ac:dyDescent="0.2">
      <c r="B45" s="1171"/>
      <c r="C45" s="1172"/>
      <c r="D45" s="104"/>
      <c r="E45" s="1177" t="s">
        <v>35</v>
      </c>
      <c r="F45" s="1177"/>
      <c r="G45" s="1177"/>
      <c r="H45" s="1178"/>
      <c r="I45" s="345">
        <v>1991</v>
      </c>
      <c r="J45" s="346">
        <v>1920</v>
      </c>
      <c r="K45" s="346">
        <v>1839</v>
      </c>
      <c r="L45" s="346">
        <v>2130</v>
      </c>
      <c r="M45" s="347">
        <v>1866</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2525</v>
      </c>
      <c r="J50" s="346">
        <v>2664</v>
      </c>
      <c r="K50" s="346">
        <v>3362</v>
      </c>
      <c r="L50" s="346">
        <v>3768</v>
      </c>
      <c r="M50" s="347">
        <v>3668</v>
      </c>
    </row>
    <row r="51" spans="2:13" ht="27.75" customHeight="1" x14ac:dyDescent="0.2">
      <c r="B51" s="1171"/>
      <c r="C51" s="1172"/>
      <c r="D51" s="104"/>
      <c r="E51" s="1177" t="s">
        <v>42</v>
      </c>
      <c r="F51" s="1177"/>
      <c r="G51" s="1177"/>
      <c r="H51" s="1178"/>
      <c r="I51" s="345">
        <v>757</v>
      </c>
      <c r="J51" s="346">
        <v>819</v>
      </c>
      <c r="K51" s="346">
        <v>683</v>
      </c>
      <c r="L51" s="346">
        <v>667</v>
      </c>
      <c r="M51" s="347">
        <v>635</v>
      </c>
    </row>
    <row r="52" spans="2:13" ht="27.75" customHeight="1" x14ac:dyDescent="0.2">
      <c r="B52" s="1173"/>
      <c r="C52" s="1174"/>
      <c r="D52" s="104"/>
      <c r="E52" s="1177" t="s">
        <v>43</v>
      </c>
      <c r="F52" s="1177"/>
      <c r="G52" s="1177"/>
      <c r="H52" s="1178"/>
      <c r="I52" s="345">
        <v>6706</v>
      </c>
      <c r="J52" s="346">
        <v>6596</v>
      </c>
      <c r="K52" s="346">
        <v>6405</v>
      </c>
      <c r="L52" s="346">
        <v>6064</v>
      </c>
      <c r="M52" s="347">
        <v>5692</v>
      </c>
    </row>
    <row r="53" spans="2:13" ht="27.75" customHeight="1" thickBot="1" x14ac:dyDescent="0.25">
      <c r="B53" s="1184" t="s">
        <v>19</v>
      </c>
      <c r="C53" s="1185"/>
      <c r="D53" s="108"/>
      <c r="E53" s="1186" t="s">
        <v>44</v>
      </c>
      <c r="F53" s="1186"/>
      <c r="G53" s="1186"/>
      <c r="H53" s="1187"/>
      <c r="I53" s="348">
        <v>780</v>
      </c>
      <c r="J53" s="349">
        <v>613</v>
      </c>
      <c r="K53" s="349">
        <v>-130</v>
      </c>
      <c r="L53" s="349">
        <v>-278</v>
      </c>
      <c r="M53" s="350">
        <v>-370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I2w08gUKo3hUgQ5vGcoICYfW+6rjuYUQSrwtSIN5FBPQbFPJCgEVIKuysKvO3N87sD5Y/BeCkOHX97wdYXLICw==" saltValue="HnOuwwCMT4jB5Ks6GeDu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950</v>
      </c>
      <c r="G55" s="120">
        <v>1156</v>
      </c>
      <c r="H55" s="121">
        <v>1138</v>
      </c>
    </row>
    <row r="56" spans="2:8" ht="52.5" customHeight="1" x14ac:dyDescent="0.2">
      <c r="B56" s="122"/>
      <c r="C56" s="1198" t="s">
        <v>47</v>
      </c>
      <c r="D56" s="1198"/>
      <c r="E56" s="1199"/>
      <c r="F56" s="123">
        <v>86</v>
      </c>
      <c r="G56" s="123">
        <v>86</v>
      </c>
      <c r="H56" s="124">
        <v>112</v>
      </c>
    </row>
    <row r="57" spans="2:8" ht="53.25" customHeight="1" x14ac:dyDescent="0.2">
      <c r="B57" s="122"/>
      <c r="C57" s="1200" t="s">
        <v>48</v>
      </c>
      <c r="D57" s="1200"/>
      <c r="E57" s="1201"/>
      <c r="F57" s="125">
        <v>1441</v>
      </c>
      <c r="G57" s="125">
        <v>1610</v>
      </c>
      <c r="H57" s="126">
        <v>1566</v>
      </c>
    </row>
    <row r="58" spans="2:8" ht="45.75" customHeight="1" x14ac:dyDescent="0.2">
      <c r="B58" s="127"/>
      <c r="C58" s="1188" t="s">
        <v>541</v>
      </c>
      <c r="D58" s="1189"/>
      <c r="E58" s="1190"/>
      <c r="F58" s="128">
        <v>571</v>
      </c>
      <c r="G58" s="128">
        <v>571</v>
      </c>
      <c r="H58" s="129">
        <v>571</v>
      </c>
    </row>
    <row r="59" spans="2:8" ht="45.75" customHeight="1" x14ac:dyDescent="0.2">
      <c r="B59" s="127"/>
      <c r="C59" s="1188" t="s">
        <v>542</v>
      </c>
      <c r="D59" s="1189"/>
      <c r="E59" s="1190"/>
      <c r="F59" s="128">
        <v>303</v>
      </c>
      <c r="G59" s="128">
        <v>413</v>
      </c>
      <c r="H59" s="129">
        <v>416</v>
      </c>
    </row>
    <row r="60" spans="2:8" ht="45.75" customHeight="1" x14ac:dyDescent="0.2">
      <c r="B60" s="127"/>
      <c r="C60" s="1188" t="s">
        <v>543</v>
      </c>
      <c r="D60" s="1189"/>
      <c r="E60" s="1190"/>
      <c r="F60" s="128">
        <v>253</v>
      </c>
      <c r="G60" s="128">
        <v>316</v>
      </c>
      <c r="H60" s="129">
        <v>293</v>
      </c>
    </row>
    <row r="61" spans="2:8" ht="45.75" customHeight="1" x14ac:dyDescent="0.2">
      <c r="B61" s="127"/>
      <c r="C61" s="1188" t="s">
        <v>544</v>
      </c>
      <c r="D61" s="1189"/>
      <c r="E61" s="1190"/>
      <c r="F61" s="128">
        <v>138</v>
      </c>
      <c r="G61" s="128">
        <v>138</v>
      </c>
      <c r="H61" s="129">
        <v>138</v>
      </c>
    </row>
    <row r="62" spans="2:8" ht="45.75" customHeight="1" thickBot="1" x14ac:dyDescent="0.25">
      <c r="B62" s="130"/>
      <c r="C62" s="1191" t="s">
        <v>545</v>
      </c>
      <c r="D62" s="1192"/>
      <c r="E62" s="1193"/>
      <c r="F62" s="131">
        <v>90</v>
      </c>
      <c r="G62" s="131">
        <v>93</v>
      </c>
      <c r="H62" s="132">
        <v>93</v>
      </c>
    </row>
    <row r="63" spans="2:8" ht="52.5" customHeight="1" thickBot="1" x14ac:dyDescent="0.25">
      <c r="B63" s="133"/>
      <c r="C63" s="1194" t="s">
        <v>49</v>
      </c>
      <c r="D63" s="1194"/>
      <c r="E63" s="1195"/>
      <c r="F63" s="134">
        <v>2477</v>
      </c>
      <c r="G63" s="134">
        <v>2852</v>
      </c>
      <c r="H63" s="135">
        <v>2815</v>
      </c>
    </row>
    <row r="64" spans="2:8" ht="13.2" x14ac:dyDescent="0.2"/>
  </sheetData>
  <sheetProtection algorithmName="SHA-512" hashValue="R4KFexdbySGr31jkUa7l26LXAIvv65UPrgqUq2T+UkGzHspHRCkjgcmGqsivTX2lQdwBaIa2FejWQbbrZzc82g==" saltValue="yKubNh6nXNIjIEj+lmts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28507</v>
      </c>
      <c r="E3" s="154"/>
      <c r="F3" s="155">
        <v>51264</v>
      </c>
      <c r="G3" s="156"/>
      <c r="H3" s="157"/>
    </row>
    <row r="4" spans="1:8" x14ac:dyDescent="0.2">
      <c r="A4" s="158"/>
      <c r="B4" s="159"/>
      <c r="C4" s="160"/>
      <c r="D4" s="161">
        <v>19598</v>
      </c>
      <c r="E4" s="162"/>
      <c r="F4" s="163">
        <v>26040</v>
      </c>
      <c r="G4" s="164"/>
      <c r="H4" s="165"/>
    </row>
    <row r="5" spans="1:8" x14ac:dyDescent="0.2">
      <c r="A5" s="146" t="s">
        <v>517</v>
      </c>
      <c r="B5" s="151"/>
      <c r="C5" s="152"/>
      <c r="D5" s="153">
        <v>41280</v>
      </c>
      <c r="E5" s="154"/>
      <c r="F5" s="155">
        <v>52068</v>
      </c>
      <c r="G5" s="156"/>
      <c r="H5" s="157"/>
    </row>
    <row r="6" spans="1:8" x14ac:dyDescent="0.2">
      <c r="A6" s="158"/>
      <c r="B6" s="159"/>
      <c r="C6" s="160"/>
      <c r="D6" s="161">
        <v>16668</v>
      </c>
      <c r="E6" s="162"/>
      <c r="F6" s="163">
        <v>26936</v>
      </c>
      <c r="G6" s="164"/>
      <c r="H6" s="165"/>
    </row>
    <row r="7" spans="1:8" x14ac:dyDescent="0.2">
      <c r="A7" s="146" t="s">
        <v>518</v>
      </c>
      <c r="B7" s="151"/>
      <c r="C7" s="152"/>
      <c r="D7" s="153">
        <v>24990</v>
      </c>
      <c r="E7" s="154"/>
      <c r="F7" s="155">
        <v>47161</v>
      </c>
      <c r="G7" s="156"/>
      <c r="H7" s="157"/>
    </row>
    <row r="8" spans="1:8" x14ac:dyDescent="0.2">
      <c r="A8" s="158"/>
      <c r="B8" s="159"/>
      <c r="C8" s="160"/>
      <c r="D8" s="161">
        <v>14894</v>
      </c>
      <c r="E8" s="162"/>
      <c r="F8" s="163">
        <v>24595</v>
      </c>
      <c r="G8" s="164"/>
      <c r="H8" s="165"/>
    </row>
    <row r="9" spans="1:8" x14ac:dyDescent="0.2">
      <c r="A9" s="146" t="s">
        <v>519</v>
      </c>
      <c r="B9" s="151"/>
      <c r="C9" s="152"/>
      <c r="D9" s="153">
        <v>33852</v>
      </c>
      <c r="E9" s="154"/>
      <c r="F9" s="155">
        <v>43423</v>
      </c>
      <c r="G9" s="156"/>
      <c r="H9" s="157"/>
    </row>
    <row r="10" spans="1:8" x14ac:dyDescent="0.2">
      <c r="A10" s="158"/>
      <c r="B10" s="159"/>
      <c r="C10" s="160"/>
      <c r="D10" s="161">
        <v>16488</v>
      </c>
      <c r="E10" s="162"/>
      <c r="F10" s="163">
        <v>22207</v>
      </c>
      <c r="G10" s="164"/>
      <c r="H10" s="165"/>
    </row>
    <row r="11" spans="1:8" x14ac:dyDescent="0.2">
      <c r="A11" s="146" t="s">
        <v>520</v>
      </c>
      <c r="B11" s="151"/>
      <c r="C11" s="152"/>
      <c r="D11" s="153">
        <v>21528</v>
      </c>
      <c r="E11" s="154"/>
      <c r="F11" s="155">
        <v>45265</v>
      </c>
      <c r="G11" s="156"/>
      <c r="H11" s="157"/>
    </row>
    <row r="12" spans="1:8" x14ac:dyDescent="0.2">
      <c r="A12" s="158"/>
      <c r="B12" s="159"/>
      <c r="C12" s="166"/>
      <c r="D12" s="161">
        <v>6844</v>
      </c>
      <c r="E12" s="162"/>
      <c r="F12" s="163">
        <v>22600</v>
      </c>
      <c r="G12" s="164"/>
      <c r="H12" s="165"/>
    </row>
    <row r="13" spans="1:8" x14ac:dyDescent="0.2">
      <c r="A13" s="146"/>
      <c r="B13" s="151"/>
      <c r="C13" s="152"/>
      <c r="D13" s="153">
        <v>30031</v>
      </c>
      <c r="E13" s="154"/>
      <c r="F13" s="155">
        <v>47836</v>
      </c>
      <c r="G13" s="167"/>
      <c r="H13" s="157"/>
    </row>
    <row r="14" spans="1:8" x14ac:dyDescent="0.2">
      <c r="A14" s="158"/>
      <c r="B14" s="159"/>
      <c r="C14" s="160"/>
      <c r="D14" s="161">
        <v>14898</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4.38</v>
      </c>
      <c r="C19" s="168">
        <f>ROUND(VALUE(SUBSTITUTE(実質収支比率等に係る経年分析!G$48,"▲","-")),2)</f>
        <v>7.19</v>
      </c>
      <c r="D19" s="168">
        <f>ROUND(VALUE(SUBSTITUTE(実質収支比率等に係る経年分析!H$48,"▲","-")),2)</f>
        <v>7.84</v>
      </c>
      <c r="E19" s="168">
        <f>ROUND(VALUE(SUBSTITUTE(実質収支比率等に係る経年分析!I$48,"▲","-")),2)</f>
        <v>5.75</v>
      </c>
      <c r="F19" s="168">
        <f>ROUND(VALUE(SUBSTITUTE(実質収支比率等に係る経年分析!J$48,"▲","-")),2)</f>
        <v>5.78</v>
      </c>
    </row>
    <row r="20" spans="1:11" x14ac:dyDescent="0.2">
      <c r="A20" s="168" t="s">
        <v>53</v>
      </c>
      <c r="B20" s="168">
        <f>ROUND(VALUE(SUBSTITUTE(実質収支比率等に係る経年分析!F$47,"▲","-")),2)</f>
        <v>16.91</v>
      </c>
      <c r="C20" s="168">
        <f>ROUND(VALUE(SUBSTITUTE(実質収支比率等に係る経年分析!G$47,"▲","-")),2)</f>
        <v>15.78</v>
      </c>
      <c r="D20" s="168">
        <f>ROUND(VALUE(SUBSTITUTE(実質収支比率等に係る経年分析!H$47,"▲","-")),2)</f>
        <v>19.14</v>
      </c>
      <c r="E20" s="168">
        <f>ROUND(VALUE(SUBSTITUTE(実質収支比率等に係る経年分析!I$47,"▲","-")),2)</f>
        <v>23.92</v>
      </c>
      <c r="F20" s="168">
        <f>ROUND(VALUE(SUBSTITUTE(実質収支比率等に係る経年分析!J$47,"▲","-")),2)</f>
        <v>23.01</v>
      </c>
    </row>
    <row r="21" spans="1:11" x14ac:dyDescent="0.2">
      <c r="A21" s="168" t="s">
        <v>54</v>
      </c>
      <c r="B21" s="168">
        <f>IF(ISNUMBER(VALUE(SUBSTITUTE(実質収支比率等に係る経年分析!F$49,"▲","-"))),ROUND(VALUE(SUBSTITUTE(実質収支比率等に係る経年分析!F$49,"▲","-")),2),NA())</f>
        <v>0.4</v>
      </c>
      <c r="C21" s="168">
        <f>IF(ISNUMBER(VALUE(SUBSTITUTE(実質収支比率等に係る経年分析!G$49,"▲","-"))),ROUND(VALUE(SUBSTITUTE(実質収支比率等に係る経年分析!G$49,"▲","-")),2),NA())</f>
        <v>2.42</v>
      </c>
      <c r="D21" s="168">
        <f>IF(ISNUMBER(VALUE(SUBSTITUTE(実質収支比率等に係る経年分析!H$49,"▲","-"))),ROUND(VALUE(SUBSTITUTE(実質収支比率等に係る経年分析!H$49,"▲","-")),2),NA())</f>
        <v>5.42</v>
      </c>
      <c r="E21" s="168">
        <f>IF(ISNUMBER(VALUE(SUBSTITUTE(実質収支比率等に係る経年分析!I$49,"▲","-"))),ROUND(VALUE(SUBSTITUTE(実質収支比率等に係る経年分析!I$49,"▲","-")),2),NA())</f>
        <v>1.95</v>
      </c>
      <c r="F21" s="168">
        <f>IF(ISNUMBER(VALUE(SUBSTITUTE(実質収支比率等に係る経年分析!J$49,"▲","-"))),ROUND(VALUE(SUBSTITUTE(実質収支比率等に係る経年分析!J$49,"▲","-")),2),NA())</f>
        <v>-0.22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0.09</v>
      </c>
    </row>
    <row r="34" spans="1:16" x14ac:dyDescent="0.2">
      <c r="A34" s="169" t="str">
        <f>IF(連結実質赤字比率に係る赤字・黒字の構成分析!C$36="",NA(),連結実質赤字比率に係る赤字・黒字の構成分析!C$36)</f>
        <v>栄町下水道事業会計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2.1800000000000002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2.1800000000000002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639</v>
      </c>
      <c r="E42" s="170"/>
      <c r="F42" s="170"/>
      <c r="G42" s="170">
        <f>'実質公債費比率（分子）の構造'!L$52</f>
        <v>667</v>
      </c>
      <c r="H42" s="170"/>
      <c r="I42" s="170"/>
      <c r="J42" s="170">
        <f>'実質公債費比率（分子）の構造'!M$52</f>
        <v>688</v>
      </c>
      <c r="K42" s="170"/>
      <c r="L42" s="170"/>
      <c r="M42" s="170">
        <f>'実質公債費比率（分子）の構造'!N$52</f>
        <v>688</v>
      </c>
      <c r="N42" s="170"/>
      <c r="O42" s="170"/>
      <c r="P42" s="170">
        <f>'実質公債費比率（分子）の構造'!O$52</f>
        <v>658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7</v>
      </c>
      <c r="C44" s="170"/>
      <c r="D44" s="170"/>
      <c r="E44" s="170">
        <f>'実質公債費比率（分子）の構造'!L$50</f>
        <v>7</v>
      </c>
      <c r="F44" s="170"/>
      <c r="G44" s="170"/>
      <c r="H44" s="170">
        <f>'実質公債費比率（分子）の構造'!M$50</f>
        <v>7</v>
      </c>
      <c r="I44" s="170"/>
      <c r="J44" s="170"/>
      <c r="K44" s="170">
        <f>'実質公債費比率（分子）の構造'!N$50</f>
        <v>7</v>
      </c>
      <c r="L44" s="170"/>
      <c r="M44" s="170"/>
      <c r="N44" s="170">
        <f>'実質公債費比率（分子）の構造'!O$50</f>
        <v>7</v>
      </c>
      <c r="O44" s="170"/>
      <c r="P44" s="170"/>
    </row>
    <row r="45" spans="1:16" x14ac:dyDescent="0.2">
      <c r="A45" s="170" t="s">
        <v>63</v>
      </c>
      <c r="B45" s="170">
        <f>'実質公債費比率（分子）の構造'!K$49</f>
        <v>20</v>
      </c>
      <c r="C45" s="170"/>
      <c r="D45" s="170"/>
      <c r="E45" s="170">
        <f>'実質公債費比率（分子）の構造'!L$49</f>
        <v>22</v>
      </c>
      <c r="F45" s="170"/>
      <c r="G45" s="170"/>
      <c r="H45" s="170">
        <f>'実質公債費比率（分子）の構造'!M$49</f>
        <v>20</v>
      </c>
      <c r="I45" s="170"/>
      <c r="J45" s="170"/>
      <c r="K45" s="170">
        <f>'実質公債費比率（分子）の構造'!N$49</f>
        <v>19</v>
      </c>
      <c r="L45" s="170"/>
      <c r="M45" s="170"/>
      <c r="N45" s="170">
        <f>'実質公債費比率（分子）の構造'!O$49</f>
        <v>19</v>
      </c>
      <c r="O45" s="170"/>
      <c r="P45" s="170"/>
    </row>
    <row r="46" spans="1:16" x14ac:dyDescent="0.2">
      <c r="A46" s="170" t="s">
        <v>64</v>
      </c>
      <c r="B46" s="170">
        <f>'実質公債費比率（分子）の構造'!K$48</f>
        <v>81</v>
      </c>
      <c r="C46" s="170"/>
      <c r="D46" s="170"/>
      <c r="E46" s="170">
        <f>'実質公債費比率（分子）の構造'!L$48</f>
        <v>93</v>
      </c>
      <c r="F46" s="170"/>
      <c r="G46" s="170"/>
      <c r="H46" s="170">
        <f>'実質公債費比率（分子）の構造'!M$48</f>
        <v>92</v>
      </c>
      <c r="I46" s="170"/>
      <c r="J46" s="170"/>
      <c r="K46" s="170">
        <f>'実質公債費比率（分子）の構造'!N$48</f>
        <v>96</v>
      </c>
      <c r="L46" s="170"/>
      <c r="M46" s="170"/>
      <c r="N46" s="170">
        <f>'実質公債費比率（分子）の構造'!O$48</f>
        <v>92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773</v>
      </c>
      <c r="C49" s="170"/>
      <c r="D49" s="170"/>
      <c r="E49" s="170">
        <f>'実質公債費比率（分子）の構造'!L$45</f>
        <v>723</v>
      </c>
      <c r="F49" s="170"/>
      <c r="G49" s="170"/>
      <c r="H49" s="170">
        <f>'実質公債費比率（分子）の構造'!M$45</f>
        <v>770</v>
      </c>
      <c r="I49" s="170"/>
      <c r="J49" s="170"/>
      <c r="K49" s="170">
        <f>'実質公債費比率（分子）の構造'!N$45</f>
        <v>807</v>
      </c>
      <c r="L49" s="170"/>
      <c r="M49" s="170"/>
      <c r="N49" s="170">
        <f>'実質公債費比率（分子）の構造'!O$45</f>
        <v>810</v>
      </c>
      <c r="O49" s="170"/>
      <c r="P49" s="170"/>
    </row>
    <row r="50" spans="1:16" x14ac:dyDescent="0.2">
      <c r="A50" s="170" t="s">
        <v>67</v>
      </c>
      <c r="B50" s="170" t="e">
        <f>NA()</f>
        <v>#N/A</v>
      </c>
      <c r="C50" s="170">
        <f>IF(ISNUMBER('実質公債費比率（分子）の構造'!K$53),'実質公債費比率（分子）の構造'!K$53,NA())</f>
        <v>242</v>
      </c>
      <c r="D50" s="170" t="e">
        <f>NA()</f>
        <v>#N/A</v>
      </c>
      <c r="E50" s="170" t="e">
        <f>NA()</f>
        <v>#N/A</v>
      </c>
      <c r="F50" s="170">
        <f>IF(ISNUMBER('実質公債費比率（分子）の構造'!L$53),'実質公債費比率（分子）の構造'!L$53,NA())</f>
        <v>178</v>
      </c>
      <c r="G50" s="170" t="e">
        <f>NA()</f>
        <v>#N/A</v>
      </c>
      <c r="H50" s="170" t="e">
        <f>NA()</f>
        <v>#N/A</v>
      </c>
      <c r="I50" s="170">
        <f>IF(ISNUMBER('実質公債費比率（分子）の構造'!M$53),'実質公債費比率（分子）の構造'!M$53,NA())</f>
        <v>201</v>
      </c>
      <c r="J50" s="170" t="e">
        <f>NA()</f>
        <v>#N/A</v>
      </c>
      <c r="K50" s="170" t="e">
        <f>NA()</f>
        <v>#N/A</v>
      </c>
      <c r="L50" s="170">
        <f>IF(ISNUMBER('実質公債費比率（分子）の構造'!N$53),'実質公債費比率（分子）の構造'!N$53,NA())</f>
        <v>241</v>
      </c>
      <c r="M50" s="170" t="e">
        <f>NA()</f>
        <v>#N/A</v>
      </c>
      <c r="N50" s="170" t="e">
        <f>NA()</f>
        <v>#N/A</v>
      </c>
      <c r="O50" s="170">
        <f>IF(ISNUMBER('実質公債費比率（分子）の構造'!O$53),'実質公債費比率（分子）の構造'!O$53,NA())</f>
        <v>270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6706</v>
      </c>
      <c r="E56" s="169"/>
      <c r="F56" s="169"/>
      <c r="G56" s="169">
        <f>'将来負担比率（分子）の構造'!J$52</f>
        <v>6596</v>
      </c>
      <c r="H56" s="169"/>
      <c r="I56" s="169"/>
      <c r="J56" s="169">
        <f>'将来負担比率（分子）の構造'!K$52</f>
        <v>6405</v>
      </c>
      <c r="K56" s="169"/>
      <c r="L56" s="169"/>
      <c r="M56" s="169">
        <f>'将来負担比率（分子）の構造'!L$52</f>
        <v>6064</v>
      </c>
      <c r="N56" s="169"/>
      <c r="O56" s="169"/>
      <c r="P56" s="169">
        <f>'将来負担比率（分子）の構造'!M$52</f>
        <v>5692</v>
      </c>
    </row>
    <row r="57" spans="1:16" x14ac:dyDescent="0.2">
      <c r="A57" s="169" t="s">
        <v>42</v>
      </c>
      <c r="B57" s="169"/>
      <c r="C57" s="169"/>
      <c r="D57" s="169">
        <f>'将来負担比率（分子）の構造'!I$51</f>
        <v>757</v>
      </c>
      <c r="E57" s="169"/>
      <c r="F57" s="169"/>
      <c r="G57" s="169">
        <f>'将来負担比率（分子）の構造'!J$51</f>
        <v>819</v>
      </c>
      <c r="H57" s="169"/>
      <c r="I57" s="169"/>
      <c r="J57" s="169">
        <f>'将来負担比率（分子）の構造'!K$51</f>
        <v>683</v>
      </c>
      <c r="K57" s="169"/>
      <c r="L57" s="169"/>
      <c r="M57" s="169">
        <f>'将来負担比率（分子）の構造'!L$51</f>
        <v>667</v>
      </c>
      <c r="N57" s="169"/>
      <c r="O57" s="169"/>
      <c r="P57" s="169">
        <f>'将来負担比率（分子）の構造'!M$51</f>
        <v>635</v>
      </c>
    </row>
    <row r="58" spans="1:16" x14ac:dyDescent="0.2">
      <c r="A58" s="169" t="s">
        <v>41</v>
      </c>
      <c r="B58" s="169"/>
      <c r="C58" s="169"/>
      <c r="D58" s="169">
        <f>'将来負担比率（分子）の構造'!I$50</f>
        <v>2525</v>
      </c>
      <c r="E58" s="169"/>
      <c r="F58" s="169"/>
      <c r="G58" s="169">
        <f>'将来負担比率（分子）の構造'!J$50</f>
        <v>2664</v>
      </c>
      <c r="H58" s="169"/>
      <c r="I58" s="169"/>
      <c r="J58" s="169">
        <f>'将来負担比率（分子）の構造'!K$50</f>
        <v>3362</v>
      </c>
      <c r="K58" s="169"/>
      <c r="L58" s="169"/>
      <c r="M58" s="169">
        <f>'将来負担比率（分子）の構造'!L$50</f>
        <v>3768</v>
      </c>
      <c r="N58" s="169"/>
      <c r="O58" s="169"/>
      <c r="P58" s="169">
        <f>'将来負担比率（分子）の構造'!M$50</f>
        <v>3668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1991</v>
      </c>
      <c r="C62" s="169"/>
      <c r="D62" s="169"/>
      <c r="E62" s="169">
        <f>'将来負担比率（分子）の構造'!J$45</f>
        <v>1920</v>
      </c>
      <c r="F62" s="169"/>
      <c r="G62" s="169"/>
      <c r="H62" s="169">
        <f>'将来負担比率（分子）の構造'!K$45</f>
        <v>1839</v>
      </c>
      <c r="I62" s="169"/>
      <c r="J62" s="169"/>
      <c r="K62" s="169">
        <f>'将来負担比率（分子）の構造'!L$45</f>
        <v>2130</v>
      </c>
      <c r="L62" s="169"/>
      <c r="M62" s="169"/>
      <c r="N62" s="169">
        <f>'将来負担比率（分子）の構造'!M$45</f>
        <v>1866</v>
      </c>
      <c r="O62" s="169"/>
      <c r="P62" s="169"/>
    </row>
    <row r="63" spans="1:16" x14ac:dyDescent="0.2">
      <c r="A63" s="169" t="s">
        <v>34</v>
      </c>
      <c r="B63" s="169">
        <f>'将来負担比率（分子）の構造'!I$44</f>
        <v>148</v>
      </c>
      <c r="C63" s="169"/>
      <c r="D63" s="169"/>
      <c r="E63" s="169">
        <f>'将来負担比率（分子）の構造'!J$44</f>
        <v>125</v>
      </c>
      <c r="F63" s="169"/>
      <c r="G63" s="169"/>
      <c r="H63" s="169">
        <f>'将来負担比率（分子）の構造'!K$44</f>
        <v>103</v>
      </c>
      <c r="I63" s="169"/>
      <c r="J63" s="169"/>
      <c r="K63" s="169">
        <f>'将来負担比率（分子）の構造'!L$44</f>
        <v>131</v>
      </c>
      <c r="L63" s="169"/>
      <c r="M63" s="169"/>
      <c r="N63" s="169">
        <f>'将来負担比率（分子）の構造'!M$44</f>
        <v>141</v>
      </c>
      <c r="O63" s="169"/>
      <c r="P63" s="169"/>
    </row>
    <row r="64" spans="1:16" x14ac:dyDescent="0.2">
      <c r="A64" s="169" t="s">
        <v>33</v>
      </c>
      <c r="B64" s="169">
        <f>'将来負担比率（分子）の構造'!I$43</f>
        <v>977</v>
      </c>
      <c r="C64" s="169"/>
      <c r="D64" s="169"/>
      <c r="E64" s="169">
        <f>'将来負担比率（分子）の構造'!J$43</f>
        <v>1022</v>
      </c>
      <c r="F64" s="169"/>
      <c r="G64" s="169"/>
      <c r="H64" s="169">
        <f>'将来負担比率（分子）の構造'!K$43</f>
        <v>1028</v>
      </c>
      <c r="I64" s="169"/>
      <c r="J64" s="169"/>
      <c r="K64" s="169">
        <f>'将来負担比率（分子）の構造'!L$43</f>
        <v>1050</v>
      </c>
      <c r="L64" s="169"/>
      <c r="M64" s="169"/>
      <c r="N64" s="169">
        <f>'将来負担比率（分子）の構造'!M$43</f>
        <v>1010</v>
      </c>
      <c r="O64" s="169"/>
      <c r="P64" s="169"/>
    </row>
    <row r="65" spans="1:16" x14ac:dyDescent="0.2">
      <c r="A65" s="169" t="s">
        <v>32</v>
      </c>
      <c r="B65" s="169">
        <f>'将来負担比率（分子）の構造'!I$42</f>
        <v>276</v>
      </c>
      <c r="C65" s="169"/>
      <c r="D65" s="169"/>
      <c r="E65" s="169">
        <f>'将来負担比率（分子）の構造'!J$42</f>
        <v>243</v>
      </c>
      <c r="F65" s="169"/>
      <c r="G65" s="169"/>
      <c r="H65" s="169">
        <f>'将来負担比率（分子）の構造'!K$42</f>
        <v>212</v>
      </c>
      <c r="I65" s="169"/>
      <c r="J65" s="169"/>
      <c r="K65" s="169">
        <f>'将来負担比率（分子）の構造'!L$42</f>
        <v>238</v>
      </c>
      <c r="L65" s="169"/>
      <c r="M65" s="169"/>
      <c r="N65" s="169">
        <f>'将来負担比率（分子）の構造'!M$42</f>
        <v>476</v>
      </c>
      <c r="O65" s="169"/>
      <c r="P65" s="169"/>
    </row>
    <row r="66" spans="1:16" x14ac:dyDescent="0.2">
      <c r="A66" s="169" t="s">
        <v>31</v>
      </c>
      <c r="B66" s="169">
        <f>'将来負担比率（分子）の構造'!I$41</f>
        <v>7376</v>
      </c>
      <c r="C66" s="169"/>
      <c r="D66" s="169"/>
      <c r="E66" s="169">
        <f>'将来負担比率（分子）の構造'!J$41</f>
        <v>7382</v>
      </c>
      <c r="F66" s="169"/>
      <c r="G66" s="169"/>
      <c r="H66" s="169">
        <f>'将来負担比率（分子）の構造'!K$41</f>
        <v>7139</v>
      </c>
      <c r="I66" s="169"/>
      <c r="J66" s="169"/>
      <c r="K66" s="169">
        <f>'将来負担比率（分子）の構造'!L$41</f>
        <v>6671</v>
      </c>
      <c r="L66" s="169"/>
      <c r="M66" s="169"/>
      <c r="N66" s="169">
        <f>'将来負担比率（分子）の構造'!M$41</f>
        <v>6132</v>
      </c>
      <c r="O66" s="169"/>
      <c r="P66" s="169"/>
    </row>
    <row r="67" spans="1:16" x14ac:dyDescent="0.2">
      <c r="A67" s="169" t="s">
        <v>71</v>
      </c>
      <c r="B67" s="169" t="e">
        <f>NA()</f>
        <v>#N/A</v>
      </c>
      <c r="C67" s="169">
        <f>IF(ISNUMBER('将来負担比率（分子）の構造'!I$53), IF('将来負担比率（分子）の構造'!I$53 &lt; 0, 0, '将来負担比率（分子）の構造'!I$53), NA())</f>
        <v>780</v>
      </c>
      <c r="D67" s="169" t="e">
        <f>NA()</f>
        <v>#N/A</v>
      </c>
      <c r="E67" s="169" t="e">
        <f>NA()</f>
        <v>#N/A</v>
      </c>
      <c r="F67" s="169">
        <f>IF(ISNUMBER('将来負担比率（分子）の構造'!J$53), IF('将来負担比率（分子）の構造'!J$53 &lt; 0, 0, '将来負担比率（分子）の構造'!J$53), NA())</f>
        <v>613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950</v>
      </c>
      <c r="C72" s="173">
        <f>基金残高に係る経年分析!G55</f>
        <v>1156</v>
      </c>
      <c r="D72" s="173">
        <f>基金残高に係る経年分析!H55</f>
        <v>1138</v>
      </c>
    </row>
    <row r="73" spans="1:16" x14ac:dyDescent="0.2">
      <c r="A73" s="172" t="s">
        <v>74</v>
      </c>
      <c r="B73" s="173">
        <f>基金残高に係る経年分析!F56</f>
        <v>86</v>
      </c>
      <c r="C73" s="173">
        <f>基金残高に係る経年分析!G56</f>
        <v>86</v>
      </c>
      <c r="D73" s="173">
        <f>基金残高に係る経年分析!H56</f>
        <v>112</v>
      </c>
    </row>
    <row r="74" spans="1:16" x14ac:dyDescent="0.2">
      <c r="A74" s="172" t="s">
        <v>75</v>
      </c>
      <c r="B74" s="173">
        <f>基金残高に係る経年分析!F57</f>
        <v>1441</v>
      </c>
      <c r="C74" s="173">
        <f>基金残高に係る経年分析!G57</f>
        <v>1610</v>
      </c>
      <c r="D74" s="173">
        <f>基金残高に係る経年分析!H57</f>
        <v>1566</v>
      </c>
    </row>
  </sheetData>
  <sheetProtection algorithmName="SHA-512" hashValue="nCtsDxaVw8sdQ2ubUV4+c3x8S+qhDZ+wjpDTMezAQMGSRzwFA1cSIrW4zQ6PkwZlE8+h8rDyCYqJnzz49pjnHw==" saltValue="30o1XRNX2uvz3MXr9Qig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2025-03-19T06:19:43Z</cp:lastPrinted>
  <dcterms:created xsi:type="dcterms:W3CDTF">2025-02-19T01:43:08Z</dcterms:created>
  <dcterms:modified xsi:type="dcterms:W3CDTF">2025-03-19T06:19:54Z</dcterms:modified>
  <cp:category/>
</cp:coreProperties>
</file>