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580C563E-E4CE-4E5E-AF24-7D3C4B2B974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P63" i="12"/>
  <c r="AF63" i="12"/>
  <c r="AU63"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<sst xmlns="http://schemas.openxmlformats.org/spreadsheetml/2006/main" count="1100" uniqueCount="567">
  <si>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</si>
  <si>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</si>
  <si>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</si>
  <si>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</si>
  <si>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</si>
  <si>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</si>
  <si>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</si>
  <si>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</si>
  <si>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</si>
  <si>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</si>
  <si>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</si>
  <si>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</si>
  <si>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</si>
  <si>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</si>
  <si>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</si>
  <si>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</si>
  <si>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</si>
  <si>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</si>
  <si>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</si>
  <si>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</si>
  <si>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</si>
  <si>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</si>
  <si>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</si>
  <si>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</si>
  <si>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</si>
  <si>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</si>
  <si>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</si>
  <si>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</si>
  <si>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</si>
  <si>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</si>
  <si>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</si>
  <si>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</si>
  <si>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</si>
  <si>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</si>
  <si>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</si>
  <si>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</si>
  <si>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</si>
  <si>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</si>
  <si>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</si>
  <si>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</si>
  <si>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</si>
  <si>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</si>
  <si>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</si>
  <si>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</si>
  <si>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</si>
  <si>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</si>
  <si>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</si>
  <si>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</si>
  <si>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</si>
  <si>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</si>
  <si>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</si>
  <si>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</si>
  <si>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</si>
  <si>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</si>
  <si>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</si>
  <si>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</si>
  <si>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</si>
  <si>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</si>
  <si>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</si>
  <si>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</si>
  <si>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</si>
  <si>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</si>
  <si>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</si>
  <si>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</si>
  <si>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</si>
  <si>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</si>
  <si>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</si>
  <si>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</si>
  <si>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</si>
  <si>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</si>
  <si>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</si>
  <si>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</si>
  <si>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</si>
  <si>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</si>
  <si>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</si>
  <si>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</si>
  <si>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</si>
  <si>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</si>
  <si>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</si>
  <si>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</si>
  <si>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</si>
  <si>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</si>
  <si>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</si>
  <si>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</si>
  <si>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</si>
  <si>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</si>
  <si>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</si>
  <si>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</si>
  <si>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</si>
  <si>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</si>
  <si>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</si>
  <si>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</si>
  <si>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</si>
  <si>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</si>
  <si>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</si>
  <si>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</si>
  <si>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</si>
  <si>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</si>
  <si>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</si>
  <si>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</si>
  <si>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</si>
  <si>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</si>
  <si>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</si>
  <si>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</si>
  <si>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</si>
  <si>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</si>
  <si>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</si>
  <si>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</si>
  <si>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</si>
  <si>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</si>
  <si>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</si>
  <si>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</si>
  <si>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</si>
  <si>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</si>
  <si>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</si>
  <si>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</si>
  <si>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</si>
  <si>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</si>
  <si>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</si>
  <si>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</si>
  <si>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</si>
  <si>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</si>
  <si>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</si>
  <si>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</si>
  <si>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</si>
  <si>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</si>
  <si>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</si>
  <si>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</si>
  <si>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</si>
  <si>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</si>
  <si>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</si>
  <si>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</si>
  <si>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</si>
  <si>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</si>
  <si>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</si>
  <si>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</si>
  <si>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</si>
  <si>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</si>
  <si>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</si>
  <si>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</si>
  <si>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</si>
  <si>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</si>
  <si>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</si>
  <si>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</si>
  <si>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</si>
  <si>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</si>
  <si>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</si>
  <si>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</si>
  <si>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</si>
  <si>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</si>
  <si>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</si>
  <si>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</si>
  <si>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</si>
  <si>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</si>
  <si>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</si>
  <si>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</si>
  <si>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</si>
  <si>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</si>
  <si>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</si>
  <si>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</si>
  <si>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</si>
  <si>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</si>
  <si>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</si>
  <si>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</si>
  <si>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</si>
  <si>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</si>
  <si>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</si>
  <si>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</si>
  <si>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</si>
  <si>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</si>
  <si>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</si>
  <si>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</si>
  <si>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</si>
  <si>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</si>
  <si>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</si>
  <si>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</si>
  <si>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</si>
  <si>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</si>
  <si>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</si>
  <si>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</si>
  <si>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</si>
  <si>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</si>
  <si>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</si>
  <si>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</si>
  <si>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</si>
  <si>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</si>
  <si>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</si>
  <si>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</si>
  <si>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</si>
  <si>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</si>
  <si>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</si>
  <si>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</si>
  <si>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</si>
  <si>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</si>
  <si>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</si>
  <si>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</si>
  <si>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</si>
  <si>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</si>
  <si>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</si>
  <si>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</si>
  <si>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</si>
  <si>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</si>
  <si>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</si>
  <si>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千葉県酒々井町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</si>
  <si>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</si>
  <si>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</si>
  <si>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</si>
  <si>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</si>
  <si>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</si>
  <si>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</si>
  <si>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</si>
  <si>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</si>
  <si>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</si>
  <si>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</si>
  <si>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</si>
  <si>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</si>
  <si>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</si>
  <si>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</si>
  <si>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</si>
  <si>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</si>
  <si>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</si>
  <si>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</si>
  <si>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</si>
  <si>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</si>
  <si>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</si>
  <si>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</si>
  <si>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</si>
  <si>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</si>
  <si>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</si>
  <si>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</si>
  <si>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</si>
  <si>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</si>
  <si>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</si>
  <si>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</si>
  <si>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</si>
  <si>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</si>
  <si>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</si>
  <si>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</si>
  <si>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</si>
  <si>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</si>
  <si>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</si>
  <si>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</si>
  <si>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</si>
  <si>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</si>
  <si>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</si>
  <si>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</si>
  <si>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</si>
  <si>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</si>
  <si>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</si>
  <si>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</si>
  <si>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</si>
  <si>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</si>
  <si>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</si>
  <si>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</si>
  <si>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</si>
  <si>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</si>
  <si>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</si>
  <si>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</si>
  <si>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</si>
  <si>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</si>
  <si>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</si>
  <si>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</si>
  <si>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</si>
  <si>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</si>
  <si>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</si>
  <si>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</si>
  <si>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</si>
  <si>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</si>
  <si>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</si>
  <si>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</si>
  <si>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</si>
  <si>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</si>
  <si>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</si>
  <si>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</si>
  <si>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</si>
  <si>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</si>
  <si>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</si>
  <si>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</si>
  <si>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</si>
  <si>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</si>
  <si>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</si>
  <si>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</si>
  <si>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</si>
  <si>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</si>
  <si>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</si>
  <si>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</si>
  <si>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</si>
  <si>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</si>
  <si>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</si>
  <si>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</si>
  <si>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</si>
  <si>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</si>
  <si>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</si>
  <si>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</si>
  <si>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</si>
  <si>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</si>
  <si>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</si>
  <si>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</si>
  <si>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</si>
  <si>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</si>
  <si>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</si>
  <si>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</si>
  <si>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</si>
  <si>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</si>
  <si>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</si>
  <si>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</si>
  <si>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</si>
  <si>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</si>
  <si>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</si>
  <si>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</si>
  <si>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</si>
  <si>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</si>
  <si>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</si>
  <si>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</si>
  <si>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</si>
  <si>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</si>
  <si>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</si>
  <si>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</si>
  <si>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</si>
  <si>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</si>
  <si>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</si>
  <si>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</si>
  <si>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</si>
  <si>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</si>
  <si>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</si>
  <si>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</si>
  <si>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</si>
  <si>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</si>
  <si>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</si>
  <si>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</si>
  <si>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</si>
  <si>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</si>
  <si>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</si>
  <si>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</si>
  <si>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</si>
  <si>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</si>
  <si>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</si>
  <si>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</si>
  <si>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</si>
  <si>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</si>
  <si>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</si>
  <si>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</si>
  <si>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</si>
  <si>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</si>
  <si>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</si>
  <si>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</si>
  <si>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</si>
  <si>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</si>
  <si>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</si>
  <si>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</si>
  <si>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</si>
  <si>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</si>
  <si>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</si>
  <si>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</si>
  <si>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千葉県酒々井町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</si>
  <si>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</si>
  <si>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</si>
  <si>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</si>
  <si>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</si>
  <si>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</si>
  <si>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</si>
  <si>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</si>
  <si>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</si>
  <si>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</si>
  <si>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</si>
  <si>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</si>
  <si>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</si>
  <si>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</si>
  <si>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</si>
  <si>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</si>
  <si>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</si>
  <si>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</si>
  <si>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</si>
  <si>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</si>
  <si>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</si>
  <si>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</si>
  <si>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</si>
  <si>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</si>
  <si>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</si>
  <si>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</si>
  <si>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</si>
  <si>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</si>
  <si>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</si>
  <si>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</si>
  <si>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</si>
  <si>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</si>
  <si>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</si>
  <si>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</si>
  <si>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</si>
  <si>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</si>
  <si>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</si>
  <si>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</si>
  <si>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</si>
  <si>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</si>
  <si>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</si>
  <si>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</si>
  <si>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</si>
  <si>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</si>
  <si>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</si>
  <si>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</si>
  <si>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</si>
  <si>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</si>
  <si>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</si>
  <si>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</si>
  <si>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</si>
  <si>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</si>
  <si>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</si>
  <si>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</si>
  <si>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</si>
  <si>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</si>
  <si>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</si>
  <si>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</si>
  <si>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</si>
  <si>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</si>
  <si>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</si>
  <si>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</si>
  <si>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</si>
  <si>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</si>
  <si>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</si>
  <si>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</si>
  <si>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</si>
  <si>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</si>
  <si>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</si>
  <si>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</si>
  <si>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</si>
  <si>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</si>
  <si>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</si>
  <si>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</si>
  <si>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</si>
  <si>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</si>
  <si>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</si>
  <si>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</si>
  <si>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</si>
  <si>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</si>
  <si>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</si>
  <si>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</si>
  <si>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</si>
  <si>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</si>
  <si>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</si>
  <si>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</si>
  <si>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</si>
  <si>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</si>
  <si>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</si>
  <si>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</si>
  <si>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</si>
  <si>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</si>
  <si>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</si>
  <si>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</si>
  <si>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</si>
  <si>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</si>
  <si>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</si>
  <si>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</si>
  <si>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</si>
  <si>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</si>
  <si>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</si>
  <si>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</si>
  <si>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</si>
  <si>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</si>
  <si>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</si>
  <si>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</si>
  <si>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</si>
  <si>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</si>
  <si>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</si>
  <si>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</si>
  <si>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</si>
  <si>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</si>
  <si>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</si>
  <si>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</si>
  <si>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</si>
  <si>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</si>
  <si>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</si>
  <si>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</si>
  <si>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</si>
  <si>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</si>
  <si>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</si>
  <si>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</si>
  <si>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</si>
  <si>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</si>
  <si>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</si>
  <si>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</si>
  <si>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</si>
  <si>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</si>
  <si>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</si>
  <si>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</si>
  <si>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</si>
  <si>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</si>
  <si>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</si>
  <si>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</si>
  <si>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</si>
  <si>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</si>
  <si>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</si>
  <si>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</si>
  <si>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</si>
  <si>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</si>
  <si>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</si>
  <si>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</si>
  <si>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</si>
  <si>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</si>
  <si>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</si>
  <si>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</si>
  <si>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</si>
  <si>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</si>
  <si>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</si>
  <si>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</si>
  <si>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</si>
  <si>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</si>
  <si>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</si>
  <si>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</si>
  <si>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</si>
  <si>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</si>
  <si>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</si>
  <si>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</si>
  <si>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</si>
  <si>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</si>
  <si>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</si>
  <si>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</si>
  <si>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</si>
  <si>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</si>
  <si>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</si>
  <si>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</si>
  <si>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</si>
  <si>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</si>
  <si>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</si>
  <si>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</si>
  <si>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</si>
  <si>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</si>
  <si>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</si>
  <si>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</si>
  <si>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</si>
  <si>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19.16</t>
  </si>
  <si>
    <t>▲ 2.49</t>
  </si>
  <si>
    <t>▲ 0.03</t>
  </si>
  <si>
    <t>▲ 6.68</t>
  </si>
  <si>
    <t>▲ 10.90</t>
  </si>
  <si>
    <t>水道事業会計</t>
  </si>
  <si>
    <t>下水道事業会計</t>
  </si>
  <si>
    <t>一般会計</t>
  </si>
  <si>
    <t>後期高齢者医療特別会計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</si>
  <si>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</si>
  <si>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</si>
  <si>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</si>
  <si>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</si>
  <si>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</si>
  <si>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</si>
  <si>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</si>
  <si>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</si>
  <si>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</si>
  <si>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</si>
  <si>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</si>
  <si>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</si>
  <si>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</si>
  <si>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</si>
  <si>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</si>
  <si>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</si>
  <si>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</si>
  <si>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</si>
  <si>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</si>
  <si>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</si>
  <si>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</si>
  <si>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</si>
  <si>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</si>
  <si>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農業基盤整備事業基金</t>
    <rPh sb="0" eb="2">
      <t>ノウギョウ</t>
    </rPh>
    <rPh sb="2" eb="4">
      <t>キバン</t>
    </rPh>
    <rPh sb="4" eb="6">
      <t>セイビ</t>
    </rPh>
    <rPh sb="6" eb="8">
      <t>ジギョウ</t>
    </rPh>
    <rPh sb="8" eb="10">
      <t>キキン</t>
    </rPh>
    <phoneticPr fontId="5"/>
  </si>
  <si>
    <t>都市計画事業基金</t>
    <rPh sb="0" eb="2">
      <t>トシ</t>
    </rPh>
    <rPh sb="2" eb="4">
      <t>ケイカク</t>
    </rPh>
    <rPh sb="4" eb="6">
      <t>ジギョウ</t>
    </rPh>
    <rPh sb="6" eb="8">
      <t>キキン</t>
    </rPh>
    <phoneticPr fontId="2"/>
  </si>
  <si>
    <t>社会資本等整備基金</t>
    <rPh sb="0" eb="4">
      <t>シャカイシホン</t>
    </rPh>
    <rPh sb="4" eb="5">
      <t>トウ</t>
    </rPh>
    <rPh sb="5" eb="7">
      <t>セイビ</t>
    </rPh>
    <rPh sb="7" eb="9">
      <t>キキン</t>
    </rPh>
    <phoneticPr fontId="2"/>
  </si>
  <si>
    <t>地域福祉基金</t>
    <rPh sb="0" eb="6">
      <t>チイキフクシキキン</t>
    </rPh>
    <phoneticPr fontId="2"/>
  </si>
  <si>
    <t>酒々井ちびっこ天国基金</t>
    <rPh sb="0" eb="3">
      <t>シスイ</t>
    </rPh>
    <rPh sb="7" eb="9">
      <t>テンゴク</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</si>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</sst>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3BC-4770-97F5-9194DCCAC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40637</c:v>
                </c:pt>
                <c:pt idx="1">
                  <c:v>68801</c:v>
                </c:pt>
                <c:pt idx="2">
                  <c:v>33118</c:v>
                </c:pt>
                <c:pt idx="3">
                  <c:v>19052</c:v>
                </c:pt>
                <c:pt idx="4">
                  <c:v>22883</c:v>
                </c:pt>
              </c:numCache>
            </c:numRef>
          </c:val>
          <c:smooth val="0"/>
          <c:extLst>
            <c:ext xmlns:c16="http://schemas.microsoft.com/office/drawing/2014/chart" uri="{C3380CC4-5D6E-409C-BE32-E72D297353CC}">
              <c16:uniqueId val="{00000001-43BC-4770-97F5-9194DCCAC7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6.17</c:v>
                </c:pt>
                <c:pt idx="1">
                  <c:v>5.05</c:v>
                </c:pt>
                <c:pt idx="2">
                  <c:v>8.49</c:v>
                </c:pt>
                <c:pt idx="3">
                  <c:v>9.93</c:v>
                </c:pt>
                <c:pt idx="4">
                  <c:v>3.67</c:v>
                </c:pt>
              </c:numCache>
            </c:numRef>
          </c:val>
          <c:extLst>
            <c:ext xmlns:c16="http://schemas.microsoft.com/office/drawing/2014/chart" uri="{C3380CC4-5D6E-409C-BE32-E72D297353CC}">
              <c16:uniqueId val="{00000000-0CA4-4AB3-8570-00BF6D053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12.82</c:v>
                </c:pt>
                <c:pt idx="1">
                  <c:v>14.5</c:v>
                </c:pt>
                <c:pt idx="2">
                  <c:v>12.83</c:v>
                </c:pt>
                <c:pt idx="3">
                  <c:v>11.89</c:v>
                </c:pt>
                <c:pt idx="4">
                  <c:v>12.34</c:v>
                </c:pt>
              </c:numCache>
            </c:numRef>
          </c:val>
          <c:extLst>
            <c:ext xmlns:c16="http://schemas.microsoft.com/office/drawing/2014/chart" uri="{C3380CC4-5D6E-409C-BE32-E72D297353CC}">
              <c16:uniqueId val="{00000001-0CA4-4AB3-8570-00BF6D053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-19.16</c:v>
                </c:pt>
                <c:pt idx="1">
                  <c:v>-2.4900000000000002</c:v>
                </c:pt>
                <c:pt idx="2">
                  <c:v>-0.03</c:v>
                </c:pt>
                <c:pt idx="3">
                  <c:v>-6.68</c:v>
                </c:pt>
                <c:pt idx="4">
                  <c:v>-10.9</c:v>
                </c:pt>
              </c:numCache>
            </c:numRef>
          </c:val>
          <c:smooth val="0"/>
          <c:extLst>
            <c:ext xmlns:c16="http://schemas.microsoft.com/office/drawing/2014/chart" uri="{C3380CC4-5D6E-409C-BE32-E72D297353CC}">
              <c16:uniqueId val="{00000002-0CA4-4AB3-8570-00BF6D053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D5-40E1-A70D-FE4EB85DF0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D5-40E1-A70D-FE4EB85DF0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D5-40E1-A70D-FE4EB85DF0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D5-40E1-A70D-FE4EB85DF0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1.1299999999999999</c:v>
                </c:pt>
                <c:pt idx="4">
                  <c:v>#N/A</c:v>
                </c:pt>
                <c:pt idx="5">
                  <c:v>0.87</c:v>
                </c:pt>
                <c:pt idx="6">
                  <c:v>#N/A</c:v>
                </c:pt>
                <c:pt idx="7">
                  <c:v>0.35</c:v>
                </c:pt>
                <c:pt idx="8">
                  <c:v>#N/A</c:v>
                </c:pt>
                <c:pt idx="9">
                  <c:v>0.28000000000000003</c:v>
                </c:pt>
              </c:numCache>
            </c:numRef>
          </c:val>
          <c:extLst>
            <c:ext xmlns:c16="http://schemas.microsoft.com/office/drawing/2014/chart" uri="{C3380CC4-5D6E-409C-BE32-E72D297353CC}">
              <c16:uniqueId val="{00000004-DED5-40E1-A70D-FE4EB85DF0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0.78</c:v>
                </c:pt>
                <c:pt idx="4">
                  <c:v>#N/A</c:v>
                </c:pt>
                <c:pt idx="5">
                  <c:v>0.71</c:v>
                </c:pt>
                <c:pt idx="6">
                  <c:v>#N/A</c:v>
                </c:pt>
                <c:pt idx="7">
                  <c:v>1.1100000000000001</c:v>
                </c:pt>
                <c:pt idx="8">
                  <c:v>#N/A</c:v>
                </c:pt>
                <c:pt idx="9">
                  <c:v>0.73</c:v>
                </c:pt>
              </c:numCache>
            </c:numRef>
          </c:val>
          <c:extLst>
            <c:ext xmlns:c16="http://schemas.microsoft.com/office/drawing/2014/chart" uri="{C3380CC4-5D6E-409C-BE32-E72D297353CC}">
              <c16:uniqueId val="{00000005-DED5-40E1-A70D-FE4EB85DF06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0.01</c:v>
                </c:pt>
                <c:pt idx="8">
                  <c:v>#N/A</c:v>
                </c:pt>
                <c:pt idx="9">
                  <c:v>0.78</c:v>
                </c:pt>
              </c:numCache>
            </c:numRef>
          </c:val>
          <c:extLst>
            <c:ext xmlns:c16="http://schemas.microsoft.com/office/drawing/2014/chart" uri="{C3380CC4-5D6E-409C-BE32-E72D297353CC}">
              <c16:uniqueId val="{00000006-DED5-40E1-A70D-FE4EB85DF0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6.16</c:v>
                </c:pt>
                <c:pt idx="2">
                  <c:v>#N/A</c:v>
                </c:pt>
                <c:pt idx="3">
                  <c:v>5.04</c:v>
                </c:pt>
                <c:pt idx="4">
                  <c:v>#N/A</c:v>
                </c:pt>
                <c:pt idx="5">
                  <c:v>8.49</c:v>
                </c:pt>
                <c:pt idx="6">
                  <c:v>#N/A</c:v>
                </c:pt>
                <c:pt idx="7">
                  <c:v>9.5</c:v>
                </c:pt>
                <c:pt idx="8">
                  <c:v>#N/A</c:v>
                </c:pt>
                <c:pt idx="9">
                  <c:v>3.36</c:v>
                </c:pt>
              </c:numCache>
            </c:numRef>
          </c:val>
          <c:extLst>
            <c:ext xmlns:c16="http://schemas.microsoft.com/office/drawing/2014/chart" uri="{C3380CC4-5D6E-409C-BE32-E72D297353CC}">
              <c16:uniqueId val="{00000007-DED5-40E1-A70D-FE4EB85DF06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9.16</c:v>
                </c:pt>
                <c:pt idx="2">
                  <c:v>#N/A</c:v>
                </c:pt>
                <c:pt idx="3">
                  <c:v>9.06</c:v>
                </c:pt>
                <c:pt idx="4">
                  <c:v>#N/A</c:v>
                </c:pt>
                <c:pt idx="5">
                  <c:v>8.6300000000000008</c:v>
                </c:pt>
                <c:pt idx="6">
                  <c:v>#N/A</c:v>
                </c:pt>
                <c:pt idx="7">
                  <c:v>10.220000000000001</c:v>
                </c:pt>
                <c:pt idx="8">
                  <c:v>#N/A</c:v>
                </c:pt>
                <c:pt idx="9">
                  <c:v>8.2100000000000009</c:v>
                </c:pt>
              </c:numCache>
            </c:numRef>
          </c:val>
          <c:extLst>
            <c:ext xmlns:c16="http://schemas.microsoft.com/office/drawing/2014/chart" uri="{C3380CC4-5D6E-409C-BE32-E72D297353CC}">
              <c16:uniqueId val="{00000008-DED5-40E1-A70D-FE4EB85DF0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20.07</c:v>
                </c:pt>
                <c:pt idx="2">
                  <c:v>#N/A</c:v>
                </c:pt>
                <c:pt idx="3">
                  <c:v>9.2799999999999994</c:v>
                </c:pt>
                <c:pt idx="4">
                  <c:v>#N/A</c:v>
                </c:pt>
                <c:pt idx="5">
                  <c:v>9.18</c:v>
                </c:pt>
                <c:pt idx="6">
                  <c:v>#N/A</c:v>
                </c:pt>
                <c:pt idx="7">
                  <c:v>10.130000000000001</c:v>
                </c:pt>
                <c:pt idx="8">
                  <c:v>#N/A</c:v>
                </c:pt>
                <c:pt idx="9">
                  <c:v>13.3</c:v>
                </c:pt>
              </c:numCache>
            </c:numRef>
          </c:val>
          <c:extLst>
            <c:ext xmlns:c16="http://schemas.microsoft.com/office/drawing/2014/chart" uri="{C3380CC4-5D6E-409C-BE32-E72D297353CC}">
              <c16:uniqueId val="{00000009-DED5-40E1-A70D-FE4EB85DF0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c:v>
                </c:pt>
                <c:pt idx="5">
                  <c:v>399</c:v>
                </c:pt>
                <c:pt idx="8">
                  <c:v>413</c:v>
                </c:pt>
                <c:pt idx="11">
                  <c:v>391</c:v>
                </c:pt>
                <c:pt idx="14">
                  <c:v>388</c:v>
                </c:pt>
              </c:numCache>
            </c:numRef>
          </c:val>
          <c:extLst>
            <c:ext xmlns:c16="http://schemas.microsoft.com/office/drawing/2014/chart" uri="{C3380CC4-5D6E-409C-BE32-E72D297353CC}">
              <c16:uniqueId val="{00000000-1728-4C4E-A9C7-BA58C5B2D5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28-4C4E-A9C7-BA58C5B2D5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17</c:v>
                </c:pt>
                <c:pt idx="6">
                  <c:v>15</c:v>
                </c:pt>
                <c:pt idx="9">
                  <c:v>3</c:v>
                </c:pt>
                <c:pt idx="12">
                  <c:v>3</c:v>
                </c:pt>
              </c:numCache>
            </c:numRef>
          </c:val>
          <c:extLst>
            <c:ext xmlns:c16="http://schemas.microsoft.com/office/drawing/2014/chart" uri="{C3380CC4-5D6E-409C-BE32-E72D297353CC}">
              <c16:uniqueId val="{00000002-1728-4C4E-A9C7-BA58C5B2D5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52</c:v>
                </c:pt>
                <c:pt idx="6">
                  <c:v>53</c:v>
                </c:pt>
                <c:pt idx="9">
                  <c:v>55</c:v>
                </c:pt>
                <c:pt idx="12">
                  <c:v>53</c:v>
                </c:pt>
              </c:numCache>
            </c:numRef>
          </c:val>
          <c:extLst>
            <c:ext xmlns:c16="http://schemas.microsoft.com/office/drawing/2014/chart" uri="{C3380CC4-5D6E-409C-BE32-E72D297353CC}">
              <c16:uniqueId val="{00000003-1728-4C4E-A9C7-BA58C5B2D5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57</c:v>
                </c:pt>
                <c:pt idx="6">
                  <c:v>38</c:v>
                </c:pt>
                <c:pt idx="9">
                  <c:v>16</c:v>
                </c:pt>
                <c:pt idx="12">
                  <c:v>11</c:v>
                </c:pt>
              </c:numCache>
            </c:numRef>
          </c:val>
          <c:extLst>
            <c:ext xmlns:c16="http://schemas.microsoft.com/office/drawing/2014/chart" uri="{C3380CC4-5D6E-409C-BE32-E72D297353CC}">
              <c16:uniqueId val="{00000004-1728-4C4E-A9C7-BA58C5B2D5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28-4C4E-A9C7-BA58C5B2D5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28-4C4E-A9C7-BA58C5B2D5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481</c:v>
                </c:pt>
                <c:pt idx="3">
                  <c:v>513</c:v>
                </c:pt>
                <c:pt idx="6">
                  <c:v>562</c:v>
                </c:pt>
                <c:pt idx="9">
                  <c:v>567</c:v>
                </c:pt>
                <c:pt idx="12">
                  <c:v>571</c:v>
                </c:pt>
              </c:numCache>
            </c:numRef>
          </c:val>
          <c:extLst>
            <c:ext xmlns:c16="http://schemas.microsoft.com/office/drawing/2014/chart" uri="{C3380CC4-5D6E-409C-BE32-E72D297353CC}">
              <c16:uniqueId val="{00000007-1728-4C4E-A9C7-BA58C5B2D5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232</c:v>
                </c:pt>
                <c:pt idx="2">
                  <c:v>#N/A</c:v>
                </c:pt>
                <c:pt idx="3">
                  <c:v>#N/A</c:v>
                </c:pt>
                <c:pt idx="4">
                  <c:v>240</c:v>
                </c:pt>
                <c:pt idx="5">
                  <c:v>#N/A</c:v>
                </c:pt>
                <c:pt idx="6">
                  <c:v>#N/A</c:v>
                </c:pt>
                <c:pt idx="7">
                  <c:v>255</c:v>
                </c:pt>
                <c:pt idx="8">
                  <c:v>#N/A</c:v>
                </c:pt>
                <c:pt idx="9">
                  <c:v>#N/A</c:v>
                </c:pt>
                <c:pt idx="10">
                  <c:v>250</c:v>
                </c:pt>
                <c:pt idx="11">
                  <c:v>#N/A</c:v>
                </c:pt>
                <c:pt idx="12">
                  <c:v>#N/A</c:v>
                </c:pt>
                <c:pt idx="13">
                  <c:v>250</c:v>
                </c:pt>
                <c:pt idx="14">
                  <c:v>#N/A</c:v>
                </c:pt>
              </c:numCache>
            </c:numRef>
          </c:val>
          <c:smooth val="0"/>
          <c:extLst>
            <c:ext xmlns:c16="http://schemas.microsoft.com/office/drawing/2014/chart" uri="{C3380CC4-5D6E-409C-BE32-E72D297353CC}">
              <c16:uniqueId val="{00000008-1728-4C4E-A9C7-BA58C5B2D5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5101</c:v>
                </c:pt>
                <c:pt idx="5">
                  <c:v>4912</c:v>
                </c:pt>
                <c:pt idx="8">
                  <c:v>4927</c:v>
                </c:pt>
                <c:pt idx="11">
                  <c:v>4761</c:v>
                </c:pt>
                <c:pt idx="14">
                  <c:v>4528</c:v>
                </c:pt>
              </c:numCache>
            </c:numRef>
          </c:val>
          <c:extLst>
            <c:ext xmlns:c16="http://schemas.microsoft.com/office/drawing/2014/chart" uri="{C3380CC4-5D6E-409C-BE32-E72D297353CC}">
              <c16:uniqueId val="{00000000-368A-4D0F-A1B7-3880841D0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14</c:v>
                </c:pt>
                <c:pt idx="8">
                  <c:v>10</c:v>
                </c:pt>
                <c:pt idx="11">
                  <c:v>5</c:v>
                </c:pt>
                <c:pt idx="14">
                  <c:v>2</c:v>
                </c:pt>
              </c:numCache>
            </c:numRef>
          </c:val>
          <c:extLst>
            <c:ext xmlns:c16="http://schemas.microsoft.com/office/drawing/2014/chart" uri="{C3380CC4-5D6E-409C-BE32-E72D297353CC}">
              <c16:uniqueId val="{00000001-368A-4D0F-A1B7-3880841D0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2065</c:v>
                </c:pt>
                <c:pt idx="5">
                  <c:v>1906</c:v>
                </c:pt>
                <c:pt idx="8">
                  <c:v>1937</c:v>
                </c:pt>
                <c:pt idx="11">
                  <c:v>1775</c:v>
                </c:pt>
                <c:pt idx="14">
                  <c:v>1842</c:v>
                </c:pt>
              </c:numCache>
            </c:numRef>
          </c:val>
          <c:extLst>
            <c:ext xmlns:c16="http://schemas.microsoft.com/office/drawing/2014/chart" uri="{C3380CC4-5D6E-409C-BE32-E72D297353CC}">
              <c16:uniqueId val="{00000002-368A-4D0F-A1B7-3880841D0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8A-4D0F-A1B7-3880841D0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8A-4D0F-A1B7-3880841D0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8A-4D0F-A1B7-3880841D0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1027</c:v>
                </c:pt>
                <c:pt idx="3">
                  <c:v>890</c:v>
                </c:pt>
                <c:pt idx="6">
                  <c:v>729</c:v>
                </c:pt>
                <c:pt idx="9">
                  <c:v>720</c:v>
                </c:pt>
                <c:pt idx="12">
                  <c:v>688</c:v>
                </c:pt>
              </c:numCache>
            </c:numRef>
          </c:val>
          <c:extLst>
            <c:ext xmlns:c16="http://schemas.microsoft.com/office/drawing/2014/chart" uri="{C3380CC4-5D6E-409C-BE32-E72D297353CC}">
              <c16:uniqueId val="{00000006-368A-4D0F-A1B7-3880841D0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543</c:v>
                </c:pt>
                <c:pt idx="3">
                  <c:v>513</c:v>
                </c:pt>
                <c:pt idx="6">
                  <c:v>492</c:v>
                </c:pt>
                <c:pt idx="9">
                  <c:v>475</c:v>
                </c:pt>
                <c:pt idx="12">
                  <c:v>420</c:v>
                </c:pt>
              </c:numCache>
            </c:numRef>
          </c:val>
          <c:extLst>
            <c:ext xmlns:c16="http://schemas.microsoft.com/office/drawing/2014/chart" uri="{C3380CC4-5D6E-409C-BE32-E72D297353CC}">
              <c16:uniqueId val="{00000007-368A-4D0F-A1B7-3880841D0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412</c:v>
                </c:pt>
                <c:pt idx="3">
                  <c:v>425</c:v>
                </c:pt>
                <c:pt idx="6">
                  <c:v>398</c:v>
                </c:pt>
                <c:pt idx="9">
                  <c:v>323</c:v>
                </c:pt>
                <c:pt idx="12">
                  <c:v>210</c:v>
                </c:pt>
              </c:numCache>
            </c:numRef>
          </c:val>
          <c:extLst>
            <c:ext xmlns:c16="http://schemas.microsoft.com/office/drawing/2014/chart" uri="{C3380CC4-5D6E-409C-BE32-E72D297353CC}">
              <c16:uniqueId val="{00000008-368A-4D0F-A1B7-3880841D0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69</c:v>
                </c:pt>
                <c:pt idx="6">
                  <c:v>57</c:v>
                </c:pt>
                <c:pt idx="9">
                  <c:v>11</c:v>
                </c:pt>
                <c:pt idx="12">
                  <c:v>8</c:v>
                </c:pt>
              </c:numCache>
            </c:numRef>
          </c:val>
          <c:extLst>
            <c:ext xmlns:c16="http://schemas.microsoft.com/office/drawing/2014/chart" uri="{C3380CC4-5D6E-409C-BE32-E72D297353CC}">
              <c16:uniqueId val="{00000009-368A-4D0F-A1B7-3880841D0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5322</c:v>
                </c:pt>
                <c:pt idx="3">
                  <c:v>5720</c:v>
                </c:pt>
                <c:pt idx="6">
                  <c:v>5870</c:v>
                </c:pt>
                <c:pt idx="9">
                  <c:v>5553</c:v>
                </c:pt>
                <c:pt idx="12">
                  <c:v>5223</c:v>
                </c:pt>
              </c:numCache>
            </c:numRef>
          </c:val>
          <c:extLst>
            <c:ext xmlns:c16="http://schemas.microsoft.com/office/drawing/2014/chart" uri="{C3380CC4-5D6E-409C-BE32-E72D297353CC}">
              <c16:uniqueId val="{0000000A-368A-4D0F-A1B7-3880841D0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207</c:v>
                </c:pt>
                <c:pt idx="2">
                  <c:v>#N/A</c:v>
                </c:pt>
                <c:pt idx="3">
                  <c:v>#N/A</c:v>
                </c:pt>
                <c:pt idx="4">
                  <c:v>784</c:v>
                </c:pt>
                <c:pt idx="5">
                  <c:v>#N/A</c:v>
                </c:pt>
                <c:pt idx="6">
                  <c:v>#N/A</c:v>
                </c:pt>
                <c:pt idx="7">
                  <c:v>672</c:v>
                </c:pt>
                <c:pt idx="8">
                  <c:v>#N/A</c:v>
                </c:pt>
                <c:pt idx="9">
                  <c:v>#N/A</c:v>
                </c:pt>
                <c:pt idx="10">
                  <c:v>542</c:v>
                </c:pt>
                <c:pt idx="11">
                  <c:v>#N/A</c:v>
                </c:pt>
                <c:pt idx="12">
                  <c:v>#N/A</c:v>
                </c:pt>
                <c:pt idx="13">
                  <c:v>178</c:v>
                </c:pt>
                <c:pt idx="14">
                  <c:v>#N/A</c:v>
                </c:pt>
              </c:numCache>
            </c:numRef>
          </c:val>
          <c:smooth val="0"/>
          <c:extLst>
            <c:ext xmlns:c16="http://schemas.microsoft.com/office/drawing/2014/chart" uri="{C3380CC4-5D6E-409C-BE32-E72D297353CC}">
              <c16:uniqueId val="{0000000B-368A-4D0F-A1B7-3880841D0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619</c:v>
                </c:pt>
                <c:pt idx="1">
                  <c:v>558</c:v>
                </c:pt>
                <c:pt idx="2">
                  <c:v>592</c:v>
                </c:pt>
              </c:numCache>
            </c:numRef>
          </c:val>
          <c:extLst>
            <c:ext xmlns:c16="http://schemas.microsoft.com/office/drawing/2014/chart" uri="{C3380CC4-5D6E-409C-BE32-E72D297353CC}">
              <c16:uniqueId val="{00000000-37EE-4144-BAA7-7F8EAD598D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170</c:v>
                </c:pt>
                <c:pt idx="1">
                  <c:v>170</c:v>
                </c:pt>
                <c:pt idx="2">
                  <c:v>194</c:v>
                </c:pt>
              </c:numCache>
            </c:numRef>
          </c:val>
          <c:extLst>
            <c:ext xmlns:c16="http://schemas.microsoft.com/office/drawing/2014/chart" uri="{C3380CC4-5D6E-409C-BE32-E72D297353CC}">
              <c16:uniqueId val="{00000001-37EE-4144-BAA7-7F8EAD598D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685</c:v>
                </c:pt>
                <c:pt idx="1">
                  <c:v>692</c:v>
                </c:pt>
                <c:pt idx="2">
                  <c:v>870</c:v>
                </c:pt>
              </c:numCache>
            </c:numRef>
          </c:val>
          <c:extLst>
            <c:ext xmlns:c16="http://schemas.microsoft.com/office/drawing/2014/chart" uri="{C3380CC4-5D6E-409C-BE32-E72D297353CC}">
              <c16:uniqueId val="{00000002-37EE-4144-BAA7-7F8EAD598D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基準財政収入額ともに増加しているものの、生産人口や、所得の減少に伴う市町村民税の減少等により、基準財政収入額の伸び幅が、基準財政需要額の伸び幅を下回った結果、前年度より０．３ポイント下がった０．７１ポイント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今後も酒々井町財政健全化計画に基づき、歳出の削減と歳入の確保に取り組み持続可能な財政運営を図る。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収等により経常一般財源も増加したものの、人件費や扶助費の増加が上回り、前年度より０．１ポイント上がった９４．７ポイントであった。人件費や扶助費は近年上昇傾向が続いており、公共施設の老朽化による長寿命化工事も控えており、公債費についても今後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財政健全化計画に基づき、経常経費削減に一層努め、経常収支比率の改善に努める。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724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7690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168593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769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6994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人件費や維持補修費が前年度より増加したものの、新型コロナウイルス感染症に関連する業務の終了から物件費が大幅に下がり、前年度より人口１人当たり決算額は</a:t>
          </a:r>
          <a:r>
            <a:rPr kumimoji="1" lang="en-US" altLang="ja-JP" sz="1300">
              <a:latin typeface="ＭＳ Ｐゴシック" panose="020B0600070205080204" pitchFamily="50" charset="-128"/>
              <a:ea typeface="ＭＳ Ｐゴシック" panose="020B0600070205080204" pitchFamily="50" charset="-128"/>
            </a:rPr>
            <a:t>1,602</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今後も定年退職者と新規採用職員、再任用職員のバランスをとりながら、業務の見直しを進める中で、会計年度任用職員の削減にも取り組み、人件費全体の抑制に努める。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32184</xdr:rowOff>
    </xdr:from>
    <xdr:to>
      <xdr:col>23</xdr:col>
      <xdr:colOff>133350</xdr:colOff>
      <xdr:row>82</xdr:row>
      <xdr:rowOff>39915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91084"/>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27769</xdr:rowOff>
    </xdr:from>
    <xdr:to>
      <xdr:col>19</xdr:col>
      <xdr:colOff>133350</xdr:colOff>
      <xdr:row>82</xdr:row>
      <xdr:rowOff>39915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86669"/>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159987</xdr:rowOff>
    </xdr:from>
    <xdr:to>
      <xdr:col>15</xdr:col>
      <xdr:colOff>82550</xdr:colOff>
      <xdr:row>82</xdr:row>
      <xdr:rowOff>27769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7437"/>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130704</xdr:rowOff>
    </xdr:from>
    <xdr:to>
      <xdr:col>11</xdr:col>
      <xdr:colOff>31750</xdr:colOff>
      <xdr:row>81</xdr:row>
      <xdr:rowOff>159987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8154"/>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152834</xdr:rowOff>
    </xdr:from>
    <xdr:to>
      <xdr:col>23</xdr:col>
      <xdr:colOff>184150</xdr:colOff>
      <xdr:row>82</xdr:row>
      <xdr:rowOff>82984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124911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160565</xdr:rowOff>
    </xdr:from>
    <xdr:to>
      <xdr:col>19</xdr:col>
      <xdr:colOff>184150</xdr:colOff>
      <xdr:row>82</xdr:row>
      <xdr:rowOff>90715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75492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3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148419</xdr:rowOff>
    </xdr:from>
    <xdr:to>
      <xdr:col>15</xdr:col>
      <xdr:colOff>133350</xdr:colOff>
      <xdr:row>82</xdr:row>
      <xdr:rowOff>78569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63346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109187</xdr:rowOff>
    </xdr:from>
    <xdr:to>
      <xdr:col>11</xdr:col>
      <xdr:colOff>82550</xdr:colOff>
      <xdr:row>82</xdr:row>
      <xdr:rowOff>39337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8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79904</xdr:rowOff>
    </xdr:from>
    <xdr:to>
      <xdr:col>7</xdr:col>
      <xdr:colOff>31750</xdr:colOff>
      <xdr:row>82</xdr:row>
      <xdr:rowOff>10054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5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今後は、定年退職と新規採用職員のバランスをとりつつ、給与水準の適正化に努める。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退職と新規採用職員のバランスをとりつつ職員の削減に取り組んでいるが、過去における人口急増時の職員採用の増や専門的な知識・経験を持つ任期付き職員の積極的活用による増のため、人口千人あたりの職員数は、類似団体平均を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今後は、民間活力の導入なども検討し、定員管理の適正化に努めていく。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141787</xdr:rowOff>
    </xdr:from>
    <xdr:to>
      <xdr:col>81</xdr:col>
      <xdr:colOff>44450</xdr:colOff>
      <xdr:row>61</xdr:row>
      <xdr:rowOff>159022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023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141787</xdr:rowOff>
    </xdr:from>
    <xdr:to>
      <xdr:col>77</xdr:col>
      <xdr:colOff>44450</xdr:colOff>
      <xdr:row>61</xdr:row>
      <xdr:rowOff>150404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150404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136616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80299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90987</xdr:rowOff>
    </xdr:from>
    <xdr:to>
      <xdr:col>77</xdr:col>
      <xdr:colOff>95250</xdr:colOff>
      <xdr:row>62</xdr:row>
      <xdr:rowOff>21137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3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実質公債費比率は前年度と横ばいで類似団体と比較し低い水準となっている。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しかし、公共施設の老朽化による長寿命化工事も控えていることから、新規発行も増加し、元利償還額は今後増加する見通しである。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引き続き、財政健全化計画に基づき、借入と償還のバランスも考慮しながら、公債費負担の抑制を図る。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39053</xdr:rowOff>
    </xdr:from>
    <xdr:to>
      <xdr:col>81</xdr:col>
      <xdr:colOff>44450</xdr:colOff>
      <xdr:row>39</xdr:row>
      <xdr:rowOff>39053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25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45085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2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14922</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014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120015</xdr:rowOff>
    </xdr:from>
    <xdr:to>
      <xdr:col>68</xdr:col>
      <xdr:colOff>152400</xdr:colOff>
      <xdr:row>39</xdr:row>
      <xdr:rowOff>14922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3511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4780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159703</xdr:rowOff>
    </xdr:from>
    <xdr:to>
      <xdr:col>77</xdr:col>
      <xdr:colOff>95250</xdr:colOff>
      <xdr:row>39</xdr:row>
      <xdr:rowOff>89853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100030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135572</xdr:rowOff>
    </xdr:from>
    <xdr:to>
      <xdr:col>68</xdr:col>
      <xdr:colOff>203200</xdr:colOff>
      <xdr:row>39</xdr:row>
      <xdr:rowOff>65722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75899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69215</xdr:rowOff>
    </xdr:from>
    <xdr:to>
      <xdr:col>64</xdr:col>
      <xdr:colOff>152400</xdr:colOff>
      <xdr:row>38</xdr:row>
      <xdr:rowOff>170815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9542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新規発行額の減少により、地方債現在高が減少したことや、普通交付税交付額や標準税収入額の増により、標準財政規模が前年度より増加したことから、将来負担比率は減少した。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しかし、公共施設の老朽化による長寿命化工事も控えていることから、今後将来負担比率は上昇する見通しである。今後も財政状況を考慮しながら、計画的な地方債発行に努め、将来負担の抑制に努める。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14</xdr:row>
      <xdr:rowOff>56545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59176"/>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14</xdr:row>
      <xdr:rowOff>87569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5684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87569</xdr:rowOff>
    </xdr:from>
    <xdr:to>
      <xdr:col>72</xdr:col>
      <xdr:colOff>203200</xdr:colOff>
      <xdr:row>14</xdr:row>
      <xdr:rowOff>131233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8786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14</xdr:row>
      <xdr:rowOff>131233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296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51603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5745</xdr:rowOff>
    </xdr:from>
    <xdr:to>
      <xdr:col>77</xdr:col>
      <xdr:colOff>95250</xdr:colOff>
      <xdr:row>14</xdr:row>
      <xdr:rowOff>107345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92122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123146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80433</xdr:rowOff>
    </xdr:from>
    <xdr:to>
      <xdr:col>68</xdr:col>
      <xdr:colOff>203200</xdr:colOff>
      <xdr:row>15</xdr:row>
      <xdr:rowOff>10583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166810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類似団体と比較し職員数が多いことから、人件費の経常収支比率が高くなっている。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今後も給与改定や、会計年度任用職員の経験年次が進むことによる報酬等の増、期末勤勉手当の支給率増など上昇が続く見込みであることから、定員管理の適正化に努め、人件費全体の抑制を図る。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120142</xdr:rowOff>
    </xdr:from>
    <xdr:to>
      <xdr:col>24</xdr:col>
      <xdr:colOff>25400</xdr:colOff>
      <xdr:row>39</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06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92202</xdr:rowOff>
    </xdr:from>
    <xdr:to>
      <xdr:col>24</xdr:col>
      <xdr:colOff>76200</xdr:colOff>
      <xdr:row>40</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69342</xdr:rowOff>
    </xdr:from>
    <xdr:to>
      <xdr:col>20</xdr:col>
      <xdr:colOff>38100</xdr:colOff>
      <xdr:row>39</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新型コロナウイルス感染症に関連する業務の終了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１．２ポイント下がり、類似団体平均を下回る水準となった。物価高騰に伴う各種料金の値上げや、労務単価上昇による委託料の増加など、増加要因が多いが、今後も事務事業の見直し等により経費経費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01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類似団体平均を下回る数値となっているのは、児童福祉費や社会福祉費が類似団体より低いことが主な要因である。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介護給付費・訓練等給付費や障害児給付費が年々増加しており、高齢化の進行による高齢者施策等に関する扶助費の増加も見込まれる。事務事業の見直し等により、町単独の扶助費については制度等の見直しを行い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7257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と後期高齢者医療特別会計への繰出金の増加により、前年度より０．４ポイント上昇した。両会計については、高齢化の進行により被保険者が増加しており、今後も増加が見込まれる。保険料の見直し等を行いながら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補助費等のおおよそ７０％を占めているが、例年負担金が増額しており、前年度と比較し、０．１ポイント増の１６．０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当町を含む構成団体から、各組合へ経費削減の依頼を行うなどして、負担金の抑制に努めている。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類似団体平均を下回る水準であるものの、役場中央庁舎改修工事等の償還が始まることや、今後も、公共施設の老朽化による長寿命化工事に関する新規発行も増える見通しであること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財政健全化計画に基づき、借入と償還のバランスも考慮し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、国庫補助金等の財源の活用の検討を十分に行って抑制を図る。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０．２ポイント上昇し、類似団体内平均値より高い８３．０ポイントとなっている。類似団体内と比較すると人件費や補助費等の経常収支比率が高いため、財政健全化計画に基づき、人件費の抑制を図り、高水準にある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281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79</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60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60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778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57125</xdr:rowOff>
    </xdr:from>
    <xdr:to>
      <xdr:col>29</xdr:col>
      <xdr:colOff>127000</xdr:colOff>
      <xdr:row>15</xdr:row>
      <xdr:rowOff>120747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76500"/>
          <a:ext cx="647700" cy="6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120747</xdr:rowOff>
    </xdr:from>
    <xdr:to>
      <xdr:col>26</xdr:col>
      <xdr:colOff>50800</xdr:colOff>
      <xdr:row>15</xdr:row>
      <xdr:rowOff>157180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40122"/>
          <a:ext cx="698500" cy="3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157180</xdr:rowOff>
    </xdr:from>
    <xdr:to>
      <xdr:col>22</xdr:col>
      <xdr:colOff>114300</xdr:colOff>
      <xdr:row>16</xdr:row>
      <xdr:rowOff>6204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76555"/>
          <a:ext cx="698500" cy="2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152294</xdr:rowOff>
    </xdr:from>
    <xdr:to>
      <xdr:col>18</xdr:col>
      <xdr:colOff>177800</xdr:colOff>
      <xdr:row>16</xdr:row>
      <xdr:rowOff>6204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771669"/>
          <a:ext cx="698500" cy="2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6325</xdr:rowOff>
    </xdr:from>
    <xdr:to>
      <xdr:col>29</xdr:col>
      <xdr:colOff>177800</xdr:colOff>
      <xdr:row>15</xdr:row>
      <xdr:rowOff>107925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2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22852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69947</xdr:rowOff>
    </xdr:from>
    <xdr:to>
      <xdr:col>26</xdr:col>
      <xdr:colOff>101600</xdr:colOff>
      <xdr:row>16</xdr:row>
      <xdr:rowOff>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106380</xdr:rowOff>
    </xdr:from>
    <xdr:to>
      <xdr:col>22</xdr:col>
      <xdr:colOff>165100</xdr:colOff>
      <xdr:row>16</xdr:row>
      <xdr:rowOff>36530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126854</xdr:rowOff>
    </xdr:from>
    <xdr:to>
      <xdr:col>19</xdr:col>
      <xdr:colOff>38100</xdr:colOff>
      <xdr:row>16</xdr:row>
      <xdr:rowOff>57004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4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67181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101494</xdr:rowOff>
    </xdr:from>
    <xdr:to>
      <xdr:col>15</xdr:col>
      <xdr:colOff>101600</xdr:colOff>
      <xdr:row>16</xdr:row>
      <xdr:rowOff>31644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2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41821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329178</xdr:rowOff>
    </xdr:from>
    <xdr:to>
      <xdr:col>29</xdr:col>
      <xdr:colOff>127000</xdr:colOff>
      <xdr:row>35</xdr:row>
      <xdr:rowOff>330664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39528"/>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328396</xdr:rowOff>
    </xdr:from>
    <xdr:to>
      <xdr:col>26</xdr:col>
      <xdr:colOff>50800</xdr:colOff>
      <xdr:row>35</xdr:row>
      <xdr:rowOff>330664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8746"/>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328396</xdr:rowOff>
    </xdr:from>
    <xdr:to>
      <xdr:col>22</xdr:col>
      <xdr:colOff>114300</xdr:colOff>
      <xdr:row>36</xdr:row>
      <xdr:rowOff>1765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87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1765</xdr:rowOff>
    </xdr:from>
    <xdr:to>
      <xdr:col>18</xdr:col>
      <xdr:colOff>177800</xdr:colOff>
      <xdr:row>36</xdr:row>
      <xdr:rowOff>9081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278378</xdr:rowOff>
    </xdr:from>
    <xdr:to>
      <xdr:col>29</xdr:col>
      <xdr:colOff>177800</xdr:colOff>
      <xdr:row>36</xdr:row>
      <xdr:rowOff>37078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250455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279864</xdr:rowOff>
    </xdr:from>
    <xdr:to>
      <xdr:col>26</xdr:col>
      <xdr:colOff>101600</xdr:colOff>
      <xdr:row>36</xdr:row>
      <xdr:rowOff>38564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293865</xdr:rowOff>
    </xdr:from>
    <xdr:to>
      <xdr:col>19</xdr:col>
      <xdr:colOff>38100</xdr:colOff>
      <xdr:row>36</xdr:row>
      <xdr:rowOff>52565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301181</xdr:rowOff>
    </xdr:from>
    <xdr:to>
      <xdr:col>15</xdr:col>
      <xdr:colOff>101600</xdr:colOff>
      <xdr:row>36</xdr:row>
      <xdr:rowOff>59881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157923</xdr:rowOff>
    </xdr:from>
    <xdr:to>
      <xdr:col>24</xdr:col>
      <xdr:colOff>63500</xdr:colOff>
      <xdr:row>35</xdr:row>
      <xdr:rowOff>36259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87223"/>
          <a:ext cx="8382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36259</xdr:rowOff>
    </xdr:from>
    <xdr:to>
      <xdr:col>19</xdr:col>
      <xdr:colOff>177800</xdr:colOff>
      <xdr:row>35</xdr:row>
      <xdr:rowOff>74581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7009"/>
          <a:ext cx="8890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74581</xdr:rowOff>
    </xdr:from>
    <xdr:to>
      <xdr:col>15</xdr:col>
      <xdr:colOff>50800</xdr:colOff>
      <xdr:row>35</xdr:row>
      <xdr:rowOff>112431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331"/>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112431</xdr:rowOff>
    </xdr:from>
    <xdr:to>
      <xdr:col>10</xdr:col>
      <xdr:colOff>114300</xdr:colOff>
      <xdr:row>36</xdr:row>
      <xdr:rowOff>30805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3181"/>
          <a:ext cx="889000" cy="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107123</xdr:rowOff>
    </xdr:from>
    <xdr:to>
      <xdr:col>24</xdr:col>
      <xdr:colOff>114300</xdr:colOff>
      <xdr:row>35</xdr:row>
      <xdr:rowOff>37273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156909</xdr:rowOff>
    </xdr:from>
    <xdr:to>
      <xdr:col>20</xdr:col>
      <xdr:colOff>38100</xdr:colOff>
      <xdr:row>35</xdr:row>
      <xdr:rowOff>87059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23781</xdr:rowOff>
    </xdr:from>
    <xdr:to>
      <xdr:col>15</xdr:col>
      <xdr:colOff>101600</xdr:colOff>
      <xdr:row>35</xdr:row>
      <xdr:rowOff>125381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61631</xdr:rowOff>
    </xdr:from>
    <xdr:to>
      <xdr:col>10</xdr:col>
      <xdr:colOff>165100</xdr:colOff>
      <xdr:row>35</xdr:row>
      <xdr:rowOff>163231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151455</xdr:rowOff>
    </xdr:from>
    <xdr:to>
      <xdr:col>6</xdr:col>
      <xdr:colOff>38100</xdr:colOff>
      <xdr:row>36</xdr:row>
      <xdr:rowOff>81605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98132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21889</xdr:rowOff>
    </xdr:from>
    <xdr:to>
      <xdr:col>24</xdr:col>
      <xdr:colOff>63500</xdr:colOff>
      <xdr:row>57</xdr:row>
      <xdr:rowOff>44076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4539"/>
          <a:ext cx="8382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21889</xdr:rowOff>
    </xdr:from>
    <xdr:to>
      <xdr:col>19</xdr:col>
      <xdr:colOff>177800</xdr:colOff>
      <xdr:row>57</xdr:row>
      <xdr:rowOff>24974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453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24974</xdr:rowOff>
    </xdr:from>
    <xdr:to>
      <xdr:col>15</xdr:col>
      <xdr:colOff>50800</xdr:colOff>
      <xdr:row>57</xdr:row>
      <xdr:rowOff>51781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7624"/>
          <a:ext cx="8890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51781</xdr:rowOff>
    </xdr:from>
    <xdr:to>
      <xdr:col>10</xdr:col>
      <xdr:colOff>114300</xdr:colOff>
      <xdr:row>57</xdr:row>
      <xdr:rowOff>55095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443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164726</xdr:rowOff>
    </xdr:from>
    <xdr:to>
      <xdr:col>24</xdr:col>
      <xdr:colOff>114300</xdr:colOff>
      <xdr:row>57</xdr:row>
      <xdr:rowOff>94876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142539</xdr:rowOff>
    </xdr:from>
    <xdr:to>
      <xdr:col>20</xdr:col>
      <xdr:colOff>38100</xdr:colOff>
      <xdr:row>57</xdr:row>
      <xdr:rowOff>72689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63816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145624</xdr:rowOff>
    </xdr:from>
    <xdr:to>
      <xdr:col>15</xdr:col>
      <xdr:colOff>101600</xdr:colOff>
      <xdr:row>57</xdr:row>
      <xdr:rowOff>75774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66901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981</xdr:rowOff>
    </xdr:from>
    <xdr:to>
      <xdr:col>10</xdr:col>
      <xdr:colOff>165100</xdr:colOff>
      <xdr:row>57</xdr:row>
      <xdr:rowOff>102581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93708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4295</xdr:rowOff>
    </xdr:from>
    <xdr:to>
      <xdr:col>6</xdr:col>
      <xdr:colOff>38100</xdr:colOff>
      <xdr:row>57</xdr:row>
      <xdr:rowOff>105895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97022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85841</xdr:rowOff>
    </xdr:from>
    <xdr:to>
      <xdr:col>24</xdr:col>
      <xdr:colOff>63500</xdr:colOff>
      <xdr:row>78</xdr:row>
      <xdr:rowOff>96997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8941"/>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82322</xdr:rowOff>
    </xdr:from>
    <xdr:to>
      <xdr:col>19</xdr:col>
      <xdr:colOff>177800</xdr:colOff>
      <xdr:row>78</xdr:row>
      <xdr:rowOff>96997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5422"/>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82322</xdr:rowOff>
    </xdr:from>
    <xdr:to>
      <xdr:col>15</xdr:col>
      <xdr:colOff>50800</xdr:colOff>
      <xdr:row>78</xdr:row>
      <xdr:rowOff>88219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542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88219</xdr:rowOff>
    </xdr:from>
    <xdr:to>
      <xdr:col>10</xdr:col>
      <xdr:colOff>114300</xdr:colOff>
      <xdr:row>78</xdr:row>
      <xdr:rowOff>92472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35041</xdr:rowOff>
    </xdr:from>
    <xdr:to>
      <xdr:col>24</xdr:col>
      <xdr:colOff>114300</xdr:colOff>
      <xdr:row>78</xdr:row>
      <xdr:rowOff>136641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46197</xdr:rowOff>
    </xdr:from>
    <xdr:to>
      <xdr:col>20</xdr:col>
      <xdr:colOff>38100</xdr:colOff>
      <xdr:row>78</xdr:row>
      <xdr:rowOff>147797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138924</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31522</xdr:rowOff>
    </xdr:from>
    <xdr:to>
      <xdr:col>15</xdr:col>
      <xdr:colOff>101600</xdr:colOff>
      <xdr:row>78</xdr:row>
      <xdr:rowOff>133122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37419</xdr:rowOff>
    </xdr:from>
    <xdr:to>
      <xdr:col>10</xdr:col>
      <xdr:colOff>165100</xdr:colOff>
      <xdr:row>78</xdr:row>
      <xdr:rowOff>139019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130146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41672</xdr:rowOff>
    </xdr:from>
    <xdr:to>
      <xdr:col>6</xdr:col>
      <xdr:colOff>38100</xdr:colOff>
      <xdr:row>78</xdr:row>
      <xdr:rowOff>143272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134399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168318</xdr:rowOff>
    </xdr:from>
    <xdr:to>
      <xdr:col>24</xdr:col>
      <xdr:colOff>63500</xdr:colOff>
      <xdr:row>98</xdr:row>
      <xdr:rowOff>56762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98968"/>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108023</xdr:rowOff>
    </xdr:from>
    <xdr:to>
      <xdr:col>19</xdr:col>
      <xdr:colOff>177800</xdr:colOff>
      <xdr:row>98</xdr:row>
      <xdr:rowOff>56762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8673"/>
          <a:ext cx="8890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108023</xdr:rowOff>
    </xdr:from>
    <xdr:to>
      <xdr:col>15</xdr:col>
      <xdr:colOff>50800</xdr:colOff>
      <xdr:row>98</xdr:row>
      <xdr:rowOff>127769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8673"/>
          <a:ext cx="8890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127769</xdr:rowOff>
    </xdr:from>
    <xdr:to>
      <xdr:col>10</xdr:col>
      <xdr:colOff>114300</xdr:colOff>
      <xdr:row>98</xdr:row>
      <xdr:rowOff>166729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117518</xdr:rowOff>
    </xdr:from>
    <xdr:to>
      <xdr:col>24</xdr:col>
      <xdr:colOff>114300</xdr:colOff>
      <xdr:row>98</xdr:row>
      <xdr:rowOff>47668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5962</xdr:rowOff>
    </xdr:from>
    <xdr:to>
      <xdr:col>20</xdr:col>
      <xdr:colOff>38100</xdr:colOff>
      <xdr:row>98</xdr:row>
      <xdr:rowOff>107562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98689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57223</xdr:rowOff>
    </xdr:from>
    <xdr:to>
      <xdr:col>15</xdr:col>
      <xdr:colOff>101600</xdr:colOff>
      <xdr:row>97</xdr:row>
      <xdr:rowOff>158823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76969</xdr:rowOff>
    </xdr:from>
    <xdr:to>
      <xdr:col>10</xdr:col>
      <xdr:colOff>165100</xdr:colOff>
      <xdr:row>99</xdr:row>
      <xdr:rowOff>7119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115929</xdr:rowOff>
    </xdr:from>
    <xdr:to>
      <xdr:col>6</xdr:col>
      <xdr:colOff>38100</xdr:colOff>
      <xdr:row>99</xdr:row>
      <xdr:rowOff>46079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37206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33815</xdr:rowOff>
    </xdr:from>
    <xdr:to>
      <xdr:col>55</xdr:col>
      <xdr:colOff>0</xdr:colOff>
      <xdr:row>38</xdr:row>
      <xdr:rowOff>93784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548915"/>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33815</xdr:rowOff>
    </xdr:from>
    <xdr:to>
      <xdr:col>50</xdr:col>
      <xdr:colOff>114300</xdr:colOff>
      <xdr:row>38</xdr:row>
      <xdr:rowOff>82485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8915"/>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132755</xdr:rowOff>
    </xdr:from>
    <xdr:to>
      <xdr:col>45</xdr:col>
      <xdr:colOff>177800</xdr:colOff>
      <xdr:row>38</xdr:row>
      <xdr:rowOff>82485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47705"/>
          <a:ext cx="889000" cy="11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132755</xdr:rowOff>
    </xdr:from>
    <xdr:to>
      <xdr:col>41</xdr:col>
      <xdr:colOff>50800</xdr:colOff>
      <xdr:row>38</xdr:row>
      <xdr:rowOff>61519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47705"/>
          <a:ext cx="889000" cy="112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42984</xdr:rowOff>
    </xdr:from>
    <xdr:to>
      <xdr:col>55</xdr:col>
      <xdr:colOff>50800</xdr:colOff>
      <xdr:row>38</xdr:row>
      <xdr:rowOff>144584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21411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154465</xdr:rowOff>
    </xdr:from>
    <xdr:to>
      <xdr:col>50</xdr:col>
      <xdr:colOff>165100</xdr:colOff>
      <xdr:row>38</xdr:row>
      <xdr:rowOff>84615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75742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31685</xdr:rowOff>
    </xdr:from>
    <xdr:to>
      <xdr:col>46</xdr:col>
      <xdr:colOff>38100</xdr:colOff>
      <xdr:row>38</xdr:row>
      <xdr:rowOff>133285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124412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81955</xdr:rowOff>
    </xdr:from>
    <xdr:to>
      <xdr:col>41</xdr:col>
      <xdr:colOff>101600</xdr:colOff>
      <xdr:row>32</xdr:row>
      <xdr:rowOff>12105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8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10719</xdr:rowOff>
    </xdr:from>
    <xdr:to>
      <xdr:col>36</xdr:col>
      <xdr:colOff>165100</xdr:colOff>
      <xdr:row>38</xdr:row>
      <xdr:rowOff>112319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128846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41532</xdr:rowOff>
    </xdr:from>
    <xdr:to>
      <xdr:col>55</xdr:col>
      <xdr:colOff>0</xdr:colOff>
      <xdr:row>58</xdr:row>
      <xdr:rowOff>70724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85632"/>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134991</xdr:rowOff>
    </xdr:from>
    <xdr:to>
      <xdr:col>50</xdr:col>
      <xdr:colOff>114300</xdr:colOff>
      <xdr:row>58</xdr:row>
      <xdr:rowOff>70724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07641"/>
          <a:ext cx="889000" cy="10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34537</xdr:rowOff>
    </xdr:from>
    <xdr:to>
      <xdr:col>45</xdr:col>
      <xdr:colOff>177800</xdr:colOff>
      <xdr:row>57</xdr:row>
      <xdr:rowOff>134991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35737"/>
          <a:ext cx="889000" cy="2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34537</xdr:rowOff>
    </xdr:from>
    <xdr:to>
      <xdr:col>41</xdr:col>
      <xdr:colOff>50800</xdr:colOff>
      <xdr:row>57</xdr:row>
      <xdr:rowOff>77696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35737"/>
          <a:ext cx="889000" cy="2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162182</xdr:rowOff>
    </xdr:from>
    <xdr:to>
      <xdr:col>55</xdr:col>
      <xdr:colOff>50800</xdr:colOff>
      <xdr:row>58</xdr:row>
      <xdr:rowOff>92332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19924</xdr:rowOff>
    </xdr:from>
    <xdr:to>
      <xdr:col>50</xdr:col>
      <xdr:colOff>165100</xdr:colOff>
      <xdr:row>58</xdr:row>
      <xdr:rowOff>121524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112651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84191</xdr:rowOff>
    </xdr:from>
    <xdr:to>
      <xdr:col>46</xdr:col>
      <xdr:colOff>38100</xdr:colOff>
      <xdr:row>58</xdr:row>
      <xdr:rowOff>14341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155187</xdr:rowOff>
    </xdr:from>
    <xdr:to>
      <xdr:col>41</xdr:col>
      <xdr:colOff>101600</xdr:colOff>
      <xdr:row>56</xdr:row>
      <xdr:rowOff>85337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101864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26896</xdr:rowOff>
    </xdr:from>
    <xdr:to>
      <xdr:col>36</xdr:col>
      <xdr:colOff>165100</xdr:colOff>
      <xdr:row>57</xdr:row>
      <xdr:rowOff>128496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15323</xdr:rowOff>
    </xdr:from>
    <xdr:to>
      <xdr:col>55</xdr:col>
      <xdr:colOff>0</xdr:colOff>
      <xdr:row>79</xdr:row>
      <xdr:rowOff>27991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9873"/>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19552</xdr:rowOff>
    </xdr:from>
    <xdr:to>
      <xdr:col>50</xdr:col>
      <xdr:colOff>114300</xdr:colOff>
      <xdr:row>79</xdr:row>
      <xdr:rowOff>27991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410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79</xdr:row>
      <xdr:rowOff>19552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03504"/>
          <a:ext cx="889000" cy="3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124707</xdr:rowOff>
    </xdr:from>
    <xdr:to>
      <xdr:col>41</xdr:col>
      <xdr:colOff>50800</xdr:colOff>
      <xdr:row>77</xdr:row>
      <xdr:rowOff>1854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54907"/>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135973</xdr:rowOff>
    </xdr:from>
    <xdr:to>
      <xdr:col>55</xdr:col>
      <xdr:colOff>50800</xdr:colOff>
      <xdr:row>79</xdr:row>
      <xdr:rowOff>66123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50900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148641</xdr:rowOff>
    </xdr:from>
    <xdr:to>
      <xdr:col>50</xdr:col>
      <xdr:colOff>165100</xdr:colOff>
      <xdr:row>79</xdr:row>
      <xdr:rowOff>78791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69918</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140202</xdr:rowOff>
    </xdr:from>
    <xdr:to>
      <xdr:col>46</xdr:col>
      <xdr:colOff>38100</xdr:colOff>
      <xdr:row>79</xdr:row>
      <xdr:rowOff>70352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61479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73907</xdr:rowOff>
    </xdr:from>
    <xdr:to>
      <xdr:col>36</xdr:col>
      <xdr:colOff>165100</xdr:colOff>
      <xdr:row>77</xdr:row>
      <xdr:rowOff>4057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20585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89049</xdr:rowOff>
    </xdr:from>
    <xdr:to>
      <xdr:col>55</xdr:col>
      <xdr:colOff>0</xdr:colOff>
      <xdr:row>98</xdr:row>
      <xdr:rowOff>122185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91149"/>
          <a:ext cx="8382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125233</xdr:rowOff>
    </xdr:from>
    <xdr:to>
      <xdr:col>50</xdr:col>
      <xdr:colOff>114300</xdr:colOff>
      <xdr:row>98</xdr:row>
      <xdr:rowOff>89049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5883"/>
          <a:ext cx="889000" cy="1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101578</xdr:rowOff>
    </xdr:from>
    <xdr:to>
      <xdr:col>45</xdr:col>
      <xdr:colOff>177800</xdr:colOff>
      <xdr:row>97</xdr:row>
      <xdr:rowOff>125233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0778"/>
          <a:ext cx="889000" cy="1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101578</xdr:rowOff>
    </xdr:from>
    <xdr:to>
      <xdr:col>41</xdr:col>
      <xdr:colOff>50800</xdr:colOff>
      <xdr:row>98</xdr:row>
      <xdr:rowOff>120487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60778"/>
          <a:ext cx="889000" cy="36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71385</xdr:rowOff>
    </xdr:from>
    <xdr:to>
      <xdr:col>55</xdr:col>
      <xdr:colOff>50800</xdr:colOff>
      <xdr:row>99</xdr:row>
      <xdr:rowOff>1535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38249</xdr:rowOff>
    </xdr:from>
    <xdr:to>
      <xdr:col>50</xdr:col>
      <xdr:colOff>165100</xdr:colOff>
      <xdr:row>98</xdr:row>
      <xdr:rowOff>139849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130976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74433</xdr:rowOff>
    </xdr:from>
    <xdr:to>
      <xdr:col>46</xdr:col>
      <xdr:colOff>38100</xdr:colOff>
      <xdr:row>98</xdr:row>
      <xdr:rowOff>4583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50778</xdr:rowOff>
    </xdr:from>
    <xdr:to>
      <xdr:col>41</xdr:col>
      <xdr:colOff>101600</xdr:colOff>
      <xdr:row>96</xdr:row>
      <xdr:rowOff>152378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168905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69687</xdr:rowOff>
    </xdr:from>
    <xdr:to>
      <xdr:col>36</xdr:col>
      <xdr:colOff>165100</xdr:colOff>
      <xdr:row>98</xdr:row>
      <xdr:rowOff>171287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162414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67724</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54274"/>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3520</xdr:rowOff>
    </xdr:from>
    <xdr:to>
      <xdr:col>71</xdr:col>
      <xdr:colOff>177800</xdr:colOff>
      <xdr:row>39</xdr:row>
      <xdr:rowOff>67724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90070"/>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16924</xdr:rowOff>
    </xdr:from>
    <xdr:to>
      <xdr:col>72</xdr:col>
      <xdr:colOff>38100</xdr:colOff>
      <xdr:row>39</xdr:row>
      <xdr:rowOff>118524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109651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124170</xdr:rowOff>
    </xdr:from>
    <xdr:to>
      <xdr:col>67</xdr:col>
      <xdr:colOff>101600</xdr:colOff>
      <xdr:row>39</xdr:row>
      <xdr:rowOff>54320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70847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1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151505</xdr:rowOff>
    </xdr:from>
    <xdr:to>
      <xdr:col>85</xdr:col>
      <xdr:colOff>127000</xdr:colOff>
      <xdr:row>76</xdr:row>
      <xdr:rowOff>158347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81705"/>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158347</xdr:rowOff>
    </xdr:from>
    <xdr:to>
      <xdr:col>81</xdr:col>
      <xdr:colOff>50800</xdr:colOff>
      <xdr:row>76</xdr:row>
      <xdr:rowOff>164698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88547"/>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164698</xdr:rowOff>
    </xdr:from>
    <xdr:to>
      <xdr:col>76</xdr:col>
      <xdr:colOff>114300</xdr:colOff>
      <xdr:row>77</xdr:row>
      <xdr:rowOff>36308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94898"/>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36308</xdr:rowOff>
    </xdr:from>
    <xdr:to>
      <xdr:col>71</xdr:col>
      <xdr:colOff>177800</xdr:colOff>
      <xdr:row>77</xdr:row>
      <xdr:rowOff>62891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100705</xdr:rowOff>
    </xdr:from>
    <xdr:to>
      <xdr:col>85</xdr:col>
      <xdr:colOff>177800</xdr:colOff>
      <xdr:row>77</xdr:row>
      <xdr:rowOff>30855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79132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107547</xdr:rowOff>
    </xdr:from>
    <xdr:to>
      <xdr:col>81</xdr:col>
      <xdr:colOff>101600</xdr:colOff>
      <xdr:row>77</xdr:row>
      <xdr:rowOff>37697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28824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113898</xdr:rowOff>
    </xdr:from>
    <xdr:to>
      <xdr:col>76</xdr:col>
      <xdr:colOff>165100</xdr:colOff>
      <xdr:row>77</xdr:row>
      <xdr:rowOff>44048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35175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156958</xdr:rowOff>
    </xdr:from>
    <xdr:to>
      <xdr:col>72</xdr:col>
      <xdr:colOff>38100</xdr:colOff>
      <xdr:row>77</xdr:row>
      <xdr:rowOff>87108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12091</xdr:rowOff>
    </xdr:from>
    <xdr:to>
      <xdr:col>67</xdr:col>
      <xdr:colOff>101600</xdr:colOff>
      <xdr:row>77</xdr:row>
      <xdr:rowOff>113691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104818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85668</xdr:rowOff>
    </xdr:from>
    <xdr:to>
      <xdr:col>85</xdr:col>
      <xdr:colOff>127000</xdr:colOff>
      <xdr:row>98</xdr:row>
      <xdr:rowOff>130392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87768"/>
          <a:ext cx="8382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93359</xdr:rowOff>
    </xdr:from>
    <xdr:to>
      <xdr:col>81</xdr:col>
      <xdr:colOff>50800</xdr:colOff>
      <xdr:row>98</xdr:row>
      <xdr:rowOff>130392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9545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93359</xdr:rowOff>
    </xdr:from>
    <xdr:to>
      <xdr:col>76</xdr:col>
      <xdr:colOff>114300</xdr:colOff>
      <xdr:row>98</xdr:row>
      <xdr:rowOff>125952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5459"/>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105657</xdr:rowOff>
    </xdr:from>
    <xdr:to>
      <xdr:col>71</xdr:col>
      <xdr:colOff>177800</xdr:colOff>
      <xdr:row>98</xdr:row>
      <xdr:rowOff>125952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0775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34868</xdr:rowOff>
    </xdr:from>
    <xdr:to>
      <xdr:col>85</xdr:col>
      <xdr:colOff>177800</xdr:colOff>
      <xdr:row>98</xdr:row>
      <xdr:rowOff>136468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79592</xdr:rowOff>
    </xdr:from>
    <xdr:to>
      <xdr:col>81</xdr:col>
      <xdr:colOff>101600</xdr:colOff>
      <xdr:row>99</xdr:row>
      <xdr:rowOff>9742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42559</xdr:rowOff>
    </xdr:from>
    <xdr:to>
      <xdr:col>76</xdr:col>
      <xdr:colOff>165100</xdr:colOff>
      <xdr:row>98</xdr:row>
      <xdr:rowOff>144159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75152</xdr:rowOff>
    </xdr:from>
    <xdr:to>
      <xdr:col>72</xdr:col>
      <xdr:colOff>38100</xdr:colOff>
      <xdr:row>99</xdr:row>
      <xdr:rowOff>5302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167879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54857</xdr:rowOff>
    </xdr:from>
    <xdr:to>
      <xdr:col>67</xdr:col>
      <xdr:colOff>101600</xdr:colOff>
      <xdr:row>98</xdr:row>
      <xdr:rowOff>156457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147584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123058</xdr:rowOff>
    </xdr:from>
    <xdr:to>
      <xdr:col>116</xdr:col>
      <xdr:colOff>63500</xdr:colOff>
      <xdr:row>38</xdr:row>
      <xdr:rowOff>125892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8158"/>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125892</xdr:rowOff>
    </xdr:from>
    <xdr:to>
      <xdr:col>111</xdr:col>
      <xdr:colOff>177800</xdr:colOff>
      <xdr:row>38</xdr:row>
      <xdr:rowOff>130921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409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130921</xdr:rowOff>
    </xdr:from>
    <xdr:to>
      <xdr:col>107</xdr:col>
      <xdr:colOff>50800</xdr:colOff>
      <xdr:row>38</xdr:row>
      <xdr:rowOff>138602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460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115468</xdr:rowOff>
    </xdr:from>
    <xdr:to>
      <xdr:col>102</xdr:col>
      <xdr:colOff>114300</xdr:colOff>
      <xdr:row>38</xdr:row>
      <xdr:rowOff>138602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3056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72258</xdr:rowOff>
    </xdr:from>
    <xdr:to>
      <xdr:col>116</xdr:col>
      <xdr:colOff>114300</xdr:colOff>
      <xdr:row>39</xdr:row>
      <xdr:rowOff>2408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158635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75092</xdr:rowOff>
    </xdr:from>
    <xdr:to>
      <xdr:col>112</xdr:col>
      <xdr:colOff>38100</xdr:colOff>
      <xdr:row>39</xdr:row>
      <xdr:rowOff>5242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167819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80121</xdr:rowOff>
    </xdr:from>
    <xdr:to>
      <xdr:col>107</xdr:col>
      <xdr:colOff>101600</xdr:colOff>
      <xdr:row>39</xdr:row>
      <xdr:rowOff>10271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87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157395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126167</xdr:rowOff>
    </xdr:from>
    <xdr:to>
      <xdr:col>116</xdr:col>
      <xdr:colOff>63500</xdr:colOff>
      <xdr:row>58</xdr:row>
      <xdr:rowOff>126258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7026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126258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126258</xdr:rowOff>
    </xdr:from>
    <xdr:to>
      <xdr:col>107</xdr:col>
      <xdr:colOff>50800</xdr:colOff>
      <xdr:row>58</xdr:row>
      <xdr:rowOff>126441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0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126441</xdr:rowOff>
    </xdr:from>
    <xdr:to>
      <xdr:col>102</xdr:col>
      <xdr:colOff>114300</xdr:colOff>
      <xdr:row>58</xdr:row>
      <xdr:rowOff>126441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70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75367</xdr:rowOff>
    </xdr:from>
    <xdr:to>
      <xdr:col>116</xdr:col>
      <xdr:colOff>114300</xdr:colOff>
      <xdr:row>59</xdr:row>
      <xdr:rowOff>5517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161744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75641</xdr:rowOff>
    </xdr:from>
    <xdr:to>
      <xdr:col>102</xdr:col>
      <xdr:colOff>165100</xdr:colOff>
      <xdr:row>59</xdr:row>
      <xdr:rowOff>5791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168368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168368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112440</xdr:rowOff>
    </xdr:from>
    <xdr:to>
      <xdr:col>116</xdr:col>
      <xdr:colOff>63500</xdr:colOff>
      <xdr:row>77</xdr:row>
      <xdr:rowOff>136100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4090"/>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136100</xdr:rowOff>
    </xdr:from>
    <xdr:to>
      <xdr:col>111</xdr:col>
      <xdr:colOff>177800</xdr:colOff>
      <xdr:row>78</xdr:row>
      <xdr:rowOff>23076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7750"/>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23076</xdr:rowOff>
    </xdr:from>
    <xdr:to>
      <xdr:col>107</xdr:col>
      <xdr:colOff>50800</xdr:colOff>
      <xdr:row>78</xdr:row>
      <xdr:rowOff>36830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9617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22085</xdr:rowOff>
    </xdr:from>
    <xdr:to>
      <xdr:col>102</xdr:col>
      <xdr:colOff>114300</xdr:colOff>
      <xdr:row>78</xdr:row>
      <xdr:rowOff>36830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61640</xdr:rowOff>
    </xdr:from>
    <xdr:to>
      <xdr:col>116</xdr:col>
      <xdr:colOff>114300</xdr:colOff>
      <xdr:row>77</xdr:row>
      <xdr:rowOff>163240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40067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85300</xdr:rowOff>
    </xdr:from>
    <xdr:to>
      <xdr:col>112</xdr:col>
      <xdr:colOff>38100</xdr:colOff>
      <xdr:row>78</xdr:row>
      <xdr:rowOff>15450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143726</xdr:rowOff>
    </xdr:from>
    <xdr:to>
      <xdr:col>107</xdr:col>
      <xdr:colOff>101600</xdr:colOff>
      <xdr:row>78</xdr:row>
      <xdr:rowOff>73876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65003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157480</xdr:rowOff>
    </xdr:from>
    <xdr:to>
      <xdr:col>102</xdr:col>
      <xdr:colOff>165100</xdr:colOff>
      <xdr:row>78</xdr:row>
      <xdr:rowOff>87630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78757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142735</xdr:rowOff>
    </xdr:from>
    <xdr:to>
      <xdr:col>98</xdr:col>
      <xdr:colOff>38100</xdr:colOff>
      <xdr:row>78</xdr:row>
      <xdr:rowOff>72885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64012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en-US" altLang="ja-JP" sz="1300">
              <a:latin typeface="ＭＳ Ｐゴシック" panose="020B0600070205080204" pitchFamily="50" charset="-128"/>
              <a:ea typeface="ＭＳ Ｐゴシック" panose="020B0600070205080204" pitchFamily="50" charset="-128"/>
            </a:rPr>
            <a:t>7,023,082</a:t>
          </a:r>
          <a:r>
            <a:rPr kumimoji="1" lang="ja-JP" altLang="en-US" sz="1300">
              <a:latin typeface="ＭＳ Ｐゴシック" panose="020B0600070205080204" pitchFamily="50" charset="-128"/>
              <a:ea typeface="ＭＳ Ｐゴシック" panose="020B0600070205080204" pitchFamily="50" charset="-128"/>
            </a:rPr>
            <a:t>千円で住民一人当たりのコストは</a:t>
          </a:r>
          <a:r>
            <a:rPr kumimoji="1" lang="en-US" altLang="ja-JP" sz="1300">
              <a:latin typeface="ＭＳ Ｐゴシック" panose="020B0600070205080204" pitchFamily="50" charset="-128"/>
              <a:ea typeface="ＭＳ Ｐゴシック" panose="020B0600070205080204" pitchFamily="50" charset="-128"/>
            </a:rPr>
            <a:t>347,556</a:t>
          </a:r>
          <a:r>
            <a:rPr kumimoji="1" lang="ja-JP" altLang="en-US" sz="1300">
              <a:latin typeface="ＭＳ Ｐゴシック" panose="020B0600070205080204" pitchFamily="50" charset="-128"/>
              <a:ea typeface="ＭＳ Ｐゴシック" panose="020B0600070205080204" pitchFamily="50" charset="-128"/>
            </a:rPr>
            <a:t>円であった。性質別に類似団体と比較し、乖離が大きいのは人件費と扶助費である。人件費は人口急増時の職員採用数が多いことや、専門的な知識・経験をもつ任期付職員の積極的活用により、任期付職員が多いため類似団体平均を</a:t>
          </a:r>
          <a:r>
            <a:rPr kumimoji="1" lang="en-US" altLang="ja-JP" sz="1300">
              <a:latin typeface="ＭＳ Ｐゴシック" panose="020B0600070205080204" pitchFamily="50" charset="-128"/>
              <a:ea typeface="ＭＳ Ｐゴシック" panose="020B0600070205080204" pitchFamily="50" charset="-128"/>
            </a:rPr>
            <a:t>21,636</a:t>
          </a:r>
          <a:r>
            <a:rPr kumimoji="1" lang="ja-JP" altLang="en-US" sz="1300">
              <a:latin typeface="ＭＳ Ｐゴシック" panose="020B0600070205080204" pitchFamily="50" charset="-128"/>
              <a:ea typeface="ＭＳ Ｐゴシック" panose="020B0600070205080204" pitchFamily="50" charset="-128"/>
            </a:rPr>
            <a:t>円上回っている。扶助費は類似団体と比較し、社会福祉費と児童福祉費が低いため類似団体平均を</a:t>
          </a:r>
          <a:r>
            <a:rPr kumimoji="1" lang="en-US" altLang="ja-JP" sz="1300">
              <a:latin typeface="ＭＳ Ｐゴシック" panose="020B0600070205080204" pitchFamily="50" charset="-128"/>
              <a:ea typeface="ＭＳ Ｐゴシック" panose="020B0600070205080204" pitchFamily="50" charset="-128"/>
            </a:rPr>
            <a:t>42,299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人件費と扶助費以外では、維持補修費が</a:t>
          </a:r>
          <a:r>
            <a:rPr kumimoji="1" lang="en-US" altLang="ja-JP" sz="1300">
              <a:latin typeface="ＭＳ Ｐゴシック" panose="020B0600070205080204" pitchFamily="50" charset="-128"/>
              <a:ea typeface="ＭＳ Ｐゴシック" panose="020B0600070205080204" pitchFamily="50" charset="-128"/>
            </a:rPr>
            <a:t>3,089</a:t>
          </a:r>
          <a:r>
            <a:rPr kumimoji="1" lang="ja-JP" altLang="en-US" sz="1300">
              <a:latin typeface="ＭＳ Ｐゴシック" panose="020B0600070205080204" pitchFamily="50" charset="-128"/>
              <a:ea typeface="ＭＳ Ｐゴシック" panose="020B0600070205080204" pitchFamily="50" charset="-128"/>
            </a:rPr>
            <a:t>円平均を下回っていることについては、町自体がコンパクトなことや、消防・清掃・衛生業務などを一部事務組合で運営していることが要因となっていると思われる。普通建設事業（更新整備）については、公共施設の老朽化に伴う長寿命化工事が控えていることから、今後は上昇となる見込みであるが、更新整備を優先して行っていくため普通建設事業（新規整備）については横ばい程度と見込まれる。公債費は普通建設事業の増加に伴い新規発行が増える見込みであることから、今後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62738</xdr:rowOff>
    </xdr:from>
    <xdr:to>
      <xdr:col>24</xdr:col>
      <xdr:colOff>63500</xdr:colOff>
      <xdr:row>30</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06238"/>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62738</xdr:rowOff>
    </xdr:from>
    <xdr:to>
      <xdr:col>19</xdr:col>
      <xdr:colOff>177800</xdr:colOff>
      <xdr:row>30</xdr:row>
      <xdr:rowOff>107696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0623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107696</xdr:rowOff>
    </xdr:from>
    <xdr:to>
      <xdr:col>15</xdr:col>
      <xdr:colOff>50800</xdr:colOff>
      <xdr:row>30</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51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109220</xdr:rowOff>
    </xdr:from>
    <xdr:to>
      <xdr:col>10</xdr:col>
      <xdr:colOff>114300</xdr:colOff>
      <xdr:row>30</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55753</xdr:rowOff>
    </xdr:from>
    <xdr:to>
      <xdr:col>24</xdr:col>
      <xdr:colOff>114300</xdr:colOff>
      <xdr:row>30</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11938</xdr:rowOff>
    </xdr:from>
    <xdr:to>
      <xdr:col>20</xdr:col>
      <xdr:colOff>38100</xdr:colOff>
      <xdr:row>30</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56896</xdr:rowOff>
    </xdr:from>
    <xdr:to>
      <xdr:col>15</xdr:col>
      <xdr:colOff>101600</xdr:colOff>
      <xdr:row>30</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58420</xdr:rowOff>
    </xdr:from>
    <xdr:to>
      <xdr:col>10</xdr:col>
      <xdr:colOff>165100</xdr:colOff>
      <xdr:row>30</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109855</xdr:rowOff>
    </xdr:from>
    <xdr:to>
      <xdr:col>6</xdr:col>
      <xdr:colOff>38100</xdr:colOff>
      <xdr:row>31</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56532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77028</xdr:rowOff>
    </xdr:from>
    <xdr:to>
      <xdr:col>24</xdr:col>
      <xdr:colOff>63500</xdr:colOff>
      <xdr:row>58</xdr:row>
      <xdr:rowOff>109479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128"/>
          <a:ext cx="8382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56848</xdr:rowOff>
    </xdr:from>
    <xdr:to>
      <xdr:col>19</xdr:col>
      <xdr:colOff>177800</xdr:colOff>
      <xdr:row>58</xdr:row>
      <xdr:rowOff>109479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948"/>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67315</xdr:rowOff>
    </xdr:from>
    <xdr:to>
      <xdr:col>15</xdr:col>
      <xdr:colOff>50800</xdr:colOff>
      <xdr:row>58</xdr:row>
      <xdr:rowOff>56848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8515"/>
          <a:ext cx="889000" cy="33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67315</xdr:rowOff>
    </xdr:from>
    <xdr:to>
      <xdr:col>10</xdr:col>
      <xdr:colOff>114300</xdr:colOff>
      <xdr:row>58</xdr:row>
      <xdr:rowOff>81250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8515"/>
          <a:ext cx="889000" cy="3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26228</xdr:rowOff>
    </xdr:from>
    <xdr:to>
      <xdr:col>24</xdr:col>
      <xdr:colOff>114300</xdr:colOff>
      <xdr:row>58</xdr:row>
      <xdr:rowOff>127828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58679</xdr:rowOff>
    </xdr:from>
    <xdr:to>
      <xdr:col>20</xdr:col>
      <xdr:colOff>38100</xdr:colOff>
      <xdr:row>58</xdr:row>
      <xdr:rowOff>160279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6048</xdr:rowOff>
    </xdr:from>
    <xdr:to>
      <xdr:col>15</xdr:col>
      <xdr:colOff>101600</xdr:colOff>
      <xdr:row>58</xdr:row>
      <xdr:rowOff>107648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98775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16515</xdr:rowOff>
    </xdr:from>
    <xdr:to>
      <xdr:col>10</xdr:col>
      <xdr:colOff>165100</xdr:colOff>
      <xdr:row>56</xdr:row>
      <xdr:rowOff>118115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134642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30450</xdr:rowOff>
    </xdr:from>
    <xdr:to>
      <xdr:col>6</xdr:col>
      <xdr:colOff>38100</xdr:colOff>
      <xdr:row>58</xdr:row>
      <xdr:rowOff>132050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148577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73535</xdr:rowOff>
    </xdr:from>
    <xdr:to>
      <xdr:col>24</xdr:col>
      <xdr:colOff>63500</xdr:colOff>
      <xdr:row>78</xdr:row>
      <xdr:rowOff>99741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6635"/>
          <a:ext cx="8382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58677</xdr:rowOff>
    </xdr:from>
    <xdr:to>
      <xdr:col>19</xdr:col>
      <xdr:colOff>177800</xdr:colOff>
      <xdr:row>78</xdr:row>
      <xdr:rowOff>99741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31777"/>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58677</xdr:rowOff>
    </xdr:from>
    <xdr:to>
      <xdr:col>15</xdr:col>
      <xdr:colOff>50800</xdr:colOff>
      <xdr:row>79</xdr:row>
      <xdr:rowOff>26757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1777"/>
          <a:ext cx="8890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26757</xdr:rowOff>
    </xdr:from>
    <xdr:to>
      <xdr:col>10</xdr:col>
      <xdr:colOff>114300</xdr:colOff>
      <xdr:row>79</xdr:row>
      <xdr:rowOff>59682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22735</xdr:rowOff>
    </xdr:from>
    <xdr:to>
      <xdr:col>24</xdr:col>
      <xdr:colOff>114300</xdr:colOff>
      <xdr:row>78</xdr:row>
      <xdr:rowOff>124335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48941</xdr:rowOff>
    </xdr:from>
    <xdr:to>
      <xdr:col>20</xdr:col>
      <xdr:colOff>38100</xdr:colOff>
      <xdr:row>78</xdr:row>
      <xdr:rowOff>150541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7877</xdr:rowOff>
    </xdr:from>
    <xdr:to>
      <xdr:col>15</xdr:col>
      <xdr:colOff>101600</xdr:colOff>
      <xdr:row>78</xdr:row>
      <xdr:rowOff>109477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147407</xdr:rowOff>
    </xdr:from>
    <xdr:to>
      <xdr:col>10</xdr:col>
      <xdr:colOff>165100</xdr:colOff>
      <xdr:row>79</xdr:row>
      <xdr:rowOff>77557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68684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8882</xdr:rowOff>
    </xdr:from>
    <xdr:to>
      <xdr:col>6</xdr:col>
      <xdr:colOff>38100</xdr:colOff>
      <xdr:row>79</xdr:row>
      <xdr:rowOff>110482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101609</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91498</xdr:rowOff>
    </xdr:from>
    <xdr:to>
      <xdr:col>24</xdr:col>
      <xdr:colOff>63500</xdr:colOff>
      <xdr:row>98</xdr:row>
      <xdr:rowOff>96903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3598"/>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72507</xdr:rowOff>
    </xdr:from>
    <xdr:to>
      <xdr:col>19</xdr:col>
      <xdr:colOff>177800</xdr:colOff>
      <xdr:row>98</xdr:row>
      <xdr:rowOff>91498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74607"/>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72507</xdr:rowOff>
    </xdr:from>
    <xdr:to>
      <xdr:col>15</xdr:col>
      <xdr:colOff>50800</xdr:colOff>
      <xdr:row>99</xdr:row>
      <xdr:rowOff>43999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4607"/>
          <a:ext cx="8890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38218</xdr:rowOff>
    </xdr:from>
    <xdr:to>
      <xdr:col>10</xdr:col>
      <xdr:colOff>114300</xdr:colOff>
      <xdr:row>99</xdr:row>
      <xdr:rowOff>43999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46103</xdr:rowOff>
    </xdr:from>
    <xdr:to>
      <xdr:col>24</xdr:col>
      <xdr:colOff>114300</xdr:colOff>
      <xdr:row>98</xdr:row>
      <xdr:rowOff>147703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132480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40698</xdr:rowOff>
    </xdr:from>
    <xdr:to>
      <xdr:col>20</xdr:col>
      <xdr:colOff>38100</xdr:colOff>
      <xdr:row>98</xdr:row>
      <xdr:rowOff>142298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133425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21707</xdr:rowOff>
    </xdr:from>
    <xdr:to>
      <xdr:col>15</xdr:col>
      <xdr:colOff>101600</xdr:colOff>
      <xdr:row>98</xdr:row>
      <xdr:rowOff>123307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164649</xdr:rowOff>
    </xdr:from>
    <xdr:to>
      <xdr:col>10</xdr:col>
      <xdr:colOff>165100</xdr:colOff>
      <xdr:row>99</xdr:row>
      <xdr:rowOff>94799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85926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158868</xdr:rowOff>
    </xdr:from>
    <xdr:to>
      <xdr:col>6</xdr:col>
      <xdr:colOff>38100</xdr:colOff>
      <xdr:row>99</xdr:row>
      <xdr:rowOff>89018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80145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170485</xdr:rowOff>
    </xdr:from>
    <xdr:to>
      <xdr:col>55</xdr:col>
      <xdr:colOff>0</xdr:colOff>
      <xdr:row>59</xdr:row>
      <xdr:rowOff>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4585"/>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165316</xdr:rowOff>
    </xdr:from>
    <xdr:to>
      <xdr:col>50</xdr:col>
      <xdr:colOff>114300</xdr:colOff>
      <xdr:row>58</xdr:row>
      <xdr:rowOff>170485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9416"/>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157683</xdr:rowOff>
    </xdr:from>
    <xdr:to>
      <xdr:col>45</xdr:col>
      <xdr:colOff>177800</xdr:colOff>
      <xdr:row>58</xdr:row>
      <xdr:rowOff>165316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1783"/>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143904</xdr:rowOff>
    </xdr:from>
    <xdr:to>
      <xdr:col>41</xdr:col>
      <xdr:colOff>50800</xdr:colOff>
      <xdr:row>58</xdr:row>
      <xdr:rowOff>157683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88004"/>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120879</xdr:rowOff>
    </xdr:from>
    <xdr:to>
      <xdr:col>55</xdr:col>
      <xdr:colOff>50800</xdr:colOff>
      <xdr:row>59</xdr:row>
      <xdr:rowOff>51029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35806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119685</xdr:rowOff>
    </xdr:from>
    <xdr:to>
      <xdr:col>50</xdr:col>
      <xdr:colOff>165100</xdr:colOff>
      <xdr:row>59</xdr:row>
      <xdr:rowOff>49835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40962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114516</xdr:rowOff>
    </xdr:from>
    <xdr:to>
      <xdr:col>46</xdr:col>
      <xdr:colOff>38100</xdr:colOff>
      <xdr:row>59</xdr:row>
      <xdr:rowOff>44666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35793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106883</xdr:rowOff>
    </xdr:from>
    <xdr:to>
      <xdr:col>41</xdr:col>
      <xdr:colOff>101600</xdr:colOff>
      <xdr:row>59</xdr:row>
      <xdr:rowOff>37033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28160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93104</xdr:rowOff>
    </xdr:from>
    <xdr:to>
      <xdr:col>36</xdr:col>
      <xdr:colOff>165100</xdr:colOff>
      <xdr:row>59</xdr:row>
      <xdr:rowOff>23254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14381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xdr:rowOff>
    </xdr:from>
    <xdr:to>
      <xdr:col>55</xdr:col>
      <xdr:colOff>0</xdr:colOff>
      <xdr:row>78</xdr:row>
      <xdr:rowOff>31801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4039"/>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31801</xdr:rowOff>
    </xdr:from>
    <xdr:to>
      <xdr:col>50</xdr:col>
      <xdr:colOff>114300</xdr:colOff>
      <xdr:row>78</xdr:row>
      <xdr:rowOff>49479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490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141491</xdr:rowOff>
    </xdr:from>
    <xdr:to>
      <xdr:col>45</xdr:col>
      <xdr:colOff>177800</xdr:colOff>
      <xdr:row>78</xdr:row>
      <xdr:rowOff>49479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43141"/>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47041</xdr:rowOff>
    </xdr:from>
    <xdr:to>
      <xdr:col>41</xdr:col>
      <xdr:colOff>50800</xdr:colOff>
      <xdr:row>77</xdr:row>
      <xdr:rowOff>141491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48691"/>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121589</xdr:rowOff>
    </xdr:from>
    <xdr:to>
      <xdr:col>55</xdr:col>
      <xdr:colOff>50800</xdr:colOff>
      <xdr:row>78</xdr:row>
      <xdr:rowOff>51739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100016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152451</xdr:rowOff>
    </xdr:from>
    <xdr:to>
      <xdr:col>50</xdr:col>
      <xdr:colOff>165100</xdr:colOff>
      <xdr:row>78</xdr:row>
      <xdr:rowOff>82601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73728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170129</xdr:rowOff>
    </xdr:from>
    <xdr:to>
      <xdr:col>46</xdr:col>
      <xdr:colOff>38100</xdr:colOff>
      <xdr:row>78</xdr:row>
      <xdr:rowOff>100279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90691</xdr:rowOff>
    </xdr:from>
    <xdr:to>
      <xdr:col>41</xdr:col>
      <xdr:colOff>101600</xdr:colOff>
      <xdr:row>78</xdr:row>
      <xdr:rowOff>20841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167691</xdr:rowOff>
    </xdr:from>
    <xdr:to>
      <xdr:col>36</xdr:col>
      <xdr:colOff>165100</xdr:colOff>
      <xdr:row>77</xdr:row>
      <xdr:rowOff>97841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114368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27546</xdr:rowOff>
    </xdr:from>
    <xdr:to>
      <xdr:col>55</xdr:col>
      <xdr:colOff>0</xdr:colOff>
      <xdr:row>97</xdr:row>
      <xdr:rowOff>68238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58196"/>
          <a:ext cx="8382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2260</xdr:rowOff>
    </xdr:from>
    <xdr:to>
      <xdr:col>50</xdr:col>
      <xdr:colOff>114300</xdr:colOff>
      <xdr:row>97</xdr:row>
      <xdr:rowOff>27546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32910"/>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2260</xdr:rowOff>
    </xdr:from>
    <xdr:to>
      <xdr:col>45</xdr:col>
      <xdr:colOff>177800</xdr:colOff>
      <xdr:row>97</xdr:row>
      <xdr:rowOff>69608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2910"/>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44196</xdr:rowOff>
    </xdr:from>
    <xdr:to>
      <xdr:col>41</xdr:col>
      <xdr:colOff>50800</xdr:colOff>
      <xdr:row>97</xdr:row>
      <xdr:rowOff>69608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7484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17438</xdr:rowOff>
    </xdr:from>
    <xdr:to>
      <xdr:col>55</xdr:col>
      <xdr:colOff>50800</xdr:colOff>
      <xdr:row>97</xdr:row>
      <xdr:rowOff>119038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103815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148196</xdr:rowOff>
    </xdr:from>
    <xdr:to>
      <xdr:col>50</xdr:col>
      <xdr:colOff>165100</xdr:colOff>
      <xdr:row>97</xdr:row>
      <xdr:rowOff>78346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122910</xdr:rowOff>
    </xdr:from>
    <xdr:to>
      <xdr:col>46</xdr:col>
      <xdr:colOff>38100</xdr:colOff>
      <xdr:row>97</xdr:row>
      <xdr:rowOff>53060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44187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18808</xdr:rowOff>
    </xdr:from>
    <xdr:to>
      <xdr:col>41</xdr:col>
      <xdr:colOff>101600</xdr:colOff>
      <xdr:row>97</xdr:row>
      <xdr:rowOff>120408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164846</xdr:rowOff>
    </xdr:from>
    <xdr:to>
      <xdr:col>36</xdr:col>
      <xdr:colOff>165100</xdr:colOff>
      <xdr:row>97</xdr:row>
      <xdr:rowOff>94996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86123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137262</xdr:rowOff>
    </xdr:from>
    <xdr:to>
      <xdr:col>85</xdr:col>
      <xdr:colOff>127000</xdr:colOff>
      <xdr:row>35</xdr:row>
      <xdr:rowOff>146215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3801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146215</xdr:rowOff>
    </xdr:from>
    <xdr:to>
      <xdr:col>81</xdr:col>
      <xdr:colOff>50800</xdr:colOff>
      <xdr:row>36</xdr:row>
      <xdr:rowOff>20142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46965"/>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12979</xdr:rowOff>
    </xdr:from>
    <xdr:to>
      <xdr:col>76</xdr:col>
      <xdr:colOff>114300</xdr:colOff>
      <xdr:row>36</xdr:row>
      <xdr:rowOff>20142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8517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12979</xdr:rowOff>
    </xdr:from>
    <xdr:to>
      <xdr:col>71</xdr:col>
      <xdr:colOff>177800</xdr:colOff>
      <xdr:row>36</xdr:row>
      <xdr:rowOff>23800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851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86462</xdr:rowOff>
    </xdr:from>
    <xdr:to>
      <xdr:col>85</xdr:col>
      <xdr:colOff>177800</xdr:colOff>
      <xdr:row>36</xdr:row>
      <xdr:rowOff>16612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109339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95415</xdr:rowOff>
    </xdr:from>
    <xdr:to>
      <xdr:col>81</xdr:col>
      <xdr:colOff>101600</xdr:colOff>
      <xdr:row>36</xdr:row>
      <xdr:rowOff>25565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42092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140792</xdr:rowOff>
    </xdr:from>
    <xdr:to>
      <xdr:col>76</xdr:col>
      <xdr:colOff>165100</xdr:colOff>
      <xdr:row>36</xdr:row>
      <xdr:rowOff>70942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87469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133629</xdr:rowOff>
    </xdr:from>
    <xdr:to>
      <xdr:col>72</xdr:col>
      <xdr:colOff>38100</xdr:colOff>
      <xdr:row>36</xdr:row>
      <xdr:rowOff>63779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80306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144450</xdr:rowOff>
    </xdr:from>
    <xdr:to>
      <xdr:col>67</xdr:col>
      <xdr:colOff>101600</xdr:colOff>
      <xdr:row>36</xdr:row>
      <xdr:rowOff>74600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91127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43817</xdr:rowOff>
    </xdr:from>
    <xdr:to>
      <xdr:col>85</xdr:col>
      <xdr:colOff>127000</xdr:colOff>
      <xdr:row>57</xdr:row>
      <xdr:rowOff>63972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6467"/>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63972</xdr:rowOff>
    </xdr:from>
    <xdr:to>
      <xdr:col>81</xdr:col>
      <xdr:colOff>50800</xdr:colOff>
      <xdr:row>57</xdr:row>
      <xdr:rowOff>66990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3662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141475</xdr:rowOff>
    </xdr:from>
    <xdr:to>
      <xdr:col>76</xdr:col>
      <xdr:colOff>114300</xdr:colOff>
      <xdr:row>57</xdr:row>
      <xdr:rowOff>66990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71225"/>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141475</xdr:rowOff>
    </xdr:from>
    <xdr:to>
      <xdr:col>71</xdr:col>
      <xdr:colOff>177800</xdr:colOff>
      <xdr:row>57</xdr:row>
      <xdr:rowOff>13581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71225"/>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164467</xdr:rowOff>
    </xdr:from>
    <xdr:to>
      <xdr:col>85</xdr:col>
      <xdr:colOff>177800</xdr:colOff>
      <xdr:row>57</xdr:row>
      <xdr:rowOff>94617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142894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13172</xdr:rowOff>
    </xdr:from>
    <xdr:to>
      <xdr:col>81</xdr:col>
      <xdr:colOff>101600</xdr:colOff>
      <xdr:row>57</xdr:row>
      <xdr:rowOff>114772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105899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16190</xdr:rowOff>
    </xdr:from>
    <xdr:to>
      <xdr:col>76</xdr:col>
      <xdr:colOff>165100</xdr:colOff>
      <xdr:row>57</xdr:row>
      <xdr:rowOff>117790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108917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90675</xdr:rowOff>
    </xdr:from>
    <xdr:to>
      <xdr:col>72</xdr:col>
      <xdr:colOff>38100</xdr:colOff>
      <xdr:row>56</xdr:row>
      <xdr:rowOff>20825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37352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134231</xdr:rowOff>
    </xdr:from>
    <xdr:to>
      <xdr:col>67</xdr:col>
      <xdr:colOff>101600</xdr:colOff>
      <xdr:row>57</xdr:row>
      <xdr:rowOff>64381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55508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67723</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12273"/>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xdr:rowOff>
    </xdr:from>
    <xdr:to>
      <xdr:col>71</xdr:col>
      <xdr:colOff>177800</xdr:colOff>
      <xdr:row>79</xdr:row>
      <xdr:rowOff>67723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48069"/>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16923</xdr:rowOff>
    </xdr:from>
    <xdr:to>
      <xdr:col>72</xdr:col>
      <xdr:colOff>38100</xdr:colOff>
      <xdr:row>79</xdr:row>
      <xdr:rowOff>118523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109650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5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124169</xdr:rowOff>
    </xdr:from>
    <xdr:to>
      <xdr:col>67</xdr:col>
      <xdr:colOff>101600</xdr:colOff>
      <xdr:row>79</xdr:row>
      <xdr:rowOff>54319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70846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151505</xdr:rowOff>
    </xdr:from>
    <xdr:to>
      <xdr:col>85</xdr:col>
      <xdr:colOff>127000</xdr:colOff>
      <xdr:row>96</xdr:row>
      <xdr:rowOff>158347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10705"/>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158347</xdr:rowOff>
    </xdr:from>
    <xdr:to>
      <xdr:col>81</xdr:col>
      <xdr:colOff>50800</xdr:colOff>
      <xdr:row>96</xdr:row>
      <xdr:rowOff>164454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7547"/>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164454</xdr:rowOff>
    </xdr:from>
    <xdr:to>
      <xdr:col>76</xdr:col>
      <xdr:colOff>114300</xdr:colOff>
      <xdr:row>97</xdr:row>
      <xdr:rowOff>36308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23654"/>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36308</xdr:rowOff>
    </xdr:from>
    <xdr:to>
      <xdr:col>71</xdr:col>
      <xdr:colOff>177800</xdr:colOff>
      <xdr:row>97</xdr:row>
      <xdr:rowOff>62891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100705</xdr:rowOff>
    </xdr:from>
    <xdr:to>
      <xdr:col>85</xdr:col>
      <xdr:colOff>177800</xdr:colOff>
      <xdr:row>97</xdr:row>
      <xdr:rowOff>30855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107547</xdr:rowOff>
    </xdr:from>
    <xdr:to>
      <xdr:col>81</xdr:col>
      <xdr:colOff>101600</xdr:colOff>
      <xdr:row>97</xdr:row>
      <xdr:rowOff>37697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28824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113654</xdr:rowOff>
    </xdr:from>
    <xdr:to>
      <xdr:col>76</xdr:col>
      <xdr:colOff>165100</xdr:colOff>
      <xdr:row>97</xdr:row>
      <xdr:rowOff>43804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156958</xdr:rowOff>
    </xdr:from>
    <xdr:to>
      <xdr:col>72</xdr:col>
      <xdr:colOff>38100</xdr:colOff>
      <xdr:row>97</xdr:row>
      <xdr:rowOff>87108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78235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12091</xdr:rowOff>
    </xdr:from>
    <xdr:to>
      <xdr:col>67</xdr:col>
      <xdr:colOff>101600</xdr:colOff>
      <xdr:row>97</xdr:row>
      <xdr:rowOff>113691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104818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a:t>
          </a:r>
          <a:r>
            <a:rPr kumimoji="1" lang="en-US" altLang="ja-JP" sz="1300">
              <a:latin typeface="ＭＳ Ｐゴシック" panose="020B0600070205080204" pitchFamily="50" charset="-128"/>
              <a:ea typeface="ＭＳ Ｐゴシック" panose="020B0600070205080204" pitchFamily="50" charset="-128"/>
            </a:rPr>
            <a:t>9,937</a:t>
          </a:r>
          <a:r>
            <a:rPr kumimoji="1" lang="ja-JP" altLang="en-US" sz="1300">
              <a:latin typeface="ＭＳ Ｐゴシック" panose="020B0600070205080204" pitchFamily="50" charset="-128"/>
              <a:ea typeface="ＭＳ Ｐゴシック" panose="020B0600070205080204" pitchFamily="50" charset="-128"/>
            </a:rPr>
            <a:t>円増加したのは、地方交付税等の上振れ分を基金へ積み立てたことによるものである。民生費は、社会福祉費や児童福祉費の扶助費が類似団体と比較し低いことから、類似団体平均を</a:t>
          </a:r>
          <a:r>
            <a:rPr kumimoji="1" lang="en-US" altLang="ja-JP" sz="1300">
              <a:latin typeface="ＭＳ Ｐゴシック" panose="020B0600070205080204" pitchFamily="50" charset="-128"/>
              <a:ea typeface="ＭＳ Ｐゴシック" panose="020B0600070205080204" pitchFamily="50" charset="-128"/>
            </a:rPr>
            <a:t>43,775</a:t>
          </a:r>
          <a:r>
            <a:rPr kumimoji="1" lang="ja-JP" altLang="en-US" sz="1300">
              <a:latin typeface="ＭＳ Ｐゴシック" panose="020B0600070205080204" pitchFamily="50" charset="-128"/>
              <a:ea typeface="ＭＳ Ｐゴシック" panose="020B0600070205080204" pitchFamily="50" charset="-128"/>
            </a:rPr>
            <a:t>円下回っているが、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介護給付費・訓練等給付費や障害児給付費が年々増加して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いるため今後上昇が見込まれる。衛生費は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円下がったが、保健センター大規模改修事業の実施により上昇の見込みである。土木費は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円下がっているが、中川調節池整備事業や道路改良事業等の普通建設事業の実施予定があるため、上昇の見込みである。教育費は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円上昇しており、墨古沢遺跡保存整備事業の進捗によるものである。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令和４年度末の財政調整基金残高は</a:t>
          </a:r>
          <a:r>
            <a:rPr kumimoji="1" lang="en-US" altLang="ja-JP" sz="1400">
              <a:latin typeface="ＭＳ ゴシック" pitchFamily="49" charset="-128"/>
              <a:ea typeface="ＭＳ ゴシック" pitchFamily="49" charset="-128"/>
            </a:rPr>
            <a:t>558,163</a:t>
          </a:r>
          <a:r>
            <a:rPr kumimoji="1" lang="ja-JP" altLang="en-US" sz="1400">
              <a:latin typeface="ＭＳ ゴシック" pitchFamily="49" charset="-128"/>
              <a:ea typeface="ＭＳ ゴシック" pitchFamily="49" charset="-128"/>
            </a:rPr>
            <a:t>千円であったが、取崩しの額を歳計剰余金の処分額が</a:t>
          </a:r>
          <a:r>
            <a:rPr kumimoji="1" lang="en-US" altLang="ja-JP" sz="1400">
              <a:latin typeface="ＭＳ ゴシック" pitchFamily="49" charset="-128"/>
              <a:ea typeface="ＭＳ ゴシック" pitchFamily="49" charset="-128"/>
            </a:rPr>
            <a:t>12,538</a:t>
          </a:r>
          <a:r>
            <a:rPr kumimoji="1" lang="ja-JP" altLang="en-US" sz="1400">
              <a:latin typeface="ＭＳ ゴシック" pitchFamily="49" charset="-128"/>
              <a:ea typeface="ＭＳ ゴシック" pitchFamily="49" charset="-128"/>
            </a:rPr>
            <a:t>千円上回ったこと等により令和５年度末の財政調整基金の残高は</a:t>
          </a:r>
          <a:r>
            <a:rPr kumimoji="1" lang="en-US" altLang="ja-JP" sz="1400">
              <a:latin typeface="ＭＳ ゴシック" pitchFamily="49" charset="-128"/>
              <a:ea typeface="ＭＳ ゴシック" pitchFamily="49" charset="-128"/>
            </a:rPr>
            <a:t>591,761</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実質単年度収支は赤字となっているが、</a:t>
          </a:r>
          <a:r>
            <a:rPr kumimoji="1" lang="en-US" altLang="ja-JP" sz="1400">
              <a:latin typeface="ＭＳ ゴシック" pitchFamily="49" charset="-128"/>
              <a:ea typeface="ＭＳ ゴシック" pitchFamily="49" charset="-128"/>
            </a:rPr>
            <a:t>253,662</a:t>
          </a:r>
          <a:r>
            <a:rPr kumimoji="1" lang="ja-JP" altLang="en-US" sz="1400">
              <a:latin typeface="ＭＳ ゴシック" pitchFamily="49" charset="-128"/>
              <a:ea typeface="ＭＳ ゴシック" pitchFamily="49" charset="-128"/>
            </a:rPr>
            <a:t>千円を財政調整基金から取崩したことにより実質収支額は黒字となっている。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一般会計をはじめ、各特別会計、公営企業である水道事業、下水道事業の全ての会計において赤字額は発生していないことから、連結実質赤字比率は算出されていない。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年度決算における各会計の実質収支はいずれも黒字ではあるものの</a:t>
          </a:r>
          <a:r>
            <a:rPr kumimoji="1" lang="en-US" altLang="ja-JP" sz="1400">
              <a:latin typeface="ＭＳ Ｐゴシック" panose="020B0600070205080204" pitchFamily="50" charset="-128"/>
              <a:ea typeface="ＭＳ Ｐゴシック" panose="020B0600070205080204" pitchFamily="50" charset="-128"/>
            </a:rPr>
            <a:t>196,872</a:t>
          </a:r>
          <a:r>
            <a:rPr kumimoji="1" lang="ja-JP" altLang="en-US" sz="1400">
              <a:latin typeface="ＭＳ Ｐゴシック" panose="020B0600070205080204" pitchFamily="50" charset="-128"/>
              <a:ea typeface="ＭＳ Ｐゴシック" panose="020B0600070205080204" pitchFamily="50" charset="-128"/>
            </a:rPr>
            <a:t>千円黒字額が縮小している。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保険料や下水道料金の見直しを検討、実施しながら、自主財源を確保し、健全な財政運営と公営企業経営に努める。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一般会計における元利償還額は</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千円増加している。公債費については類似団体平均を下回っているものの、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今後は、公共施設の長寿命化事業に発行した償還が始まるため、増加の見込である。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借り入れについては、事業実施の緊急度、必要性、国庫補助金等の財源措置を十分検討し、事業計画の整理・縮小を図るなど借入額と償還額のバランスを取りつつ、抑制に努める。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一般会計における地方債現在高は前年度に比べ</a:t>
          </a:r>
          <a:r>
            <a:rPr kumimoji="1" lang="en-US" altLang="ja-JP" sz="1400">
              <a:latin typeface="ＭＳ ゴシック" pitchFamily="49" charset="-128"/>
              <a:ea typeface="ＭＳ ゴシック" pitchFamily="49" charset="-128"/>
            </a:rPr>
            <a:t>330,000</a:t>
          </a:r>
          <a:r>
            <a:rPr kumimoji="1" lang="ja-JP" altLang="en-US" sz="1400">
              <a:latin typeface="ＭＳ ゴシック" pitchFamily="49" charset="-128"/>
              <a:ea typeface="ＭＳ ゴシック" pitchFamily="49" charset="-128"/>
            </a:rPr>
            <a:t>千円減少したため将来負担比率の分子は減少した。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しかし、今後は新たに公共施設の老朽化に伴う長寿命化工事も控えていることから地方債現在高は増加する見込みである。充当可能財源も減少傾向であることから、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借り入れについては、事業実施の緊急度、必要性、国庫補助金等の財源措置を十分検討し、事業計画の整理・縮小を図るなど借入額と償還額のバランスを取りつつ、抑制に努める。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財政調整基金、減債基金、社会資本等整備基金の現在高増により前年度より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・収益事業収入は、基金積立を基本とし、財政収支上の剰余金については、確実に財政調整基金と減債基金に積立てる。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・社会資本等整備基金：町民福祉の向上と町勢発展に必要な社会資本等の整備を目的とする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普通交付税の上振れ分を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千円あったものの、歳計剰余金の処分額が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千円上回り、他会計からの繰入金のほか、土地の貸付等による収入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普通交付税の追加交付において、臨時財政対策債償還基金費が創設されたことにより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7248785</v>
      </c>
      <c r="BO4" s="358"/>
      <c r="BP4" s="358"/>
      <c r="BQ4" s="358"/>
      <c r="BR4" s="358"/>
      <c r="BS4" s="358"/>
      <c r="BT4" s="358"/>
      <c r="BU4" s="359"/>
      <c r="BV4" s="357">
        <v>7268880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9.9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7023082</v>
      </c>
      <c r="BO5" s="395"/>
      <c r="BP5" s="395"/>
      <c r="BQ5" s="395"/>
      <c r="BR5" s="395"/>
      <c r="BS5" s="395"/>
      <c r="BT5" s="395"/>
      <c r="BU5" s="396"/>
      <c r="BV5" s="394">
        <v>6789481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94.7</v>
      </c>
      <c r="CU5" s="392"/>
      <c r="CV5" s="392"/>
      <c r="CW5" s="392"/>
      <c r="CX5" s="392"/>
      <c r="CY5" s="392"/>
      <c r="CZ5" s="392"/>
      <c r="DA5" s="393"/>
      <c r="DB5" s="391">
        <v>94.6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225703</v>
      </c>
      <c r="BO6" s="395"/>
      <c r="BP6" s="395"/>
      <c r="BQ6" s="395"/>
      <c r="BR6" s="395"/>
      <c r="BS6" s="395"/>
      <c r="BT6" s="395"/>
      <c r="BU6" s="396"/>
      <c r="BV6" s="394">
        <v>479399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95.8</v>
      </c>
      <c r="CU6" s="432"/>
      <c r="CV6" s="432"/>
      <c r="CW6" s="432"/>
      <c r="CX6" s="432"/>
      <c r="CY6" s="432"/>
      <c r="CZ6" s="432"/>
      <c r="DA6" s="433"/>
      <c r="DB6" s="431">
        <v>97.2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49524</v>
      </c>
      <c r="BO7" s="395"/>
      <c r="BP7" s="395"/>
      <c r="BQ7" s="395"/>
      <c r="BR7" s="395"/>
      <c r="BS7" s="395"/>
      <c r="BT7" s="395"/>
      <c r="BU7" s="396"/>
      <c r="BV7" s="394">
        <v>13199</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4794397</v>
      </c>
      <c r="CU7" s="395"/>
      <c r="CV7" s="395"/>
      <c r="CW7" s="395"/>
      <c r="CX7" s="395"/>
      <c r="CY7" s="395"/>
      <c r="CZ7" s="395"/>
      <c r="DA7" s="396"/>
      <c r="DB7" s="394">
        <v>4692569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176179</v>
      </c>
      <c r="BO8" s="395"/>
      <c r="BP8" s="395"/>
      <c r="BQ8" s="395"/>
      <c r="BR8" s="395"/>
      <c r="BS8" s="395"/>
      <c r="BT8" s="395"/>
      <c r="BU8" s="396"/>
      <c r="BV8" s="394">
        <v>466200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0.71</v>
      </c>
      <c r="CU8" s="435"/>
      <c r="CV8" s="435"/>
      <c r="CW8" s="435"/>
      <c r="CX8" s="435"/>
      <c r="CY8" s="435"/>
      <c r="CZ8" s="435"/>
      <c r="DA8" s="436"/>
      <c r="DB8" s="434">
        <v>0.74</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20745</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-290021</v>
      </c>
      <c r="BO9" s="395"/>
      <c r="BP9" s="395"/>
      <c r="BQ9" s="395"/>
      <c r="BR9" s="395"/>
      <c r="BS9" s="395"/>
      <c r="BT9" s="395"/>
      <c r="BU9" s="396"/>
      <c r="BV9" s="394">
        <v>56691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9.9</v>
      </c>
      <c r="CU9" s="392"/>
      <c r="CV9" s="392"/>
      <c r="CW9" s="392"/>
      <c r="CX9" s="392"/>
      <c r="CY9" s="392"/>
      <c r="CZ9" s="392"/>
      <c r="DA9" s="393"/>
      <c r="DB9" s="391">
        <v>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20955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21060</v>
      </c>
      <c r="BO10" s="395"/>
      <c r="BP10" s="395"/>
      <c r="BQ10" s="395"/>
      <c r="BR10" s="395"/>
      <c r="BS10" s="395"/>
      <c r="BT10" s="395"/>
      <c r="BU10" s="396"/>
      <c r="BV10" s="394">
        <v>16881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20207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253662</v>
      </c>
      <c r="BO12" s="395"/>
      <c r="BP12" s="395"/>
      <c r="BQ12" s="395"/>
      <c r="BR12" s="395"/>
      <c r="BS12" s="395"/>
      <c r="BT12" s="395"/>
      <c r="BU12" s="396"/>
      <c r="BV12" s="394">
        <v>386801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19352</v>
      </c>
      <c r="S13" s="479"/>
      <c r="T13" s="479"/>
      <c r="U13" s="479"/>
      <c r="V13" s="480"/>
      <c r="W13" s="410" t="s">
        <v>131</v>
      </c>
      <c r="X13" s="411"/>
      <c r="Y13" s="411"/>
      <c r="Z13" s="411"/>
      <c r="AA13" s="411"/>
      <c r="AB13" s="401"/>
      <c r="AC13" s="445">
        <v>264</v>
      </c>
      <c r="AD13" s="446"/>
      <c r="AE13" s="446"/>
      <c r="AF13" s="446"/>
      <c r="AG13" s="488"/>
      <c r="AH13" s="445">
        <v>257</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-522623</v>
      </c>
      <c r="BO13" s="395"/>
      <c r="BP13" s="395"/>
      <c r="BQ13" s="395"/>
      <c r="BR13" s="395"/>
      <c r="BS13" s="395"/>
      <c r="BT13" s="395"/>
      <c r="BU13" s="396"/>
      <c r="BV13" s="394">
        <v>-313229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5.7</v>
      </c>
      <c r="CU13" s="392"/>
      <c r="CV13" s="392"/>
      <c r="CW13" s="392"/>
      <c r="CX13" s="392"/>
      <c r="CY13" s="392"/>
      <c r="CZ13" s="392"/>
      <c r="DA13" s="393"/>
      <c r="DB13" s="391">
        <v>5.7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20339</v>
      </c>
      <c r="S14" s="479"/>
      <c r="T14" s="479"/>
      <c r="U14" s="479"/>
      <c r="V14" s="480"/>
      <c r="W14" s="384"/>
      <c r="X14" s="385"/>
      <c r="Y14" s="385"/>
      <c r="Z14" s="385"/>
      <c r="AA14" s="385"/>
      <c r="AB14" s="374"/>
      <c r="AC14" s="481">
        <v>2.9</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v>
      </c>
      <c r="CU14" s="493"/>
      <c r="CV14" s="493"/>
      <c r="CW14" s="493"/>
      <c r="CX14" s="493"/>
      <c r="CY14" s="493"/>
      <c r="CZ14" s="493"/>
      <c r="DA14" s="494"/>
      <c r="DB14" s="492">
        <v>12.5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19642</v>
      </c>
      <c r="S15" s="479"/>
      <c r="T15" s="479"/>
      <c r="U15" s="479"/>
      <c r="V15" s="480"/>
      <c r="W15" s="410" t="s">
        <v>137</v>
      </c>
      <c r="X15" s="411"/>
      <c r="Y15" s="411"/>
      <c r="Z15" s="411"/>
      <c r="AA15" s="411"/>
      <c r="AB15" s="401"/>
      <c r="AC15" s="445">
        <v>1391</v>
      </c>
      <c r="AD15" s="446"/>
      <c r="AE15" s="446"/>
      <c r="AF15" s="446"/>
      <c r="AG15" s="488"/>
      <c r="AH15" s="445">
        <v>1543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2761755</v>
      </c>
      <c r="BO15" s="358"/>
      <c r="BP15" s="358"/>
      <c r="BQ15" s="358"/>
      <c r="BR15" s="358"/>
      <c r="BS15" s="358"/>
      <c r="BT15" s="358"/>
      <c r="BU15" s="359"/>
      <c r="BV15" s="357">
        <v>2705819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15.5</v>
      </c>
      <c r="AD16" s="482"/>
      <c r="AE16" s="482"/>
      <c r="AF16" s="482"/>
      <c r="AG16" s="483"/>
      <c r="AH16" s="481">
        <v>17.100000000000001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4019320</v>
      </c>
      <c r="BO16" s="395"/>
      <c r="BP16" s="395"/>
      <c r="BQ16" s="395"/>
      <c r="BR16" s="395"/>
      <c r="BS16" s="395"/>
      <c r="BT16" s="395"/>
      <c r="BU16" s="396"/>
      <c r="BV16" s="394">
        <v>3850803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7341</v>
      </c>
      <c r="AD17" s="446"/>
      <c r="AE17" s="446"/>
      <c r="AF17" s="446"/>
      <c r="AG17" s="488"/>
      <c r="AH17" s="445">
        <v>7232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3489918</v>
      </c>
      <c r="BO17" s="395"/>
      <c r="BP17" s="395"/>
      <c r="BQ17" s="395"/>
      <c r="BR17" s="395"/>
      <c r="BS17" s="395"/>
      <c r="BT17" s="395"/>
      <c r="BU17" s="396"/>
      <c r="BV17" s="394">
        <v>3416596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19.010000000000002</v>
      </c>
      <c r="M18" s="518"/>
      <c r="N18" s="518"/>
      <c r="O18" s="518"/>
      <c r="P18" s="518"/>
      <c r="Q18" s="518"/>
      <c r="R18" s="519"/>
      <c r="S18" s="519"/>
      <c r="T18" s="519"/>
      <c r="U18" s="519"/>
      <c r="V18" s="520"/>
      <c r="W18" s="412"/>
      <c r="X18" s="413"/>
      <c r="Y18" s="413"/>
      <c r="Z18" s="413"/>
      <c r="AA18" s="413"/>
      <c r="AB18" s="404"/>
      <c r="AC18" s="521">
        <v>81.599999999999994</v>
      </c>
      <c r="AD18" s="522"/>
      <c r="AE18" s="522"/>
      <c r="AF18" s="522"/>
      <c r="AG18" s="523"/>
      <c r="AH18" s="521">
        <v>80.099999999999994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4618634</v>
      </c>
      <c r="BO18" s="395"/>
      <c r="BP18" s="395"/>
      <c r="BQ18" s="395"/>
      <c r="BR18" s="395"/>
      <c r="BS18" s="395"/>
      <c r="BT18" s="395"/>
      <c r="BU18" s="396"/>
      <c r="BV18" s="394">
        <v>4541748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1091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5787461</v>
      </c>
      <c r="BO19" s="395"/>
      <c r="BP19" s="395"/>
      <c r="BQ19" s="395"/>
      <c r="BR19" s="395"/>
      <c r="BS19" s="395"/>
      <c r="BT19" s="395"/>
      <c r="BU19" s="396"/>
      <c r="BV19" s="394">
        <v>5730809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9375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5223321</v>
      </c>
      <c r="BO22" s="358"/>
      <c r="BP22" s="358"/>
      <c r="BQ22" s="358"/>
      <c r="BR22" s="358"/>
      <c r="BS22" s="358"/>
      <c r="BT22" s="358"/>
      <c r="BU22" s="359"/>
      <c r="BV22" s="357">
        <v>5553293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3835247</v>
      </c>
      <c r="BO23" s="395"/>
      <c r="BP23" s="395"/>
      <c r="BQ23" s="395"/>
      <c r="BR23" s="395"/>
      <c r="BS23" s="395"/>
      <c r="BT23" s="395"/>
      <c r="BU23" s="396"/>
      <c r="BV23" s="394">
        <v>3965424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8000</v>
      </c>
      <c r="R24" s="446"/>
      <c r="S24" s="446"/>
      <c r="T24" s="446"/>
      <c r="U24" s="446"/>
      <c r="V24" s="488"/>
      <c r="W24" s="540"/>
      <c r="X24" s="541"/>
      <c r="Y24" s="542"/>
      <c r="Z24" s="444" t="s">
        <v>162</v>
      </c>
      <c r="AA24" s="424"/>
      <c r="AB24" s="424"/>
      <c r="AC24" s="424"/>
      <c r="AD24" s="424"/>
      <c r="AE24" s="424"/>
      <c r="AF24" s="424"/>
      <c r="AG24" s="425"/>
      <c r="AH24" s="445">
        <v>161</v>
      </c>
      <c r="AI24" s="446"/>
      <c r="AJ24" s="446"/>
      <c r="AK24" s="446"/>
      <c r="AL24" s="488"/>
      <c r="AM24" s="445">
        <v>499583</v>
      </c>
      <c r="AN24" s="446"/>
      <c r="AO24" s="446"/>
      <c r="AP24" s="446"/>
      <c r="AQ24" s="446"/>
      <c r="AR24" s="488"/>
      <c r="AS24" s="445">
        <v>3103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1962457</v>
      </c>
      <c r="BO24" s="395"/>
      <c r="BP24" s="395"/>
      <c r="BQ24" s="395"/>
      <c r="BR24" s="395"/>
      <c r="BS24" s="395"/>
      <c r="BT24" s="395"/>
      <c r="BU24" s="396"/>
      <c r="BV24" s="394">
        <v>2015138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8138</v>
      </c>
      <c r="BO25" s="358"/>
      <c r="BP25" s="358"/>
      <c r="BQ25" s="358"/>
      <c r="BR25" s="358"/>
      <c r="BS25" s="358"/>
      <c r="BT25" s="358"/>
      <c r="BU25" s="359"/>
      <c r="BV25" s="357">
        <v>11307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6300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3500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155339</v>
      </c>
      <c r="BO27" s="514"/>
      <c r="BP27" s="514"/>
      <c r="BQ27" s="514"/>
      <c r="BR27" s="514"/>
      <c r="BS27" s="514"/>
      <c r="BT27" s="514"/>
      <c r="BU27" s="515"/>
      <c r="BV27" s="513">
        <v>155336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2850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591761</v>
      </c>
      <c r="BO28" s="358"/>
      <c r="BP28" s="358"/>
      <c r="BQ28" s="358"/>
      <c r="BR28" s="358"/>
      <c r="BS28" s="358"/>
      <c r="BT28" s="358"/>
      <c r="BU28" s="359"/>
      <c r="BV28" s="357">
        <v>558163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2650</v>
      </c>
      <c r="R29" s="446"/>
      <c r="S29" s="446"/>
      <c r="T29" s="446"/>
      <c r="U29" s="446"/>
      <c r="V29" s="488"/>
      <c r="W29" s="543"/>
      <c r="X29" s="544"/>
      <c r="Y29" s="545"/>
      <c r="Z29" s="444" t="s">
        <v>177</v>
      </c>
      <c r="AA29" s="424"/>
      <c r="AB29" s="424"/>
      <c r="AC29" s="424"/>
      <c r="AD29" s="424"/>
      <c r="AE29" s="424"/>
      <c r="AF29" s="424"/>
      <c r="AG29" s="425"/>
      <c r="AH29" s="445">
        <v>161</v>
      </c>
      <c r="AI29" s="446"/>
      <c r="AJ29" s="446"/>
      <c r="AK29" s="446"/>
      <c r="AL29" s="488"/>
      <c r="AM29" s="445">
        <v>499583</v>
      </c>
      <c r="AN29" s="446"/>
      <c r="AO29" s="446"/>
      <c r="AP29" s="446"/>
      <c r="AQ29" s="446"/>
      <c r="AR29" s="488"/>
      <c r="AS29" s="445">
        <v>3103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194437</v>
      </c>
      <c r="BO29" s="395"/>
      <c r="BP29" s="395"/>
      <c r="BQ29" s="395"/>
      <c r="BR29" s="395"/>
      <c r="BS29" s="395"/>
      <c r="BT29" s="395"/>
      <c r="BU29" s="396"/>
      <c r="BV29" s="394">
        <v>170014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869510</v>
      </c>
      <c r="BO30" s="514"/>
      <c r="BP30" s="514"/>
      <c r="BQ30" s="514"/>
      <c r="BR30" s="514"/>
      <c r="BS30" s="514"/>
      <c r="BT30" s="514"/>
      <c r="BU30" s="515"/>
      <c r="BV30" s="513">
        <v>692222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佐倉市、酒々井町清掃組合（一般会計）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印旛衛生施設管理組合（一般会計）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佐倉市、四街道市、酒々井町葬祭組合（一般会計）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印旛利根川水防事務組合（一般会計）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BMsGLlE2EWVwlUDTOqIcpcjeqTL87j0EFQsuvY3fgnVMfP0228S+gdB1l+qx+3PBFnXihRSwY6B/4OWcv9RRw==" saltValue="s979EFgs0CProBI2dEU1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2985921</v>
      </c>
      <c r="S5" s="600"/>
      <c r="T5" s="600"/>
      <c r="U5" s="600"/>
      <c r="V5" s="600"/>
      <c r="W5" s="600"/>
      <c r="X5" s="600"/>
      <c r="Y5" s="601"/>
      <c r="Z5" s="602">
        <v>41.2</v>
      </c>
      <c r="AA5" s="602"/>
      <c r="AB5" s="602"/>
      <c r="AC5" s="602"/>
      <c r="AD5" s="603">
        <v>2869378</v>
      </c>
      <c r="AE5" s="603"/>
      <c r="AF5" s="603"/>
      <c r="AG5" s="603"/>
      <c r="AH5" s="603"/>
      <c r="AI5" s="603"/>
      <c r="AJ5" s="603"/>
      <c r="AK5" s="603"/>
      <c r="AL5" s="604">
        <v>59.5</v>
      </c>
      <c r="AM5" s="605"/>
      <c r="AN5" s="605"/>
      <c r="AO5" s="606"/>
      <c r="AP5" s="596" t="s">
        <v>216</v>
      </c>
      <c r="AQ5" s="597"/>
      <c r="AR5" s="597"/>
      <c r="AS5" s="597"/>
      <c r="AT5" s="597"/>
      <c r="AU5" s="597"/>
      <c r="AV5" s="597"/>
      <c r="AW5" s="597"/>
      <c r="AX5" s="597"/>
      <c r="AY5" s="597"/>
      <c r="AZ5" s="597"/>
      <c r="BA5" s="597"/>
      <c r="BB5" s="597"/>
      <c r="BC5" s="597"/>
      <c r="BD5" s="597"/>
      <c r="BE5" s="597"/>
      <c r="BF5" s="598"/>
      <c r="BG5" s="610">
        <v>2869379</v>
      </c>
      <c r="BH5" s="611"/>
      <c r="BI5" s="611"/>
      <c r="BJ5" s="611"/>
      <c r="BK5" s="611"/>
      <c r="BL5" s="611"/>
      <c r="BM5" s="611"/>
      <c r="BN5" s="612"/>
      <c r="BO5" s="613">
        <v>96.1</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63791</v>
      </c>
      <c r="S6" s="611"/>
      <c r="T6" s="611"/>
      <c r="U6" s="611"/>
      <c r="V6" s="611"/>
      <c r="W6" s="611"/>
      <c r="X6" s="611"/>
      <c r="Y6" s="612"/>
      <c r="Z6" s="613">
        <v>0.9</v>
      </c>
      <c r="AA6" s="613"/>
      <c r="AB6" s="613"/>
      <c r="AC6" s="613"/>
      <c r="AD6" s="614">
        <v>63791</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2869379</v>
      </c>
      <c r="BH6" s="611"/>
      <c r="BI6" s="611"/>
      <c r="BJ6" s="611"/>
      <c r="BK6" s="611"/>
      <c r="BL6" s="611"/>
      <c r="BM6" s="611"/>
      <c r="BN6" s="612"/>
      <c r="BO6" s="613">
        <v>96.1</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118949</v>
      </c>
      <c r="CS6" s="611"/>
      <c r="CT6" s="611"/>
      <c r="CU6" s="611"/>
      <c r="CV6" s="611"/>
      <c r="CW6" s="611"/>
      <c r="CX6" s="611"/>
      <c r="CY6" s="612"/>
      <c r="CZ6" s="604">
        <v>1.7</v>
      </c>
      <c r="DA6" s="605"/>
      <c r="DB6" s="605"/>
      <c r="DC6" s="621"/>
      <c r="DD6" s="619" t="s">
        <v>122</v>
      </c>
      <c r="DE6" s="611"/>
      <c r="DF6" s="611"/>
      <c r="DG6" s="611"/>
      <c r="DH6" s="611"/>
      <c r="DI6" s="611"/>
      <c r="DJ6" s="611"/>
      <c r="DK6" s="611"/>
      <c r="DL6" s="611"/>
      <c r="DM6" s="611"/>
      <c r="DN6" s="611"/>
      <c r="DO6" s="611"/>
      <c r="DP6" s="612"/>
      <c r="DQ6" s="619">
        <v>118949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1305</v>
      </c>
      <c r="S7" s="611"/>
      <c r="T7" s="611"/>
      <c r="U7" s="611"/>
      <c r="V7" s="611"/>
      <c r="W7" s="611"/>
      <c r="X7" s="611"/>
      <c r="Y7" s="612"/>
      <c r="Z7" s="613">
        <v>0</v>
      </c>
      <c r="AA7" s="613"/>
      <c r="AB7" s="613"/>
      <c r="AC7" s="613"/>
      <c r="AD7" s="614">
        <v>1305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1245261</v>
      </c>
      <c r="BH7" s="611"/>
      <c r="BI7" s="611"/>
      <c r="BJ7" s="611"/>
      <c r="BK7" s="611"/>
      <c r="BL7" s="611"/>
      <c r="BM7" s="611"/>
      <c r="BN7" s="612"/>
      <c r="BO7" s="613">
        <v>41.7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1196075</v>
      </c>
      <c r="CS7" s="611"/>
      <c r="CT7" s="611"/>
      <c r="CU7" s="611"/>
      <c r="CV7" s="611"/>
      <c r="CW7" s="611"/>
      <c r="CX7" s="611"/>
      <c r="CY7" s="612"/>
      <c r="CZ7" s="613">
        <v>17</v>
      </c>
      <c r="DA7" s="613"/>
      <c r="DB7" s="613"/>
      <c r="DC7" s="613"/>
      <c r="DD7" s="619">
        <v>203</v>
      </c>
      <c r="DE7" s="611"/>
      <c r="DF7" s="611"/>
      <c r="DG7" s="611"/>
      <c r="DH7" s="611"/>
      <c r="DI7" s="611"/>
      <c r="DJ7" s="611"/>
      <c r="DK7" s="611"/>
      <c r="DL7" s="611"/>
      <c r="DM7" s="611"/>
      <c r="DN7" s="611"/>
      <c r="DO7" s="611"/>
      <c r="DP7" s="612"/>
      <c r="DQ7" s="619">
        <v>1083550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18488</v>
      </c>
      <c r="S8" s="611"/>
      <c r="T8" s="611"/>
      <c r="U8" s="611"/>
      <c r="V8" s="611"/>
      <c r="W8" s="611"/>
      <c r="X8" s="611"/>
      <c r="Y8" s="612"/>
      <c r="Z8" s="613">
        <v>0.3</v>
      </c>
      <c r="AA8" s="613"/>
      <c r="AB8" s="613"/>
      <c r="AC8" s="613"/>
      <c r="AD8" s="614">
        <v>18488</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37758</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2398224</v>
      </c>
      <c r="CS8" s="611"/>
      <c r="CT8" s="611"/>
      <c r="CU8" s="611"/>
      <c r="CV8" s="611"/>
      <c r="CW8" s="611"/>
      <c r="CX8" s="611"/>
      <c r="CY8" s="612"/>
      <c r="CZ8" s="613">
        <v>34.1</v>
      </c>
      <c r="DA8" s="613"/>
      <c r="DB8" s="613"/>
      <c r="DC8" s="613"/>
      <c r="DD8" s="619">
        <v>10332</v>
      </c>
      <c r="DE8" s="611"/>
      <c r="DF8" s="611"/>
      <c r="DG8" s="611"/>
      <c r="DH8" s="611"/>
      <c r="DI8" s="611"/>
      <c r="DJ8" s="611"/>
      <c r="DK8" s="611"/>
      <c r="DL8" s="611"/>
      <c r="DM8" s="611"/>
      <c r="DN8" s="611"/>
      <c r="DO8" s="611"/>
      <c r="DP8" s="612"/>
      <c r="DQ8" s="619">
        <v>1532696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22064</v>
      </c>
      <c r="S9" s="611"/>
      <c r="T9" s="611"/>
      <c r="U9" s="611"/>
      <c r="V9" s="611"/>
      <c r="W9" s="611"/>
      <c r="X9" s="611"/>
      <c r="Y9" s="612"/>
      <c r="Z9" s="613">
        <v>0.3</v>
      </c>
      <c r="AA9" s="613"/>
      <c r="AB9" s="613"/>
      <c r="AC9" s="613"/>
      <c r="AD9" s="614">
        <v>22064</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1033081</v>
      </c>
      <c r="BH9" s="611"/>
      <c r="BI9" s="611"/>
      <c r="BJ9" s="611"/>
      <c r="BK9" s="611"/>
      <c r="BL9" s="611"/>
      <c r="BM9" s="611"/>
      <c r="BN9" s="612"/>
      <c r="BO9" s="613">
        <v>34.6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618753</v>
      </c>
      <c r="CS9" s="611"/>
      <c r="CT9" s="611"/>
      <c r="CU9" s="611"/>
      <c r="CV9" s="611"/>
      <c r="CW9" s="611"/>
      <c r="CX9" s="611"/>
      <c r="CY9" s="612"/>
      <c r="CZ9" s="613">
        <v>8.8000000000000007</v>
      </c>
      <c r="DA9" s="613"/>
      <c r="DB9" s="613"/>
      <c r="DC9" s="613"/>
      <c r="DD9" s="619">
        <v>21585</v>
      </c>
      <c r="DE9" s="611"/>
      <c r="DF9" s="611"/>
      <c r="DG9" s="611"/>
      <c r="DH9" s="611"/>
      <c r="DI9" s="611"/>
      <c r="DJ9" s="611"/>
      <c r="DK9" s="611"/>
      <c r="DL9" s="611"/>
      <c r="DM9" s="611"/>
      <c r="DN9" s="611"/>
      <c r="DO9" s="611"/>
      <c r="DP9" s="612"/>
      <c r="DQ9" s="619">
        <v>506516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76306</v>
      </c>
      <c r="BH10" s="611"/>
      <c r="BI10" s="611"/>
      <c r="BJ10" s="611"/>
      <c r="BK10" s="611"/>
      <c r="BL10" s="611"/>
      <c r="BM10" s="611"/>
      <c r="BN10" s="612"/>
      <c r="BO10" s="613">
        <v>2.6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499707</v>
      </c>
      <c r="S11" s="611"/>
      <c r="T11" s="611"/>
      <c r="U11" s="611"/>
      <c r="V11" s="611"/>
      <c r="W11" s="611"/>
      <c r="X11" s="611"/>
      <c r="Y11" s="612"/>
      <c r="Z11" s="615">
        <v>6.9</v>
      </c>
      <c r="AA11" s="616"/>
      <c r="AB11" s="616"/>
      <c r="AC11" s="622"/>
      <c r="AD11" s="619">
        <v>499707</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98116</v>
      </c>
      <c r="BH11" s="611"/>
      <c r="BI11" s="611"/>
      <c r="BJ11" s="611"/>
      <c r="BK11" s="611"/>
      <c r="BL11" s="611"/>
      <c r="BM11" s="611"/>
      <c r="BN11" s="612"/>
      <c r="BO11" s="613">
        <v>3.3</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70355</v>
      </c>
      <c r="CS11" s="611"/>
      <c r="CT11" s="611"/>
      <c r="CU11" s="611"/>
      <c r="CV11" s="611"/>
      <c r="CW11" s="611"/>
      <c r="CX11" s="611"/>
      <c r="CY11" s="612"/>
      <c r="CZ11" s="613">
        <v>1</v>
      </c>
      <c r="DA11" s="613"/>
      <c r="DB11" s="613"/>
      <c r="DC11" s="613"/>
      <c r="DD11" s="619">
        <v>2795</v>
      </c>
      <c r="DE11" s="611"/>
      <c r="DF11" s="611"/>
      <c r="DG11" s="611"/>
      <c r="DH11" s="611"/>
      <c r="DI11" s="611"/>
      <c r="DJ11" s="611"/>
      <c r="DK11" s="611"/>
      <c r="DL11" s="611"/>
      <c r="DM11" s="611"/>
      <c r="DN11" s="611"/>
      <c r="DO11" s="611"/>
      <c r="DP11" s="612"/>
      <c r="DQ11" s="619">
        <v>64901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1386543</v>
      </c>
      <c r="BH12" s="611"/>
      <c r="BI12" s="611"/>
      <c r="BJ12" s="611"/>
      <c r="BK12" s="611"/>
      <c r="BL12" s="611"/>
      <c r="BM12" s="611"/>
      <c r="BN12" s="612"/>
      <c r="BO12" s="613">
        <v>46.4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114008</v>
      </c>
      <c r="CS12" s="611"/>
      <c r="CT12" s="611"/>
      <c r="CU12" s="611"/>
      <c r="CV12" s="611"/>
      <c r="CW12" s="611"/>
      <c r="CX12" s="611"/>
      <c r="CY12" s="612"/>
      <c r="CZ12" s="613">
        <v>1.6</v>
      </c>
      <c r="DA12" s="613"/>
      <c r="DB12" s="613"/>
      <c r="DC12" s="613"/>
      <c r="DD12" s="619">
        <v>8090</v>
      </c>
      <c r="DE12" s="611"/>
      <c r="DF12" s="611"/>
      <c r="DG12" s="611"/>
      <c r="DH12" s="611"/>
      <c r="DI12" s="611"/>
      <c r="DJ12" s="611"/>
      <c r="DK12" s="611"/>
      <c r="DL12" s="611"/>
      <c r="DM12" s="611"/>
      <c r="DN12" s="611"/>
      <c r="DO12" s="611"/>
      <c r="DP12" s="612"/>
      <c r="DQ12" s="619">
        <v>103643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1382306</v>
      </c>
      <c r="BH13" s="611"/>
      <c r="BI13" s="611"/>
      <c r="BJ13" s="611"/>
      <c r="BK13" s="611"/>
      <c r="BL13" s="611"/>
      <c r="BM13" s="611"/>
      <c r="BN13" s="612"/>
      <c r="BO13" s="613">
        <v>46.3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507744</v>
      </c>
      <c r="CS13" s="611"/>
      <c r="CT13" s="611"/>
      <c r="CU13" s="611"/>
      <c r="CV13" s="611"/>
      <c r="CW13" s="611"/>
      <c r="CX13" s="611"/>
      <c r="CY13" s="612"/>
      <c r="CZ13" s="613">
        <v>7.2</v>
      </c>
      <c r="DA13" s="613"/>
      <c r="DB13" s="613"/>
      <c r="DC13" s="613"/>
      <c r="DD13" s="619">
        <v>324034</v>
      </c>
      <c r="DE13" s="611"/>
      <c r="DF13" s="611"/>
      <c r="DG13" s="611"/>
      <c r="DH13" s="611"/>
      <c r="DI13" s="611"/>
      <c r="DJ13" s="611"/>
      <c r="DK13" s="611"/>
      <c r="DL13" s="611"/>
      <c r="DM13" s="611"/>
      <c r="DN13" s="611"/>
      <c r="DO13" s="611"/>
      <c r="DP13" s="612"/>
      <c r="DQ13" s="619">
        <v>346452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734</v>
      </c>
      <c r="S14" s="611"/>
      <c r="T14" s="611"/>
      <c r="U14" s="611"/>
      <c r="V14" s="611"/>
      <c r="W14" s="611"/>
      <c r="X14" s="611"/>
      <c r="Y14" s="612"/>
      <c r="Z14" s="613">
        <v>0</v>
      </c>
      <c r="AA14" s="613"/>
      <c r="AB14" s="613"/>
      <c r="AC14" s="613"/>
      <c r="AD14" s="614">
        <v>734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63346</v>
      </c>
      <c r="BH14" s="611"/>
      <c r="BI14" s="611"/>
      <c r="BJ14" s="611"/>
      <c r="BK14" s="611"/>
      <c r="BL14" s="611"/>
      <c r="BM14" s="611"/>
      <c r="BN14" s="612"/>
      <c r="BO14" s="613">
        <v>2.1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516580</v>
      </c>
      <c r="CS14" s="611"/>
      <c r="CT14" s="611"/>
      <c r="CU14" s="611"/>
      <c r="CV14" s="611"/>
      <c r="CW14" s="611"/>
      <c r="CX14" s="611"/>
      <c r="CY14" s="612"/>
      <c r="CZ14" s="613">
        <v>7.4</v>
      </c>
      <c r="DA14" s="613"/>
      <c r="DB14" s="613"/>
      <c r="DC14" s="613"/>
      <c r="DD14" s="619">
        <v>9765</v>
      </c>
      <c r="DE14" s="611"/>
      <c r="DF14" s="611"/>
      <c r="DG14" s="611"/>
      <c r="DH14" s="611"/>
      <c r="DI14" s="611"/>
      <c r="DJ14" s="611"/>
      <c r="DK14" s="611"/>
      <c r="DL14" s="611"/>
      <c r="DM14" s="611"/>
      <c r="DN14" s="611"/>
      <c r="DO14" s="611"/>
      <c r="DP14" s="612"/>
      <c r="DQ14" s="619">
        <v>506288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174229</v>
      </c>
      <c r="BH15" s="611"/>
      <c r="BI15" s="611"/>
      <c r="BJ15" s="611"/>
      <c r="BK15" s="611"/>
      <c r="BL15" s="611"/>
      <c r="BM15" s="611"/>
      <c r="BN15" s="612"/>
      <c r="BO15" s="613">
        <v>5.8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910999</v>
      </c>
      <c r="CS15" s="611"/>
      <c r="CT15" s="611"/>
      <c r="CU15" s="611"/>
      <c r="CV15" s="611"/>
      <c r="CW15" s="611"/>
      <c r="CX15" s="611"/>
      <c r="CY15" s="612"/>
      <c r="CZ15" s="613">
        <v>13</v>
      </c>
      <c r="DA15" s="613"/>
      <c r="DB15" s="613"/>
      <c r="DC15" s="613"/>
      <c r="DD15" s="619">
        <v>85594</v>
      </c>
      <c r="DE15" s="611"/>
      <c r="DF15" s="611"/>
      <c r="DG15" s="611"/>
      <c r="DH15" s="611"/>
      <c r="DI15" s="611"/>
      <c r="DJ15" s="611"/>
      <c r="DK15" s="611"/>
      <c r="DL15" s="611"/>
      <c r="DM15" s="611"/>
      <c r="DN15" s="611"/>
      <c r="DO15" s="611"/>
      <c r="DP15" s="612"/>
      <c r="DQ15" s="619">
        <v>727368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10450</v>
      </c>
      <c r="S16" s="611"/>
      <c r="T16" s="611"/>
      <c r="U16" s="611"/>
      <c r="V16" s="611"/>
      <c r="W16" s="611"/>
      <c r="X16" s="611"/>
      <c r="Y16" s="612"/>
      <c r="Z16" s="613">
        <v>0.1</v>
      </c>
      <c r="AA16" s="613"/>
      <c r="AB16" s="613"/>
      <c r="AC16" s="613"/>
      <c r="AD16" s="614">
        <v>10450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43433</v>
      </c>
      <c r="S17" s="611"/>
      <c r="T17" s="611"/>
      <c r="U17" s="611"/>
      <c r="V17" s="611"/>
      <c r="W17" s="611"/>
      <c r="X17" s="611"/>
      <c r="Y17" s="612"/>
      <c r="Z17" s="613">
        <v>0.6</v>
      </c>
      <c r="AA17" s="613"/>
      <c r="AB17" s="613"/>
      <c r="AC17" s="613"/>
      <c r="AD17" s="614">
        <v>43433</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571395</v>
      </c>
      <c r="CS17" s="611"/>
      <c r="CT17" s="611"/>
      <c r="CU17" s="611"/>
      <c r="CV17" s="611"/>
      <c r="CW17" s="611"/>
      <c r="CX17" s="611"/>
      <c r="CY17" s="612"/>
      <c r="CZ17" s="613">
        <v>8.1</v>
      </c>
      <c r="DA17" s="613"/>
      <c r="DB17" s="613"/>
      <c r="DC17" s="613"/>
      <c r="DD17" s="619" t="s">
        <v>122</v>
      </c>
      <c r="DE17" s="611"/>
      <c r="DF17" s="611"/>
      <c r="DG17" s="611"/>
      <c r="DH17" s="611"/>
      <c r="DI17" s="611"/>
      <c r="DJ17" s="611"/>
      <c r="DK17" s="611"/>
      <c r="DL17" s="611"/>
      <c r="DM17" s="611"/>
      <c r="DN17" s="611"/>
      <c r="DO17" s="611"/>
      <c r="DP17" s="612"/>
      <c r="DQ17" s="619">
        <v>571395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18589</v>
      </c>
      <c r="S18" s="611"/>
      <c r="T18" s="611"/>
      <c r="U18" s="611"/>
      <c r="V18" s="611"/>
      <c r="W18" s="611"/>
      <c r="X18" s="611"/>
      <c r="Y18" s="612"/>
      <c r="Z18" s="613">
        <v>0.3</v>
      </c>
      <c r="AA18" s="613"/>
      <c r="AB18" s="613"/>
      <c r="AC18" s="613"/>
      <c r="AD18" s="614">
        <v>18589</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15271</v>
      </c>
      <c r="S19" s="611"/>
      <c r="T19" s="611"/>
      <c r="U19" s="611"/>
      <c r="V19" s="611"/>
      <c r="W19" s="611"/>
      <c r="X19" s="611"/>
      <c r="Y19" s="612"/>
      <c r="Z19" s="613">
        <v>0.2</v>
      </c>
      <c r="AA19" s="613"/>
      <c r="AB19" s="613"/>
      <c r="AC19" s="613"/>
      <c r="AD19" s="614">
        <v>15271</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116542</v>
      </c>
      <c r="BH19" s="611"/>
      <c r="BI19" s="611"/>
      <c r="BJ19" s="611"/>
      <c r="BK19" s="611"/>
      <c r="BL19" s="611"/>
      <c r="BM19" s="611"/>
      <c r="BN19" s="612"/>
      <c r="BO19" s="613">
        <v>3.9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3318</v>
      </c>
      <c r="S20" s="611"/>
      <c r="T20" s="611"/>
      <c r="U20" s="611"/>
      <c r="V20" s="611"/>
      <c r="W20" s="611"/>
      <c r="X20" s="611"/>
      <c r="Y20" s="612"/>
      <c r="Z20" s="613">
        <v>0</v>
      </c>
      <c r="AA20" s="613"/>
      <c r="AB20" s="613"/>
      <c r="AC20" s="613"/>
      <c r="AD20" s="614">
        <v>3318</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116542</v>
      </c>
      <c r="BH20" s="611"/>
      <c r="BI20" s="611"/>
      <c r="BJ20" s="611"/>
      <c r="BK20" s="611"/>
      <c r="BL20" s="611"/>
      <c r="BM20" s="611"/>
      <c r="BN20" s="612"/>
      <c r="BO20" s="613">
        <v>3.9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7023082</v>
      </c>
      <c r="CS20" s="611"/>
      <c r="CT20" s="611"/>
      <c r="CU20" s="611"/>
      <c r="CV20" s="611"/>
      <c r="CW20" s="611"/>
      <c r="CX20" s="611"/>
      <c r="CY20" s="612"/>
      <c r="CZ20" s="613">
        <v>100</v>
      </c>
      <c r="DA20" s="613"/>
      <c r="DB20" s="613"/>
      <c r="DC20" s="613"/>
      <c r="DD20" s="619">
        <v>462398</v>
      </c>
      <c r="DE20" s="611"/>
      <c r="DF20" s="611"/>
      <c r="DG20" s="611"/>
      <c r="DH20" s="611"/>
      <c r="DI20" s="611"/>
      <c r="DJ20" s="611"/>
      <c r="DK20" s="611"/>
      <c r="DL20" s="611"/>
      <c r="DM20" s="611"/>
      <c r="DN20" s="611"/>
      <c r="DO20" s="611"/>
      <c r="DP20" s="612"/>
      <c r="DQ20" s="619">
        <v>5561758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1334867</v>
      </c>
      <c r="S21" s="611"/>
      <c r="T21" s="611"/>
      <c r="U21" s="611"/>
      <c r="V21" s="611"/>
      <c r="W21" s="611"/>
      <c r="X21" s="611"/>
      <c r="Y21" s="612"/>
      <c r="Z21" s="613">
        <v>18.399999999999999</v>
      </c>
      <c r="AA21" s="613"/>
      <c r="AB21" s="613"/>
      <c r="AC21" s="613"/>
      <c r="AD21" s="614">
        <v>1246298</v>
      </c>
      <c r="AE21" s="614"/>
      <c r="AF21" s="614"/>
      <c r="AG21" s="614"/>
      <c r="AH21" s="614"/>
      <c r="AI21" s="614"/>
      <c r="AJ21" s="614"/>
      <c r="AK21" s="614"/>
      <c r="AL21" s="615">
        <v>25.9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1246298</v>
      </c>
      <c r="S22" s="611"/>
      <c r="T22" s="611"/>
      <c r="U22" s="611"/>
      <c r="V22" s="611"/>
      <c r="W22" s="611"/>
      <c r="X22" s="611"/>
      <c r="Y22" s="612"/>
      <c r="Z22" s="613">
        <v>17.2</v>
      </c>
      <c r="AA22" s="613"/>
      <c r="AB22" s="613"/>
      <c r="AC22" s="613"/>
      <c r="AD22" s="614">
        <v>1246298</v>
      </c>
      <c r="AE22" s="614"/>
      <c r="AF22" s="614"/>
      <c r="AG22" s="614"/>
      <c r="AH22" s="614"/>
      <c r="AI22" s="614"/>
      <c r="AJ22" s="614"/>
      <c r="AK22" s="614"/>
      <c r="AL22" s="615">
        <v>25.9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88516</v>
      </c>
      <c r="S23" s="611"/>
      <c r="T23" s="611"/>
      <c r="U23" s="611"/>
      <c r="V23" s="611"/>
      <c r="W23" s="611"/>
      <c r="X23" s="611"/>
      <c r="Y23" s="612"/>
      <c r="Z23" s="613">
        <v>1.2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116542</v>
      </c>
      <c r="BH23" s="611"/>
      <c r="BI23" s="611"/>
      <c r="BJ23" s="611"/>
      <c r="BK23" s="611"/>
      <c r="BL23" s="611"/>
      <c r="BM23" s="611"/>
      <c r="BN23" s="612"/>
      <c r="BO23" s="613">
        <v>3.9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53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3481298</v>
      </c>
      <c r="CS24" s="600"/>
      <c r="CT24" s="600"/>
      <c r="CU24" s="600"/>
      <c r="CV24" s="600"/>
      <c r="CW24" s="600"/>
      <c r="CX24" s="600"/>
      <c r="CY24" s="601"/>
      <c r="CZ24" s="604">
        <v>49.6</v>
      </c>
      <c r="DA24" s="605"/>
      <c r="DB24" s="605"/>
      <c r="DC24" s="621"/>
      <c r="DD24" s="640">
        <v>2746060</v>
      </c>
      <c r="DE24" s="600"/>
      <c r="DF24" s="600"/>
      <c r="DG24" s="600"/>
      <c r="DH24" s="600"/>
      <c r="DI24" s="600"/>
      <c r="DJ24" s="600"/>
      <c r="DK24" s="601"/>
      <c r="DL24" s="640">
        <v>2525052</v>
      </c>
      <c r="DM24" s="600"/>
      <c r="DN24" s="600"/>
      <c r="DO24" s="600"/>
      <c r="DP24" s="600"/>
      <c r="DQ24" s="600"/>
      <c r="DR24" s="600"/>
      <c r="DS24" s="600"/>
      <c r="DT24" s="600"/>
      <c r="DU24" s="600"/>
      <c r="DV24" s="601"/>
      <c r="DW24" s="604">
        <v>51.8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4999349</v>
      </c>
      <c r="S25" s="611"/>
      <c r="T25" s="611"/>
      <c r="U25" s="611"/>
      <c r="V25" s="611"/>
      <c r="W25" s="611"/>
      <c r="X25" s="611"/>
      <c r="Y25" s="612"/>
      <c r="Z25" s="613">
        <v>69</v>
      </c>
      <c r="AA25" s="613"/>
      <c r="AB25" s="613"/>
      <c r="AC25" s="613"/>
      <c r="AD25" s="614">
        <v>4794237</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1796083</v>
      </c>
      <c r="CS25" s="643"/>
      <c r="CT25" s="643"/>
      <c r="CU25" s="643"/>
      <c r="CV25" s="643"/>
      <c r="CW25" s="643"/>
      <c r="CX25" s="643"/>
      <c r="CY25" s="644"/>
      <c r="CZ25" s="615">
        <v>25.6</v>
      </c>
      <c r="DA25" s="641"/>
      <c r="DB25" s="641"/>
      <c r="DC25" s="645"/>
      <c r="DD25" s="619">
        <v>1715991</v>
      </c>
      <c r="DE25" s="643"/>
      <c r="DF25" s="643"/>
      <c r="DG25" s="643"/>
      <c r="DH25" s="643"/>
      <c r="DI25" s="643"/>
      <c r="DJ25" s="643"/>
      <c r="DK25" s="644"/>
      <c r="DL25" s="619">
        <v>1662676</v>
      </c>
      <c r="DM25" s="643"/>
      <c r="DN25" s="643"/>
      <c r="DO25" s="643"/>
      <c r="DP25" s="643"/>
      <c r="DQ25" s="643"/>
      <c r="DR25" s="643"/>
      <c r="DS25" s="643"/>
      <c r="DT25" s="643"/>
      <c r="DU25" s="643"/>
      <c r="DV25" s="644"/>
      <c r="DW25" s="615">
        <v>34.1</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2409</v>
      </c>
      <c r="S26" s="611"/>
      <c r="T26" s="611"/>
      <c r="U26" s="611"/>
      <c r="V26" s="611"/>
      <c r="W26" s="611"/>
      <c r="X26" s="611"/>
      <c r="Y26" s="612"/>
      <c r="Z26" s="613">
        <v>0</v>
      </c>
      <c r="AA26" s="613"/>
      <c r="AB26" s="613"/>
      <c r="AC26" s="613"/>
      <c r="AD26" s="614">
        <v>2409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1022417</v>
      </c>
      <c r="CS26" s="611"/>
      <c r="CT26" s="611"/>
      <c r="CU26" s="611"/>
      <c r="CV26" s="611"/>
      <c r="CW26" s="611"/>
      <c r="CX26" s="611"/>
      <c r="CY26" s="612"/>
      <c r="CZ26" s="615">
        <v>14.6</v>
      </c>
      <c r="DA26" s="641"/>
      <c r="DB26" s="641"/>
      <c r="DC26" s="645"/>
      <c r="DD26" s="619">
        <v>983058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4209</v>
      </c>
      <c r="S27" s="611"/>
      <c r="T27" s="611"/>
      <c r="U27" s="611"/>
      <c r="V27" s="611"/>
      <c r="W27" s="611"/>
      <c r="X27" s="611"/>
      <c r="Y27" s="612"/>
      <c r="Z27" s="613">
        <v>0.1</v>
      </c>
      <c r="AA27" s="613"/>
      <c r="AB27" s="613"/>
      <c r="AC27" s="613"/>
      <c r="AD27" s="614">
        <v>16</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2985921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1113820</v>
      </c>
      <c r="CS27" s="643"/>
      <c r="CT27" s="643"/>
      <c r="CU27" s="643"/>
      <c r="CV27" s="643"/>
      <c r="CW27" s="643"/>
      <c r="CX27" s="643"/>
      <c r="CY27" s="644"/>
      <c r="CZ27" s="615">
        <v>15.9</v>
      </c>
      <c r="DA27" s="641"/>
      <c r="DB27" s="641"/>
      <c r="DC27" s="645"/>
      <c r="DD27" s="619">
        <v>458674</v>
      </c>
      <c r="DE27" s="643"/>
      <c r="DF27" s="643"/>
      <c r="DG27" s="643"/>
      <c r="DH27" s="643"/>
      <c r="DI27" s="643"/>
      <c r="DJ27" s="643"/>
      <c r="DK27" s="644"/>
      <c r="DL27" s="619">
        <v>290981</v>
      </c>
      <c r="DM27" s="643"/>
      <c r="DN27" s="643"/>
      <c r="DO27" s="643"/>
      <c r="DP27" s="643"/>
      <c r="DQ27" s="643"/>
      <c r="DR27" s="643"/>
      <c r="DS27" s="643"/>
      <c r="DT27" s="643"/>
      <c r="DU27" s="643"/>
      <c r="DV27" s="644"/>
      <c r="DW27" s="615">
        <v>6</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50680</v>
      </c>
      <c r="S28" s="611"/>
      <c r="T28" s="611"/>
      <c r="U28" s="611"/>
      <c r="V28" s="611"/>
      <c r="W28" s="611"/>
      <c r="X28" s="611"/>
      <c r="Y28" s="612"/>
      <c r="Z28" s="613">
        <v>0.7</v>
      </c>
      <c r="AA28" s="613"/>
      <c r="AB28" s="613"/>
      <c r="AC28" s="613"/>
      <c r="AD28" s="614">
        <v>15254</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571395</v>
      </c>
      <c r="CS28" s="611"/>
      <c r="CT28" s="611"/>
      <c r="CU28" s="611"/>
      <c r="CV28" s="611"/>
      <c r="CW28" s="611"/>
      <c r="CX28" s="611"/>
      <c r="CY28" s="612"/>
      <c r="CZ28" s="615">
        <v>8.1</v>
      </c>
      <c r="DA28" s="641"/>
      <c r="DB28" s="641"/>
      <c r="DC28" s="645"/>
      <c r="DD28" s="619">
        <v>571395</v>
      </c>
      <c r="DE28" s="611"/>
      <c r="DF28" s="611"/>
      <c r="DG28" s="611"/>
      <c r="DH28" s="611"/>
      <c r="DI28" s="611"/>
      <c r="DJ28" s="611"/>
      <c r="DK28" s="612"/>
      <c r="DL28" s="619">
        <v>571395</v>
      </c>
      <c r="DM28" s="611"/>
      <c r="DN28" s="611"/>
      <c r="DO28" s="611"/>
      <c r="DP28" s="611"/>
      <c r="DQ28" s="611"/>
      <c r="DR28" s="611"/>
      <c r="DS28" s="611"/>
      <c r="DT28" s="611"/>
      <c r="DU28" s="611"/>
      <c r="DV28" s="612"/>
      <c r="DW28" s="615">
        <v>11.7</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19788</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571395</v>
      </c>
      <c r="CS29" s="643"/>
      <c r="CT29" s="643"/>
      <c r="CU29" s="643"/>
      <c r="CV29" s="643"/>
      <c r="CW29" s="643"/>
      <c r="CX29" s="643"/>
      <c r="CY29" s="644"/>
      <c r="CZ29" s="615">
        <v>8.1</v>
      </c>
      <c r="DA29" s="641"/>
      <c r="DB29" s="641"/>
      <c r="DC29" s="645"/>
      <c r="DD29" s="619">
        <v>571395</v>
      </c>
      <c r="DE29" s="643"/>
      <c r="DF29" s="643"/>
      <c r="DG29" s="643"/>
      <c r="DH29" s="643"/>
      <c r="DI29" s="643"/>
      <c r="DJ29" s="643"/>
      <c r="DK29" s="644"/>
      <c r="DL29" s="619">
        <v>571395</v>
      </c>
      <c r="DM29" s="643"/>
      <c r="DN29" s="643"/>
      <c r="DO29" s="643"/>
      <c r="DP29" s="643"/>
      <c r="DQ29" s="643"/>
      <c r="DR29" s="643"/>
      <c r="DS29" s="643"/>
      <c r="DT29" s="643"/>
      <c r="DU29" s="643"/>
      <c r="DV29" s="644"/>
      <c r="DW29" s="615">
        <v>11.7</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878090</v>
      </c>
      <c r="S30" s="611"/>
      <c r="T30" s="611"/>
      <c r="U30" s="611"/>
      <c r="V30" s="611"/>
      <c r="W30" s="611"/>
      <c r="X30" s="611"/>
      <c r="Y30" s="612"/>
      <c r="Z30" s="613">
        <v>12.1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555971</v>
      </c>
      <c r="CS30" s="611"/>
      <c r="CT30" s="611"/>
      <c r="CU30" s="611"/>
      <c r="CV30" s="611"/>
      <c r="CW30" s="611"/>
      <c r="CX30" s="611"/>
      <c r="CY30" s="612"/>
      <c r="CZ30" s="615">
        <v>7.9</v>
      </c>
      <c r="DA30" s="641"/>
      <c r="DB30" s="641"/>
      <c r="DC30" s="645"/>
      <c r="DD30" s="619">
        <v>555971</v>
      </c>
      <c r="DE30" s="611"/>
      <c r="DF30" s="611"/>
      <c r="DG30" s="611"/>
      <c r="DH30" s="611"/>
      <c r="DI30" s="611"/>
      <c r="DJ30" s="611"/>
      <c r="DK30" s="612"/>
      <c r="DL30" s="619">
        <v>555971</v>
      </c>
      <c r="DM30" s="611"/>
      <c r="DN30" s="611"/>
      <c r="DO30" s="611"/>
      <c r="DP30" s="611"/>
      <c r="DQ30" s="611"/>
      <c r="DR30" s="611"/>
      <c r="DS30" s="611"/>
      <c r="DT30" s="611"/>
      <c r="DU30" s="611"/>
      <c r="DV30" s="612"/>
      <c r="DW30" s="615">
        <v>11.4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96.9</v>
      </c>
      <c r="BN31" s="654"/>
      <c r="BO31" s="654"/>
      <c r="BP31" s="654"/>
      <c r="BQ31" s="655"/>
      <c r="BR31" s="666">
        <v>99.1</v>
      </c>
      <c r="BS31" s="654"/>
      <c r="BT31" s="654"/>
      <c r="BU31" s="654"/>
      <c r="BV31" s="654"/>
      <c r="BW31" s="654"/>
      <c r="BX31" s="605">
        <v>96.7</v>
      </c>
      <c r="BY31" s="654"/>
      <c r="BZ31" s="654"/>
      <c r="CA31" s="654"/>
      <c r="CB31" s="655"/>
      <c r="CD31" s="648"/>
      <c r="CE31" s="649"/>
      <c r="CF31" s="607" t="s">
        <v>300</v>
      </c>
      <c r="CG31" s="608"/>
      <c r="CH31" s="608"/>
      <c r="CI31" s="608"/>
      <c r="CJ31" s="608"/>
      <c r="CK31" s="608"/>
      <c r="CL31" s="608"/>
      <c r="CM31" s="608"/>
      <c r="CN31" s="608"/>
      <c r="CO31" s="608"/>
      <c r="CP31" s="608"/>
      <c r="CQ31" s="609"/>
      <c r="CR31" s="610">
        <v>15424</v>
      </c>
      <c r="CS31" s="643"/>
      <c r="CT31" s="643"/>
      <c r="CU31" s="643"/>
      <c r="CV31" s="643"/>
      <c r="CW31" s="643"/>
      <c r="CX31" s="643"/>
      <c r="CY31" s="644"/>
      <c r="CZ31" s="615">
        <v>0.2</v>
      </c>
      <c r="DA31" s="641"/>
      <c r="DB31" s="641"/>
      <c r="DC31" s="645"/>
      <c r="DD31" s="619">
        <v>15424</v>
      </c>
      <c r="DE31" s="643"/>
      <c r="DF31" s="643"/>
      <c r="DG31" s="643"/>
      <c r="DH31" s="643"/>
      <c r="DI31" s="643"/>
      <c r="DJ31" s="643"/>
      <c r="DK31" s="644"/>
      <c r="DL31" s="619">
        <v>15424</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432850</v>
      </c>
      <c r="S32" s="611"/>
      <c r="T32" s="611"/>
      <c r="U32" s="611"/>
      <c r="V32" s="611"/>
      <c r="W32" s="611"/>
      <c r="X32" s="611"/>
      <c r="Y32" s="612"/>
      <c r="Z32" s="613">
        <v>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95.7</v>
      </c>
      <c r="BN32" s="643"/>
      <c r="BO32" s="643"/>
      <c r="BP32" s="643"/>
      <c r="BQ32" s="665"/>
      <c r="BR32" s="667">
        <v>98.9</v>
      </c>
      <c r="BS32" s="643"/>
      <c r="BT32" s="643"/>
      <c r="BU32" s="643"/>
      <c r="BV32" s="643"/>
      <c r="BW32" s="643"/>
      <c r="BX32" s="616">
        <v>95.5</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7373</v>
      </c>
      <c r="S33" s="611"/>
      <c r="T33" s="611"/>
      <c r="U33" s="611"/>
      <c r="V33" s="611"/>
      <c r="W33" s="611"/>
      <c r="X33" s="611"/>
      <c r="Y33" s="612"/>
      <c r="Z33" s="613">
        <v>0.1</v>
      </c>
      <c r="AA33" s="613"/>
      <c r="AB33" s="613"/>
      <c r="AC33" s="613"/>
      <c r="AD33" s="614">
        <v>6611</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97.6</v>
      </c>
      <c r="BN33" s="669"/>
      <c r="BO33" s="669"/>
      <c r="BP33" s="669"/>
      <c r="BQ33" s="671"/>
      <c r="BR33" s="668">
        <v>99.2</v>
      </c>
      <c r="BS33" s="669"/>
      <c r="BT33" s="669"/>
      <c r="BU33" s="669"/>
      <c r="BV33" s="669"/>
      <c r="BW33" s="669"/>
      <c r="BX33" s="670">
        <v>97.4</v>
      </c>
      <c r="BY33" s="669"/>
      <c r="BZ33" s="669"/>
      <c r="CA33" s="669"/>
      <c r="CB33" s="671"/>
      <c r="CD33" s="607" t="s">
        <v>307</v>
      </c>
      <c r="CE33" s="608"/>
      <c r="CF33" s="608"/>
      <c r="CG33" s="608"/>
      <c r="CH33" s="608"/>
      <c r="CI33" s="608"/>
      <c r="CJ33" s="608"/>
      <c r="CK33" s="608"/>
      <c r="CL33" s="608"/>
      <c r="CM33" s="608"/>
      <c r="CN33" s="608"/>
      <c r="CO33" s="608"/>
      <c r="CP33" s="608"/>
      <c r="CQ33" s="609"/>
      <c r="CR33" s="610">
        <v>3079386</v>
      </c>
      <c r="CS33" s="643"/>
      <c r="CT33" s="643"/>
      <c r="CU33" s="643"/>
      <c r="CV33" s="643"/>
      <c r="CW33" s="643"/>
      <c r="CX33" s="643"/>
      <c r="CY33" s="644"/>
      <c r="CZ33" s="615">
        <v>43.8</v>
      </c>
      <c r="DA33" s="641"/>
      <c r="DB33" s="641"/>
      <c r="DC33" s="645"/>
      <c r="DD33" s="619">
        <v>2560852</v>
      </c>
      <c r="DE33" s="643"/>
      <c r="DF33" s="643"/>
      <c r="DG33" s="643"/>
      <c r="DH33" s="643"/>
      <c r="DI33" s="643"/>
      <c r="DJ33" s="643"/>
      <c r="DK33" s="644"/>
      <c r="DL33" s="619">
        <v>2093582</v>
      </c>
      <c r="DM33" s="643"/>
      <c r="DN33" s="643"/>
      <c r="DO33" s="643"/>
      <c r="DP33" s="643"/>
      <c r="DQ33" s="643"/>
      <c r="DR33" s="643"/>
      <c r="DS33" s="643"/>
      <c r="DT33" s="643"/>
      <c r="DU33" s="643"/>
      <c r="DV33" s="644"/>
      <c r="DW33" s="615">
        <v>42.9</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14972</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1180394</v>
      </c>
      <c r="CS34" s="611"/>
      <c r="CT34" s="611"/>
      <c r="CU34" s="611"/>
      <c r="CV34" s="611"/>
      <c r="CW34" s="611"/>
      <c r="CX34" s="611"/>
      <c r="CY34" s="612"/>
      <c r="CZ34" s="615">
        <v>16.8</v>
      </c>
      <c r="DA34" s="641"/>
      <c r="DB34" s="641"/>
      <c r="DC34" s="645"/>
      <c r="DD34" s="619">
        <v>876267</v>
      </c>
      <c r="DE34" s="611"/>
      <c r="DF34" s="611"/>
      <c r="DG34" s="611"/>
      <c r="DH34" s="611"/>
      <c r="DI34" s="611"/>
      <c r="DJ34" s="611"/>
      <c r="DK34" s="612"/>
      <c r="DL34" s="619">
        <v>713977</v>
      </c>
      <c r="DM34" s="611"/>
      <c r="DN34" s="611"/>
      <c r="DO34" s="611"/>
      <c r="DP34" s="611"/>
      <c r="DQ34" s="611"/>
      <c r="DR34" s="611"/>
      <c r="DS34" s="611"/>
      <c r="DT34" s="611"/>
      <c r="DU34" s="611"/>
      <c r="DV34" s="612"/>
      <c r="DW34" s="615">
        <v>14.6</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284559</v>
      </c>
      <c r="S35" s="611"/>
      <c r="T35" s="611"/>
      <c r="U35" s="611"/>
      <c r="V35" s="611"/>
      <c r="W35" s="611"/>
      <c r="X35" s="611"/>
      <c r="Y35" s="612"/>
      <c r="Z35" s="613">
        <v>3.9</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23811</v>
      </c>
      <c r="CS35" s="643"/>
      <c r="CT35" s="643"/>
      <c r="CU35" s="643"/>
      <c r="CV35" s="643"/>
      <c r="CW35" s="643"/>
      <c r="CX35" s="643"/>
      <c r="CY35" s="644"/>
      <c r="CZ35" s="615">
        <v>0.3</v>
      </c>
      <c r="DA35" s="641"/>
      <c r="DB35" s="641"/>
      <c r="DC35" s="645"/>
      <c r="DD35" s="619">
        <v>22551</v>
      </c>
      <c r="DE35" s="643"/>
      <c r="DF35" s="643"/>
      <c r="DG35" s="643"/>
      <c r="DH35" s="643"/>
      <c r="DI35" s="643"/>
      <c r="DJ35" s="643"/>
      <c r="DK35" s="644"/>
      <c r="DL35" s="619">
        <v>22551</v>
      </c>
      <c r="DM35" s="643"/>
      <c r="DN35" s="643"/>
      <c r="DO35" s="643"/>
      <c r="DP35" s="643"/>
      <c r="DQ35" s="643"/>
      <c r="DR35" s="643"/>
      <c r="DS35" s="643"/>
      <c r="DT35" s="643"/>
      <c r="DU35" s="643"/>
      <c r="DV35" s="644"/>
      <c r="DW35" s="615">
        <v>0.5</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213199</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714855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13852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933937</v>
      </c>
      <c r="CS36" s="611"/>
      <c r="CT36" s="611"/>
      <c r="CU36" s="611"/>
      <c r="CV36" s="611"/>
      <c r="CW36" s="611"/>
      <c r="CX36" s="611"/>
      <c r="CY36" s="612"/>
      <c r="CZ36" s="615">
        <v>13.3</v>
      </c>
      <c r="DA36" s="641"/>
      <c r="DB36" s="641"/>
      <c r="DC36" s="645"/>
      <c r="DD36" s="619">
        <v>873738</v>
      </c>
      <c r="DE36" s="611"/>
      <c r="DF36" s="611"/>
      <c r="DG36" s="611"/>
      <c r="DH36" s="611"/>
      <c r="DI36" s="611"/>
      <c r="DJ36" s="611"/>
      <c r="DK36" s="612"/>
      <c r="DL36" s="619">
        <v>780638</v>
      </c>
      <c r="DM36" s="611"/>
      <c r="DN36" s="611"/>
      <c r="DO36" s="611"/>
      <c r="DP36" s="611"/>
      <c r="DQ36" s="611"/>
      <c r="DR36" s="611"/>
      <c r="DS36" s="611"/>
      <c r="DT36" s="611"/>
      <c r="DU36" s="611"/>
      <c r="DV36" s="612"/>
      <c r="DW36" s="615">
        <v>16</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115326</v>
      </c>
      <c r="S37" s="611"/>
      <c r="T37" s="611"/>
      <c r="U37" s="611"/>
      <c r="V37" s="611"/>
      <c r="W37" s="611"/>
      <c r="X37" s="611"/>
      <c r="Y37" s="612"/>
      <c r="Z37" s="613">
        <v>1.6</v>
      </c>
      <c r="AA37" s="613"/>
      <c r="AB37" s="613"/>
      <c r="AC37" s="613"/>
      <c r="AD37" s="614">
        <v>1239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15349</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13852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641652</v>
      </c>
      <c r="CS37" s="643"/>
      <c r="CT37" s="643"/>
      <c r="CU37" s="643"/>
      <c r="CV37" s="643"/>
      <c r="CW37" s="643"/>
      <c r="CX37" s="643"/>
      <c r="CY37" s="644"/>
      <c r="CZ37" s="615">
        <v>9.1</v>
      </c>
      <c r="DA37" s="641"/>
      <c r="DB37" s="641"/>
      <c r="DC37" s="645"/>
      <c r="DD37" s="619">
        <v>641652</v>
      </c>
      <c r="DE37" s="643"/>
      <c r="DF37" s="643"/>
      <c r="DG37" s="643"/>
      <c r="DH37" s="643"/>
      <c r="DI37" s="643"/>
      <c r="DJ37" s="643"/>
      <c r="DK37" s="644"/>
      <c r="DL37" s="619">
        <v>641652</v>
      </c>
      <c r="DM37" s="643"/>
      <c r="DN37" s="643"/>
      <c r="DO37" s="643"/>
      <c r="DP37" s="643"/>
      <c r="DQ37" s="643"/>
      <c r="DR37" s="643"/>
      <c r="DS37" s="643"/>
      <c r="DT37" s="643"/>
      <c r="DU37" s="643"/>
      <c r="DV37" s="644"/>
      <c r="DW37" s="615">
        <v>13.2</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225981</v>
      </c>
      <c r="S38" s="611"/>
      <c r="T38" s="611"/>
      <c r="U38" s="611"/>
      <c r="V38" s="611"/>
      <c r="W38" s="611"/>
      <c r="X38" s="611"/>
      <c r="Y38" s="612"/>
      <c r="Z38" s="613">
        <v>3.1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3756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2737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695750</v>
      </c>
      <c r="CS38" s="611"/>
      <c r="CT38" s="611"/>
      <c r="CU38" s="611"/>
      <c r="CV38" s="611"/>
      <c r="CW38" s="611"/>
      <c r="CX38" s="611"/>
      <c r="CY38" s="612"/>
      <c r="CZ38" s="615">
        <v>9.9</v>
      </c>
      <c r="DA38" s="641"/>
      <c r="DB38" s="641"/>
      <c r="DC38" s="645"/>
      <c r="DD38" s="619">
        <v>579083</v>
      </c>
      <c r="DE38" s="611"/>
      <c r="DF38" s="611"/>
      <c r="DG38" s="611"/>
      <c r="DH38" s="611"/>
      <c r="DI38" s="611"/>
      <c r="DJ38" s="611"/>
      <c r="DK38" s="612"/>
      <c r="DL38" s="619">
        <v>576416</v>
      </c>
      <c r="DM38" s="611"/>
      <c r="DN38" s="611"/>
      <c r="DO38" s="611"/>
      <c r="DP38" s="611"/>
      <c r="DQ38" s="611"/>
      <c r="DR38" s="611"/>
      <c r="DS38" s="611"/>
      <c r="DT38" s="611"/>
      <c r="DU38" s="611"/>
      <c r="DV38" s="612"/>
      <c r="DW38" s="615">
        <v>11.8</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3968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238816</v>
      </c>
      <c r="CS39" s="643"/>
      <c r="CT39" s="643"/>
      <c r="CU39" s="643"/>
      <c r="CV39" s="643"/>
      <c r="CW39" s="643"/>
      <c r="CX39" s="643"/>
      <c r="CY39" s="644"/>
      <c r="CZ39" s="615">
        <v>3.4</v>
      </c>
      <c r="DA39" s="641"/>
      <c r="DB39" s="641"/>
      <c r="DC39" s="645"/>
      <c r="DD39" s="619">
        <v>208835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58181</v>
      </c>
      <c r="S40" s="611"/>
      <c r="T40" s="611"/>
      <c r="U40" s="611"/>
      <c r="V40" s="611"/>
      <c r="W40" s="611"/>
      <c r="X40" s="611"/>
      <c r="Y40" s="612"/>
      <c r="Z40" s="613">
        <v>0.8</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6678</v>
      </c>
      <c r="CS40" s="611"/>
      <c r="CT40" s="611"/>
      <c r="CU40" s="611"/>
      <c r="CV40" s="611"/>
      <c r="CW40" s="611"/>
      <c r="CX40" s="611"/>
      <c r="CY40" s="612"/>
      <c r="CZ40" s="615">
        <v>0.1</v>
      </c>
      <c r="DA40" s="641"/>
      <c r="DB40" s="641"/>
      <c r="DC40" s="645"/>
      <c r="DD40" s="619">
        <v>378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7248785</v>
      </c>
      <c r="S41" s="683"/>
      <c r="T41" s="683"/>
      <c r="U41" s="683"/>
      <c r="V41" s="683"/>
      <c r="W41" s="683"/>
      <c r="X41" s="683"/>
      <c r="Y41" s="687"/>
      <c r="Z41" s="688">
        <v>100</v>
      </c>
      <c r="AA41" s="688"/>
      <c r="AB41" s="688"/>
      <c r="AC41" s="688"/>
      <c r="AD41" s="689">
        <v>4819766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145488</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550262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371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462398</v>
      </c>
      <c r="CS42" s="643"/>
      <c r="CT42" s="643"/>
      <c r="CU42" s="643"/>
      <c r="CV42" s="643"/>
      <c r="CW42" s="643"/>
      <c r="CX42" s="643"/>
      <c r="CY42" s="644"/>
      <c r="CZ42" s="615">
        <v>6.6</v>
      </c>
      <c r="DA42" s="641"/>
      <c r="DB42" s="641"/>
      <c r="DC42" s="645"/>
      <c r="DD42" s="619">
        <v>254846</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52230</v>
      </c>
      <c r="CS43" s="643"/>
      <c r="CT43" s="643"/>
      <c r="CU43" s="643"/>
      <c r="CV43" s="643"/>
      <c r="CW43" s="643"/>
      <c r="CX43" s="643"/>
      <c r="CY43" s="644"/>
      <c r="CZ43" s="615">
        <v>0.7</v>
      </c>
      <c r="DA43" s="641"/>
      <c r="DB43" s="641"/>
      <c r="DC43" s="645"/>
      <c r="DD43" s="619">
        <v>52230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462398</v>
      </c>
      <c r="CS44" s="611"/>
      <c r="CT44" s="611"/>
      <c r="CU44" s="611"/>
      <c r="CV44" s="611"/>
      <c r="CW44" s="611"/>
      <c r="CX44" s="611"/>
      <c r="CY44" s="612"/>
      <c r="CZ44" s="615">
        <v>6.6</v>
      </c>
      <c r="DA44" s="616"/>
      <c r="DB44" s="616"/>
      <c r="DC44" s="622"/>
      <c r="DD44" s="619">
        <v>254846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120879</v>
      </c>
      <c r="CS45" s="643"/>
      <c r="CT45" s="643"/>
      <c r="CU45" s="643"/>
      <c r="CV45" s="643"/>
      <c r="CW45" s="643"/>
      <c r="CX45" s="643"/>
      <c r="CY45" s="644"/>
      <c r="CZ45" s="615">
        <v>1.7</v>
      </c>
      <c r="DA45" s="641"/>
      <c r="DB45" s="641"/>
      <c r="DC45" s="645"/>
      <c r="DD45" s="619">
        <v>51713</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341519</v>
      </c>
      <c r="CS46" s="611"/>
      <c r="CT46" s="611"/>
      <c r="CU46" s="611"/>
      <c r="CV46" s="611"/>
      <c r="CW46" s="611"/>
      <c r="CX46" s="611"/>
      <c r="CY46" s="612"/>
      <c r="CZ46" s="615">
        <v>4.9000000000000004</v>
      </c>
      <c r="DA46" s="616"/>
      <c r="DB46" s="616"/>
      <c r="DC46" s="622"/>
      <c r="DD46" s="619">
        <v>203133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7023082</v>
      </c>
      <c r="CS49" s="669"/>
      <c r="CT49" s="669"/>
      <c r="CU49" s="669"/>
      <c r="CV49" s="669"/>
      <c r="CW49" s="669"/>
      <c r="CX49" s="669"/>
      <c r="CY49" s="698"/>
      <c r="CZ49" s="690">
        <v>100</v>
      </c>
      <c r="DA49" s="699"/>
      <c r="DB49" s="699"/>
      <c r="DC49" s="700"/>
      <c r="DD49" s="701">
        <v>5561758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QZOA/tKmWKZX3K1B3l8npefN9izns/EKAa61keDqbpVxc/4OgkQdVRxWaqLbsLbCKYU0ZmjIshDaoBqSgELtg==" saltValue="biFWVwgbw1qKfOQXqmLd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7255</v>
      </c>
      <c r="R7" s="740"/>
      <c r="S7" s="740"/>
      <c r="T7" s="740"/>
      <c r="U7" s="740"/>
      <c r="V7" s="740">
        <v>7030</v>
      </c>
      <c r="W7" s="740"/>
      <c r="X7" s="740"/>
      <c r="Y7" s="740"/>
      <c r="Z7" s="740"/>
      <c r="AA7" s="740">
        <v>226</v>
      </c>
      <c r="AB7" s="740"/>
      <c r="AC7" s="740"/>
      <c r="AD7" s="740"/>
      <c r="AE7" s="741"/>
      <c r="AF7" s="742">
        <v>176</v>
      </c>
      <c r="AG7" s="743"/>
      <c r="AH7" s="743"/>
      <c r="AI7" s="743"/>
      <c r="AJ7" s="744"/>
      <c r="AK7" s="745">
        <v>285</v>
      </c>
      <c r="AL7" s="746"/>
      <c r="AM7" s="746"/>
      <c r="AN7" s="746"/>
      <c r="AO7" s="746"/>
      <c r="AP7" s="746">
        <v>5223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7255</v>
      </c>
      <c r="R23" s="780"/>
      <c r="S23" s="780"/>
      <c r="T23" s="780"/>
      <c r="U23" s="780"/>
      <c r="V23" s="780">
        <v>7030</v>
      </c>
      <c r="W23" s="780"/>
      <c r="X23" s="780"/>
      <c r="Y23" s="780"/>
      <c r="Z23" s="780"/>
      <c r="AA23" s="780">
        <v>226</v>
      </c>
      <c r="AB23" s="780"/>
      <c r="AC23" s="780"/>
      <c r="AD23" s="780"/>
      <c r="AE23" s="781"/>
      <c r="AF23" s="782">
        <v>176</v>
      </c>
      <c r="AG23" s="780"/>
      <c r="AH23" s="780"/>
      <c r="AI23" s="780"/>
      <c r="AJ23" s="783"/>
      <c r="AK23" s="784"/>
      <c r="AL23" s="785"/>
      <c r="AM23" s="785"/>
      <c r="AN23" s="785"/>
      <c r="AO23" s="785"/>
      <c r="AP23" s="780">
        <v>5223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2109</v>
      </c>
      <c r="R28" s="810"/>
      <c r="S28" s="810"/>
      <c r="T28" s="810"/>
      <c r="U28" s="810"/>
      <c r="V28" s="810">
        <v>2095</v>
      </c>
      <c r="W28" s="810"/>
      <c r="X28" s="810"/>
      <c r="Y28" s="810"/>
      <c r="Z28" s="810"/>
      <c r="AA28" s="810">
        <v>14</v>
      </c>
      <c r="AB28" s="810"/>
      <c r="AC28" s="810"/>
      <c r="AD28" s="810"/>
      <c r="AE28" s="811"/>
      <c r="AF28" s="812">
        <v>14</v>
      </c>
      <c r="AG28" s="810"/>
      <c r="AH28" s="810"/>
      <c r="AI28" s="810"/>
      <c r="AJ28" s="813"/>
      <c r="AK28" s="814">
        <v>145</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1566</v>
      </c>
      <c r="R29" s="771"/>
      <c r="S29" s="771"/>
      <c r="T29" s="771"/>
      <c r="U29" s="771"/>
      <c r="V29" s="771">
        <v>1529</v>
      </c>
      <c r="W29" s="771"/>
      <c r="X29" s="771"/>
      <c r="Y29" s="771"/>
      <c r="Z29" s="771"/>
      <c r="AA29" s="771">
        <v>38</v>
      </c>
      <c r="AB29" s="771"/>
      <c r="AC29" s="771"/>
      <c r="AD29" s="771"/>
      <c r="AE29" s="772"/>
      <c r="AF29" s="773">
        <v>38</v>
      </c>
      <c r="AG29" s="774"/>
      <c r="AH29" s="774"/>
      <c r="AI29" s="774"/>
      <c r="AJ29" s="775"/>
      <c r="AK29" s="821">
        <v>250</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5.9" customHeight="1" x14ac:dyDescent="0.15">
      <c r="A30" s="236">
        <v>3</v>
      </c>
      <c r="B30" s="767" t="s">
        <v>390</v>
      </c>
      <c r="C30" s="768"/>
      <c r="D30" s="768"/>
      <c r="E30" s="768"/>
      <c r="F30" s="768"/>
      <c r="G30" s="768"/>
      <c r="H30" s="768"/>
      <c r="I30" s="768"/>
      <c r="J30" s="768"/>
      <c r="K30" s="768"/>
      <c r="L30" s="768"/>
      <c r="M30" s="768"/>
      <c r="N30" s="768"/>
      <c r="O30" s="768"/>
      <c r="P30" s="769"/>
      <c r="Q30" s="770">
        <v>374</v>
      </c>
      <c r="R30" s="771"/>
      <c r="S30" s="771"/>
      <c r="T30" s="771"/>
      <c r="U30" s="771"/>
      <c r="V30" s="771">
        <v>339</v>
      </c>
      <c r="W30" s="771"/>
      <c r="X30" s="771"/>
      <c r="Y30" s="771"/>
      <c r="Z30" s="771"/>
      <c r="AA30" s="771">
        <v>35</v>
      </c>
      <c r="AB30" s="771"/>
      <c r="AC30" s="771"/>
      <c r="AD30" s="771"/>
      <c r="AE30" s="772"/>
      <c r="AF30" s="773">
        <v>35</v>
      </c>
      <c r="AG30" s="774"/>
      <c r="AH30" s="774"/>
      <c r="AI30" s="774"/>
      <c r="AJ30" s="775"/>
      <c r="AK30" s="821">
        <v>230</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483</v>
      </c>
      <c r="R31" s="771"/>
      <c r="S31" s="771"/>
      <c r="T31" s="771"/>
      <c r="U31" s="771"/>
      <c r="V31" s="771">
        <v>429</v>
      </c>
      <c r="W31" s="771"/>
      <c r="X31" s="771"/>
      <c r="Y31" s="771"/>
      <c r="Z31" s="771"/>
      <c r="AA31" s="771">
        <v>54</v>
      </c>
      <c r="AB31" s="771"/>
      <c r="AC31" s="771"/>
      <c r="AD31" s="771"/>
      <c r="AE31" s="772"/>
      <c r="AF31" s="773">
        <v>638</v>
      </c>
      <c r="AG31" s="774"/>
      <c r="AH31" s="774"/>
      <c r="AI31" s="774"/>
      <c r="AJ31" s="775"/>
      <c r="AK31" s="821" t="s">
        <v>547</v>
      </c>
      <c r="AL31" s="817"/>
      <c r="AM31" s="817"/>
      <c r="AN31" s="817"/>
      <c r="AO31" s="817"/>
      <c r="AP31" s="817">
        <v>864</v>
      </c>
      <c r="AQ31" s="817"/>
      <c r="AR31" s="817"/>
      <c r="AS31" s="817"/>
      <c r="AT31" s="817"/>
      <c r="AU31" s="817" t="s">
        <v>547</v>
      </c>
      <c r="AV31" s="817"/>
      <c r="AW31" s="817"/>
      <c r="AX31" s="817"/>
      <c r="AY31" s="817"/>
      <c r="AZ31" s="818" t="s">
        <v>547</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363</v>
      </c>
      <c r="R32" s="771"/>
      <c r="S32" s="771"/>
      <c r="T32" s="771"/>
      <c r="U32" s="771"/>
      <c r="V32" s="771">
        <v>425</v>
      </c>
      <c r="W32" s="771"/>
      <c r="X32" s="771"/>
      <c r="Y32" s="771"/>
      <c r="Z32" s="771"/>
      <c r="AA32" s="771">
        <v>62</v>
      </c>
      <c r="AB32" s="771"/>
      <c r="AC32" s="771"/>
      <c r="AD32" s="771"/>
      <c r="AE32" s="772"/>
      <c r="AF32" s="773">
        <v>394</v>
      </c>
      <c r="AG32" s="774"/>
      <c r="AH32" s="774"/>
      <c r="AI32" s="774"/>
      <c r="AJ32" s="775"/>
      <c r="AK32" s="821">
        <v>15</v>
      </c>
      <c r="AL32" s="817"/>
      <c r="AM32" s="817"/>
      <c r="AN32" s="817"/>
      <c r="AO32" s="817"/>
      <c r="AP32" s="817">
        <v>515</v>
      </c>
      <c r="AQ32" s="817"/>
      <c r="AR32" s="817"/>
      <c r="AS32" s="817"/>
      <c r="AT32" s="817"/>
      <c r="AU32" s="817">
        <v>210</v>
      </c>
      <c r="AV32" s="817"/>
      <c r="AW32" s="817"/>
      <c r="AX32" s="817"/>
      <c r="AY32" s="817"/>
      <c r="AZ32" s="818" t="s">
        <v>547</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f>SUM(AF28:AJ32)</f>
        <v>1119</v>
      </c>
      <c r="AG63" s="831"/>
      <c r="AH63" s="831"/>
      <c r="AI63" s="831"/>
      <c r="AJ63" s="832"/>
      <c r="AK63" s="833"/>
      <c r="AL63" s="828"/>
      <c r="AM63" s="828"/>
      <c r="AN63" s="828"/>
      <c r="AO63" s="828"/>
      <c r="AP63" s="831">
        <f>SUM(AP28:AT32)</f>
        <v>1379</v>
      </c>
      <c r="AQ63" s="831"/>
      <c r="AR63" s="831"/>
      <c r="AS63" s="831"/>
      <c r="AT63" s="831"/>
      <c r="AU63" s="831">
        <f>SUM(AU28:AY32)</f>
        <v>210</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549</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547</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550</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551</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547</v>
      </c>
      <c r="AL71" s="817"/>
      <c r="AM71" s="817"/>
      <c r="AN71" s="817"/>
      <c r="AO71" s="817"/>
      <c r="AP71" s="817" t="s">
        <v>547</v>
      </c>
      <c r="AQ71" s="817"/>
      <c r="AR71" s="817"/>
      <c r="AS71" s="817"/>
      <c r="AT71" s="817"/>
      <c r="AU71" s="817" t="s">
        <v>547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552</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553</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554</v>
      </c>
      <c r="C74" s="861"/>
      <c r="D74" s="861"/>
      <c r="E74" s="861"/>
      <c r="F74" s="861"/>
      <c r="G74" s="861"/>
      <c r="H74" s="861"/>
      <c r="I74" s="861"/>
      <c r="J74" s="861"/>
      <c r="K74" s="861"/>
      <c r="L74" s="861"/>
      <c r="M74" s="861"/>
      <c r="N74" s="861"/>
      <c r="O74" s="861"/>
      <c r="P74" s="862"/>
      <c r="Q74" s="863">
        <v>1836</v>
      </c>
      <c r="R74" s="817"/>
      <c r="S74" s="817"/>
      <c r="T74" s="817"/>
      <c r="U74" s="817"/>
      <c r="V74" s="817">
        <v>1747</v>
      </c>
      <c r="W74" s="817"/>
      <c r="X74" s="817"/>
      <c r="Y74" s="817"/>
      <c r="Z74" s="817"/>
      <c r="AA74" s="817">
        <v>89</v>
      </c>
      <c r="AB74" s="817"/>
      <c r="AC74" s="817"/>
      <c r="AD74" s="817"/>
      <c r="AE74" s="817"/>
      <c r="AF74" s="817">
        <v>89</v>
      </c>
      <c r="AG74" s="817"/>
      <c r="AH74" s="817"/>
      <c r="AI74" s="817"/>
      <c r="AJ74" s="817"/>
      <c r="AK74" s="817" t="s">
        <v>547</v>
      </c>
      <c r="AL74" s="817"/>
      <c r="AM74" s="817"/>
      <c r="AN74" s="817"/>
      <c r="AO74" s="817"/>
      <c r="AP74" s="817">
        <v>2439</v>
      </c>
      <c r="AQ74" s="817"/>
      <c r="AR74" s="817"/>
      <c r="AS74" s="817"/>
      <c r="AT74" s="817"/>
      <c r="AU74" s="817">
        <v>259</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555</v>
      </c>
      <c r="C75" s="861"/>
      <c r="D75" s="861"/>
      <c r="E75" s="861"/>
      <c r="F75" s="861"/>
      <c r="G75" s="861"/>
      <c r="H75" s="861"/>
      <c r="I75" s="861"/>
      <c r="J75" s="861"/>
      <c r="K75" s="861"/>
      <c r="L75" s="861"/>
      <c r="M75" s="861"/>
      <c r="N75" s="861"/>
      <c r="O75" s="861"/>
      <c r="P75" s="862"/>
      <c r="Q75" s="864">
        <v>370</v>
      </c>
      <c r="R75" s="865"/>
      <c r="S75" s="865"/>
      <c r="T75" s="865"/>
      <c r="U75" s="821"/>
      <c r="V75" s="866">
        <v>361</v>
      </c>
      <c r="W75" s="865"/>
      <c r="X75" s="865"/>
      <c r="Y75" s="865"/>
      <c r="Z75" s="821"/>
      <c r="AA75" s="866">
        <v>9</v>
      </c>
      <c r="AB75" s="865"/>
      <c r="AC75" s="865"/>
      <c r="AD75" s="865"/>
      <c r="AE75" s="821"/>
      <c r="AF75" s="866">
        <v>9</v>
      </c>
      <c r="AG75" s="865"/>
      <c r="AH75" s="865"/>
      <c r="AI75" s="865"/>
      <c r="AJ75" s="821"/>
      <c r="AK75" s="866">
        <v>6</v>
      </c>
      <c r="AL75" s="865"/>
      <c r="AM75" s="865"/>
      <c r="AN75" s="865"/>
      <c r="AO75" s="821"/>
      <c r="AP75" s="866" t="s">
        <v>547</v>
      </c>
      <c r="AQ75" s="865"/>
      <c r="AR75" s="865"/>
      <c r="AS75" s="865"/>
      <c r="AT75" s="821"/>
      <c r="AU75" s="866" t="s">
        <v>547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556</v>
      </c>
      <c r="C76" s="861"/>
      <c r="D76" s="861"/>
      <c r="E76" s="861"/>
      <c r="F76" s="861"/>
      <c r="G76" s="861"/>
      <c r="H76" s="861"/>
      <c r="I76" s="861"/>
      <c r="J76" s="861"/>
      <c r="K76" s="861"/>
      <c r="L76" s="861"/>
      <c r="M76" s="861"/>
      <c r="N76" s="861"/>
      <c r="O76" s="861"/>
      <c r="P76" s="862"/>
      <c r="Q76" s="864">
        <v>318</v>
      </c>
      <c r="R76" s="865"/>
      <c r="S76" s="865"/>
      <c r="T76" s="865"/>
      <c r="U76" s="821"/>
      <c r="V76" s="866">
        <v>299</v>
      </c>
      <c r="W76" s="865"/>
      <c r="X76" s="865"/>
      <c r="Y76" s="865"/>
      <c r="Z76" s="821"/>
      <c r="AA76" s="866">
        <v>19</v>
      </c>
      <c r="AB76" s="865"/>
      <c r="AC76" s="865"/>
      <c r="AD76" s="865"/>
      <c r="AE76" s="821"/>
      <c r="AF76" s="866">
        <v>19</v>
      </c>
      <c r="AG76" s="865"/>
      <c r="AH76" s="865"/>
      <c r="AI76" s="865"/>
      <c r="AJ76" s="821"/>
      <c r="AK76" s="866">
        <v>8</v>
      </c>
      <c r="AL76" s="865"/>
      <c r="AM76" s="865"/>
      <c r="AN76" s="865"/>
      <c r="AO76" s="821"/>
      <c r="AP76" s="866" t="s">
        <v>547</v>
      </c>
      <c r="AQ76" s="865"/>
      <c r="AR76" s="865"/>
      <c r="AS76" s="865"/>
      <c r="AT76" s="821"/>
      <c r="AU76" s="866" t="s">
        <v>547</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557</v>
      </c>
      <c r="C77" s="861"/>
      <c r="D77" s="861"/>
      <c r="E77" s="861"/>
      <c r="F77" s="861"/>
      <c r="G77" s="861"/>
      <c r="H77" s="861"/>
      <c r="I77" s="861"/>
      <c r="J77" s="861"/>
      <c r="K77" s="861"/>
      <c r="L77" s="861"/>
      <c r="M77" s="861"/>
      <c r="N77" s="861"/>
      <c r="O77" s="861"/>
      <c r="P77" s="862"/>
      <c r="Q77" s="864">
        <v>18</v>
      </c>
      <c r="R77" s="865"/>
      <c r="S77" s="865"/>
      <c r="T77" s="865"/>
      <c r="U77" s="821"/>
      <c r="V77" s="866">
        <v>14</v>
      </c>
      <c r="W77" s="865"/>
      <c r="X77" s="865"/>
      <c r="Y77" s="865"/>
      <c r="Z77" s="821"/>
      <c r="AA77" s="866">
        <v>4</v>
      </c>
      <c r="AB77" s="865"/>
      <c r="AC77" s="865"/>
      <c r="AD77" s="865"/>
      <c r="AE77" s="821"/>
      <c r="AF77" s="866">
        <v>4</v>
      </c>
      <c r="AG77" s="865"/>
      <c r="AH77" s="865"/>
      <c r="AI77" s="865"/>
      <c r="AJ77" s="821"/>
      <c r="AK77" s="866">
        <v>4</v>
      </c>
      <c r="AL77" s="865"/>
      <c r="AM77" s="865"/>
      <c r="AN77" s="865"/>
      <c r="AO77" s="821"/>
      <c r="AP77" s="866" t="s">
        <v>547</v>
      </c>
      <c r="AQ77" s="865"/>
      <c r="AR77" s="865"/>
      <c r="AS77" s="865"/>
      <c r="AT77" s="821"/>
      <c r="AU77" s="866" t="s">
        <v>547</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558</v>
      </c>
      <c r="C78" s="861"/>
      <c r="D78" s="861"/>
      <c r="E78" s="861"/>
      <c r="F78" s="861"/>
      <c r="G78" s="861"/>
      <c r="H78" s="861"/>
      <c r="I78" s="861"/>
      <c r="J78" s="861"/>
      <c r="K78" s="861"/>
      <c r="L78" s="861"/>
      <c r="M78" s="861"/>
      <c r="N78" s="861"/>
      <c r="O78" s="861"/>
      <c r="P78" s="862"/>
      <c r="Q78" s="863">
        <v>4560</v>
      </c>
      <c r="R78" s="817"/>
      <c r="S78" s="817"/>
      <c r="T78" s="817"/>
      <c r="U78" s="817"/>
      <c r="V78" s="817">
        <v>4487</v>
      </c>
      <c r="W78" s="817"/>
      <c r="X78" s="817"/>
      <c r="Y78" s="817"/>
      <c r="Z78" s="817"/>
      <c r="AA78" s="817">
        <v>74</v>
      </c>
      <c r="AB78" s="817"/>
      <c r="AC78" s="817"/>
      <c r="AD78" s="817"/>
      <c r="AE78" s="817"/>
      <c r="AF78" s="817">
        <v>66</v>
      </c>
      <c r="AG78" s="817"/>
      <c r="AH78" s="817"/>
      <c r="AI78" s="817"/>
      <c r="AJ78" s="817"/>
      <c r="AK78" s="817" t="s">
        <v>547</v>
      </c>
      <c r="AL78" s="817"/>
      <c r="AM78" s="817"/>
      <c r="AN78" s="817"/>
      <c r="AO78" s="817"/>
      <c r="AP78" s="817">
        <v>1570</v>
      </c>
      <c r="AQ78" s="817"/>
      <c r="AR78" s="817"/>
      <c r="AS78" s="817"/>
      <c r="AT78" s="817"/>
      <c r="AU78" s="817">
        <v>404</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559</v>
      </c>
      <c r="C79" s="861"/>
      <c r="D79" s="861"/>
      <c r="E79" s="861"/>
      <c r="F79" s="861"/>
      <c r="G79" s="861"/>
      <c r="H79" s="861"/>
      <c r="I79" s="861"/>
      <c r="J79" s="861"/>
      <c r="K79" s="861"/>
      <c r="L79" s="861"/>
      <c r="M79" s="861"/>
      <c r="N79" s="861"/>
      <c r="O79" s="861"/>
      <c r="P79" s="862"/>
      <c r="Q79" s="863">
        <v>195</v>
      </c>
      <c r="R79" s="817"/>
      <c r="S79" s="817"/>
      <c r="T79" s="817"/>
      <c r="U79" s="817"/>
      <c r="V79" s="817">
        <v>190</v>
      </c>
      <c r="W79" s="817"/>
      <c r="X79" s="817"/>
      <c r="Y79" s="817"/>
      <c r="Z79" s="817"/>
      <c r="AA79" s="817">
        <v>5</v>
      </c>
      <c r="AB79" s="817"/>
      <c r="AC79" s="817"/>
      <c r="AD79" s="817"/>
      <c r="AE79" s="817"/>
      <c r="AF79" s="817">
        <v>5</v>
      </c>
      <c r="AG79" s="817"/>
      <c r="AH79" s="817"/>
      <c r="AI79" s="817"/>
      <c r="AJ79" s="817"/>
      <c r="AK79" s="817">
        <v>8</v>
      </c>
      <c r="AL79" s="817"/>
      <c r="AM79" s="817"/>
      <c r="AN79" s="817"/>
      <c r="AO79" s="817"/>
      <c r="AP79" s="817" t="s">
        <v>547</v>
      </c>
      <c r="AQ79" s="817"/>
      <c r="AR79" s="817"/>
      <c r="AS79" s="817"/>
      <c r="AT79" s="817"/>
      <c r="AU79" s="817" t="s">
        <v>547</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t="s">
        <v>560</v>
      </c>
      <c r="C80" s="861"/>
      <c r="D80" s="861"/>
      <c r="E80" s="861"/>
      <c r="F80" s="861"/>
      <c r="G80" s="861"/>
      <c r="H80" s="861"/>
      <c r="I80" s="861"/>
      <c r="J80" s="861"/>
      <c r="K80" s="861"/>
      <c r="L80" s="861"/>
      <c r="M80" s="861"/>
      <c r="N80" s="861"/>
      <c r="O80" s="861"/>
      <c r="P80" s="862"/>
      <c r="Q80" s="863">
        <v>3578</v>
      </c>
      <c r="R80" s="817"/>
      <c r="S80" s="817"/>
      <c r="T80" s="817"/>
      <c r="U80" s="817"/>
      <c r="V80" s="817">
        <v>3478</v>
      </c>
      <c r="W80" s="817"/>
      <c r="X80" s="817"/>
      <c r="Y80" s="817"/>
      <c r="Z80" s="817"/>
      <c r="AA80" s="817">
        <v>100</v>
      </c>
      <c r="AB80" s="817"/>
      <c r="AC80" s="817"/>
      <c r="AD80" s="817"/>
      <c r="AE80" s="817"/>
      <c r="AF80" s="817">
        <v>5105</v>
      </c>
      <c r="AG80" s="817"/>
      <c r="AH80" s="817"/>
      <c r="AI80" s="817"/>
      <c r="AJ80" s="817"/>
      <c r="AK80" s="817" t="s">
        <v>547</v>
      </c>
      <c r="AL80" s="817"/>
      <c r="AM80" s="817"/>
      <c r="AN80" s="817"/>
      <c r="AO80" s="817"/>
      <c r="AP80" s="817">
        <v>2705</v>
      </c>
      <c r="AQ80" s="817"/>
      <c r="AR80" s="817"/>
      <c r="AS80" s="817"/>
      <c r="AT80" s="817"/>
      <c r="AU80" s="817" t="s">
        <v>547</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SUM(AF68:AJ80)</f>
        <v>17502</v>
      </c>
      <c r="AG88" s="831"/>
      <c r="AH88" s="831"/>
      <c r="AI88" s="831"/>
      <c r="AJ88" s="831"/>
      <c r="AK88" s="828"/>
      <c r="AL88" s="828"/>
      <c r="AM88" s="828"/>
      <c r="AN88" s="828"/>
      <c r="AO88" s="828"/>
      <c r="AP88" s="831">
        <f>SUM(AP68:AT80)</f>
        <v>6714</v>
      </c>
      <c r="AQ88" s="831"/>
      <c r="AR88" s="831"/>
      <c r="AS88" s="831"/>
      <c r="AT88" s="831"/>
      <c r="AU88" s="831">
        <f>SUM(AU68:AY81)</f>
        <v>663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562006</v>
      </c>
      <c r="AB110" s="887"/>
      <c r="AC110" s="887"/>
      <c r="AD110" s="887"/>
      <c r="AE110" s="888"/>
      <c r="AF110" s="889">
        <v>566606</v>
      </c>
      <c r="AG110" s="887"/>
      <c r="AH110" s="887"/>
      <c r="AI110" s="887"/>
      <c r="AJ110" s="888"/>
      <c r="AK110" s="889">
        <v>571395</v>
      </c>
      <c r="AL110" s="887"/>
      <c r="AM110" s="887"/>
      <c r="AN110" s="887"/>
      <c r="AO110" s="888"/>
      <c r="AP110" s="890">
        <v>12.9</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5869570</v>
      </c>
      <c r="BR110" s="918"/>
      <c r="BS110" s="918"/>
      <c r="BT110" s="918"/>
      <c r="BU110" s="918"/>
      <c r="BV110" s="918">
        <v>5553293</v>
      </c>
      <c r="BW110" s="918"/>
      <c r="BX110" s="918"/>
      <c r="BY110" s="918"/>
      <c r="BZ110" s="918"/>
      <c r="CA110" s="918">
        <v>5223321</v>
      </c>
      <c r="CB110" s="918"/>
      <c r="CC110" s="918"/>
      <c r="CD110" s="918"/>
      <c r="CE110" s="918"/>
      <c r="CF110" s="931">
        <v>118.1</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56882</v>
      </c>
      <c r="BR111" s="913"/>
      <c r="BS111" s="913"/>
      <c r="BT111" s="913"/>
      <c r="BU111" s="913"/>
      <c r="BV111" s="913">
        <v>11308</v>
      </c>
      <c r="BW111" s="913"/>
      <c r="BX111" s="913"/>
      <c r="BY111" s="913"/>
      <c r="BZ111" s="913"/>
      <c r="CA111" s="913">
        <v>8138</v>
      </c>
      <c r="CB111" s="913"/>
      <c r="CC111" s="913"/>
      <c r="CD111" s="913"/>
      <c r="CE111" s="913"/>
      <c r="CF111" s="907">
        <v>0.2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397885</v>
      </c>
      <c r="BR112" s="913"/>
      <c r="BS112" s="913"/>
      <c r="BT112" s="913"/>
      <c r="BU112" s="913"/>
      <c r="BV112" s="913">
        <v>323112</v>
      </c>
      <c r="BW112" s="913"/>
      <c r="BX112" s="913"/>
      <c r="BY112" s="913"/>
      <c r="BZ112" s="913"/>
      <c r="CA112" s="913">
        <v>210022</v>
      </c>
      <c r="CB112" s="913"/>
      <c r="CC112" s="913"/>
      <c r="CD112" s="913"/>
      <c r="CE112" s="913"/>
      <c r="CF112" s="907">
        <v>4.8</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37923</v>
      </c>
      <c r="AB113" s="925"/>
      <c r="AC113" s="925"/>
      <c r="AD113" s="925"/>
      <c r="AE113" s="926"/>
      <c r="AF113" s="927">
        <v>16405</v>
      </c>
      <c r="AG113" s="925"/>
      <c r="AH113" s="925"/>
      <c r="AI113" s="925"/>
      <c r="AJ113" s="926"/>
      <c r="AK113" s="927">
        <v>11488</v>
      </c>
      <c r="AL113" s="925"/>
      <c r="AM113" s="925"/>
      <c r="AN113" s="925"/>
      <c r="AO113" s="926"/>
      <c r="AP113" s="928">
        <v>0.3</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491568</v>
      </c>
      <c r="BR113" s="913"/>
      <c r="BS113" s="913"/>
      <c r="BT113" s="913"/>
      <c r="BU113" s="913"/>
      <c r="BV113" s="913">
        <v>475288</v>
      </c>
      <c r="BW113" s="913"/>
      <c r="BX113" s="913"/>
      <c r="BY113" s="913"/>
      <c r="BZ113" s="913"/>
      <c r="CA113" s="913">
        <v>420213</v>
      </c>
      <c r="CB113" s="913"/>
      <c r="CC113" s="913"/>
      <c r="CD113" s="913"/>
      <c r="CE113" s="913"/>
      <c r="CF113" s="907">
        <v>9.5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11181</v>
      </c>
      <c r="DH113" s="946"/>
      <c r="DI113" s="946"/>
      <c r="DJ113" s="946"/>
      <c r="DK113" s="947"/>
      <c r="DL113" s="948">
        <v>2724</v>
      </c>
      <c r="DM113" s="946"/>
      <c r="DN113" s="946"/>
      <c r="DO113" s="946"/>
      <c r="DP113" s="947"/>
      <c r="DQ113" s="948">
        <v>5591</v>
      </c>
      <c r="DR113" s="946"/>
      <c r="DS113" s="946"/>
      <c r="DT113" s="946"/>
      <c r="DU113" s="947"/>
      <c r="DV113" s="949">
        <v>0.1</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53056</v>
      </c>
      <c r="AB114" s="946"/>
      <c r="AC114" s="946"/>
      <c r="AD114" s="946"/>
      <c r="AE114" s="947"/>
      <c r="AF114" s="948">
        <v>55194</v>
      </c>
      <c r="AG114" s="946"/>
      <c r="AH114" s="946"/>
      <c r="AI114" s="946"/>
      <c r="AJ114" s="947"/>
      <c r="AK114" s="948">
        <v>52998</v>
      </c>
      <c r="AL114" s="946"/>
      <c r="AM114" s="946"/>
      <c r="AN114" s="946"/>
      <c r="AO114" s="947"/>
      <c r="AP114" s="949">
        <v>1.2</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729136</v>
      </c>
      <c r="BR114" s="913"/>
      <c r="BS114" s="913"/>
      <c r="BT114" s="913"/>
      <c r="BU114" s="913"/>
      <c r="BV114" s="913">
        <v>720112</v>
      </c>
      <c r="BW114" s="913"/>
      <c r="BX114" s="913"/>
      <c r="BY114" s="913"/>
      <c r="BZ114" s="913"/>
      <c r="CA114" s="913">
        <v>688446</v>
      </c>
      <c r="CB114" s="913"/>
      <c r="CC114" s="913"/>
      <c r="CD114" s="913"/>
      <c r="CE114" s="913"/>
      <c r="CF114" s="907">
        <v>15.6</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15106</v>
      </c>
      <c r="AB115" s="925"/>
      <c r="AC115" s="925"/>
      <c r="AD115" s="925"/>
      <c r="AE115" s="926"/>
      <c r="AF115" s="927">
        <v>3231</v>
      </c>
      <c r="AG115" s="925"/>
      <c r="AH115" s="925"/>
      <c r="AI115" s="925"/>
      <c r="AJ115" s="926"/>
      <c r="AK115" s="927">
        <v>3186</v>
      </c>
      <c r="AL115" s="925"/>
      <c r="AM115" s="925"/>
      <c r="AN115" s="925"/>
      <c r="AO115" s="926"/>
      <c r="AP115" s="928">
        <v>0.1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3078</v>
      </c>
      <c r="DH116" s="946"/>
      <c r="DI116" s="946"/>
      <c r="DJ116" s="946"/>
      <c r="DK116" s="947"/>
      <c r="DL116" s="948">
        <v>8386</v>
      </c>
      <c r="DM116" s="946"/>
      <c r="DN116" s="946"/>
      <c r="DO116" s="946"/>
      <c r="DP116" s="947"/>
      <c r="DQ116" s="948">
        <v>2391</v>
      </c>
      <c r="DR116" s="946"/>
      <c r="DS116" s="946"/>
      <c r="DT116" s="946"/>
      <c r="DU116" s="947"/>
      <c r="DV116" s="949">
        <v>0.1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668091</v>
      </c>
      <c r="AB117" s="966"/>
      <c r="AC117" s="966"/>
      <c r="AD117" s="966"/>
      <c r="AE117" s="967"/>
      <c r="AF117" s="968">
        <v>641436</v>
      </c>
      <c r="AG117" s="966"/>
      <c r="AH117" s="966"/>
      <c r="AI117" s="966"/>
      <c r="AJ117" s="967"/>
      <c r="AK117" s="968">
        <v>639067</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7545041</v>
      </c>
      <c r="BR119" s="987"/>
      <c r="BS119" s="987"/>
      <c r="BT119" s="987"/>
      <c r="BU119" s="987"/>
      <c r="BV119" s="987">
        <v>7083113</v>
      </c>
      <c r="BW119" s="987"/>
      <c r="BX119" s="987"/>
      <c r="BY119" s="987"/>
      <c r="BZ119" s="987"/>
      <c r="CA119" s="987">
        <v>6550140</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42623</v>
      </c>
      <c r="DH119" s="973"/>
      <c r="DI119" s="973"/>
      <c r="DJ119" s="973"/>
      <c r="DK119" s="974"/>
      <c r="DL119" s="972">
        <v>198</v>
      </c>
      <c r="DM119" s="973"/>
      <c r="DN119" s="973"/>
      <c r="DO119" s="973"/>
      <c r="DP119" s="974"/>
      <c r="DQ119" s="972">
        <v>156</v>
      </c>
      <c r="DR119" s="973"/>
      <c r="DS119" s="973"/>
      <c r="DT119" s="973"/>
      <c r="DU119" s="974"/>
      <c r="DV119" s="975">
        <v>0</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1936584</v>
      </c>
      <c r="BR120" s="918"/>
      <c r="BS120" s="918"/>
      <c r="BT120" s="918"/>
      <c r="BU120" s="918"/>
      <c r="BV120" s="918">
        <v>1774589</v>
      </c>
      <c r="BW120" s="918"/>
      <c r="BX120" s="918"/>
      <c r="BY120" s="918"/>
      <c r="BZ120" s="918"/>
      <c r="CA120" s="918">
        <v>1841716</v>
      </c>
      <c r="CB120" s="918"/>
      <c r="CC120" s="918"/>
      <c r="CD120" s="918"/>
      <c r="CE120" s="918"/>
      <c r="CF120" s="931">
        <v>41.7</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397885</v>
      </c>
      <c r="DH120" s="918"/>
      <c r="DI120" s="918"/>
      <c r="DJ120" s="918"/>
      <c r="DK120" s="918"/>
      <c r="DL120" s="918">
        <v>323112</v>
      </c>
      <c r="DM120" s="918"/>
      <c r="DN120" s="918"/>
      <c r="DO120" s="918"/>
      <c r="DP120" s="918"/>
      <c r="DQ120" s="918">
        <v>210022</v>
      </c>
      <c r="DR120" s="918"/>
      <c r="DS120" s="918"/>
      <c r="DT120" s="918"/>
      <c r="DU120" s="918"/>
      <c r="DV120" s="919">
        <v>4.8</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2795</v>
      </c>
      <c r="AB121" s="946"/>
      <c r="AC121" s="946"/>
      <c r="AD121" s="946"/>
      <c r="AE121" s="947"/>
      <c r="AF121" s="948">
        <v>2795</v>
      </c>
      <c r="AG121" s="946"/>
      <c r="AH121" s="946"/>
      <c r="AI121" s="946"/>
      <c r="AJ121" s="947"/>
      <c r="AK121" s="948">
        <v>2795</v>
      </c>
      <c r="AL121" s="946"/>
      <c r="AM121" s="946"/>
      <c r="AN121" s="946"/>
      <c r="AO121" s="947"/>
      <c r="AP121" s="949">
        <v>0.1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9645</v>
      </c>
      <c r="BR121" s="913"/>
      <c r="BS121" s="913"/>
      <c r="BT121" s="913"/>
      <c r="BU121" s="913"/>
      <c r="BV121" s="913">
        <v>5441</v>
      </c>
      <c r="BW121" s="913"/>
      <c r="BX121" s="913"/>
      <c r="BY121" s="913"/>
      <c r="BZ121" s="913"/>
      <c r="CA121" s="913">
        <v>2189</v>
      </c>
      <c r="CB121" s="913"/>
      <c r="CC121" s="913"/>
      <c r="CD121" s="913"/>
      <c r="CE121" s="913"/>
      <c r="CF121" s="907">
        <v>0</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4927011</v>
      </c>
      <c r="BR122" s="987"/>
      <c r="BS122" s="987"/>
      <c r="BT122" s="987"/>
      <c r="BU122" s="987"/>
      <c r="BV122" s="987">
        <v>4761319</v>
      </c>
      <c r="BW122" s="987"/>
      <c r="BX122" s="987"/>
      <c r="BY122" s="987"/>
      <c r="BZ122" s="987"/>
      <c r="CA122" s="987">
        <v>4528463</v>
      </c>
      <c r="CB122" s="987"/>
      <c r="CC122" s="987"/>
      <c r="CD122" s="987"/>
      <c r="CE122" s="987"/>
      <c r="CF122" s="1004">
        <v>102.4</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376</v>
      </c>
      <c r="AB123" s="946"/>
      <c r="AC123" s="946"/>
      <c r="AD123" s="946"/>
      <c r="AE123" s="947"/>
      <c r="AF123" s="948">
        <v>354</v>
      </c>
      <c r="AG123" s="946"/>
      <c r="AH123" s="946"/>
      <c r="AI123" s="946"/>
      <c r="AJ123" s="947"/>
      <c r="AK123" s="948">
        <v>332</v>
      </c>
      <c r="AL123" s="946"/>
      <c r="AM123" s="946"/>
      <c r="AN123" s="946"/>
      <c r="AO123" s="947"/>
      <c r="AP123" s="949">
        <v>0</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6873240</v>
      </c>
      <c r="BR123" s="1051"/>
      <c r="BS123" s="1051"/>
      <c r="BT123" s="1051"/>
      <c r="BU123" s="1051"/>
      <c r="BV123" s="1051">
        <v>6541349</v>
      </c>
      <c r="BW123" s="1051"/>
      <c r="BX123" s="1051"/>
      <c r="BY123" s="1051"/>
      <c r="BZ123" s="1051"/>
      <c r="CA123" s="1051">
        <v>6372368</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15.2</v>
      </c>
      <c r="BR124" s="1014"/>
      <c r="BS124" s="1014"/>
      <c r="BT124" s="1014"/>
      <c r="BU124" s="1014"/>
      <c r="BV124" s="1014">
        <v>12.5</v>
      </c>
      <c r="BW124" s="1014"/>
      <c r="BX124" s="1014"/>
      <c r="BY124" s="1014"/>
      <c r="BZ124" s="1014"/>
      <c r="CA124" s="1014">
        <v>4</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11935</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v>82</v>
      </c>
      <c r="AG127" s="946"/>
      <c r="AH127" s="946"/>
      <c r="AI127" s="946"/>
      <c r="AJ127" s="947"/>
      <c r="AK127" s="948">
        <v>59</v>
      </c>
      <c r="AL127" s="946"/>
      <c r="AM127" s="946"/>
      <c r="AN127" s="946"/>
      <c r="AO127" s="947"/>
      <c r="AP127" s="949">
        <v>0</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5915</v>
      </c>
      <c r="AB128" s="1033"/>
      <c r="AC128" s="1033"/>
      <c r="AD128" s="1033"/>
      <c r="AE128" s="1034"/>
      <c r="AF128" s="1035">
        <v>18869</v>
      </c>
      <c r="AG128" s="1033"/>
      <c r="AH128" s="1033"/>
      <c r="AI128" s="1033"/>
      <c r="AJ128" s="1034"/>
      <c r="AK128" s="1035">
        <v>15422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4821747</v>
      </c>
      <c r="AB129" s="946"/>
      <c r="AC129" s="946"/>
      <c r="AD129" s="946"/>
      <c r="AE129" s="947"/>
      <c r="AF129" s="948">
        <v>4692569</v>
      </c>
      <c r="AG129" s="946"/>
      <c r="AH129" s="946"/>
      <c r="AI129" s="946"/>
      <c r="AJ129" s="947"/>
      <c r="AK129" s="948">
        <v>4794397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407894</v>
      </c>
      <c r="AB130" s="946"/>
      <c r="AC130" s="946"/>
      <c r="AD130" s="946"/>
      <c r="AE130" s="947"/>
      <c r="AF130" s="948">
        <v>372222</v>
      </c>
      <c r="AG130" s="946"/>
      <c r="AH130" s="946"/>
      <c r="AI130" s="946"/>
      <c r="AJ130" s="947"/>
      <c r="AK130" s="948">
        <v>373346</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5.7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4413853</v>
      </c>
      <c r="AB131" s="973"/>
      <c r="AC131" s="973"/>
      <c r="AD131" s="973"/>
      <c r="AE131" s="974"/>
      <c r="AF131" s="972">
        <v>4320347</v>
      </c>
      <c r="AG131" s="973"/>
      <c r="AH131" s="973"/>
      <c r="AI131" s="973"/>
      <c r="AJ131" s="974"/>
      <c r="AK131" s="972">
        <v>4421051</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5.7609983839999996</v>
      </c>
      <c r="AB132" s="1084"/>
      <c r="AC132" s="1084"/>
      <c r="AD132" s="1084"/>
      <c r="AE132" s="1085"/>
      <c r="AF132" s="1086">
        <v>5.794557706</v>
      </c>
      <c r="AG132" s="1084"/>
      <c r="AH132" s="1084"/>
      <c r="AI132" s="1084"/>
      <c r="AJ132" s="1085"/>
      <c r="AK132" s="1086">
        <v>5.6615270889999998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5.8</v>
      </c>
      <c r="AB133" s="1067"/>
      <c r="AC133" s="1067"/>
      <c r="AD133" s="1067"/>
      <c r="AE133" s="1068"/>
      <c r="AF133" s="1066">
        <v>5.7</v>
      </c>
      <c r="AG133" s="1067"/>
      <c r="AH133" s="1067"/>
      <c r="AI133" s="1067"/>
      <c r="AJ133" s="1068"/>
      <c r="AK133" s="1066">
        <v>5.7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RWPMCf9No0cIOhD0a+mxafKv4CJuzOxXsPy725Rjs+2F6nM7ywm33KRM6vmYoDGElb0zFxKS9fdE28ibOJnAg==" saltValue="Hv+pxMqsUlVSpd1AO1j7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u/h0fvDLbir83kfNsEfPx5hJMnsOa3zk6JsBjsRNy+Dhfpk3e2AiipuS3yok8uxcM+MeF2LTbRbtXjxA5wd3A==" saltValue="tNxdoefgv7FflK5FvPni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ewx9ziSKrZna1E8Ct4fQSjYA5TtbpZrcjiww/vIXaaicBnoyPktsZJnoyYcwQH8R3+SnOs8C5liZrsFJ5+og==" saltValue="N2bzDO3mbgwzBMi45Cs+9A=="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1796083</v>
      </c>
      <c r="AP9" s="274">
        <v>88884</v>
      </c>
      <c r="AQ9" s="275">
        <v>67248</v>
      </c>
      <c r="AR9" s="276">
        <v>32.200000000000003</v>
      </c>
    </row>
    <row r="10" spans="1:46" ht="13.5" customHeight="1" x14ac:dyDescent="0.15">
      <c r="A10" s="259"/>
      <c r="AK10" s="1103" t="s">
        <v>483</v>
      </c>
      <c r="AL10" s="1104"/>
      <c r="AM10" s="1104"/>
      <c r="AN10" s="1105"/>
      <c r="AO10" s="277">
        <v>425435</v>
      </c>
      <c r="AP10" s="277">
        <v>21054</v>
      </c>
      <c r="AQ10" s="278">
        <v>9038</v>
      </c>
      <c r="AR10" s="279">
        <v>132.9</v>
      </c>
    </row>
    <row r="11" spans="1:46" ht="13.5" customHeight="1" x14ac:dyDescent="0.15">
      <c r="A11" s="259"/>
      <c r="AK11" s="1103" t="s">
        <v>484</v>
      </c>
      <c r="AL11" s="1104"/>
      <c r="AM11" s="1104"/>
      <c r="AN11" s="1105"/>
      <c r="AO11" s="277" t="s">
        <v>485</v>
      </c>
      <c r="AP11" s="277" t="s">
        <v>485</v>
      </c>
      <c r="AQ11" s="278">
        <v>320</v>
      </c>
      <c r="AR11" s="279" t="s">
        <v>485</v>
      </c>
    </row>
    <row r="12" spans="1:46" ht="13.5" customHeight="1" x14ac:dyDescent="0.15">
      <c r="A12" s="259"/>
      <c r="AK12" s="1103" t="s">
        <v>486</v>
      </c>
      <c r="AL12" s="1104"/>
      <c r="AM12" s="1104"/>
      <c r="AN12" s="1105"/>
      <c r="AO12" s="277" t="s">
        <v>485</v>
      </c>
      <c r="AP12" s="277" t="s">
        <v>485</v>
      </c>
      <c r="AQ12" s="278">
        <v>22</v>
      </c>
      <c r="AR12" s="279" t="s">
        <v>485</v>
      </c>
    </row>
    <row r="13" spans="1:46" ht="13.5" customHeight="1" x14ac:dyDescent="0.15">
      <c r="A13" s="259"/>
      <c r="AK13" s="1103" t="s">
        <v>487</v>
      </c>
      <c r="AL13" s="1104"/>
      <c r="AM13" s="1104"/>
      <c r="AN13" s="1105"/>
      <c r="AO13" s="277">
        <v>65716</v>
      </c>
      <c r="AP13" s="277">
        <v>3252</v>
      </c>
      <c r="AQ13" s="278">
        <v>2764</v>
      </c>
      <c r="AR13" s="279">
        <v>17.7</v>
      </c>
    </row>
    <row r="14" spans="1:46" ht="13.5" customHeight="1" x14ac:dyDescent="0.15">
      <c r="A14" s="259"/>
      <c r="AK14" s="1103" t="s">
        <v>488</v>
      </c>
      <c r="AL14" s="1104"/>
      <c r="AM14" s="1104"/>
      <c r="AN14" s="1105"/>
      <c r="AO14" s="277">
        <v>52230</v>
      </c>
      <c r="AP14" s="277">
        <v>2585</v>
      </c>
      <c r="AQ14" s="278">
        <v>1165</v>
      </c>
      <c r="AR14" s="279">
        <v>121.9</v>
      </c>
    </row>
    <row r="15" spans="1:46" ht="13.5" customHeight="1" x14ac:dyDescent="0.15">
      <c r="A15" s="259"/>
      <c r="AK15" s="1106" t="s">
        <v>489</v>
      </c>
      <c r="AL15" s="1107"/>
      <c r="AM15" s="1107"/>
      <c r="AN15" s="1108"/>
      <c r="AO15" s="277">
        <v>-152588</v>
      </c>
      <c r="AP15" s="277">
        <v>-7551</v>
      </c>
      <c r="AQ15" s="278">
        <v>-3941</v>
      </c>
      <c r="AR15" s="279">
        <v>91.6</v>
      </c>
    </row>
    <row r="16" spans="1:46" x14ac:dyDescent="0.15">
      <c r="A16" s="259"/>
      <c r="AK16" s="1106" t="s">
        <v>177</v>
      </c>
      <c r="AL16" s="1107"/>
      <c r="AM16" s="1107"/>
      <c r="AN16" s="1108"/>
      <c r="AO16" s="277">
        <v>2186876</v>
      </c>
      <c r="AP16" s="277">
        <v>108224</v>
      </c>
      <c r="AQ16" s="278">
        <v>76616</v>
      </c>
      <c r="AR16" s="279">
        <v>41.3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7.97</v>
      </c>
      <c r="AP21" s="290">
        <v>6.73</v>
      </c>
      <c r="AQ21" s="291">
        <v>1.24</v>
      </c>
      <c r="AS21" s="292"/>
      <c r="AT21" s="288"/>
    </row>
    <row r="22" spans="1:46" s="260" customFormat="1" x14ac:dyDescent="0.15">
      <c r="A22" s="288"/>
      <c r="AK22" s="1109" t="s">
        <v>495</v>
      </c>
      <c r="AL22" s="1110"/>
      <c r="AM22" s="1110"/>
      <c r="AN22" s="1111"/>
      <c r="AO22" s="293">
        <v>98.3</v>
      </c>
      <c r="AP22" s="294">
        <v>96.9</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571395</v>
      </c>
      <c r="AP32" s="303">
        <v>28277</v>
      </c>
      <c r="AQ32" s="304">
        <v>33390</v>
      </c>
      <c r="AR32" s="305">
        <v>-15.3</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11488</v>
      </c>
      <c r="AP35" s="303">
        <v>569</v>
      </c>
      <c r="AQ35" s="304">
        <v>8851</v>
      </c>
      <c r="AR35" s="305">
        <v>-93.6</v>
      </c>
    </row>
    <row r="36" spans="1:46" ht="27" customHeight="1" x14ac:dyDescent="0.15">
      <c r="A36" s="259"/>
      <c r="AK36" s="1117" t="s">
        <v>503</v>
      </c>
      <c r="AL36" s="1118"/>
      <c r="AM36" s="1118"/>
      <c r="AN36" s="1119"/>
      <c r="AO36" s="303">
        <v>52998</v>
      </c>
      <c r="AP36" s="303">
        <v>2623</v>
      </c>
      <c r="AQ36" s="304">
        <v>2033</v>
      </c>
      <c r="AR36" s="305">
        <v>29</v>
      </c>
    </row>
    <row r="37" spans="1:46" ht="13.5" customHeight="1" x14ac:dyDescent="0.15">
      <c r="A37" s="259"/>
      <c r="AK37" s="1117" t="s">
        <v>504</v>
      </c>
      <c r="AL37" s="1118"/>
      <c r="AM37" s="1118"/>
      <c r="AN37" s="1119"/>
      <c r="AO37" s="303">
        <v>3186</v>
      </c>
      <c r="AP37" s="303">
        <v>158</v>
      </c>
      <c r="AQ37" s="304">
        <v>640</v>
      </c>
      <c r="AR37" s="305">
        <v>-75.3</v>
      </c>
    </row>
    <row r="38" spans="1:46" ht="27" customHeight="1" x14ac:dyDescent="0.15">
      <c r="A38" s="259"/>
      <c r="AK38" s="1120" t="s">
        <v>505</v>
      </c>
      <c r="AL38" s="1121"/>
      <c r="AM38" s="1121"/>
      <c r="AN38" s="1122"/>
      <c r="AO38" s="306" t="s">
        <v>485</v>
      </c>
      <c r="AP38" s="306" t="s">
        <v>485</v>
      </c>
      <c r="AQ38" s="307">
        <v>1</v>
      </c>
      <c r="AR38" s="295" t="s">
        <v>485</v>
      </c>
      <c r="AS38" s="302"/>
    </row>
    <row r="39" spans="1:46" x14ac:dyDescent="0.15">
      <c r="A39" s="259"/>
      <c r="AK39" s="1120" t="s">
        <v>506</v>
      </c>
      <c r="AL39" s="1121"/>
      <c r="AM39" s="1121"/>
      <c r="AN39" s="1122"/>
      <c r="AO39" s="303">
        <v>-15422</v>
      </c>
      <c r="AP39" s="303">
        <v>-763</v>
      </c>
      <c r="AQ39" s="304">
        <v>-3025</v>
      </c>
      <c r="AR39" s="305">
        <v>-74.8</v>
      </c>
      <c r="AS39" s="302"/>
    </row>
    <row r="40" spans="1:46" ht="27" customHeight="1" x14ac:dyDescent="0.15">
      <c r="A40" s="259"/>
      <c r="AK40" s="1117" t="s">
        <v>507</v>
      </c>
      <c r="AL40" s="1118"/>
      <c r="AM40" s="1118"/>
      <c r="AN40" s="1119"/>
      <c r="AO40" s="303">
        <v>-373346</v>
      </c>
      <c r="AP40" s="303">
        <v>-18476</v>
      </c>
      <c r="AQ40" s="304">
        <v>-26876</v>
      </c>
      <c r="AR40" s="305">
        <v>-31.3</v>
      </c>
      <c r="AS40" s="302"/>
    </row>
    <row r="41" spans="1:46" x14ac:dyDescent="0.15">
      <c r="A41" s="259"/>
      <c r="AK41" s="1123" t="s">
        <v>287</v>
      </c>
      <c r="AL41" s="1124"/>
      <c r="AM41" s="1124"/>
      <c r="AN41" s="1125"/>
      <c r="AO41" s="303">
        <v>250299</v>
      </c>
      <c r="AP41" s="303">
        <v>12387</v>
      </c>
      <c r="AQ41" s="304">
        <v>15015</v>
      </c>
      <c r="AR41" s="305">
        <v>-17.5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842126</v>
      </c>
      <c r="AN51" s="325">
        <v>40637</v>
      </c>
      <c r="AO51" s="326">
        <v>30.6</v>
      </c>
      <c r="AP51" s="327">
        <v>51264</v>
      </c>
      <c r="AQ51" s="328">
        <v>8.1999999999999993</v>
      </c>
      <c r="AR51" s="329">
        <v>22.4</v>
      </c>
    </row>
    <row r="52" spans="1:44" x14ac:dyDescent="0.15">
      <c r="A52" s="259"/>
      <c r="AK52" s="330"/>
      <c r="AL52" s="331" t="s">
        <v>517</v>
      </c>
      <c r="AM52" s="332">
        <v>382277</v>
      </c>
      <c r="AN52" s="333">
        <v>18447</v>
      </c>
      <c r="AO52" s="334">
        <v>-2.2000000000000002</v>
      </c>
      <c r="AP52" s="335">
        <v>26040</v>
      </c>
      <c r="AQ52" s="336">
        <v>4.5</v>
      </c>
      <c r="AR52" s="337">
        <v>-6.7</v>
      </c>
    </row>
    <row r="53" spans="1:44" x14ac:dyDescent="0.15">
      <c r="A53" s="259"/>
      <c r="AK53" s="315" t="s">
        <v>518</v>
      </c>
      <c r="AL53" s="316"/>
      <c r="AM53" s="324">
        <v>1421369</v>
      </c>
      <c r="AN53" s="325">
        <v>68801</v>
      </c>
      <c r="AO53" s="326">
        <v>69.3</v>
      </c>
      <c r="AP53" s="327">
        <v>52068</v>
      </c>
      <c r="AQ53" s="328">
        <v>1.6</v>
      </c>
      <c r="AR53" s="329">
        <v>67.7</v>
      </c>
    </row>
    <row r="54" spans="1:44" x14ac:dyDescent="0.15">
      <c r="A54" s="259"/>
      <c r="AK54" s="330"/>
      <c r="AL54" s="331" t="s">
        <v>517</v>
      </c>
      <c r="AM54" s="332">
        <v>470053</v>
      </c>
      <c r="AN54" s="333">
        <v>22753</v>
      </c>
      <c r="AO54" s="334">
        <v>23.3</v>
      </c>
      <c r="AP54" s="335">
        <v>26936</v>
      </c>
      <c r="AQ54" s="336">
        <v>3.4</v>
      </c>
      <c r="AR54" s="337">
        <v>19.899999999999999</v>
      </c>
    </row>
    <row r="55" spans="1:44" x14ac:dyDescent="0.15">
      <c r="A55" s="259"/>
      <c r="AK55" s="315" t="s">
        <v>519</v>
      </c>
      <c r="AL55" s="316"/>
      <c r="AM55" s="324">
        <v>677595</v>
      </c>
      <c r="AN55" s="325">
        <v>33118</v>
      </c>
      <c r="AO55" s="326">
        <v>-51.9</v>
      </c>
      <c r="AP55" s="327">
        <v>47161</v>
      </c>
      <c r="AQ55" s="328">
        <v>-9.4</v>
      </c>
      <c r="AR55" s="329">
        <v>-42.5</v>
      </c>
    </row>
    <row r="56" spans="1:44" x14ac:dyDescent="0.15">
      <c r="A56" s="259"/>
      <c r="AK56" s="330"/>
      <c r="AL56" s="331" t="s">
        <v>517</v>
      </c>
      <c r="AM56" s="332">
        <v>452495</v>
      </c>
      <c r="AN56" s="333">
        <v>22116</v>
      </c>
      <c r="AO56" s="334">
        <v>-2.8</v>
      </c>
      <c r="AP56" s="335">
        <v>24595</v>
      </c>
      <c r="AQ56" s="336">
        <v>-8.6999999999999993</v>
      </c>
      <c r="AR56" s="337">
        <v>5.9</v>
      </c>
    </row>
    <row r="57" spans="1:44" x14ac:dyDescent="0.15">
      <c r="A57" s="259"/>
      <c r="AK57" s="315" t="s">
        <v>520</v>
      </c>
      <c r="AL57" s="316"/>
      <c r="AM57" s="324">
        <v>387489</v>
      </c>
      <c r="AN57" s="325">
        <v>19052</v>
      </c>
      <c r="AO57" s="326">
        <v>-42.5</v>
      </c>
      <c r="AP57" s="327">
        <v>43423</v>
      </c>
      <c r="AQ57" s="328">
        <v>-7.9</v>
      </c>
      <c r="AR57" s="329">
        <v>-34.6</v>
      </c>
    </row>
    <row r="58" spans="1:44" x14ac:dyDescent="0.15">
      <c r="A58" s="259"/>
      <c r="AK58" s="330"/>
      <c r="AL58" s="331" t="s">
        <v>517</v>
      </c>
      <c r="AM58" s="332">
        <v>246547</v>
      </c>
      <c r="AN58" s="333">
        <v>12122</v>
      </c>
      <c r="AO58" s="334">
        <v>-45.2</v>
      </c>
      <c r="AP58" s="335">
        <v>22207</v>
      </c>
      <c r="AQ58" s="336">
        <v>-9.6999999999999993</v>
      </c>
      <c r="AR58" s="337">
        <v>-35.5</v>
      </c>
    </row>
    <row r="59" spans="1:44" x14ac:dyDescent="0.15">
      <c r="A59" s="259"/>
      <c r="AK59" s="315" t="s">
        <v>521</v>
      </c>
      <c r="AL59" s="316"/>
      <c r="AM59" s="324">
        <v>462398</v>
      </c>
      <c r="AN59" s="325">
        <v>22883</v>
      </c>
      <c r="AO59" s="326">
        <v>20.100000000000001</v>
      </c>
      <c r="AP59" s="327">
        <v>45265</v>
      </c>
      <c r="AQ59" s="328">
        <v>4.2</v>
      </c>
      <c r="AR59" s="329">
        <v>15.9</v>
      </c>
    </row>
    <row r="60" spans="1:44" x14ac:dyDescent="0.15">
      <c r="A60" s="259"/>
      <c r="AK60" s="330"/>
      <c r="AL60" s="331" t="s">
        <v>517</v>
      </c>
      <c r="AM60" s="332">
        <v>341519</v>
      </c>
      <c r="AN60" s="333">
        <v>16901</v>
      </c>
      <c r="AO60" s="334">
        <v>39.4</v>
      </c>
      <c r="AP60" s="335">
        <v>22600</v>
      </c>
      <c r="AQ60" s="336">
        <v>1.8</v>
      </c>
      <c r="AR60" s="337">
        <v>37.6</v>
      </c>
    </row>
    <row r="61" spans="1:44" x14ac:dyDescent="0.15">
      <c r="A61" s="259"/>
      <c r="AK61" s="315" t="s">
        <v>522</v>
      </c>
      <c r="AL61" s="338"/>
      <c r="AM61" s="324">
        <v>758195</v>
      </c>
      <c r="AN61" s="325">
        <v>36898</v>
      </c>
      <c r="AO61" s="326">
        <v>5.0999999999999996</v>
      </c>
      <c r="AP61" s="327">
        <v>47836</v>
      </c>
      <c r="AQ61" s="339">
        <v>-0.7</v>
      </c>
      <c r="AR61" s="329">
        <v>5.8</v>
      </c>
    </row>
    <row r="62" spans="1:44" x14ac:dyDescent="0.15">
      <c r="A62" s="259"/>
      <c r="AK62" s="330"/>
      <c r="AL62" s="331" t="s">
        <v>517</v>
      </c>
      <c r="AM62" s="332">
        <v>378578</v>
      </c>
      <c r="AN62" s="333">
        <v>18468</v>
      </c>
      <c r="AO62" s="334">
        <v>2.5</v>
      </c>
      <c r="AP62" s="335">
        <v>24476</v>
      </c>
      <c r="AQ62" s="336">
        <v>-1.7</v>
      </c>
      <c r="AR62" s="337">
        <v>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ETmskhn7Fv7xBMXNOYt7kujFmY/Rd46ZQDlzjJy12djQD1J8mOrbjNdFpmK0kIX6Cd8Hd4Qh+8PljEtDxnzZ8g==" saltValue="cqWeOz6cET/bbj0NM2q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oylTaz4UMVE9Pa2xWOY9I1y7+qry4d+sbDwaiMWJvCVNVR4A/EGT6IXFjPZZ2Zmw+9+EaoHE5vz9vf56KVFjRA==" saltValue="Aph5cBDolpAK0lC8Vse15A=="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vmkAjQoKe5GQpRl2DoGabKPJhBbPNnlyjx5F0XWcm+1Y8e5lso3HgcCLAu7/T8xJ7lsIgnacwhhp2FAIQdIEtg==" saltValue="pI7b1zv5nYWUmLl/oTE+D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12.82</v>
      </c>
      <c r="G47" s="12">
        <v>14.5</v>
      </c>
      <c r="H47" s="12">
        <v>12.83</v>
      </c>
      <c r="I47" s="12">
        <v>11.89</v>
      </c>
      <c r="J47" s="13">
        <v>12.34</v>
      </c>
    </row>
    <row r="48" spans="2:10" ht="57.75" customHeight="1" x14ac:dyDescent="0.15">
      <c r="B48" s="14"/>
      <c r="C48" s="1128" t="s">
        <v>4</v>
      </c>
      <c r="D48" s="1128"/>
      <c r="E48" s="1129"/>
      <c r="F48" s="15">
        <v>6.17</v>
      </c>
      <c r="G48" s="16">
        <v>5.05</v>
      </c>
      <c r="H48" s="16">
        <v>8.49</v>
      </c>
      <c r="I48" s="16">
        <v>9.93</v>
      </c>
      <c r="J48" s="17">
        <v>3.67</v>
      </c>
    </row>
    <row r="49" spans="2:10" ht="57.75" customHeight="1" thickBot="1" x14ac:dyDescent="0.2">
      <c r="B49" s="18"/>
      <c r="C49" s="1130" t="s">
        <v>5</v>
      </c>
      <c r="D49" s="1130"/>
      <c r="E49" s="1131"/>
      <c r="F49" s="19" t="s">
        <v>529</v>
      </c>
      <c r="G49" s="20" t="s">
        <v>530</v>
      </c>
      <c r="H49" s="20" t="s">
        <v>531</v>
      </c>
      <c r="I49" s="20" t="s">
        <v>532</v>
      </c>
      <c r="J49" s="21" t="s">
        <v>533</v>
      </c>
    </row>
    <row r="50" spans="2:10" x14ac:dyDescent="0.15"/>
  </sheetData>
  <sheetProtection algorithmName="SHA-512" hashValue="s0dZKuv3+Tf+VAgQbMb1iwgXIC8Iy7WOWww+m2A7A+fJPTIFKAkyOiRrVzZkrvYmW7ea8hQ59xqpmWQOj4dgOA==" saltValue="WNPrm3pQOE8alUVFwFF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534</v>
      </c>
      <c r="D34" s="1136"/>
      <c r="E34" s="1137"/>
      <c r="F34" s="32">
        <v>20.07</v>
      </c>
      <c r="G34" s="33">
        <v>9.2799999999999994</v>
      </c>
      <c r="H34" s="33">
        <v>9.18</v>
      </c>
      <c r="I34" s="33">
        <v>10.130000000000001</v>
      </c>
      <c r="J34" s="34">
        <v>13.3</v>
      </c>
      <c r="K34" s="22"/>
      <c r="L34" s="22"/>
      <c r="M34" s="22"/>
      <c r="N34" s="22"/>
      <c r="O34" s="22"/>
      <c r="P34" s="22"/>
    </row>
    <row r="35" spans="1:16" ht="39" customHeight="1" x14ac:dyDescent="0.15">
      <c r="A35" s="22"/>
      <c r="B35" s="35"/>
      <c r="C35" s="1132" t="s">
        <v>535</v>
      </c>
      <c r="D35" s="1132"/>
      <c r="E35" s="1133"/>
      <c r="F35" s="36">
        <v>9.16</v>
      </c>
      <c r="G35" s="37">
        <v>9.06</v>
      </c>
      <c r="H35" s="37">
        <v>8.6300000000000008</v>
      </c>
      <c r="I35" s="37">
        <v>10.220000000000001</v>
      </c>
      <c r="J35" s="38">
        <v>8.2100000000000009</v>
      </c>
      <c r="K35" s="22"/>
      <c r="L35" s="22"/>
      <c r="M35" s="22"/>
      <c r="N35" s="22"/>
      <c r="O35" s="22"/>
      <c r="P35" s="22"/>
    </row>
    <row r="36" spans="1:16" ht="39" customHeight="1" x14ac:dyDescent="0.15">
      <c r="A36" s="22"/>
      <c r="B36" s="35"/>
      <c r="C36" s="1132" t="s">
        <v>536</v>
      </c>
      <c r="D36" s="1132"/>
      <c r="E36" s="1133"/>
      <c r="F36" s="36">
        <v>6.16</v>
      </c>
      <c r="G36" s="37">
        <v>5.04</v>
      </c>
      <c r="H36" s="37">
        <v>8.49</v>
      </c>
      <c r="I36" s="37">
        <v>9.5</v>
      </c>
      <c r="J36" s="38">
        <v>3.36</v>
      </c>
      <c r="K36" s="22"/>
      <c r="L36" s="22"/>
      <c r="M36" s="22"/>
      <c r="N36" s="22"/>
      <c r="O36" s="22"/>
      <c r="P36" s="22"/>
    </row>
    <row r="37" spans="1:16" ht="39" customHeight="1" x14ac:dyDescent="0.15">
      <c r="A37" s="22"/>
      <c r="B37" s="35"/>
      <c r="C37" s="1132" t="s">
        <v>537</v>
      </c>
      <c r="D37" s="1132"/>
      <c r="E37" s="1133"/>
      <c r="F37" s="36">
        <v>0.02</v>
      </c>
      <c r="G37" s="37">
        <v>0.02</v>
      </c>
      <c r="H37" s="37">
        <v>0.02</v>
      </c>
      <c r="I37" s="37">
        <v>0.01</v>
      </c>
      <c r="J37" s="38">
        <v>0.78</v>
      </c>
      <c r="K37" s="22"/>
      <c r="L37" s="22"/>
      <c r="M37" s="22"/>
      <c r="N37" s="22"/>
      <c r="O37" s="22"/>
      <c r="P37" s="22"/>
    </row>
    <row r="38" spans="1:16" ht="39" customHeight="1" x14ac:dyDescent="0.15">
      <c r="A38" s="22"/>
      <c r="B38" s="35"/>
      <c r="C38" s="1132" t="s">
        <v>538</v>
      </c>
      <c r="D38" s="1132"/>
      <c r="E38" s="1133"/>
      <c r="F38" s="36">
        <v>0.28000000000000003</v>
      </c>
      <c r="G38" s="37">
        <v>0.78</v>
      </c>
      <c r="H38" s="37">
        <v>0.71</v>
      </c>
      <c r="I38" s="37">
        <v>1.1100000000000001</v>
      </c>
      <c r="J38" s="38">
        <v>0.73</v>
      </c>
      <c r="K38" s="22"/>
      <c r="L38" s="22"/>
      <c r="M38" s="22"/>
      <c r="N38" s="22"/>
      <c r="O38" s="22"/>
      <c r="P38" s="22"/>
    </row>
    <row r="39" spans="1:16" ht="39" customHeight="1" x14ac:dyDescent="0.15">
      <c r="A39" s="22"/>
      <c r="B39" s="35"/>
      <c r="C39" s="1132" t="s">
        <v>539</v>
      </c>
      <c r="D39" s="1132"/>
      <c r="E39" s="1133"/>
      <c r="F39" s="36">
        <v>0.48</v>
      </c>
      <c r="G39" s="37">
        <v>1.1299999999999999</v>
      </c>
      <c r="H39" s="37">
        <v>0.87</v>
      </c>
      <c r="I39" s="37">
        <v>0.35</v>
      </c>
      <c r="J39" s="38">
        <v>0.28000000000000003</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541</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row r="52" s="23" customFormat="1" ht="13.5" hidden="1" customHeight="1" x14ac:dyDescent="0.15"/>
    <row r="53" s="23" customFormat="1" ht="13.5" hidden="1" customHeight="1" x14ac:dyDescent="0.15"/>
    <row r="54" s="23" customFormat="1" ht="13.5" hidden="1" customHeight="1" x14ac:dyDescent="0.15"/>
    <row r="55" s="23" customFormat="1" ht="13.5" hidden="1" customHeight="1" x14ac:dyDescent="0.15"/>
    <row r="56" s="23" customFormat="1" ht="13.5" hidden="1" customHeight="1" x14ac:dyDescent="0.15"/>
    <row r="57" s="23" customFormat="1" ht="13.5" hidden="1" customHeight="1" x14ac:dyDescent="0.15"/>
  </sheetData>
  <sheetProtection algorithmName="SHA-512" hashValue="g8V2LE06bouGITJLrsQxI2f8OqorYI8xF5xxBrO+6O1fP3faqYnvfl0Iv8fXJxoeSL4efRz+TW17IvCIMKWPOg==" saltValue="pFYFAf5tKCReOHIst2bL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481</v>
      </c>
      <c r="L45" s="58">
        <v>513</v>
      </c>
      <c r="M45" s="58">
        <v>562</v>
      </c>
      <c r="N45" s="58">
        <v>567</v>
      </c>
      <c r="O45" s="59">
        <v>571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74</v>
      </c>
      <c r="L48" s="62">
        <v>57</v>
      </c>
      <c r="M48" s="62">
        <v>38</v>
      </c>
      <c r="N48" s="62">
        <v>16</v>
      </c>
      <c r="O48" s="63">
        <v>11</v>
      </c>
      <c r="P48" s="46"/>
      <c r="Q48" s="46"/>
      <c r="R48" s="46"/>
      <c r="S48" s="46"/>
      <c r="T48" s="46"/>
      <c r="U48" s="46"/>
    </row>
    <row r="49" spans="1:21" ht="30.75" customHeight="1" x14ac:dyDescent="0.15">
      <c r="A49" s="46"/>
      <c r="B49" s="1140"/>
      <c r="C49" s="1141"/>
      <c r="D49" s="60"/>
      <c r="E49" s="1146" t="s">
        <v>14</v>
      </c>
      <c r="F49" s="1146"/>
      <c r="G49" s="1146"/>
      <c r="H49" s="1146"/>
      <c r="I49" s="1146"/>
      <c r="J49" s="1147"/>
      <c r="K49" s="61">
        <v>57</v>
      </c>
      <c r="L49" s="62">
        <v>52</v>
      </c>
      <c r="M49" s="62">
        <v>53</v>
      </c>
      <c r="N49" s="62">
        <v>55</v>
      </c>
      <c r="O49" s="63">
        <v>53</v>
      </c>
      <c r="P49" s="46"/>
      <c r="Q49" s="46"/>
      <c r="R49" s="46"/>
      <c r="S49" s="46"/>
      <c r="T49" s="46"/>
      <c r="U49" s="46"/>
    </row>
    <row r="50" spans="1:21" ht="30.75" customHeight="1" x14ac:dyDescent="0.15">
      <c r="A50" s="46"/>
      <c r="B50" s="1140"/>
      <c r="C50" s="1141"/>
      <c r="D50" s="60"/>
      <c r="E50" s="1146" t="s">
        <v>15</v>
      </c>
      <c r="F50" s="1146"/>
      <c r="G50" s="1146"/>
      <c r="H50" s="1146"/>
      <c r="I50" s="1146"/>
      <c r="J50" s="1147"/>
      <c r="K50" s="61">
        <v>19</v>
      </c>
      <c r="L50" s="62">
        <v>17</v>
      </c>
      <c r="M50" s="62">
        <v>15</v>
      </c>
      <c r="N50" s="62">
        <v>3</v>
      </c>
      <c r="O50" s="63">
        <v>3</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399</v>
      </c>
      <c r="L52" s="62">
        <v>399</v>
      </c>
      <c r="M52" s="62">
        <v>413</v>
      </c>
      <c r="N52" s="62">
        <v>391</v>
      </c>
      <c r="O52" s="63">
        <v>388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232</v>
      </c>
      <c r="L53" s="67">
        <v>240</v>
      </c>
      <c r="M53" s="67">
        <v>255</v>
      </c>
      <c r="N53" s="67">
        <v>250</v>
      </c>
      <c r="O53" s="68">
        <v>250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15">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zUtEOXfnlEFykpZSVPM4P8ebjDUcBpOWcEqMSCZgT+GPjiFyPRJ8YNjXAO3hzs6CnfGJt2y5xrSDfw8z/kUag==" saltValue="WLzgS41SL2bewFDyq8UV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5322</v>
      </c>
      <c r="J41" s="343">
        <v>5720</v>
      </c>
      <c r="K41" s="343">
        <v>5870</v>
      </c>
      <c r="L41" s="343">
        <v>5553</v>
      </c>
      <c r="M41" s="344">
        <v>5223</v>
      </c>
    </row>
    <row r="42" spans="2:13" ht="27.75" customHeight="1" x14ac:dyDescent="0.15">
      <c r="B42" s="1171"/>
      <c r="C42" s="1172"/>
      <c r="D42" s="104"/>
      <c r="E42" s="1177" t="s">
        <v>32</v>
      </c>
      <c r="F42" s="1177"/>
      <c r="G42" s="1177"/>
      <c r="H42" s="1178"/>
      <c r="I42" s="345">
        <v>85</v>
      </c>
      <c r="J42" s="346">
        <v>69</v>
      </c>
      <c r="K42" s="346">
        <v>57</v>
      </c>
      <c r="L42" s="346">
        <v>11</v>
      </c>
      <c r="M42" s="347">
        <v>8</v>
      </c>
    </row>
    <row r="43" spans="2:13" ht="27.75" customHeight="1" x14ac:dyDescent="0.15">
      <c r="B43" s="1171"/>
      <c r="C43" s="1172"/>
      <c r="D43" s="104"/>
      <c r="E43" s="1177" t="s">
        <v>33</v>
      </c>
      <c r="F43" s="1177"/>
      <c r="G43" s="1177"/>
      <c r="H43" s="1178"/>
      <c r="I43" s="345">
        <v>412</v>
      </c>
      <c r="J43" s="346">
        <v>425</v>
      </c>
      <c r="K43" s="346">
        <v>398</v>
      </c>
      <c r="L43" s="346">
        <v>323</v>
      </c>
      <c r="M43" s="347">
        <v>210</v>
      </c>
    </row>
    <row r="44" spans="2:13" ht="27.75" customHeight="1" x14ac:dyDescent="0.15">
      <c r="B44" s="1171"/>
      <c r="C44" s="1172"/>
      <c r="D44" s="104"/>
      <c r="E44" s="1177" t="s">
        <v>34</v>
      </c>
      <c r="F44" s="1177"/>
      <c r="G44" s="1177"/>
      <c r="H44" s="1178"/>
      <c r="I44" s="345">
        <v>543</v>
      </c>
      <c r="J44" s="346">
        <v>513</v>
      </c>
      <c r="K44" s="346">
        <v>492</v>
      </c>
      <c r="L44" s="346">
        <v>475</v>
      </c>
      <c r="M44" s="347">
        <v>420</v>
      </c>
    </row>
    <row r="45" spans="2:13" ht="27.75" customHeight="1" x14ac:dyDescent="0.15">
      <c r="B45" s="1171"/>
      <c r="C45" s="1172"/>
      <c r="D45" s="104"/>
      <c r="E45" s="1177" t="s">
        <v>35</v>
      </c>
      <c r="F45" s="1177"/>
      <c r="G45" s="1177"/>
      <c r="H45" s="1178"/>
      <c r="I45" s="345">
        <v>1027</v>
      </c>
      <c r="J45" s="346">
        <v>890</v>
      </c>
      <c r="K45" s="346">
        <v>729</v>
      </c>
      <c r="L45" s="346">
        <v>720</v>
      </c>
      <c r="M45" s="347">
        <v>688</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2065</v>
      </c>
      <c r="J50" s="346">
        <v>1906</v>
      </c>
      <c r="K50" s="346">
        <v>1937</v>
      </c>
      <c r="L50" s="346">
        <v>1775</v>
      </c>
      <c r="M50" s="347">
        <v>1842</v>
      </c>
    </row>
    <row r="51" spans="2:13" ht="27.75" customHeight="1" x14ac:dyDescent="0.15">
      <c r="B51" s="1171"/>
      <c r="C51" s="1172"/>
      <c r="D51" s="104"/>
      <c r="E51" s="1177" t="s">
        <v>42</v>
      </c>
      <c r="F51" s="1177"/>
      <c r="G51" s="1177"/>
      <c r="H51" s="1178"/>
      <c r="I51" s="345">
        <v>18</v>
      </c>
      <c r="J51" s="346">
        <v>14</v>
      </c>
      <c r="K51" s="346">
        <v>10</v>
      </c>
      <c r="L51" s="346">
        <v>5</v>
      </c>
      <c r="M51" s="347">
        <v>2</v>
      </c>
    </row>
    <row r="52" spans="2:13" ht="27.75" customHeight="1" x14ac:dyDescent="0.15">
      <c r="B52" s="1173"/>
      <c r="C52" s="1174"/>
      <c r="D52" s="104"/>
      <c r="E52" s="1177" t="s">
        <v>43</v>
      </c>
      <c r="F52" s="1177"/>
      <c r="G52" s="1177"/>
      <c r="H52" s="1178"/>
      <c r="I52" s="345">
        <v>5101</v>
      </c>
      <c r="J52" s="346">
        <v>4912</v>
      </c>
      <c r="K52" s="346">
        <v>4927</v>
      </c>
      <c r="L52" s="346">
        <v>4761</v>
      </c>
      <c r="M52" s="347">
        <v>4528</v>
      </c>
    </row>
    <row r="53" spans="2:13" ht="27.75" customHeight="1" thickBot="1" x14ac:dyDescent="0.2">
      <c r="B53" s="1184" t="s">
        <v>19</v>
      </c>
      <c r="C53" s="1185"/>
      <c r="D53" s="108"/>
      <c r="E53" s="1186" t="s">
        <v>44</v>
      </c>
      <c r="F53" s="1186"/>
      <c r="G53" s="1186"/>
      <c r="H53" s="1187"/>
      <c r="I53" s="348">
        <v>207</v>
      </c>
      <c r="J53" s="349">
        <v>784</v>
      </c>
      <c r="K53" s="349">
        <v>672</v>
      </c>
      <c r="L53" s="349">
        <v>542</v>
      </c>
      <c r="M53" s="350">
        <v>178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XkZngCzoDikYRbQWbnL7kYky1KCbW5Pk1G8uBk/u6etzS/mr36/lRZGCxSkBTM79I0i7VSBZM+qCANDKLHoLw==" saltValue="/0AA09+4JKSt6v11Vdth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619</v>
      </c>
      <c r="G55" s="120">
        <v>558</v>
      </c>
      <c r="H55" s="121">
        <v>592</v>
      </c>
    </row>
    <row r="56" spans="2:8" ht="52.5" customHeight="1" x14ac:dyDescent="0.15">
      <c r="B56" s="122"/>
      <c r="C56" s="1198" t="s">
        <v>47</v>
      </c>
      <c r="D56" s="1198"/>
      <c r="E56" s="1199"/>
      <c r="F56" s="123">
        <v>170</v>
      </c>
      <c r="G56" s="123">
        <v>170</v>
      </c>
      <c r="H56" s="124">
        <v>194</v>
      </c>
    </row>
    <row r="57" spans="2:8" ht="53.25" customHeight="1" x14ac:dyDescent="0.15">
      <c r="B57" s="122"/>
      <c r="C57" s="1200" t="s">
        <v>48</v>
      </c>
      <c r="D57" s="1200"/>
      <c r="E57" s="1201"/>
      <c r="F57" s="125">
        <v>685</v>
      </c>
      <c r="G57" s="125">
        <v>692</v>
      </c>
      <c r="H57" s="126">
        <v>870</v>
      </c>
    </row>
    <row r="58" spans="2:8" ht="45.75" customHeight="1" x14ac:dyDescent="0.15">
      <c r="B58" s="127"/>
      <c r="C58" s="1188" t="s">
        <v>561</v>
      </c>
      <c r="D58" s="1189"/>
      <c r="E58" s="1190"/>
      <c r="F58" s="128">
        <v>226</v>
      </c>
      <c r="G58" s="128">
        <v>226</v>
      </c>
      <c r="H58" s="129">
        <v>226</v>
      </c>
    </row>
    <row r="59" spans="2:8" ht="45.75" customHeight="1" x14ac:dyDescent="0.15">
      <c r="B59" s="127"/>
      <c r="C59" s="1188" t="s">
        <v>565</v>
      </c>
      <c r="D59" s="1189"/>
      <c r="E59" s="1190"/>
      <c r="F59" s="128">
        <v>177</v>
      </c>
      <c r="G59" s="128">
        <v>176</v>
      </c>
      <c r="H59" s="129">
        <v>176</v>
      </c>
    </row>
    <row r="60" spans="2:8" ht="45.75" customHeight="1" x14ac:dyDescent="0.15">
      <c r="B60" s="127"/>
      <c r="C60" s="1188" t="s">
        <v>562</v>
      </c>
      <c r="D60" s="1189"/>
      <c r="E60" s="1190"/>
      <c r="F60" s="128">
        <v>123</v>
      </c>
      <c r="G60" s="128">
        <v>127</v>
      </c>
      <c r="H60" s="129">
        <v>172</v>
      </c>
    </row>
    <row r="61" spans="2:8" ht="45.75" customHeight="1" x14ac:dyDescent="0.15">
      <c r="B61" s="127"/>
      <c r="C61" s="1188" t="s">
        <v>563</v>
      </c>
      <c r="D61" s="1189"/>
      <c r="E61" s="1190"/>
      <c r="F61" s="128">
        <v>1</v>
      </c>
      <c r="G61" s="128">
        <v>1</v>
      </c>
      <c r="H61" s="129">
        <v>131</v>
      </c>
    </row>
    <row r="62" spans="2:8" ht="45.75" customHeight="1" thickBot="1" x14ac:dyDescent="0.2">
      <c r="B62" s="130"/>
      <c r="C62" s="1191" t="s">
        <v>564</v>
      </c>
      <c r="D62" s="1192"/>
      <c r="E62" s="1193"/>
      <c r="F62" s="131">
        <v>103</v>
      </c>
      <c r="G62" s="131">
        <v>100</v>
      </c>
      <c r="H62" s="132">
        <v>96</v>
      </c>
    </row>
    <row r="63" spans="2:8" ht="52.5" customHeight="1" thickBot="1" x14ac:dyDescent="0.2">
      <c r="B63" s="133"/>
      <c r="C63" s="1194" t="s">
        <v>49</v>
      </c>
      <c r="D63" s="1194"/>
      <c r="E63" s="1195"/>
      <c r="F63" s="134">
        <v>1473</v>
      </c>
      <c r="G63" s="134">
        <v>1420</v>
      </c>
      <c r="H63" s="135">
        <v>1656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sheetData>
  <sheetProtection algorithmName="SHA-512" hashValue="DPbBIuGQJjRwNU5IXuJczpGvrQm4KG+bbr5RvbHE0zvrTjWvWc6quam3iNd25Ed8Q8jOxgSXCo/DhelSJApi/w==" saltValue="TqwkvqpZhF/csGSN0QWK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40637</v>
      </c>
      <c r="E3" s="154"/>
      <c r="F3" s="155">
        <v>51264</v>
      </c>
      <c r="G3" s="156"/>
      <c r="H3" s="157"/>
    </row>
    <row r="4" spans="1:8" x14ac:dyDescent="0.15">
      <c r="A4" s="158"/>
      <c r="B4" s="159"/>
      <c r="C4" s="160"/>
      <c r="D4" s="161">
        <v>18447</v>
      </c>
      <c r="E4" s="162"/>
      <c r="F4" s="163">
        <v>26040</v>
      </c>
      <c r="G4" s="164"/>
      <c r="H4" s="165"/>
    </row>
    <row r="5" spans="1:8" x14ac:dyDescent="0.15">
      <c r="A5" s="146" t="s">
        <v>518</v>
      </c>
      <c r="B5" s="151"/>
      <c r="C5" s="152"/>
      <c r="D5" s="153">
        <v>68801</v>
      </c>
      <c r="E5" s="154"/>
      <c r="F5" s="155">
        <v>52068</v>
      </c>
      <c r="G5" s="156"/>
      <c r="H5" s="157"/>
    </row>
    <row r="6" spans="1:8" x14ac:dyDescent="0.15">
      <c r="A6" s="158"/>
      <c r="B6" s="159"/>
      <c r="C6" s="160"/>
      <c r="D6" s="161">
        <v>22753</v>
      </c>
      <c r="E6" s="162"/>
      <c r="F6" s="163">
        <v>26936</v>
      </c>
      <c r="G6" s="164"/>
      <c r="H6" s="165"/>
    </row>
    <row r="7" spans="1:8" x14ac:dyDescent="0.15">
      <c r="A7" s="146" t="s">
        <v>519</v>
      </c>
      <c r="B7" s="151"/>
      <c r="C7" s="152"/>
      <c r="D7" s="153">
        <v>33118</v>
      </c>
      <c r="E7" s="154"/>
      <c r="F7" s="155">
        <v>47161</v>
      </c>
      <c r="G7" s="156"/>
      <c r="H7" s="157"/>
    </row>
    <row r="8" spans="1:8" x14ac:dyDescent="0.15">
      <c r="A8" s="158"/>
      <c r="B8" s="159"/>
      <c r="C8" s="160"/>
      <c r="D8" s="161">
        <v>22116</v>
      </c>
      <c r="E8" s="162"/>
      <c r="F8" s="163">
        <v>24595</v>
      </c>
      <c r="G8" s="164"/>
      <c r="H8" s="165"/>
    </row>
    <row r="9" spans="1:8" x14ac:dyDescent="0.15">
      <c r="A9" s="146" t="s">
        <v>520</v>
      </c>
      <c r="B9" s="151"/>
      <c r="C9" s="152"/>
      <c r="D9" s="153">
        <v>19052</v>
      </c>
      <c r="E9" s="154"/>
      <c r="F9" s="155">
        <v>43423</v>
      </c>
      <c r="G9" s="156"/>
      <c r="H9" s="157"/>
    </row>
    <row r="10" spans="1:8" x14ac:dyDescent="0.15">
      <c r="A10" s="158"/>
      <c r="B10" s="159"/>
      <c r="C10" s="160"/>
      <c r="D10" s="161">
        <v>12122</v>
      </c>
      <c r="E10" s="162"/>
      <c r="F10" s="163">
        <v>22207</v>
      </c>
      <c r="G10" s="164"/>
      <c r="H10" s="165"/>
    </row>
    <row r="11" spans="1:8" x14ac:dyDescent="0.15">
      <c r="A11" s="146" t="s">
        <v>521</v>
      </c>
      <c r="B11" s="151"/>
      <c r="C11" s="152"/>
      <c r="D11" s="153">
        <v>22883</v>
      </c>
      <c r="E11" s="154"/>
      <c r="F11" s="155">
        <v>45265</v>
      </c>
      <c r="G11" s="156"/>
      <c r="H11" s="157"/>
    </row>
    <row r="12" spans="1:8" x14ac:dyDescent="0.15">
      <c r="A12" s="158"/>
      <c r="B12" s="159"/>
      <c r="C12" s="166"/>
      <c r="D12" s="161">
        <v>16901</v>
      </c>
      <c r="E12" s="162"/>
      <c r="F12" s="163">
        <v>22600</v>
      </c>
      <c r="G12" s="164"/>
      <c r="H12" s="165"/>
    </row>
    <row r="13" spans="1:8" x14ac:dyDescent="0.15">
      <c r="A13" s="146"/>
      <c r="B13" s="151"/>
      <c r="C13" s="152"/>
      <c r="D13" s="153">
        <v>36898</v>
      </c>
      <c r="E13" s="154"/>
      <c r="F13" s="155">
        <v>47836</v>
      </c>
      <c r="G13" s="167"/>
      <c r="H13" s="157"/>
    </row>
    <row r="14" spans="1:8" x14ac:dyDescent="0.15">
      <c r="A14" s="158"/>
      <c r="B14" s="159"/>
      <c r="C14" s="160"/>
      <c r="D14" s="161">
        <v>18468</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6.17</v>
      </c>
      <c r="C19" s="168">
        <f>ROUND(VALUE(SUBSTITUTE(実質収支比率等に係る経年分析!G$48,"▲","-")),2)</f>
        <v>5.05</v>
      </c>
      <c r="D19" s="168">
        <f>ROUND(VALUE(SUBSTITUTE(実質収支比率等に係る経年分析!H$48,"▲","-")),2)</f>
        <v>8.49</v>
      </c>
      <c r="E19" s="168">
        <f>ROUND(VALUE(SUBSTITUTE(実質収支比率等に係る経年分析!I$48,"▲","-")),2)</f>
        <v>9.93</v>
      </c>
      <c r="F19" s="168">
        <f>ROUND(VALUE(SUBSTITUTE(実質収支比率等に係る経年分析!J$48,"▲","-")),2)</f>
        <v>3.67</v>
      </c>
    </row>
    <row r="20" spans="1:11" x14ac:dyDescent="0.15">
      <c r="A20" s="168" t="s">
        <v>53</v>
      </c>
      <c r="B20" s="168">
        <f>ROUND(VALUE(SUBSTITUTE(実質収支比率等に係る経年分析!F$47,"▲","-")),2)</f>
        <v>12.82</v>
      </c>
      <c r="C20" s="168">
        <f>ROUND(VALUE(SUBSTITUTE(実質収支比率等に係る経年分析!G$47,"▲","-")),2)</f>
        <v>14.5</v>
      </c>
      <c r="D20" s="168">
        <f>ROUND(VALUE(SUBSTITUTE(実質収支比率等に係る経年分析!H$47,"▲","-")),2)</f>
        <v>12.83</v>
      </c>
      <c r="E20" s="168">
        <f>ROUND(VALUE(SUBSTITUTE(実質収支比率等に係る経年分析!I$47,"▲","-")),2)</f>
        <v>11.89</v>
      </c>
      <c r="F20" s="168">
        <f>ROUND(VALUE(SUBSTITUTE(実質収支比率等に係る経年分析!J$47,"▲","-")),2)</f>
        <v>12.34</v>
      </c>
    </row>
    <row r="21" spans="1:11" x14ac:dyDescent="0.15">
      <c r="A21" s="168" t="s">
        <v>54</v>
      </c>
      <c r="B21" s="168">
        <f>IF(ISNUMBER(VALUE(SUBSTITUTE(実質収支比率等に係る経年分析!F$49,"▲","-"))),ROUND(VALUE(SUBSTITUTE(実質収支比率等に係る経年分析!F$49,"▲","-")),2),NA())</f>
        <v>-19.16</v>
      </c>
      <c r="C21" s="168">
        <f>IF(ISNUMBER(VALUE(SUBSTITUTE(実質収支比率等に係る経年分析!G$49,"▲","-"))),ROUND(VALUE(SUBSTITUTE(実質収支比率等に係る経年分析!G$49,"▲","-")),2),NA())</f>
        <v>-2.4900000000000002</v>
      </c>
      <c r="D21" s="168">
        <f>IF(ISNUMBER(VALUE(SUBSTITUTE(実質収支比率等に係る経年分析!H$49,"▲","-"))),ROUND(VALUE(SUBSTITUTE(実質収支比率等に係る経年分析!H$49,"▲","-")),2),NA())</f>
        <v>-0.03</v>
      </c>
      <c r="E21" s="168">
        <f>IF(ISNUMBER(VALUE(SUBSTITUTE(実質収支比率等に係る経年分析!I$49,"▲","-"))),ROUND(VALUE(SUBSTITUTE(実質収支比率等に係る経年分析!I$49,"▲","-")),2),NA())</f>
        <v>-6.68</v>
      </c>
      <c r="F21" s="168">
        <f>IF(ISNUMBER(VALUE(SUBSTITUTE(実質収支比率等に係る経年分析!J$49,"▲","-"))),ROUND(VALUE(SUBSTITUTE(実質収支比率等に係る経年分析!J$49,"▲","-")),2),NA())</f>
        <v>-10.9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1.1299999999999999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0.28000000000000003</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0.28000000000000003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1.1100000000000001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0.73</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8.49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3.36</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8.6300000000000008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10.220000000000001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8.2100000000000009</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9.2799999999999994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10.130000000000001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399</v>
      </c>
      <c r="E42" s="170"/>
      <c r="F42" s="170"/>
      <c r="G42" s="170">
        <f>'実質公債費比率（分子）の構造'!L$52</f>
        <v>399</v>
      </c>
      <c r="H42" s="170"/>
      <c r="I42" s="170"/>
      <c r="J42" s="170">
        <f>'実質公債費比率（分子）の構造'!M$52</f>
        <v>413</v>
      </c>
      <c r="K42" s="170"/>
      <c r="L42" s="170"/>
      <c r="M42" s="170">
        <f>'実質公債費比率（分子）の構造'!N$52</f>
        <v>391</v>
      </c>
      <c r="N42" s="170"/>
      <c r="O42" s="170"/>
      <c r="P42" s="170">
        <f>'実質公債費比率（分子）の構造'!O$52</f>
        <v>388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19</v>
      </c>
      <c r="C44" s="170"/>
      <c r="D44" s="170"/>
      <c r="E44" s="170">
        <f>'実質公債費比率（分子）の構造'!L$50</f>
        <v>17</v>
      </c>
      <c r="F44" s="170"/>
      <c r="G44" s="170"/>
      <c r="H44" s="170">
        <f>'実質公債費比率（分子）の構造'!M$50</f>
        <v>15</v>
      </c>
      <c r="I44" s="170"/>
      <c r="J44" s="170"/>
      <c r="K44" s="170">
        <f>'実質公債費比率（分子）の構造'!N$50</f>
        <v>3</v>
      </c>
      <c r="L44" s="170"/>
      <c r="M44" s="170"/>
      <c r="N44" s="170">
        <f>'実質公債費比率（分子）の構造'!O$50</f>
        <v>3</v>
      </c>
      <c r="O44" s="170"/>
      <c r="P44" s="170"/>
    </row>
    <row r="45" spans="1:16" x14ac:dyDescent="0.15">
      <c r="A45" s="170" t="s">
        <v>63</v>
      </c>
      <c r="B45" s="170">
        <f>'実質公債費比率（分子）の構造'!K$49</f>
        <v>57</v>
      </c>
      <c r="C45" s="170"/>
      <c r="D45" s="170"/>
      <c r="E45" s="170">
        <f>'実質公債費比率（分子）の構造'!L$49</f>
        <v>52</v>
      </c>
      <c r="F45" s="170"/>
      <c r="G45" s="170"/>
      <c r="H45" s="170">
        <f>'実質公債費比率（分子）の構造'!M$49</f>
        <v>53</v>
      </c>
      <c r="I45" s="170"/>
      <c r="J45" s="170"/>
      <c r="K45" s="170">
        <f>'実質公債費比率（分子）の構造'!N$49</f>
        <v>55</v>
      </c>
      <c r="L45" s="170"/>
      <c r="M45" s="170"/>
      <c r="N45" s="170">
        <f>'実質公債費比率（分子）の構造'!O$49</f>
        <v>53</v>
      </c>
      <c r="O45" s="170"/>
      <c r="P45" s="170"/>
    </row>
    <row r="46" spans="1:16" x14ac:dyDescent="0.15">
      <c r="A46" s="170" t="s">
        <v>64</v>
      </c>
      <c r="B46" s="170">
        <f>'実質公債費比率（分子）の構造'!K$48</f>
        <v>74</v>
      </c>
      <c r="C46" s="170"/>
      <c r="D46" s="170"/>
      <c r="E46" s="170">
        <f>'実質公債費比率（分子）の構造'!L$48</f>
        <v>57</v>
      </c>
      <c r="F46" s="170"/>
      <c r="G46" s="170"/>
      <c r="H46" s="170">
        <f>'実質公債費比率（分子）の構造'!M$48</f>
        <v>38</v>
      </c>
      <c r="I46" s="170"/>
      <c r="J46" s="170"/>
      <c r="K46" s="170">
        <f>'実質公債費比率（分子）の構造'!N$48</f>
        <v>16</v>
      </c>
      <c r="L46" s="170"/>
      <c r="M46" s="170"/>
      <c r="N46" s="170">
        <f>'実質公債費比率（分子）の構造'!O$48</f>
        <v>11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481</v>
      </c>
      <c r="C49" s="170"/>
      <c r="D49" s="170"/>
      <c r="E49" s="170">
        <f>'実質公債費比率（分子）の構造'!L$45</f>
        <v>513</v>
      </c>
      <c r="F49" s="170"/>
      <c r="G49" s="170"/>
      <c r="H49" s="170">
        <f>'実質公債費比率（分子）の構造'!M$45</f>
        <v>562</v>
      </c>
      <c r="I49" s="170"/>
      <c r="J49" s="170"/>
      <c r="K49" s="170">
        <f>'実質公債費比率（分子）の構造'!N$45</f>
        <v>567</v>
      </c>
      <c r="L49" s="170"/>
      <c r="M49" s="170"/>
      <c r="N49" s="170">
        <f>'実質公債費比率（分子）の構造'!O$45</f>
        <v>571</v>
      </c>
      <c r="O49" s="170"/>
      <c r="P49" s="170"/>
    </row>
    <row r="50" spans="1:16" x14ac:dyDescent="0.15">
      <c r="A50" s="170" t="s">
        <v>67</v>
      </c>
      <c r="B50" s="170" t="e">
        <f>NA()</f>
        <v>#N/A</v>
      </c>
      <c r="C50" s="170">
        <f>IF(ISNUMBER('実質公債費比率（分子）の構造'!K$53),'実質公債費比率（分子）の構造'!K$53,NA())</f>
        <v>232</v>
      </c>
      <c r="D50" s="170" t="e">
        <f>NA()</f>
        <v>#N/A</v>
      </c>
      <c r="E50" s="170" t="e">
        <f>NA()</f>
        <v>#N/A</v>
      </c>
      <c r="F50" s="170">
        <f>IF(ISNUMBER('実質公債費比率（分子）の構造'!L$53),'実質公債費比率（分子）の構造'!L$53,NA())</f>
        <v>240</v>
      </c>
      <c r="G50" s="170" t="e">
        <f>NA()</f>
        <v>#N/A</v>
      </c>
      <c r="H50" s="170" t="e">
        <f>NA()</f>
        <v>#N/A</v>
      </c>
      <c r="I50" s="170">
        <f>IF(ISNUMBER('実質公債費比率（分子）の構造'!M$53),'実質公債費比率（分子）の構造'!M$53,NA())</f>
        <v>255</v>
      </c>
      <c r="J50" s="170" t="e">
        <f>NA()</f>
        <v>#N/A</v>
      </c>
      <c r="K50" s="170" t="e">
        <f>NA()</f>
        <v>#N/A</v>
      </c>
      <c r="L50" s="170">
        <f>IF(ISNUMBER('実質公債費比率（分子）の構造'!N$53),'実質公債費比率（分子）の構造'!N$53,NA())</f>
        <v>250</v>
      </c>
      <c r="M50" s="170" t="e">
        <f>NA()</f>
        <v>#N/A</v>
      </c>
      <c r="N50" s="170" t="e">
        <f>NA()</f>
        <v>#N/A</v>
      </c>
      <c r="O50" s="170">
        <f>IF(ISNUMBER('実質公債費比率（分子）の構造'!O$53),'実質公債費比率（分子）の構造'!O$53,NA())</f>
        <v>250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5101</v>
      </c>
      <c r="E56" s="169"/>
      <c r="F56" s="169"/>
      <c r="G56" s="169">
        <f>'将来負担比率（分子）の構造'!J$52</f>
        <v>4912</v>
      </c>
      <c r="H56" s="169"/>
      <c r="I56" s="169"/>
      <c r="J56" s="169">
        <f>'将来負担比率（分子）の構造'!K$52</f>
        <v>4927</v>
      </c>
      <c r="K56" s="169"/>
      <c r="L56" s="169"/>
      <c r="M56" s="169">
        <f>'将来負担比率（分子）の構造'!L$52</f>
        <v>4761</v>
      </c>
      <c r="N56" s="169"/>
      <c r="O56" s="169"/>
      <c r="P56" s="169">
        <f>'将来負担比率（分子）の構造'!M$52</f>
        <v>4528</v>
      </c>
    </row>
    <row r="57" spans="1:16" x14ac:dyDescent="0.15">
      <c r="A57" s="169" t="s">
        <v>42</v>
      </c>
      <c r="B57" s="169"/>
      <c r="C57" s="169"/>
      <c r="D57" s="169">
        <f>'将来負担比率（分子）の構造'!I$51</f>
        <v>18</v>
      </c>
      <c r="E57" s="169"/>
      <c r="F57" s="169"/>
      <c r="G57" s="169">
        <f>'将来負担比率（分子）の構造'!J$51</f>
        <v>14</v>
      </c>
      <c r="H57" s="169"/>
      <c r="I57" s="169"/>
      <c r="J57" s="169">
        <f>'将来負担比率（分子）の構造'!K$51</f>
        <v>10</v>
      </c>
      <c r="K57" s="169"/>
      <c r="L57" s="169"/>
      <c r="M57" s="169">
        <f>'将来負担比率（分子）の構造'!L$51</f>
        <v>5</v>
      </c>
      <c r="N57" s="169"/>
      <c r="O57" s="169"/>
      <c r="P57" s="169">
        <f>'将来負担比率（分子）の構造'!M$51</f>
        <v>2</v>
      </c>
    </row>
    <row r="58" spans="1:16" x14ac:dyDescent="0.15">
      <c r="A58" s="169" t="s">
        <v>41</v>
      </c>
      <c r="B58" s="169"/>
      <c r="C58" s="169"/>
      <c r="D58" s="169">
        <f>'将来負担比率（分子）の構造'!I$50</f>
        <v>2065</v>
      </c>
      <c r="E58" s="169"/>
      <c r="F58" s="169"/>
      <c r="G58" s="169">
        <f>'将来負担比率（分子）の構造'!J$50</f>
        <v>1906</v>
      </c>
      <c r="H58" s="169"/>
      <c r="I58" s="169"/>
      <c r="J58" s="169">
        <f>'将来負担比率（分子）の構造'!K$50</f>
        <v>1937</v>
      </c>
      <c r="K58" s="169"/>
      <c r="L58" s="169"/>
      <c r="M58" s="169">
        <f>'将来負担比率（分子）の構造'!L$50</f>
        <v>1775</v>
      </c>
      <c r="N58" s="169"/>
      <c r="O58" s="169"/>
      <c r="P58" s="169">
        <f>'将来負担比率（分子）の構造'!M$50</f>
        <v>1842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1027</v>
      </c>
      <c r="C62" s="169"/>
      <c r="D62" s="169"/>
      <c r="E62" s="169">
        <f>'将来負担比率（分子）の構造'!J$45</f>
        <v>890</v>
      </c>
      <c r="F62" s="169"/>
      <c r="G62" s="169"/>
      <c r="H62" s="169">
        <f>'将来負担比率（分子）の構造'!K$45</f>
        <v>729</v>
      </c>
      <c r="I62" s="169"/>
      <c r="J62" s="169"/>
      <c r="K62" s="169">
        <f>'将来負担比率（分子）の構造'!L$45</f>
        <v>720</v>
      </c>
      <c r="L62" s="169"/>
      <c r="M62" s="169"/>
      <c r="N62" s="169">
        <f>'将来負担比率（分子）の構造'!M$45</f>
        <v>688</v>
      </c>
      <c r="O62" s="169"/>
      <c r="P62" s="169"/>
    </row>
    <row r="63" spans="1:16" x14ac:dyDescent="0.15">
      <c r="A63" s="169" t="s">
        <v>34</v>
      </c>
      <c r="B63" s="169">
        <f>'将来負担比率（分子）の構造'!I$44</f>
        <v>543</v>
      </c>
      <c r="C63" s="169"/>
      <c r="D63" s="169"/>
      <c r="E63" s="169">
        <f>'将来負担比率（分子）の構造'!J$44</f>
        <v>513</v>
      </c>
      <c r="F63" s="169"/>
      <c r="G63" s="169"/>
      <c r="H63" s="169">
        <f>'将来負担比率（分子）の構造'!K$44</f>
        <v>492</v>
      </c>
      <c r="I63" s="169"/>
      <c r="J63" s="169"/>
      <c r="K63" s="169">
        <f>'将来負担比率（分子）の構造'!L$44</f>
        <v>475</v>
      </c>
      <c r="L63" s="169"/>
      <c r="M63" s="169"/>
      <c r="N63" s="169">
        <f>'将来負担比率（分子）の構造'!M$44</f>
        <v>420</v>
      </c>
      <c r="O63" s="169"/>
      <c r="P63" s="169"/>
    </row>
    <row r="64" spans="1:16" x14ac:dyDescent="0.15">
      <c r="A64" s="169" t="s">
        <v>33</v>
      </c>
      <c r="B64" s="169">
        <f>'将来負担比率（分子）の構造'!I$43</f>
        <v>412</v>
      </c>
      <c r="C64" s="169"/>
      <c r="D64" s="169"/>
      <c r="E64" s="169">
        <f>'将来負担比率（分子）の構造'!J$43</f>
        <v>425</v>
      </c>
      <c r="F64" s="169"/>
      <c r="G64" s="169"/>
      <c r="H64" s="169">
        <f>'将来負担比率（分子）の構造'!K$43</f>
        <v>398</v>
      </c>
      <c r="I64" s="169"/>
      <c r="J64" s="169"/>
      <c r="K64" s="169">
        <f>'将来負担比率（分子）の構造'!L$43</f>
        <v>323</v>
      </c>
      <c r="L64" s="169"/>
      <c r="M64" s="169"/>
      <c r="N64" s="169">
        <f>'将来負担比率（分子）の構造'!M$43</f>
        <v>210</v>
      </c>
      <c r="O64" s="169"/>
      <c r="P64" s="169"/>
    </row>
    <row r="65" spans="1:16" x14ac:dyDescent="0.15">
      <c r="A65" s="169" t="s">
        <v>32</v>
      </c>
      <c r="B65" s="169">
        <f>'将来負担比率（分子）の構造'!I$42</f>
        <v>85</v>
      </c>
      <c r="C65" s="169"/>
      <c r="D65" s="169"/>
      <c r="E65" s="169">
        <f>'将来負担比率（分子）の構造'!J$42</f>
        <v>69</v>
      </c>
      <c r="F65" s="169"/>
      <c r="G65" s="169"/>
      <c r="H65" s="169">
        <f>'将来負担比率（分子）の構造'!K$42</f>
        <v>57</v>
      </c>
      <c r="I65" s="169"/>
      <c r="J65" s="169"/>
      <c r="K65" s="169">
        <f>'将来負担比率（分子）の構造'!L$42</f>
        <v>11</v>
      </c>
      <c r="L65" s="169"/>
      <c r="M65" s="169"/>
      <c r="N65" s="169">
        <f>'将来負担比率（分子）の構造'!M$42</f>
        <v>8</v>
      </c>
      <c r="O65" s="169"/>
      <c r="P65" s="169"/>
    </row>
    <row r="66" spans="1:16" x14ac:dyDescent="0.15">
      <c r="A66" s="169" t="s">
        <v>31</v>
      </c>
      <c r="B66" s="169">
        <f>'将来負担比率（分子）の構造'!I$41</f>
        <v>5322</v>
      </c>
      <c r="C66" s="169"/>
      <c r="D66" s="169"/>
      <c r="E66" s="169">
        <f>'将来負担比率（分子）の構造'!J$41</f>
        <v>5720</v>
      </c>
      <c r="F66" s="169"/>
      <c r="G66" s="169"/>
      <c r="H66" s="169">
        <f>'将来負担比率（分子）の構造'!K$41</f>
        <v>5870</v>
      </c>
      <c r="I66" s="169"/>
      <c r="J66" s="169"/>
      <c r="K66" s="169">
        <f>'将来負担比率（分子）の構造'!L$41</f>
        <v>5553</v>
      </c>
      <c r="L66" s="169"/>
      <c r="M66" s="169"/>
      <c r="N66" s="169">
        <f>'将来負担比率（分子）の構造'!M$41</f>
        <v>5223</v>
      </c>
      <c r="O66" s="169"/>
      <c r="P66" s="169"/>
    </row>
    <row r="67" spans="1:16" x14ac:dyDescent="0.15">
      <c r="A67" s="169" t="s">
        <v>71</v>
      </c>
      <c r="B67" s="169" t="e">
        <f>NA()</f>
        <v>#N/A</v>
      </c>
      <c r="C67" s="169">
        <f>IF(ISNUMBER('将来負担比率（分子）の構造'!I$53), IF('将来負担比率（分子）の構造'!I$53 &lt; 0, 0, '将来負担比率（分子）の構造'!I$53), NA())</f>
        <v>207</v>
      </c>
      <c r="D67" s="169" t="e">
        <f>NA()</f>
        <v>#N/A</v>
      </c>
      <c r="E67" s="169" t="e">
        <f>NA()</f>
        <v>#N/A</v>
      </c>
      <c r="F67" s="169">
        <f>IF(ISNUMBER('将来負担比率（分子）の構造'!J$53), IF('将来負担比率（分子）の構造'!J$53 &lt; 0, 0, '将来負担比率（分子）の構造'!J$53), NA())</f>
        <v>784</v>
      </c>
      <c r="G67" s="169" t="e">
        <f>NA()</f>
        <v>#N/A</v>
      </c>
      <c r="H67" s="169" t="e">
        <f>NA()</f>
        <v>#N/A</v>
      </c>
      <c r="I67" s="169">
        <f>IF(ISNUMBER('将来負担比率（分子）の構造'!K$53), IF('将来負担比率（分子）の構造'!K$53 &lt; 0, 0, '将来負担比率（分子）の構造'!K$53), NA())</f>
        <v>672</v>
      </c>
      <c r="J67" s="169" t="e">
        <f>NA()</f>
        <v>#N/A</v>
      </c>
      <c r="K67" s="169" t="e">
        <f>NA()</f>
        <v>#N/A</v>
      </c>
      <c r="L67" s="169">
        <f>IF(ISNUMBER('将来負担比率（分子）の構造'!L$53), IF('将来負担比率（分子）の構造'!L$53 &lt; 0, 0, '将来負担比率（分子）の構造'!L$53), NA())</f>
        <v>542</v>
      </c>
      <c r="M67" s="169" t="e">
        <f>NA()</f>
        <v>#N/A</v>
      </c>
      <c r="N67" s="169" t="e">
        <f>NA()</f>
        <v>#N/A</v>
      </c>
      <c r="O67" s="169">
        <f>IF(ISNUMBER('将来負担比率（分子）の構造'!M$53), IF('将来負担比率（分子）の構造'!M$53 &lt; 0, 0, '将来負担比率（分子）の構造'!M$53), NA())</f>
        <v>178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619</v>
      </c>
      <c r="C72" s="173">
        <f>基金残高に係る経年分析!G55</f>
        <v>558</v>
      </c>
      <c r="D72" s="173">
        <f>基金残高に係る経年分析!H55</f>
        <v>592</v>
      </c>
    </row>
    <row r="73" spans="1:16" x14ac:dyDescent="0.15">
      <c r="A73" s="172" t="s">
        <v>74</v>
      </c>
      <c r="B73" s="173">
        <f>基金残高に係る経年分析!F56</f>
        <v>170</v>
      </c>
      <c r="C73" s="173">
        <f>基金残高に係る経年分析!G56</f>
        <v>170</v>
      </c>
      <c r="D73" s="173">
        <f>基金残高に係る経年分析!H56</f>
        <v>194</v>
      </c>
    </row>
    <row r="74" spans="1:16" x14ac:dyDescent="0.15">
      <c r="A74" s="172" t="s">
        <v>75</v>
      </c>
      <c r="B74" s="173">
        <f>基金残高に係る経年分析!F57</f>
        <v>685</v>
      </c>
      <c r="C74" s="173">
        <f>基金残高に係る経年分析!G57</f>
        <v>692</v>
      </c>
      <c r="D74" s="173">
        <f>基金残高に係る経年分析!H57</f>
        <v>870</v>
      </c>
    </row>
  </sheetData>
  <sheetProtection algorithmName="SHA-512" hashValue="MODTgpyEfNumc4kull/MKss6b9VwKusHCqlzQiIK0dRzY65sWDSePUjXSqdVBQGH5t7L3ZMoSo956pyoNF9vbg==" saltValue="ahsNkAJXWcEJsD8yxwci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2025-03-17T02:26:24Z</cp:lastPrinted>
  <dcterms:created xsi:type="dcterms:W3CDTF">2025-02-19T01:42:57Z</dcterms:created>
  <dcterms:modified xsi:type="dcterms:W3CDTF">2025-03-21T00:47:55Z</dcterms:modified>
  <cp:category/>
</cp:coreProperties>
</file>