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17　市原市●総括表未修正\"/>
    </mc:Choice>
  </mc:AlternateContent>
  <xr:revisionPtr revIDLastSave="0" documentId="13_ncr:1_{F61FFC07-629B-491F-B7BC-70A6D0560CE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C36" i="10"/>
  <c r="BE35" i="10"/>
  <c r="C35"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s="1"/>
  <c r="BW35" i="10" s="1"/>
  <c r="BW36" i="10" s="1"/>
  <c r="BW37" i="10" s="1"/>
  <c r="BW38" i="10" s="1"/>
  <c r="BW39" i="10" s="1"/>
  <c r="CO34" i="10" l="1"/>
  <c r="CO35" i="10" s="1"/>
  <c r="CO36" i="10" s="1"/>
</calcChain>
</file>

<file path=xl/sharedStrings.xml><?xml version="1.0" encoding="utf-8"?>
<sst xmlns="http://schemas.openxmlformats.org/spreadsheetml/2006/main" count="1075" uniqueCount="567">
  <si>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</si>
  <si>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</si>
  <si>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</si>
  <si>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</si>
  <si>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</si>
  <si>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</si>
  <si>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</si>
  <si>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</si>
  <si>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</si>
  <si>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</si>
  <si>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</si>
  <si>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</si>
  <si>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</si>
  <si>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</si>
  <si>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</si>
  <si>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</si>
  <si>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</si>
  <si>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</si>
  <si>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</si>
  <si>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</si>
  <si>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</si>
  <si>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</si>
  <si>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</si>
  <si>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</si>
  <si>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</si>
  <si>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</si>
  <si>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</si>
  <si>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</si>
  <si>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</si>
  <si>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</si>
  <si>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</si>
  <si>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</si>
  <si>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</si>
  <si>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</si>
  <si>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</si>
  <si>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</si>
  <si>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</si>
  <si>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</si>
  <si>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</si>
  <si>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</si>
  <si>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</si>
  <si>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</si>
  <si>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</si>
  <si>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</si>
  <si>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</si>
  <si>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</si>
  <si>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</si>
  <si>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</si>
  <si>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</si>
  <si>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</si>
  <si>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</si>
  <si>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</si>
  <si>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</si>
  <si>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</si>
  <si>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</si>
  <si>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</si>
  <si>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</si>
  <si>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</si>
  <si>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</si>
  <si>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</si>
  <si>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</si>
  <si>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</si>
  <si>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</si>
  <si>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</si>
  <si>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</si>
  <si>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</si>
  <si>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</si>
  <si>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</si>
  <si>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</si>
  <si>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</si>
  <si>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</si>
  <si>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</si>
  <si>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</si>
  <si>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</si>
  <si>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</si>
  <si>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</si>
  <si>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</si>
  <si>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</si>
  <si>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</si>
  <si>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</si>
  <si>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</si>
  <si>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</si>
  <si>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</si>
  <si>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</si>
  <si>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</si>
  <si>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</si>
  <si>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</si>
  <si>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</si>
  <si>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</si>
  <si>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</si>
  <si>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</si>
  <si>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</si>
  <si>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</si>
  <si>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</si>
  <si>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</si>
  <si>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</si>
  <si>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</si>
  <si>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</si>
  <si>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</si>
  <si>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</si>
  <si>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</si>
  <si>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</si>
  <si>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</si>
  <si>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</si>
  <si>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</si>
  <si>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</si>
  <si>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</si>
  <si>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</si>
  <si>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</si>
  <si>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</si>
  <si>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</si>
  <si>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</si>
  <si>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</si>
  <si>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</si>
  <si>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</si>
  <si>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</si>
  <si>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</si>
  <si>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</si>
  <si>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</si>
  <si>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</si>
  <si>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</si>
  <si>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</si>
  <si>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</si>
  <si>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</si>
  <si>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</si>
  <si>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</si>
  <si>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</si>
  <si>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</si>
  <si>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</si>
  <si>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</si>
  <si>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</si>
  <si>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</si>
  <si>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</si>
  <si>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</si>
  <si>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</si>
  <si>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</si>
  <si>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</si>
  <si>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</si>
  <si>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</si>
  <si>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</si>
  <si>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</si>
  <si>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</si>
  <si>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</si>
  <si>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</si>
  <si>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</si>
  <si>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</si>
  <si>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</si>
  <si>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</si>
  <si>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</si>
  <si>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</si>
  <si>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</si>
  <si>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</si>
  <si>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</si>
  <si>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</si>
  <si>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</si>
  <si>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</si>
  <si>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</si>
  <si>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</si>
  <si>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</si>
  <si>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</si>
  <si>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</si>
  <si>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</si>
  <si>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</si>
  <si>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</si>
  <si>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</si>
  <si>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</si>
  <si>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</si>
  <si>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</si>
  <si>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</si>
  <si>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</si>
  <si>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</si>
  <si>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</si>
  <si>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</si>
  <si>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</si>
  <si>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</si>
  <si>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</si>
  <si>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</si>
  <si>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</si>
  <si>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</si>
  <si>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</si>
  <si>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</si>
  <si>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</si>
  <si>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</si>
  <si>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</si>
  <si>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</si>
  <si>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</si>
  <si>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</si>
  <si>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</si>
  <si>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</si>
  <si>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</si>
  <si>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</si>
  <si>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</si>
  <si>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</si>
  <si>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</si>
  <si>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</si>
  <si>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</si>
  <si>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</si>
  <si>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</si>
  <si>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</si>
  <si>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</si>
  <si>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</si>
  <si>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</si>
  <si>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</si>
  <si>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千葉県市原市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</si>
  <si>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</si>
  <si>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</si>
  <si>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</si>
  <si>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</si>
  <si>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</si>
  <si>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</si>
  <si>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</si>
  <si>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</si>
  <si>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</si>
  <si>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</si>
  <si>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</si>
  <si>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</si>
  <si>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</si>
  <si>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</si>
  <si>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</si>
  <si>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</si>
  <si>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</si>
  <si>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</si>
  <si>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</si>
  <si>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</si>
  <si>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</si>
  <si>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</si>
  <si>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</si>
  <si>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</si>
  <si>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</si>
  <si>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</si>
  <si>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</si>
  <si>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</si>
  <si>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</si>
  <si>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</si>
  <si>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</si>
  <si>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</si>
  <si>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</si>
  <si>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</si>
  <si>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</si>
  <si>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</si>
  <si>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</si>
  <si>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</si>
  <si>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</si>
  <si>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</si>
  <si>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</si>
  <si>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</si>
  <si>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</si>
  <si>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</si>
  <si>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</si>
  <si>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</si>
  <si>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</si>
  <si>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</si>
  <si>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</si>
  <si>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</si>
  <si>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</si>
  <si>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</si>
  <si>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</si>
  <si>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</si>
  <si>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</si>
  <si>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</si>
  <si>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</si>
  <si>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</si>
  <si>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</si>
  <si>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</si>
  <si>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</si>
  <si>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</si>
  <si>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</si>
  <si>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</si>
  <si>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</si>
  <si>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</si>
  <si>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</si>
  <si>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</si>
  <si>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</si>
  <si>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</si>
  <si>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</si>
  <si>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</si>
  <si>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</si>
  <si>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</si>
  <si>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</si>
  <si>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</si>
  <si>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</si>
  <si>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</si>
  <si>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</si>
  <si>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</si>
  <si>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</si>
  <si>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</si>
  <si>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</si>
  <si>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</si>
  <si>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</si>
  <si>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</si>
  <si>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</si>
  <si>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</si>
  <si>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</si>
  <si>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</si>
  <si>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</si>
  <si>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</si>
  <si>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</si>
  <si>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</si>
  <si>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</si>
  <si>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</si>
  <si>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</si>
  <si>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</si>
  <si>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</si>
  <si>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</si>
  <si>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</si>
  <si>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</si>
  <si>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</si>
  <si>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</si>
  <si>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</si>
  <si>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</si>
  <si>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</si>
  <si>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</si>
  <si>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</si>
  <si>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</si>
  <si>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</si>
  <si>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</si>
  <si>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</si>
  <si>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</si>
  <si>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</si>
  <si>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</si>
  <si>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</si>
  <si>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</si>
  <si>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</si>
  <si>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</si>
  <si>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</si>
  <si>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</si>
  <si>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</si>
  <si>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駐車場整備</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</si>
  <si>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</si>
  <si>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</si>
  <si>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</si>
  <si>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</si>
  <si>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</si>
  <si>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</si>
  <si>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</si>
  <si>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</si>
  <si>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</si>
  <si>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</si>
  <si>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</si>
  <si>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</si>
  <si>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</si>
  <si>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</si>
  <si>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</si>
  <si>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</si>
  <si>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</si>
  <si>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</si>
  <si>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</si>
  <si>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</si>
  <si>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</si>
  <si>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</si>
  <si>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</si>
  <si>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</si>
  <si>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</si>
  <si>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</si>
  <si>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千葉県市原市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</si>
  <si>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</si>
  <si>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</si>
  <si>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</si>
  <si>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</si>
  <si>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</si>
  <si>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</si>
  <si>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</si>
  <si>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</si>
  <si>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</si>
  <si>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</si>
  <si>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</si>
  <si>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</si>
  <si>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</si>
  <si>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</si>
  <si>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</si>
  <si>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</si>
  <si>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</si>
  <si>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</si>
  <si>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</si>
  <si>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</si>
  <si>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</si>
  <si>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</si>
  <si>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</si>
  <si>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</si>
  <si>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</si>
  <si>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</si>
  <si>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</si>
  <si>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</si>
  <si>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</si>
  <si>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</si>
  <si>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</si>
  <si>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</si>
  <si>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</si>
  <si>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</si>
  <si>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</si>
  <si>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</si>
  <si>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</si>
  <si>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</si>
  <si>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</si>
  <si>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</si>
  <si>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</si>
  <si>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</si>
  <si>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</si>
  <si>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</si>
  <si>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</si>
  <si>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</si>
  <si>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</si>
  <si>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</si>
  <si>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</si>
  <si>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</si>
  <si>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</si>
  <si>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</si>
  <si>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</si>
  <si>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</si>
  <si>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</si>
  <si>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</si>
  <si>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</si>
  <si>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</si>
  <si>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</si>
  <si>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</si>
  <si>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</si>
  <si>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</si>
  <si>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</si>
  <si>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</si>
  <si>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</si>
  <si>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</si>
  <si>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</si>
  <si>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</si>
  <si>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</si>
  <si>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</si>
  <si>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</si>
  <si>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</si>
  <si>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</si>
  <si>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</si>
  <si>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</si>
  <si>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</si>
  <si>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</si>
  <si>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</si>
  <si>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</si>
  <si>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</si>
  <si>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</si>
  <si>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</si>
  <si>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</si>
  <si>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</si>
  <si>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</si>
  <si>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</si>
  <si>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</si>
  <si>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</si>
  <si>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</si>
  <si>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</si>
  <si>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</si>
  <si>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</si>
  <si>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</si>
  <si>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</si>
  <si>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</si>
  <si>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</si>
  <si>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</si>
  <si>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</si>
  <si>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</si>
  <si>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</si>
  <si>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</si>
  <si>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</si>
  <si>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</si>
  <si>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</si>
  <si>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</si>
  <si>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</si>
  <si>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</si>
  <si>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</si>
  <si>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</si>
  <si>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</si>
  <si>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</si>
  <si>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</si>
  <si>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</si>
  <si>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</si>
  <si>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</si>
  <si>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</si>
  <si>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</si>
  <si>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</si>
  <si>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</si>
  <si>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</si>
  <si>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</si>
  <si>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</si>
  <si>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</si>
  <si>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</si>
  <si>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</si>
  <si>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</si>
  <si>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</si>
  <si>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</si>
  <si>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</si>
  <si>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</si>
  <si>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</si>
  <si>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</si>
  <si>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</si>
  <si>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</si>
  <si>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</si>
  <si>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</si>
  <si>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</si>
  <si>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</si>
  <si>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</si>
  <si>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</si>
  <si>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</si>
  <si>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</si>
  <si>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</si>
  <si>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</si>
  <si>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</si>
  <si>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</si>
  <si>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</si>
  <si>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</si>
  <si>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</si>
  <si>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</si>
  <si>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</si>
  <si>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</si>
  <si>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</si>
  <si>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</si>
  <si>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</si>
  <si>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</si>
  <si>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</si>
  <si>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</si>
  <si>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</si>
  <si>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</si>
  <si>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</si>
  <si>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</si>
  <si>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</si>
  <si>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</si>
  <si>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</si>
  <si>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</si>
  <si>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</si>
  <si>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</si>
  <si>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</si>
  <si>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</si>
  <si>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</si>
  <si>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</si>
  <si>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</si>
  <si>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</si>
  <si>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</si>
  <si>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5.70</t>
  </si>
  <si>
    <t>▲ 5.22</t>
  </si>
  <si>
    <t>▲ 1.70</t>
  </si>
  <si>
    <t>▲ 9.54</t>
  </si>
  <si>
    <t>一般会計</t>
  </si>
  <si>
    <t>水道事業会計</t>
  </si>
  <si>
    <t>下水道事業会計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</si>
  <si>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</si>
  <si>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</si>
  <si>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</si>
  <si>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</si>
  <si>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</si>
  <si>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</si>
  <si>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</si>
  <si>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</si>
  <si>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</si>
  <si>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</si>
  <si>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公共施設整備基金</t>
    <phoneticPr fontId="5"/>
  </si>
  <si>
    <t>拠点形成基金</t>
    <rPh sb="0" eb="2">
      <t>キョテン</t>
    </rPh>
    <rPh sb="2" eb="4">
      <t>ケイセイ</t>
    </rPh>
    <rPh sb="4" eb="6">
      <t>キキン</t>
    </rPh>
    <phoneticPr fontId="2"/>
  </si>
  <si>
    <t>緑化基金</t>
    <rPh sb="0" eb="2">
      <t>リョッカ</t>
    </rPh>
    <rPh sb="2" eb="4">
      <t>キキン</t>
    </rPh>
    <phoneticPr fontId="2"/>
  </si>
  <si>
    <t>国際交流基金</t>
    <rPh sb="0" eb="2">
      <t>コクサイ</t>
    </rPh>
    <rPh sb="2" eb="4">
      <t>コウリュウ</t>
    </rPh>
    <rPh sb="4" eb="6">
      <t>キキン</t>
    </rPh>
    <phoneticPr fontId="2"/>
  </si>
  <si>
    <t>－</t>
    <phoneticPr fontId="2"/>
  </si>
  <si>
    <t>子ども未来基金</t>
    <rPh sb="0" eb="1">
      <t>コ</t>
    </rPh>
    <rPh sb="3" eb="5">
      <t>ミライ</t>
    </rPh>
    <rPh sb="5" eb="7">
      <t>キキン</t>
    </rPh>
    <phoneticPr fontId="2"/>
  </si>
  <si>
    <t>－</t>
  </si>
  <si>
    <t>〇</t>
  </si>
  <si>
    <t>文化振興財団</t>
    <rPh sb="0" eb="2">
      <t>ブンカ</t>
    </rPh>
    <rPh sb="2" eb="4">
      <t>シンコウ</t>
    </rPh>
    <rPh sb="4" eb="6">
      <t>ザイダン</t>
    </rPh>
    <phoneticPr fontId="2"/>
  </si>
  <si>
    <t>▲17</t>
    <phoneticPr fontId="2"/>
  </si>
  <si>
    <t>スポーツ協会</t>
    <rPh sb="4" eb="6">
      <t>キョウカイ</t>
    </rPh>
    <phoneticPr fontId="2"/>
  </si>
  <si>
    <t>地域振興財団</t>
    <rPh sb="0" eb="2">
      <t>チイキ</t>
    </rPh>
    <rPh sb="2" eb="4">
      <t>シンコウ</t>
    </rPh>
    <rPh sb="4" eb="6">
      <t>ザイダン</t>
    </rPh>
    <phoneticPr fontId="2"/>
  </si>
  <si>
    <t>▲14</t>
    <phoneticPr fontId="2"/>
  </si>
  <si>
    <t>市町村総合（一般）</t>
    <rPh sb="0" eb="3">
      <t>シチョウソン</t>
    </rPh>
    <rPh sb="3" eb="5">
      <t>ソウゴウ</t>
    </rPh>
    <rPh sb="6" eb="8">
      <t>イッパン</t>
    </rPh>
    <phoneticPr fontId="9"/>
  </si>
  <si>
    <t>市町村総合（自治会館）</t>
    <rPh sb="0" eb="3">
      <t>シチョウソン</t>
    </rPh>
    <rPh sb="3" eb="5">
      <t>ソウゴウ</t>
    </rPh>
    <rPh sb="6" eb="8">
      <t>ジチ</t>
    </rPh>
    <rPh sb="8" eb="10">
      <t>カイカン</t>
    </rPh>
    <phoneticPr fontId="9"/>
  </si>
  <si>
    <t>市町村総合（研修センター）</t>
    <rPh sb="0" eb="3">
      <t>シチョウソン</t>
    </rPh>
    <rPh sb="3" eb="5">
      <t>ソウゴウ</t>
    </rPh>
    <rPh sb="6" eb="8">
      <t>ケンシュウ</t>
    </rPh>
    <phoneticPr fontId="9"/>
  </si>
  <si>
    <t>市町村総合（交通災害）</t>
    <rPh sb="0" eb="3">
      <t>シチョウソン</t>
    </rPh>
    <rPh sb="3" eb="5">
      <t>ソウゴウ</t>
    </rPh>
    <rPh sb="6" eb="8">
      <t>コウツウ</t>
    </rPh>
    <rPh sb="8" eb="10">
      <t>サイガイ</t>
    </rPh>
    <phoneticPr fontId="9"/>
  </si>
  <si>
    <t>高齢者医療連合（一般）</t>
    <rPh sb="0" eb="3">
      <t>コウレイシャ</t>
    </rPh>
    <rPh sb="3" eb="5">
      <t>イリョウ</t>
    </rPh>
    <rPh sb="5" eb="7">
      <t>レンゴウ</t>
    </rPh>
    <rPh sb="8" eb="10">
      <t>イッパン</t>
    </rPh>
    <phoneticPr fontId="9"/>
  </si>
  <si>
    <t>高齢者医療連合（特会）</t>
    <rPh sb="0" eb="3">
      <t>コウレイシャ</t>
    </rPh>
    <rPh sb="3" eb="5">
      <t>イリョウ</t>
    </rPh>
    <rPh sb="5" eb="7">
      <t>レンゴウ</t>
    </rPh>
    <rPh sb="8" eb="9">
      <t>トク</t>
    </rPh>
    <rPh sb="9" eb="10">
      <t>カイ</t>
    </rPh>
    <phoneticPr fontId="9"/>
  </si>
  <si>
    <t>農業集落排水事業会計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</si>
</sst>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38566</c:v>
                </c:pt>
                <c:pt idx="3">
                  <c:v>35156</c:v>
                </c:pt>
                <c:pt idx="4">
                  <c:v>37029</c:v>
                </c:pt>
              </c:numCache>
            </c:numRef>
          </c:val>
          <c:smooth val="0"/>
          <c:extLst>
            <c:ext xmlns:c16="http://schemas.microsoft.com/office/drawing/2014/chart" uri="{C3380CC4-5D6E-409C-BE32-E72D297353CC}">
              <c16:uniqueId val="{00000000-7BBC-4B18-873C-8982EEB56C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42316</c:v>
                </c:pt>
                <c:pt idx="1">
                  <c:v>32037</c:v>
                </c:pt>
                <c:pt idx="2">
                  <c:v>28515</c:v>
                </c:pt>
                <c:pt idx="3">
                  <c:v>40292</c:v>
                </c:pt>
                <c:pt idx="4">
                  <c:v>39742</c:v>
                </c:pt>
              </c:numCache>
            </c:numRef>
          </c:val>
          <c:smooth val="0"/>
          <c:extLst>
            <c:ext xmlns:c16="http://schemas.microsoft.com/office/drawing/2014/chart" uri="{C3380CC4-5D6E-409C-BE32-E72D297353CC}">
              <c16:uniqueId val="{00000001-7BBC-4B18-873C-8982EEB56C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7.77</c:v>
                </c:pt>
                <c:pt idx="1">
                  <c:v>8.85</c:v>
                </c:pt>
                <c:pt idx="2">
                  <c:v>11.84</c:v>
                </c:pt>
                <c:pt idx="3">
                  <c:v>8.99</c:v>
                </c:pt>
                <c:pt idx="4">
                  <c:v>8.2799999999999994</c:v>
                </c:pt>
              </c:numCache>
            </c:numRef>
          </c:val>
          <c:extLst>
            <c:ext xmlns:c16="http://schemas.microsoft.com/office/drawing/2014/chart" uri="{C3380CC4-5D6E-409C-BE32-E72D297353CC}">
              <c16:uniqueId val="{00000000-E61F-49AE-979E-E5BC695B6A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12.15</c:v>
                </c:pt>
                <c:pt idx="1">
                  <c:v>15.84</c:v>
                </c:pt>
                <c:pt idx="2">
                  <c:v>12.99</c:v>
                </c:pt>
                <c:pt idx="3">
                  <c:v>18.43</c:v>
                </c:pt>
                <c:pt idx="4">
                  <c:v>13.74</c:v>
                </c:pt>
              </c:numCache>
            </c:numRef>
          </c:val>
          <c:extLst>
            <c:ext xmlns:c16="http://schemas.microsoft.com/office/drawing/2014/chart" uri="{C3380CC4-5D6E-409C-BE32-E72D297353CC}">
              <c16:uniqueId val="{00000001-E61F-49AE-979E-E5BC695B6A1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c:v>
                </c:pt>
                <c:pt idx="1">
                  <c:v>1.19</c:v>
                </c:pt>
                <c:pt idx="2">
                  <c:v>-5.22</c:v>
                </c:pt>
                <c:pt idx="3">
                  <c:v>-1.7</c:v>
                </c:pt>
                <c:pt idx="4">
                  <c:v>-9.5399999999999991</c:v>
                </c:pt>
              </c:numCache>
            </c:numRef>
          </c:val>
          <c:smooth val="0"/>
          <c:extLst>
            <c:ext xmlns:c16="http://schemas.microsoft.com/office/drawing/2014/chart" uri="{C3380CC4-5D6E-409C-BE32-E72D297353CC}">
              <c16:uniqueId val="{00000002-E61F-49AE-979E-E5BC695B6A1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BE-49DA-A829-8B5D2E12C4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BE-49DA-A829-8B5D2E12C4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BE-49DA-A829-8B5D2E12C40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BE-49DA-A829-8B5D2E12C401}"/>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7.0000000000000007E-2</c:v>
                </c:pt>
                <c:pt idx="8">
                  <c:v>#N/A</c:v>
                </c:pt>
                <c:pt idx="9">
                  <c:v>0.02</c:v>
                </c:pt>
              </c:numCache>
            </c:numRef>
          </c:val>
          <c:extLst>
            <c:ext xmlns:c16="http://schemas.microsoft.com/office/drawing/2014/chart" uri="{C3380CC4-5D6E-409C-BE32-E72D297353CC}">
              <c16:uniqueId val="{00000004-3BBE-49DA-A829-8B5D2E12C40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0.86</c:v>
                </c:pt>
                <c:pt idx="2">
                  <c:v>#N/A</c:v>
                </c:pt>
                <c:pt idx="3">
                  <c:v>0.42</c:v>
                </c:pt>
                <c:pt idx="4">
                  <c:v>#N/A</c:v>
                </c:pt>
                <c:pt idx="5">
                  <c:v>0.61</c:v>
                </c:pt>
                <c:pt idx="6">
                  <c:v>#N/A</c:v>
                </c:pt>
                <c:pt idx="7">
                  <c:v>0.38</c:v>
                </c:pt>
                <c:pt idx="8">
                  <c:v>#N/A</c:v>
                </c:pt>
                <c:pt idx="9">
                  <c:v>0.05</c:v>
                </c:pt>
              </c:numCache>
            </c:numRef>
          </c:val>
          <c:extLst>
            <c:ext xmlns:c16="http://schemas.microsoft.com/office/drawing/2014/chart" uri="{C3380CC4-5D6E-409C-BE32-E72D297353CC}">
              <c16:uniqueId val="{00000005-3BBE-49DA-A829-8B5D2E12C40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1.01</c:v>
                </c:pt>
                <c:pt idx="4">
                  <c:v>#N/A</c:v>
                </c:pt>
                <c:pt idx="5">
                  <c:v>0.77</c:v>
                </c:pt>
                <c:pt idx="6">
                  <c:v>#N/A</c:v>
                </c:pt>
                <c:pt idx="7">
                  <c:v>0.99</c:v>
                </c:pt>
                <c:pt idx="8">
                  <c:v>#N/A</c:v>
                </c:pt>
                <c:pt idx="9">
                  <c:v>1.26</c:v>
                </c:pt>
              </c:numCache>
            </c:numRef>
          </c:val>
          <c:extLst>
            <c:ext xmlns:c16="http://schemas.microsoft.com/office/drawing/2014/chart" uri="{C3380CC4-5D6E-409C-BE32-E72D297353CC}">
              <c16:uniqueId val="{00000006-3BBE-49DA-A829-8B5D2E12C40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0.91</c:v>
                </c:pt>
                <c:pt idx="4">
                  <c:v>#N/A</c:v>
                </c:pt>
                <c:pt idx="5">
                  <c:v>1.07</c:v>
                </c:pt>
                <c:pt idx="6">
                  <c:v>#N/A</c:v>
                </c:pt>
                <c:pt idx="7">
                  <c:v>1.1599999999999999</c:v>
                </c:pt>
                <c:pt idx="8">
                  <c:v>#N/A</c:v>
                </c:pt>
                <c:pt idx="9">
                  <c:v>1.4</c:v>
                </c:pt>
              </c:numCache>
            </c:numRef>
          </c:val>
          <c:extLst>
            <c:ext xmlns:c16="http://schemas.microsoft.com/office/drawing/2014/chart" uri="{C3380CC4-5D6E-409C-BE32-E72D297353CC}">
              <c16:uniqueId val="{00000007-3BBE-49DA-A829-8B5D2E12C4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4.24</c:v>
                </c:pt>
                <c:pt idx="2">
                  <c:v>#N/A</c:v>
                </c:pt>
                <c:pt idx="3">
                  <c:v>3.79</c:v>
                </c:pt>
                <c:pt idx="4">
                  <c:v>#N/A</c:v>
                </c:pt>
                <c:pt idx="5">
                  <c:v>3.63</c:v>
                </c:pt>
                <c:pt idx="6">
                  <c:v>#N/A</c:v>
                </c:pt>
                <c:pt idx="7">
                  <c:v>3.15</c:v>
                </c:pt>
                <c:pt idx="8">
                  <c:v>#N/A</c:v>
                </c:pt>
                <c:pt idx="9">
                  <c:v>3.13</c:v>
                </c:pt>
              </c:numCache>
            </c:numRef>
          </c:val>
          <c:extLst>
            <c:ext xmlns:c16="http://schemas.microsoft.com/office/drawing/2014/chart" uri="{C3380CC4-5D6E-409C-BE32-E72D297353CC}">
              <c16:uniqueId val="{00000008-3BBE-49DA-A829-8B5D2E12C4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7.76</c:v>
                </c:pt>
                <c:pt idx="2">
                  <c:v>#N/A</c:v>
                </c:pt>
                <c:pt idx="3">
                  <c:v>8.85</c:v>
                </c:pt>
                <c:pt idx="4">
                  <c:v>#N/A</c:v>
                </c:pt>
                <c:pt idx="5">
                  <c:v>11.84</c:v>
                </c:pt>
                <c:pt idx="6">
                  <c:v>#N/A</c:v>
                </c:pt>
                <c:pt idx="7">
                  <c:v>8.98</c:v>
                </c:pt>
                <c:pt idx="8">
                  <c:v>#N/A</c:v>
                </c:pt>
                <c:pt idx="9">
                  <c:v>8.2799999999999994</c:v>
                </c:pt>
              </c:numCache>
            </c:numRef>
          </c:val>
          <c:extLst>
            <c:ext xmlns:c16="http://schemas.microsoft.com/office/drawing/2014/chart" uri="{C3380CC4-5D6E-409C-BE32-E72D297353CC}">
              <c16:uniqueId val="{00000009-3BBE-49DA-A829-8B5D2E12C4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5023</c:v>
                </c:pt>
                <c:pt idx="5">
                  <c:v>4570</c:v>
                </c:pt>
                <c:pt idx="8">
                  <c:v>4634</c:v>
                </c:pt>
                <c:pt idx="11">
                  <c:v>4277</c:v>
                </c:pt>
                <c:pt idx="14">
                  <c:v>4073</c:v>
                </c:pt>
              </c:numCache>
            </c:numRef>
          </c:val>
          <c:extLst>
            <c:ext xmlns:c16="http://schemas.microsoft.com/office/drawing/2014/chart" uri="{C3380CC4-5D6E-409C-BE32-E72D297353CC}">
              <c16:uniqueId val="{00000000-29C4-4ED7-A6CA-4CB98347F5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29C4-4ED7-A6CA-4CB98347F5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146</c:v>
                </c:pt>
                <c:pt idx="3">
                  <c:v>127</c:v>
                </c:pt>
                <c:pt idx="6">
                  <c:v>88</c:v>
                </c:pt>
                <c:pt idx="9">
                  <c:v>96</c:v>
                </c:pt>
                <c:pt idx="12">
                  <c:v>85</c:v>
                </c:pt>
              </c:numCache>
            </c:numRef>
          </c:val>
          <c:extLst>
            <c:ext xmlns:c16="http://schemas.microsoft.com/office/drawing/2014/chart" uri="{C3380CC4-5D6E-409C-BE32-E72D297353CC}">
              <c16:uniqueId val="{00000002-29C4-4ED7-A6CA-4CB98347F5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C4-4ED7-A6CA-4CB98347F5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1421</c:v>
                </c:pt>
                <c:pt idx="3">
                  <c:v>1303</c:v>
                </c:pt>
                <c:pt idx="6">
                  <c:v>1223</c:v>
                </c:pt>
                <c:pt idx="9">
                  <c:v>1197</c:v>
                </c:pt>
                <c:pt idx="12">
                  <c:v>1313</c:v>
                </c:pt>
              </c:numCache>
            </c:numRef>
          </c:val>
          <c:extLst>
            <c:ext xmlns:c16="http://schemas.microsoft.com/office/drawing/2014/chart" uri="{C3380CC4-5D6E-409C-BE32-E72D297353CC}">
              <c16:uniqueId val="{00000004-29C4-4ED7-A6CA-4CB98347F5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30</c:v>
                </c:pt>
                <c:pt idx="3">
                  <c:v>30</c:v>
                </c:pt>
                <c:pt idx="6">
                  <c:v>30</c:v>
                </c:pt>
                <c:pt idx="9">
                  <c:v>30</c:v>
                </c:pt>
                <c:pt idx="12">
                  <c:v>30</c:v>
                </c:pt>
              </c:numCache>
            </c:numRef>
          </c:val>
          <c:extLst>
            <c:ext xmlns:c16="http://schemas.microsoft.com/office/drawing/2014/chart" uri="{C3380CC4-5D6E-409C-BE32-E72D297353CC}">
              <c16:uniqueId val="{00000005-29C4-4ED7-A6CA-4CB98347F5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C4-4ED7-A6CA-4CB98347F5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6226</c:v>
                </c:pt>
                <c:pt idx="3">
                  <c:v>6066</c:v>
                </c:pt>
                <c:pt idx="6">
                  <c:v>5728</c:v>
                </c:pt>
                <c:pt idx="9">
                  <c:v>6071</c:v>
                </c:pt>
                <c:pt idx="12">
                  <c:v>5886</c:v>
                </c:pt>
              </c:numCache>
            </c:numRef>
          </c:val>
          <c:extLst>
            <c:ext xmlns:c16="http://schemas.microsoft.com/office/drawing/2014/chart" uri="{C3380CC4-5D6E-409C-BE32-E72D297353CC}">
              <c16:uniqueId val="{00000007-29C4-4ED7-A6CA-4CB98347F5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2800</c:v>
                </c:pt>
                <c:pt idx="2">
                  <c:v>#N/A</c:v>
                </c:pt>
                <c:pt idx="3">
                  <c:v>#N/A</c:v>
                </c:pt>
                <c:pt idx="4">
                  <c:v>2956</c:v>
                </c:pt>
                <c:pt idx="5">
                  <c:v>#N/A</c:v>
                </c:pt>
                <c:pt idx="6">
                  <c:v>#N/A</c:v>
                </c:pt>
                <c:pt idx="7">
                  <c:v>2435</c:v>
                </c:pt>
                <c:pt idx="8">
                  <c:v>#N/A</c:v>
                </c:pt>
                <c:pt idx="9">
                  <c:v>#N/A</c:v>
                </c:pt>
                <c:pt idx="10">
                  <c:v>3117</c:v>
                </c:pt>
                <c:pt idx="11">
                  <c:v>#N/A</c:v>
                </c:pt>
                <c:pt idx="12">
                  <c:v>#N/A</c:v>
                </c:pt>
                <c:pt idx="13">
                  <c:v>3242</c:v>
                </c:pt>
                <c:pt idx="14">
                  <c:v>#N/A</c:v>
                </c:pt>
              </c:numCache>
            </c:numRef>
          </c:val>
          <c:smooth val="0"/>
          <c:extLst>
            <c:ext xmlns:c16="http://schemas.microsoft.com/office/drawing/2014/chart" uri="{C3380CC4-5D6E-409C-BE32-E72D297353CC}">
              <c16:uniqueId val="{00000008-29C4-4ED7-A6CA-4CB98347F5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34622</c:v>
                </c:pt>
                <c:pt idx="5">
                  <c:v>34008</c:v>
                </c:pt>
                <c:pt idx="8">
                  <c:v>31992</c:v>
                </c:pt>
                <c:pt idx="11">
                  <c:v>32004</c:v>
                </c:pt>
                <c:pt idx="14">
                  <c:v>30130</c:v>
                </c:pt>
              </c:numCache>
            </c:numRef>
          </c:val>
          <c:extLst>
            <c:ext xmlns:c16="http://schemas.microsoft.com/office/drawing/2014/chart" uri="{C3380CC4-5D6E-409C-BE32-E72D297353CC}">
              <c16:uniqueId val="{00000000-E52D-40DC-B79E-30CD32FCB0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7820</c:v>
                </c:pt>
                <c:pt idx="5">
                  <c:v>7811</c:v>
                </c:pt>
                <c:pt idx="8">
                  <c:v>8474</c:v>
                </c:pt>
                <c:pt idx="11">
                  <c:v>8362</c:v>
                </c:pt>
                <c:pt idx="14">
                  <c:v>8169</c:v>
                </c:pt>
              </c:numCache>
            </c:numRef>
          </c:val>
          <c:extLst>
            <c:ext xmlns:c16="http://schemas.microsoft.com/office/drawing/2014/chart" uri="{C3380CC4-5D6E-409C-BE32-E72D297353CC}">
              <c16:uniqueId val="{00000001-E52D-40DC-B79E-30CD32FCB0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14961</c:v>
                </c:pt>
                <c:pt idx="5">
                  <c:v>17497</c:v>
                </c:pt>
                <c:pt idx="8">
                  <c:v>20222</c:v>
                </c:pt>
                <c:pt idx="11">
                  <c:v>24452</c:v>
                </c:pt>
                <c:pt idx="14">
                  <c:v>24508</c:v>
                </c:pt>
              </c:numCache>
            </c:numRef>
          </c:val>
          <c:extLst>
            <c:ext xmlns:c16="http://schemas.microsoft.com/office/drawing/2014/chart" uri="{C3380CC4-5D6E-409C-BE32-E72D297353CC}">
              <c16:uniqueId val="{00000002-E52D-40DC-B79E-30CD32FCB0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2D-40DC-B79E-30CD32FCB0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2D-40DC-B79E-30CD32FCB0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c:v>
                </c:pt>
                <c:pt idx="3">
                  <c:v>35</c:v>
                </c:pt>
                <c:pt idx="6">
                  <c:v>41</c:v>
                </c:pt>
                <c:pt idx="9">
                  <c:v>23</c:v>
                </c:pt>
                <c:pt idx="12">
                  <c:v>26</c:v>
                </c:pt>
              </c:numCache>
            </c:numRef>
          </c:val>
          <c:extLst>
            <c:ext xmlns:c16="http://schemas.microsoft.com/office/drawing/2014/chart" uri="{C3380CC4-5D6E-409C-BE32-E72D297353CC}">
              <c16:uniqueId val="{00000005-E52D-40DC-B79E-30CD32FCB0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12445</c:v>
                </c:pt>
                <c:pt idx="3">
                  <c:v>11397</c:v>
                </c:pt>
                <c:pt idx="6">
                  <c:v>10317</c:v>
                </c:pt>
                <c:pt idx="9">
                  <c:v>9231</c:v>
                </c:pt>
                <c:pt idx="12">
                  <c:v>8559</c:v>
                </c:pt>
              </c:numCache>
            </c:numRef>
          </c:val>
          <c:extLst>
            <c:ext xmlns:c16="http://schemas.microsoft.com/office/drawing/2014/chart" uri="{C3380CC4-5D6E-409C-BE32-E72D297353CC}">
              <c16:uniqueId val="{00000006-E52D-40DC-B79E-30CD32FCB0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52D-40DC-B79E-30CD32FCB0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16595</c:v>
                </c:pt>
                <c:pt idx="3">
                  <c:v>14781</c:v>
                </c:pt>
                <c:pt idx="6">
                  <c:v>12191</c:v>
                </c:pt>
                <c:pt idx="9">
                  <c:v>12919</c:v>
                </c:pt>
                <c:pt idx="12">
                  <c:v>13372</c:v>
                </c:pt>
              </c:numCache>
            </c:numRef>
          </c:val>
          <c:extLst>
            <c:ext xmlns:c16="http://schemas.microsoft.com/office/drawing/2014/chart" uri="{C3380CC4-5D6E-409C-BE32-E72D297353CC}">
              <c16:uniqueId val="{00000008-E52D-40DC-B79E-30CD32FCB0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2D-40DC-B79E-30CD32FCB0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46041</c:v>
                </c:pt>
                <c:pt idx="3">
                  <c:v>45980</c:v>
                </c:pt>
                <c:pt idx="6">
                  <c:v>44130</c:v>
                </c:pt>
                <c:pt idx="9">
                  <c:v>43051</c:v>
                </c:pt>
                <c:pt idx="12">
                  <c:v>42150</c:v>
                </c:pt>
              </c:numCache>
            </c:numRef>
          </c:val>
          <c:extLst>
            <c:ext xmlns:c16="http://schemas.microsoft.com/office/drawing/2014/chart" uri="{C3380CC4-5D6E-409C-BE32-E72D297353CC}">
              <c16:uniqueId val="{0000000A-E52D-40DC-B79E-30CD32FCB0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17705</c:v>
                </c:pt>
                <c:pt idx="2">
                  <c:v>#N/A</c:v>
                </c:pt>
                <c:pt idx="3">
                  <c:v>#N/A</c:v>
                </c:pt>
                <c:pt idx="4">
                  <c:v>12876</c:v>
                </c:pt>
                <c:pt idx="5">
                  <c:v>#N/A</c:v>
                </c:pt>
                <c:pt idx="6">
                  <c:v>#N/A</c:v>
                </c:pt>
                <c:pt idx="7">
                  <c:v>5991</c:v>
                </c:pt>
                <c:pt idx="8">
                  <c:v>#N/A</c:v>
                </c:pt>
                <c:pt idx="9">
                  <c:v>#N/A</c:v>
                </c:pt>
                <c:pt idx="10">
                  <c:v>406</c:v>
                </c:pt>
                <c:pt idx="11">
                  <c:v>#N/A</c:v>
                </c:pt>
                <c:pt idx="12">
                  <c:v>#N/A</c:v>
                </c:pt>
                <c:pt idx="13">
                  <c:v>1301</c:v>
                </c:pt>
                <c:pt idx="14">
                  <c:v>#N/A</c:v>
                </c:pt>
              </c:numCache>
            </c:numRef>
          </c:val>
          <c:smooth val="0"/>
          <c:extLst>
            <c:ext xmlns:c16="http://schemas.microsoft.com/office/drawing/2014/chart" uri="{C3380CC4-5D6E-409C-BE32-E72D297353CC}">
              <c16:uniqueId val="{0000000B-E52D-40DC-B79E-30CD32FCB0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6962</c:v>
                </c:pt>
                <c:pt idx="1">
                  <c:v>10451</c:v>
                </c:pt>
                <c:pt idx="2">
                  <c:v>7878</c:v>
                </c:pt>
              </c:numCache>
            </c:numRef>
          </c:val>
          <c:extLst>
            <c:ext xmlns:c16="http://schemas.microsoft.com/office/drawing/2014/chart" uri="{C3380CC4-5D6E-409C-BE32-E72D297353CC}">
              <c16:uniqueId val="{00000000-EDDA-46E0-8610-7367788651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EDDA-46E0-8610-7367788651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10258</c:v>
                </c:pt>
                <c:pt idx="1">
                  <c:v>10881</c:v>
                </c:pt>
                <c:pt idx="2">
                  <c:v>14099</c:v>
                </c:pt>
              </c:numCache>
            </c:numRef>
          </c:val>
          <c:extLst>
            <c:ext xmlns:c16="http://schemas.microsoft.com/office/drawing/2014/chart" uri="{C3380CC4-5D6E-409C-BE32-E72D297353CC}">
              <c16:uniqueId val="{00000002-EDDA-46E0-8610-7367788651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268,517
261,620
368.16
117,044,216
110,772,992
4,748,175
57,336,904
42,149,900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本市は、臨海部に日本有数の石油化学コンビナート群を擁しており、償却資産等の固定資産税や法人市民税等の税収により、財政力指数は類似団体と比較し上位に位置している。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年度は、分母となる基準財政需要額は民生費の増などにより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億円増加、分子となる基準財政収入額については、新型コロナウイルス感染症の影響減による市民税等の増などにより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となった。引き続き厳しい財政状況であるため、歳入確保や歳出の抑制による財政基盤の強化に取り組む。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705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70555</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経常収支比率は、分母の経常一般財源が市税や株式譲渡所得割交付金などの増加により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億円増加したが、分子の経常経費充当一般財源が人件費や扶助費、繰出金などの増加により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11.2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億円増加したため、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前年度と比較すると、令和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悪化し、財政硬直化の主要因となる扶助費は、今後も増加が見込まれることから、制度のあり方、所得制限の導入などの視点から見直しを行い、その抑制を図るとともに、経常経費の削減を図るべく、事務事業の見直しや民間活力の活用など柔軟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62</xdr:row>
      <xdr:rowOff>147003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86415"/>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62</xdr:row>
      <xdr:rowOff>92710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86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84138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2261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84138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070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60007</xdr:rowOff>
    </xdr:from>
    <xdr:to>
      <xdr:col>11</xdr:col>
      <xdr:colOff>82550</xdr:colOff>
      <xdr:row>62</xdr:row>
      <xdr:rowOff>161607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119715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41292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人件費は人事院勧告に基づく給与改定の反映等により、令和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年度の決算額は前年度比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物件費は新型コロナウイルスワクチンの接種対応の縮小等により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維持補修費は公共施設包括管理委託等により前年度比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％の増となった。本市は市域が広大である上、各種公共施設の老朽化も進行していることから、公共資産マネジメントに基づいた対応を図り、経費の抑制に努める。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15483</xdr:rowOff>
    </xdr:from>
    <xdr:to>
      <xdr:col>23</xdr:col>
      <xdr:colOff>133350</xdr:colOff>
      <xdr:row>84</xdr:row>
      <xdr:rowOff>16903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17283"/>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1339</xdr:rowOff>
    </xdr:from>
    <xdr:to>
      <xdr:col>19</xdr:col>
      <xdr:colOff>133350</xdr:colOff>
      <xdr:row>84</xdr:row>
      <xdr:rowOff>15483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03139"/>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34471</xdr:rowOff>
    </xdr:from>
    <xdr:to>
      <xdr:col>15</xdr:col>
      <xdr:colOff>82550</xdr:colOff>
      <xdr:row>84</xdr:row>
      <xdr:rowOff>1339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4821"/>
          <a:ext cx="889000" cy="1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113100</xdr:rowOff>
    </xdr:from>
    <xdr:to>
      <xdr:col>11</xdr:col>
      <xdr:colOff>31750</xdr:colOff>
      <xdr:row>83</xdr:row>
      <xdr:rowOff>34471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72000"/>
          <a:ext cx="889000" cy="9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1822</xdr:rowOff>
    </xdr:from>
    <xdr:to>
      <xdr:col>11</xdr:col>
      <xdr:colOff>82550</xdr:colOff>
      <xdr:row>83</xdr:row>
      <xdr:rowOff>103422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88199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49431</xdr:rowOff>
    </xdr:from>
    <xdr:to>
      <xdr:col>7</xdr:col>
      <xdr:colOff>31750</xdr:colOff>
      <xdr:row>82</xdr:row>
      <xdr:rowOff>151031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161208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137553</xdr:rowOff>
    </xdr:from>
    <xdr:to>
      <xdr:col>23</xdr:col>
      <xdr:colOff>184150</xdr:colOff>
      <xdr:row>84</xdr:row>
      <xdr:rowOff>67703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109630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39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136133</xdr:rowOff>
    </xdr:from>
    <xdr:to>
      <xdr:col>19</xdr:col>
      <xdr:colOff>184150</xdr:colOff>
      <xdr:row>84</xdr:row>
      <xdr:rowOff>66283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51060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5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121989</xdr:rowOff>
    </xdr:from>
    <xdr:to>
      <xdr:col>15</xdr:col>
      <xdr:colOff>133350</xdr:colOff>
      <xdr:row>84</xdr:row>
      <xdr:rowOff>52139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36916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155121</xdr:rowOff>
    </xdr:from>
    <xdr:to>
      <xdr:col>11</xdr:col>
      <xdr:colOff>82550</xdr:colOff>
      <xdr:row>83</xdr:row>
      <xdr:rowOff>85271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95448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8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62300</xdr:rowOff>
    </xdr:from>
    <xdr:to>
      <xdr:col>7</xdr:col>
      <xdr:colOff>31750</xdr:colOff>
      <xdr:row>82</xdr:row>
      <xdr:rowOff>163900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148677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職員構成の変動により前年度から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ポイント減少し、国と同じ給与水準となった。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引き続き人事管理や人事院勧告に準拠した給与制度の見直し等を行い、現在の給与水準を維持できるよう努める。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132291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050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41275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本市の人口千人当たりの職員数については、前年と同様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となっており、類似団体の平均を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人上回っている。引き続きＩＣＴの活用など</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BPR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を推進し、事務の効率化と行政サービスの向上を図り、今後の人口減少や厳しい財政状況を見据え、中長期的な視点で人件費の適正化を図るため、毎年度の定員・組織管理を着実に行う。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141877</xdr:rowOff>
    </xdr:from>
    <xdr:to>
      <xdr:col>81</xdr:col>
      <xdr:colOff>44450</xdr:colOff>
      <xdr:row>63</xdr:row>
      <xdr:rowOff>141877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432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121194</xdr:rowOff>
    </xdr:from>
    <xdr:to>
      <xdr:col>77</xdr:col>
      <xdr:colOff>44450</xdr:colOff>
      <xdr:row>63</xdr:row>
      <xdr:rowOff>141877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2254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103959</xdr:rowOff>
    </xdr:from>
    <xdr:to>
      <xdr:col>72</xdr:col>
      <xdr:colOff>203200</xdr:colOff>
      <xdr:row>63</xdr:row>
      <xdr:rowOff>121194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0530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62593</xdr:rowOff>
    </xdr:from>
    <xdr:to>
      <xdr:col>68</xdr:col>
      <xdr:colOff>152400</xdr:colOff>
      <xdr:row>63</xdr:row>
      <xdr:rowOff>103959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639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42817</xdr:rowOff>
    </xdr:from>
    <xdr:to>
      <xdr:col>68</xdr:col>
      <xdr:colOff>203200</xdr:colOff>
      <xdr:row>63</xdr:row>
      <xdr:rowOff>144417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154594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91077</xdr:rowOff>
    </xdr:from>
    <xdr:to>
      <xdr:col>81</xdr:col>
      <xdr:colOff>95250</xdr:colOff>
      <xdr:row>64</xdr:row>
      <xdr:rowOff>21227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63154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91077</xdr:rowOff>
    </xdr:from>
    <xdr:to>
      <xdr:col>77</xdr:col>
      <xdr:colOff>95250</xdr:colOff>
      <xdr:row>64</xdr:row>
      <xdr:rowOff>21227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70394</xdr:rowOff>
    </xdr:from>
    <xdr:to>
      <xdr:col>73</xdr:col>
      <xdr:colOff>44450</xdr:colOff>
      <xdr:row>64</xdr:row>
      <xdr:rowOff>544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156771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53159</xdr:rowOff>
    </xdr:from>
    <xdr:to>
      <xdr:col>68</xdr:col>
      <xdr:colOff>203200</xdr:colOff>
      <xdr:row>63</xdr:row>
      <xdr:rowOff>154759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139536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11793</xdr:rowOff>
    </xdr:from>
    <xdr:to>
      <xdr:col>64</xdr:col>
      <xdr:colOff>152400</xdr:colOff>
      <xdr:row>63</xdr:row>
      <xdr:rowOff>113393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実質公債費比率については、元利償還金に充当可能な特定財源や基準財政需要額算入額の減少により、実質公債費比率は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増加傾向で推移しており、依然として類似団体平均値を上回っていることから、引き続き、事業の選択と集中により、新規市債発行額の上限設定や発行事業の厳選を行い、健全な財政運営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70455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58965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104926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69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将来負担比率については、分母となる単年度の標準財政規模が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億円の増加、分子となる将来負担額が、地方債残高や退職手当負担見込額等で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依然として類似団体の平均値を上回っており、、今後も市債発行額の適正管理や基金残高の確保などにより、更なる改善を目指していく。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155892</xdr:rowOff>
    </xdr:from>
    <xdr:to>
      <xdr:col>81</xdr:col>
      <xdr:colOff>44450</xdr:colOff>
      <xdr:row>14</xdr:row>
      <xdr:rowOff>18627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384742"/>
          <a:ext cx="838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155892</xdr:rowOff>
    </xdr:from>
    <xdr:to>
      <xdr:col>77</xdr:col>
      <xdr:colOff>44450</xdr:colOff>
      <xdr:row>15</xdr:row>
      <xdr:rowOff>38206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84742"/>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38206</xdr:rowOff>
    </xdr:from>
    <xdr:to>
      <xdr:col>72</xdr:col>
      <xdr:colOff>203200</xdr:colOff>
      <xdr:row>16</xdr:row>
      <xdr:rowOff>130175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09956"/>
          <a:ext cx="889000" cy="2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130175</xdr:rowOff>
    </xdr:from>
    <xdr:to>
      <xdr:col>68</xdr:col>
      <xdr:colOff>152400</xdr:colOff>
      <xdr:row>17</xdr:row>
      <xdr:rowOff>163830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7337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19579</xdr:rowOff>
    </xdr:from>
    <xdr:to>
      <xdr:col>68</xdr:col>
      <xdr:colOff>203200</xdr:colOff>
      <xdr:row>15</xdr:row>
      <xdr:rowOff>121179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131356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58437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139277</xdr:rowOff>
    </xdr:from>
    <xdr:to>
      <xdr:col>81</xdr:col>
      <xdr:colOff>95250</xdr:colOff>
      <xdr:row>14</xdr:row>
      <xdr:rowOff>69427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111354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4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105092</xdr:rowOff>
    </xdr:from>
    <xdr:to>
      <xdr:col>77</xdr:col>
      <xdr:colOff>95250</xdr:colOff>
      <xdr:row>14</xdr:row>
      <xdr:rowOff>35242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20019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2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158856</xdr:rowOff>
    </xdr:from>
    <xdr:to>
      <xdr:col>73</xdr:col>
      <xdr:colOff>44450</xdr:colOff>
      <xdr:row>15</xdr:row>
      <xdr:rowOff>89006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73783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4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79375</xdr:rowOff>
    </xdr:from>
    <xdr:to>
      <xdr:col>68</xdr:col>
      <xdr:colOff>203200</xdr:colOff>
      <xdr:row>17</xdr:row>
      <xdr:rowOff>9525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165752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27957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268,517
261,620
368.16
117,044,216
110,772,992
4,748,175
57,336,904
42,149,900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本市の経常収支比率に占める人件費は類似団体に比べ高率で推移しているが、給料表の継ぎ足し部分があることやごみ処理等を市直営事業で行っていることが類似団体と比較して高い要因と考えられる。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今後も計画的な人事管理や人事院勧告に準拠した給与制度の見直しを行うとともに、指定管理者制度や民間委託等を活用し、適正な支出に努めていく。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90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70955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41</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90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70955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1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102507</xdr:rowOff>
    </xdr:from>
    <xdr:to>
      <xdr:col>15</xdr:col>
      <xdr:colOff>98425</xdr:colOff>
      <xdr:row>41</xdr:row>
      <xdr:rowOff>156935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131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15422</xdr:rowOff>
    </xdr:from>
    <xdr:to>
      <xdr:col>11</xdr:col>
      <xdr:colOff>9525</xdr:colOff>
      <xdr:row>41</xdr:row>
      <xdr:rowOff>156935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7044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46265</xdr:rowOff>
    </xdr:from>
    <xdr:to>
      <xdr:col>11</xdr:col>
      <xdr:colOff>60325</xdr:colOff>
      <xdr:row>39</xdr:row>
      <xdr:rowOff>147865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158042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100891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51707</xdr:rowOff>
    </xdr:from>
    <xdr:to>
      <xdr:col>15</xdr:col>
      <xdr:colOff>149225</xdr:colOff>
      <xdr:row>41</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138084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106135</xdr:rowOff>
    </xdr:from>
    <xdr:to>
      <xdr:col>11</xdr:col>
      <xdr:colOff>60325</xdr:colOff>
      <xdr:row>42</xdr:row>
      <xdr:rowOff>36285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21062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136072</xdr:rowOff>
    </xdr:from>
    <xdr:to>
      <xdr:col>6</xdr:col>
      <xdr:colOff>171450</xdr:colOff>
      <xdr:row>41</xdr:row>
      <xdr:rowOff>66222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50999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物件費は、前年度と同率であった。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今後も公共資産マネジメントの観点に基づき、公共施設配置の最適化の検討などによって歳出の抑制を図るほか、公共施設の使用料の適正化を推進し、充当一般財源の縮減を図っていく。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134620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77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5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扶助費は、住民税非課税世帯物価高騰支援給付金事業費の増加などにより、全体として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ポイント増となった。また、生活保護費などが増加し続けており、今後についても増加が見込まれることから、財政状況の更なる硬直化が懸念される。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そのため、引き続き生活保護の自立支援への取り組みや市単独扶助費の見直しなどにより、健全な財政運用に向けて努めていく。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その他については、公共施設包括管理委託事業等に係る維持補修費の増加などにより、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依然として類似団体平均を大きく上回っているため、公共資産マネジメントに基づいた適正な維持管理を行うとともに、特別・企業会計の経営改善による繰出金の抑制など、経常経費の縮減に努めていく。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59</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96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82550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69850</xdr:rowOff>
    </xdr:from>
    <xdr:to>
      <xdr:col>82</xdr:col>
      <xdr:colOff>158750</xdr:colOff>
      <xdr:row>60</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補助費等は、新産業導入促進事業費の増加などにより、全体として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は、市直営事業が多く一部事務組合への負担金が少ないといった理由から、類似団体平均に比べ低率で推移しているが、引き続き経常的な補助金支出については、適正な支給額となるよう予算編成時に効果を確認するとともに、適正化の推進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80736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27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102507</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2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76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29936</xdr:rowOff>
    </xdr:from>
    <xdr:to>
      <xdr:col>82</xdr:col>
      <xdr:colOff>158750</xdr:colOff>
      <xdr:row>33</xdr:row>
      <xdr:rowOff>131536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109963</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公債費は、長期債償還元金が減少したことにより、前年度から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ポイント減となった。類似団体平均や千葉県平均を下回っていることから、引き続き事業の選択と集中を行うとともに、活用可能な地方債については、後年度負担に十分留意しながら積極的な活用を図る。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51888</xdr:rowOff>
    </xdr:from>
    <xdr:to>
      <xdr:col>24</xdr:col>
      <xdr:colOff>25400</xdr:colOff>
      <xdr:row>76</xdr:row>
      <xdr:rowOff>78014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08208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78014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0886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123734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088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156392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153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45918</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公債費以外については、本市の人件費で類似団体平均の数値を上回っており、本年度は前年度と比べ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ポイント増となったが、類似団体平均を下回った。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これからも、公共施設の配置の最適化や事務事業の徹底した見直し、経常的な補助金の適正な支給額の判断など、行財政改革の取り組みにより、義務的経費ほか経常経費の削減に努める。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77</xdr:row>
      <xdr:rowOff>135164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1299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99786</xdr:rowOff>
    </xdr:from>
    <xdr:to>
      <xdr:col>78</xdr:col>
      <xdr:colOff>69850</xdr:colOff>
      <xdr:row>77</xdr:row>
      <xdr:rowOff>26307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3129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26307</xdr:rowOff>
    </xdr:from>
    <xdr:to>
      <xdr:col>73</xdr:col>
      <xdr:colOff>180975</xdr:colOff>
      <xdr:row>78</xdr:row>
      <xdr:rowOff>39914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227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15421</xdr:rowOff>
    </xdr:from>
    <xdr:to>
      <xdr:col>69</xdr:col>
      <xdr:colOff>92075</xdr:colOff>
      <xdr:row>78</xdr:row>
      <xdr:rowOff>39914</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217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10885</xdr:rowOff>
    </xdr:from>
    <xdr:to>
      <xdr:col>69</xdr:col>
      <xdr:colOff>142875</xdr:colOff>
      <xdr:row>74</xdr:row>
      <xdr:rowOff>112485</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100891</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48986</xdr:rowOff>
    </xdr:from>
    <xdr:to>
      <xdr:col>78</xdr:col>
      <xdr:colOff>120650</xdr:colOff>
      <xdr:row>76</xdr:row>
      <xdr:rowOff>150586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160762</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146957</xdr:rowOff>
    </xdr:from>
    <xdr:to>
      <xdr:col>74</xdr:col>
      <xdr:colOff>31750</xdr:colOff>
      <xdr:row>77</xdr:row>
      <xdr:rowOff>77107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61884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160564</xdr:rowOff>
    </xdr:from>
    <xdr:to>
      <xdr:col>69</xdr:col>
      <xdr:colOff>142875</xdr:colOff>
      <xdr:row>78</xdr:row>
      <xdr:rowOff>90714</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159804</xdr:rowOff>
    </xdr:from>
    <xdr:to>
      <xdr:col>29</xdr:col>
      <xdr:colOff>127000</xdr:colOff>
      <xdr:row>17</xdr:row>
      <xdr:rowOff>32664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50629"/>
          <a:ext cx="647700" cy="4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159804</xdr:rowOff>
    </xdr:from>
    <xdr:to>
      <xdr:col>26</xdr:col>
      <xdr:colOff>50800</xdr:colOff>
      <xdr:row>16</xdr:row>
      <xdr:rowOff>169901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0629"/>
          <a:ext cx="698500" cy="1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169901</xdr:rowOff>
    </xdr:from>
    <xdr:to>
      <xdr:col>22</xdr:col>
      <xdr:colOff>114300</xdr:colOff>
      <xdr:row>17</xdr:row>
      <xdr:rowOff>61887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0726"/>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61887</xdr:rowOff>
    </xdr:from>
    <xdr:to>
      <xdr:col>18</xdr:col>
      <xdr:colOff>177800</xdr:colOff>
      <xdr:row>17</xdr:row>
      <xdr:rowOff>110541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4162"/>
          <a:ext cx="698500" cy="4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151867</xdr:rowOff>
    </xdr:from>
    <xdr:to>
      <xdr:col>19</xdr:col>
      <xdr:colOff>38100</xdr:colOff>
      <xdr:row>16</xdr:row>
      <xdr:rowOff>82017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92194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113424</xdr:rowOff>
    </xdr:from>
    <xdr:to>
      <xdr:col>15</xdr:col>
      <xdr:colOff>101600</xdr:colOff>
      <xdr:row>17</xdr:row>
      <xdr:rowOff>43574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153314</xdr:rowOff>
    </xdr:from>
    <xdr:to>
      <xdr:col>29</xdr:col>
      <xdr:colOff>177800</xdr:colOff>
      <xdr:row>17</xdr:row>
      <xdr:rowOff>83464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125391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109004</xdr:rowOff>
    </xdr:from>
    <xdr:to>
      <xdr:col>26</xdr:col>
      <xdr:colOff>101600</xdr:colOff>
      <xdr:row>17</xdr:row>
      <xdr:rowOff>39154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49331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119101</xdr:rowOff>
    </xdr:from>
    <xdr:to>
      <xdr:col>22</xdr:col>
      <xdr:colOff>165100</xdr:colOff>
      <xdr:row>17</xdr:row>
      <xdr:rowOff>49251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59428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11087</xdr:rowOff>
    </xdr:from>
    <xdr:to>
      <xdr:col>19</xdr:col>
      <xdr:colOff>38100</xdr:colOff>
      <xdr:row>17</xdr:row>
      <xdr:rowOff>112687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97464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59741</xdr:rowOff>
    </xdr:from>
    <xdr:to>
      <xdr:col>15</xdr:col>
      <xdr:colOff>101600</xdr:colOff>
      <xdr:row>17</xdr:row>
      <xdr:rowOff>161341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146118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105016</xdr:rowOff>
    </xdr:from>
    <xdr:to>
      <xdr:col>29</xdr:col>
      <xdr:colOff>127000</xdr:colOff>
      <xdr:row>35</xdr:row>
      <xdr:rowOff>125476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5366"/>
          <a:ext cx="6477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125476</xdr:rowOff>
    </xdr:from>
    <xdr:to>
      <xdr:col>26</xdr:col>
      <xdr:colOff>50800</xdr:colOff>
      <xdr:row>35</xdr:row>
      <xdr:rowOff>223698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5826"/>
          <a:ext cx="698500" cy="9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153708</xdr:rowOff>
    </xdr:from>
    <xdr:to>
      <xdr:col>22</xdr:col>
      <xdr:colOff>114300</xdr:colOff>
      <xdr:row>35</xdr:row>
      <xdr:rowOff>223698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64058"/>
          <a:ext cx="698500" cy="6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153708</xdr:rowOff>
    </xdr:from>
    <xdr:to>
      <xdr:col>18</xdr:col>
      <xdr:colOff>177800</xdr:colOff>
      <xdr:row>35</xdr:row>
      <xdr:rowOff>177788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64058"/>
          <a:ext cx="698500" cy="2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188405</xdr:rowOff>
    </xdr:from>
    <xdr:to>
      <xdr:col>19</xdr:col>
      <xdr:colOff>38100</xdr:colOff>
      <xdr:row>35</xdr:row>
      <xdr:rowOff>290005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274782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159601</xdr:rowOff>
    </xdr:from>
    <xdr:to>
      <xdr:col>15</xdr:col>
      <xdr:colOff>101600</xdr:colOff>
      <xdr:row>35</xdr:row>
      <xdr:rowOff>261201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54216</xdr:rowOff>
    </xdr:from>
    <xdr:to>
      <xdr:col>29</xdr:col>
      <xdr:colOff>177800</xdr:colOff>
      <xdr:row>35</xdr:row>
      <xdr:rowOff>155816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4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242193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74676</xdr:rowOff>
    </xdr:from>
    <xdr:to>
      <xdr:col>26</xdr:col>
      <xdr:colOff>101600</xdr:colOff>
      <xdr:row>35</xdr:row>
      <xdr:rowOff>176276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186453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172898</xdr:rowOff>
    </xdr:from>
    <xdr:to>
      <xdr:col>22</xdr:col>
      <xdr:colOff>165100</xdr:colOff>
      <xdr:row>35</xdr:row>
      <xdr:rowOff>274498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284675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102908</xdr:rowOff>
    </xdr:from>
    <xdr:to>
      <xdr:col>19</xdr:col>
      <xdr:colOff>38100</xdr:colOff>
      <xdr:row>35</xdr:row>
      <xdr:rowOff>204508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126988</xdr:rowOff>
    </xdr:from>
    <xdr:to>
      <xdr:col>15</xdr:col>
      <xdr:colOff>101600</xdr:colOff>
      <xdr:row>35</xdr:row>
      <xdr:rowOff>228588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238765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268,517
261,620
368.16
117,044,216
110,772,992
4,748,175
57,336,904
42,149,900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85560</xdr:rowOff>
    </xdr:from>
    <xdr:to>
      <xdr:col>24</xdr:col>
      <xdr:colOff>63500</xdr:colOff>
      <xdr:row>35</xdr:row>
      <xdr:rowOff>128765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6310"/>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113525</xdr:rowOff>
    </xdr:from>
    <xdr:to>
      <xdr:col>19</xdr:col>
      <xdr:colOff>177800</xdr:colOff>
      <xdr:row>35</xdr:row>
      <xdr:rowOff>128765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142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113525</xdr:rowOff>
    </xdr:from>
    <xdr:to>
      <xdr:col>15</xdr:col>
      <xdr:colOff>50800</xdr:colOff>
      <xdr:row>36</xdr:row>
      <xdr:rowOff>8560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4275"/>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8560</xdr:rowOff>
    </xdr:from>
    <xdr:to>
      <xdr:col>10</xdr:col>
      <xdr:colOff>114300</xdr:colOff>
      <xdr:row>36</xdr:row>
      <xdr:rowOff>133528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0760"/>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58839</xdr:rowOff>
    </xdr:from>
    <xdr:to>
      <xdr:col>10</xdr:col>
      <xdr:colOff>165100</xdr:colOff>
      <xdr:row>35</xdr:row>
      <xdr:rowOff>160439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5516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140564</xdr:rowOff>
    </xdr:from>
    <xdr:to>
      <xdr:col>6</xdr:col>
      <xdr:colOff>38100</xdr:colOff>
      <xdr:row>37</xdr:row>
      <xdr:rowOff>70714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61841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34760</xdr:rowOff>
    </xdr:from>
    <xdr:to>
      <xdr:col>24</xdr:col>
      <xdr:colOff>114300</xdr:colOff>
      <xdr:row>35</xdr:row>
      <xdr:rowOff>136360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57637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8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77965</xdr:rowOff>
    </xdr:from>
    <xdr:to>
      <xdr:col>20</xdr:col>
      <xdr:colOff>38100</xdr:colOff>
      <xdr:row>36</xdr:row>
      <xdr:rowOff>8115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24642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62725</xdr:rowOff>
    </xdr:from>
    <xdr:to>
      <xdr:col>15</xdr:col>
      <xdr:colOff>101600</xdr:colOff>
      <xdr:row>35</xdr:row>
      <xdr:rowOff>164325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129210</xdr:rowOff>
    </xdr:from>
    <xdr:to>
      <xdr:col>10</xdr:col>
      <xdr:colOff>165100</xdr:colOff>
      <xdr:row>36</xdr:row>
      <xdr:rowOff>59360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50487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82728</xdr:rowOff>
    </xdr:from>
    <xdr:to>
      <xdr:col>6</xdr:col>
      <xdr:colOff>38100</xdr:colOff>
      <xdr:row>37</xdr:row>
      <xdr:rowOff>12878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29405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21152</xdr:rowOff>
    </xdr:from>
    <xdr:to>
      <xdr:col>24</xdr:col>
      <xdr:colOff>63500</xdr:colOff>
      <xdr:row>56</xdr:row>
      <xdr:rowOff>50223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2352"/>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21152</xdr:rowOff>
    </xdr:from>
    <xdr:to>
      <xdr:col>19</xdr:col>
      <xdr:colOff>177800</xdr:colOff>
      <xdr:row>56</xdr:row>
      <xdr:rowOff>23285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2235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23285</xdr:rowOff>
    </xdr:from>
    <xdr:to>
      <xdr:col>15</xdr:col>
      <xdr:colOff>50800</xdr:colOff>
      <xdr:row>57</xdr:row>
      <xdr:rowOff>21666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24485"/>
          <a:ext cx="889000" cy="16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21666</xdr:rowOff>
    </xdr:from>
    <xdr:to>
      <xdr:col>10</xdr:col>
      <xdr:colOff>114300</xdr:colOff>
      <xdr:row>57</xdr:row>
      <xdr:rowOff>109086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4316"/>
          <a:ext cx="8890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2489</xdr:rowOff>
    </xdr:from>
    <xdr:to>
      <xdr:col>10</xdr:col>
      <xdr:colOff>165100</xdr:colOff>
      <xdr:row>57</xdr:row>
      <xdr:rowOff>104089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95216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6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33427</xdr:rowOff>
    </xdr:from>
    <xdr:to>
      <xdr:col>6</xdr:col>
      <xdr:colOff>38100</xdr:colOff>
      <xdr:row>57</xdr:row>
      <xdr:rowOff>135027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151554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170873</xdr:rowOff>
    </xdr:from>
    <xdr:to>
      <xdr:col>24</xdr:col>
      <xdr:colOff>114300</xdr:colOff>
      <xdr:row>56</xdr:row>
      <xdr:rowOff>101023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22300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141802</xdr:rowOff>
    </xdr:from>
    <xdr:to>
      <xdr:col>20</xdr:col>
      <xdr:colOff>38100</xdr:colOff>
      <xdr:row>56</xdr:row>
      <xdr:rowOff>71952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63079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143935</xdr:rowOff>
    </xdr:from>
    <xdr:to>
      <xdr:col>15</xdr:col>
      <xdr:colOff>101600</xdr:colOff>
      <xdr:row>56</xdr:row>
      <xdr:rowOff>74085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90612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142316</xdr:rowOff>
    </xdr:from>
    <xdr:to>
      <xdr:col>10</xdr:col>
      <xdr:colOff>165100</xdr:colOff>
      <xdr:row>57</xdr:row>
      <xdr:rowOff>72466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88993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58286</xdr:rowOff>
    </xdr:from>
    <xdr:to>
      <xdr:col>6</xdr:col>
      <xdr:colOff>38100</xdr:colOff>
      <xdr:row>57</xdr:row>
      <xdr:rowOff>159886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151013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2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30886</xdr:rowOff>
    </xdr:from>
    <xdr:to>
      <xdr:col>24</xdr:col>
      <xdr:colOff>63500</xdr:colOff>
      <xdr:row>76</xdr:row>
      <xdr:rowOff>60300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61086"/>
          <a:ext cx="8382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60300</xdr:rowOff>
    </xdr:from>
    <xdr:to>
      <xdr:col>19</xdr:col>
      <xdr:colOff>177800</xdr:colOff>
      <xdr:row>76</xdr:row>
      <xdr:rowOff>128956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90500"/>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127279</xdr:rowOff>
    </xdr:from>
    <xdr:to>
      <xdr:col>15</xdr:col>
      <xdr:colOff>50800</xdr:colOff>
      <xdr:row>76</xdr:row>
      <xdr:rowOff>128956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5747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127279</xdr:rowOff>
    </xdr:from>
    <xdr:to>
      <xdr:col>10</xdr:col>
      <xdr:colOff>114300</xdr:colOff>
      <xdr:row>76</xdr:row>
      <xdr:rowOff>159283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5747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150318</xdr:rowOff>
    </xdr:from>
    <xdr:to>
      <xdr:col>10</xdr:col>
      <xdr:colOff>165100</xdr:colOff>
      <xdr:row>77</xdr:row>
      <xdr:rowOff>80468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71595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7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21997</xdr:rowOff>
    </xdr:from>
    <xdr:to>
      <xdr:col>6</xdr:col>
      <xdr:colOff>38100</xdr:colOff>
      <xdr:row>77</xdr:row>
      <xdr:rowOff>123597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114724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151536</xdr:rowOff>
    </xdr:from>
    <xdr:to>
      <xdr:col>24</xdr:col>
      <xdr:colOff>114300</xdr:colOff>
      <xdr:row>76</xdr:row>
      <xdr:rowOff>81686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2963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9500</xdr:rowOff>
    </xdr:from>
    <xdr:to>
      <xdr:col>20</xdr:col>
      <xdr:colOff>38100</xdr:colOff>
      <xdr:row>76</xdr:row>
      <xdr:rowOff>111100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1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78156</xdr:rowOff>
    </xdr:from>
    <xdr:to>
      <xdr:col>15</xdr:col>
      <xdr:colOff>101600</xdr:colOff>
      <xdr:row>77</xdr:row>
      <xdr:rowOff>8306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24833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76479</xdr:rowOff>
    </xdr:from>
    <xdr:to>
      <xdr:col>10</xdr:col>
      <xdr:colOff>165100</xdr:colOff>
      <xdr:row>77</xdr:row>
      <xdr:rowOff>6629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23156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8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108483</xdr:rowOff>
    </xdr:from>
    <xdr:to>
      <xdr:col>6</xdr:col>
      <xdr:colOff>38100</xdr:colOff>
      <xdr:row>77</xdr:row>
      <xdr:rowOff>38633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55160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162103</xdr:rowOff>
    </xdr:from>
    <xdr:to>
      <xdr:col>24</xdr:col>
      <xdr:colOff>63500</xdr:colOff>
      <xdr:row>97</xdr:row>
      <xdr:rowOff>73837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21303"/>
          <a:ext cx="838200" cy="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102095</xdr:rowOff>
    </xdr:from>
    <xdr:to>
      <xdr:col>19</xdr:col>
      <xdr:colOff>177800</xdr:colOff>
      <xdr:row>97</xdr:row>
      <xdr:rowOff>73837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61295"/>
          <a:ext cx="889000" cy="1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102095</xdr:rowOff>
    </xdr:from>
    <xdr:to>
      <xdr:col>15</xdr:col>
      <xdr:colOff>50800</xdr:colOff>
      <xdr:row>98</xdr:row>
      <xdr:rowOff>83223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61295"/>
          <a:ext cx="889000" cy="3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83223</xdr:rowOff>
    </xdr:from>
    <xdr:to>
      <xdr:col>10</xdr:col>
      <xdr:colOff>114300</xdr:colOff>
      <xdr:row>98</xdr:row>
      <xdr:rowOff>149061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85323"/>
          <a:ext cx="889000" cy="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33643</xdr:rowOff>
    </xdr:from>
    <xdr:to>
      <xdr:col>10</xdr:col>
      <xdr:colOff>165100</xdr:colOff>
      <xdr:row>99</xdr:row>
      <xdr:rowOff>135243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70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126370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70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57975</xdr:rowOff>
    </xdr:from>
    <xdr:to>
      <xdr:col>6</xdr:col>
      <xdr:colOff>38100</xdr:colOff>
      <xdr:row>99</xdr:row>
      <xdr:rowOff>159575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703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150702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1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111303</xdr:rowOff>
    </xdr:from>
    <xdr:to>
      <xdr:col>24</xdr:col>
      <xdr:colOff>114300</xdr:colOff>
      <xdr:row>97</xdr:row>
      <xdr:rowOff>41453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89730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23037</xdr:rowOff>
    </xdr:from>
    <xdr:to>
      <xdr:col>20</xdr:col>
      <xdr:colOff>38100</xdr:colOff>
      <xdr:row>97</xdr:row>
      <xdr:rowOff>124637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115764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51295</xdr:rowOff>
    </xdr:from>
    <xdr:to>
      <xdr:col>15</xdr:col>
      <xdr:colOff>101600</xdr:colOff>
      <xdr:row>96</xdr:row>
      <xdr:rowOff>152895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144022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0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32423</xdr:rowOff>
    </xdr:from>
    <xdr:to>
      <xdr:col>10</xdr:col>
      <xdr:colOff>165100</xdr:colOff>
      <xdr:row>98</xdr:row>
      <xdr:rowOff>134023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150550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60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98261</xdr:rowOff>
    </xdr:from>
    <xdr:to>
      <xdr:col>6</xdr:col>
      <xdr:colOff>38100</xdr:colOff>
      <xdr:row>99</xdr:row>
      <xdr:rowOff>28411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44938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96930</xdr:rowOff>
    </xdr:from>
    <xdr:to>
      <xdr:col>55</xdr:col>
      <xdr:colOff>0</xdr:colOff>
      <xdr:row>37</xdr:row>
      <xdr:rowOff>110798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40580"/>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96930</xdr:rowOff>
    </xdr:from>
    <xdr:to>
      <xdr:col>50</xdr:col>
      <xdr:colOff>114300</xdr:colOff>
      <xdr:row>37</xdr:row>
      <xdr:rowOff>101741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40580"/>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87285</xdr:rowOff>
    </xdr:from>
    <xdr:to>
      <xdr:col>45</xdr:col>
      <xdr:colOff>177800</xdr:colOff>
      <xdr:row>37</xdr:row>
      <xdr:rowOff>101741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02235"/>
          <a:ext cx="889000" cy="10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87285</xdr:rowOff>
    </xdr:from>
    <xdr:to>
      <xdr:col>41</xdr:col>
      <xdr:colOff>50800</xdr:colOff>
      <xdr:row>38</xdr:row>
      <xdr:rowOff>48924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02235"/>
          <a:ext cx="889000" cy="116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19667</xdr:rowOff>
    </xdr:from>
    <xdr:to>
      <xdr:col>41</xdr:col>
      <xdr:colOff>101600</xdr:colOff>
      <xdr:row>30</xdr:row>
      <xdr:rowOff>121267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137794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168464</xdr:rowOff>
    </xdr:from>
    <xdr:to>
      <xdr:col>36</xdr:col>
      <xdr:colOff>165100</xdr:colOff>
      <xdr:row>37</xdr:row>
      <xdr:rowOff>98614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115141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59998</xdr:rowOff>
    </xdr:from>
    <xdr:to>
      <xdr:col>55</xdr:col>
      <xdr:colOff>50800</xdr:colOff>
      <xdr:row>37</xdr:row>
      <xdr:rowOff>161598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38425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46130</xdr:rowOff>
    </xdr:from>
    <xdr:to>
      <xdr:col>50</xdr:col>
      <xdr:colOff>165100</xdr:colOff>
      <xdr:row>37</xdr:row>
      <xdr:rowOff>147730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8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50941</xdr:rowOff>
    </xdr:from>
    <xdr:to>
      <xdr:col>46</xdr:col>
      <xdr:colOff>38100</xdr:colOff>
      <xdr:row>37</xdr:row>
      <xdr:rowOff>152541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9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36485</xdr:rowOff>
    </xdr:from>
    <xdr:to>
      <xdr:col>41</xdr:col>
      <xdr:colOff>101600</xdr:colOff>
      <xdr:row>31</xdr:row>
      <xdr:rowOff>138085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3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129212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4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169574</xdr:rowOff>
    </xdr:from>
    <xdr:to>
      <xdr:col>36</xdr:col>
      <xdr:colOff>165100</xdr:colOff>
      <xdr:row>38</xdr:row>
      <xdr:rowOff>99724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90851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788</xdr:rowOff>
    </xdr:from>
    <xdr:to>
      <xdr:col>55</xdr:col>
      <xdr:colOff>0</xdr:colOff>
      <xdr:row>57</xdr:row>
      <xdr:rowOff>11265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73438"/>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788</xdr:rowOff>
    </xdr:from>
    <xdr:to>
      <xdr:col>50</xdr:col>
      <xdr:colOff>114300</xdr:colOff>
      <xdr:row>58</xdr:row>
      <xdr:rowOff>53689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73438"/>
          <a:ext cx="889000" cy="22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158045</xdr:rowOff>
    </xdr:from>
    <xdr:to>
      <xdr:col>45</xdr:col>
      <xdr:colOff>177800</xdr:colOff>
      <xdr:row>58</xdr:row>
      <xdr:rowOff>53689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30695"/>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133680</xdr:rowOff>
    </xdr:from>
    <xdr:to>
      <xdr:col>41</xdr:col>
      <xdr:colOff>50800</xdr:colOff>
      <xdr:row>57</xdr:row>
      <xdr:rowOff>158045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34880"/>
          <a:ext cx="889000" cy="19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131915</xdr:rowOff>
    </xdr:from>
    <xdr:to>
      <xdr:col>55</xdr:col>
      <xdr:colOff>50800</xdr:colOff>
      <xdr:row>57</xdr:row>
      <xdr:rowOff>62065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154792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121438</xdr:rowOff>
    </xdr:from>
    <xdr:to>
      <xdr:col>50</xdr:col>
      <xdr:colOff>165100</xdr:colOff>
      <xdr:row>57</xdr:row>
      <xdr:rowOff>51588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68115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2889</xdr:rowOff>
    </xdr:from>
    <xdr:to>
      <xdr:col>46</xdr:col>
      <xdr:colOff>38100</xdr:colOff>
      <xdr:row>58</xdr:row>
      <xdr:rowOff>104489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95616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107245</xdr:rowOff>
    </xdr:from>
    <xdr:to>
      <xdr:col>41</xdr:col>
      <xdr:colOff>101600</xdr:colOff>
      <xdr:row>58</xdr:row>
      <xdr:rowOff>37395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28522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82880</xdr:rowOff>
    </xdr:from>
    <xdr:to>
      <xdr:col>36</xdr:col>
      <xdr:colOff>165100</xdr:colOff>
      <xdr:row>57</xdr:row>
      <xdr:rowOff>13030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4157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7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123774</xdr:rowOff>
    </xdr:from>
    <xdr:to>
      <xdr:col>55</xdr:col>
      <xdr:colOff>0</xdr:colOff>
      <xdr:row>77</xdr:row>
      <xdr:rowOff>64491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53974"/>
          <a:ext cx="838200" cy="1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64491</xdr:rowOff>
    </xdr:from>
    <xdr:to>
      <xdr:col>50</xdr:col>
      <xdr:colOff>114300</xdr:colOff>
      <xdr:row>77</xdr:row>
      <xdr:rowOff>134480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66141"/>
          <a:ext cx="889000" cy="6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40297</xdr:rowOff>
    </xdr:from>
    <xdr:to>
      <xdr:col>45</xdr:col>
      <xdr:colOff>177800</xdr:colOff>
      <xdr:row>77</xdr:row>
      <xdr:rowOff>134480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70497"/>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40297</xdr:rowOff>
    </xdr:from>
    <xdr:to>
      <xdr:col>41</xdr:col>
      <xdr:colOff>50800</xdr:colOff>
      <xdr:row>77</xdr:row>
      <xdr:rowOff>36182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070497"/>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119570</xdr:rowOff>
    </xdr:from>
    <xdr:to>
      <xdr:col>41</xdr:col>
      <xdr:colOff>101600</xdr:colOff>
      <xdr:row>75</xdr:row>
      <xdr:rowOff>49720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8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66247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5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58001</xdr:rowOff>
    </xdr:from>
    <xdr:to>
      <xdr:col>36</xdr:col>
      <xdr:colOff>165100</xdr:colOff>
      <xdr:row>75</xdr:row>
      <xdr:rowOff>159601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1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4678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72974</xdr:rowOff>
    </xdr:from>
    <xdr:to>
      <xdr:col>55</xdr:col>
      <xdr:colOff>50800</xdr:colOff>
      <xdr:row>77</xdr:row>
      <xdr:rowOff>3124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95851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9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13691</xdr:rowOff>
    </xdr:from>
    <xdr:to>
      <xdr:col>50</xdr:col>
      <xdr:colOff>165100</xdr:colOff>
      <xdr:row>77</xdr:row>
      <xdr:rowOff>115291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131818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299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83680</xdr:rowOff>
    </xdr:from>
    <xdr:to>
      <xdr:col>46</xdr:col>
      <xdr:colOff>38100</xdr:colOff>
      <xdr:row>78</xdr:row>
      <xdr:rowOff>13830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4957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3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160947</xdr:rowOff>
    </xdr:from>
    <xdr:to>
      <xdr:col>41</xdr:col>
      <xdr:colOff>101600</xdr:colOff>
      <xdr:row>76</xdr:row>
      <xdr:rowOff>91097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0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156832</xdr:rowOff>
    </xdr:from>
    <xdr:to>
      <xdr:col>36</xdr:col>
      <xdr:colOff>165100</xdr:colOff>
      <xdr:row>77</xdr:row>
      <xdr:rowOff>86982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78109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2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38407</xdr:rowOff>
    </xdr:from>
    <xdr:to>
      <xdr:col>55</xdr:col>
      <xdr:colOff>0</xdr:colOff>
      <xdr:row>95</xdr:row>
      <xdr:rowOff>110897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326157"/>
          <a:ext cx="838200" cy="7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38407</xdr:rowOff>
    </xdr:from>
    <xdr:to>
      <xdr:col>50</xdr:col>
      <xdr:colOff>114300</xdr:colOff>
      <xdr:row>96</xdr:row>
      <xdr:rowOff>56855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26157"/>
          <a:ext cx="889000" cy="18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56855</xdr:rowOff>
    </xdr:from>
    <xdr:to>
      <xdr:col>45</xdr:col>
      <xdr:colOff>177800</xdr:colOff>
      <xdr:row>97</xdr:row>
      <xdr:rowOff>12302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16055"/>
          <a:ext cx="889000" cy="1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143563</xdr:rowOff>
    </xdr:from>
    <xdr:to>
      <xdr:col>41</xdr:col>
      <xdr:colOff>50800</xdr:colOff>
      <xdr:row>97</xdr:row>
      <xdr:rowOff>12302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259863"/>
          <a:ext cx="889000" cy="38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60097</xdr:rowOff>
    </xdr:from>
    <xdr:to>
      <xdr:col>55</xdr:col>
      <xdr:colOff>50800</xdr:colOff>
      <xdr:row>95</xdr:row>
      <xdr:rowOff>161697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82974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159057</xdr:rowOff>
    </xdr:from>
    <xdr:to>
      <xdr:col>50</xdr:col>
      <xdr:colOff>165100</xdr:colOff>
      <xdr:row>95</xdr:row>
      <xdr:rowOff>89207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105734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5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6055</xdr:rowOff>
    </xdr:from>
    <xdr:to>
      <xdr:col>46</xdr:col>
      <xdr:colOff>38100</xdr:colOff>
      <xdr:row>96</xdr:row>
      <xdr:rowOff>107655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6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98782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55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132952</xdr:rowOff>
    </xdr:from>
    <xdr:to>
      <xdr:col>41</xdr:col>
      <xdr:colOff>101600</xdr:colOff>
      <xdr:row>97</xdr:row>
      <xdr:rowOff>63102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54229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92763</xdr:rowOff>
    </xdr:from>
    <xdr:to>
      <xdr:col>36</xdr:col>
      <xdr:colOff>165100</xdr:colOff>
      <xdr:row>95</xdr:row>
      <xdr:rowOff>22913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0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14040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152044</xdr:rowOff>
    </xdr:from>
    <xdr:to>
      <xdr:col>85</xdr:col>
      <xdr:colOff>127000</xdr:colOff>
      <xdr:row>37</xdr:row>
      <xdr:rowOff>111125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152794"/>
          <a:ext cx="838200" cy="3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158996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2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37287</xdr:rowOff>
    </xdr:from>
    <xdr:to>
      <xdr:col>81</xdr:col>
      <xdr:colOff>50800</xdr:colOff>
      <xdr:row>37</xdr:row>
      <xdr:rowOff>111125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209487"/>
          <a:ext cx="889000" cy="2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120269</xdr:rowOff>
    </xdr:from>
    <xdr:to>
      <xdr:col>76</xdr:col>
      <xdr:colOff>114300</xdr:colOff>
      <xdr:row>36</xdr:row>
      <xdr:rowOff>37287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5435219"/>
          <a:ext cx="889000" cy="7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152823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120269</xdr:rowOff>
    </xdr:from>
    <xdr:to>
      <xdr:col>71</xdr:col>
      <xdr:colOff>177800</xdr:colOff>
      <xdr:row>32</xdr:row>
      <xdr:rowOff>35001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54352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55753</xdr:rowOff>
    </xdr:from>
    <xdr:to>
      <xdr:col>72</xdr:col>
      <xdr:colOff>38100</xdr:colOff>
      <xdr:row>32</xdr:row>
      <xdr:rowOff>157353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554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148480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56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13691</xdr:rowOff>
    </xdr:from>
    <xdr:to>
      <xdr:col>67</xdr:col>
      <xdr:colOff>101600</xdr:colOff>
      <xdr:row>34</xdr:row>
      <xdr:rowOff>115291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584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106418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59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101244</xdr:rowOff>
    </xdr:from>
    <xdr:to>
      <xdr:col>85</xdr:col>
      <xdr:colOff>177800</xdr:colOff>
      <xdr:row>36</xdr:row>
      <xdr:rowOff>31394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124121</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9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60325</xdr:rowOff>
    </xdr:from>
    <xdr:to>
      <xdr:col>81</xdr:col>
      <xdr:colOff>101600</xdr:colOff>
      <xdr:row>37</xdr:row>
      <xdr:rowOff>161925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7002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179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157937</xdr:rowOff>
    </xdr:from>
    <xdr:to>
      <xdr:col>76</xdr:col>
      <xdr:colOff>165100</xdr:colOff>
      <xdr:row>36</xdr:row>
      <xdr:rowOff>88087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104614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59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69469</xdr:rowOff>
    </xdr:from>
    <xdr:to>
      <xdr:col>72</xdr:col>
      <xdr:colOff>38100</xdr:colOff>
      <xdr:row>31</xdr:row>
      <xdr:rowOff>171069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3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16146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515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155651</xdr:rowOff>
    </xdr:from>
    <xdr:to>
      <xdr:col>67</xdr:col>
      <xdr:colOff>101600</xdr:colOff>
      <xdr:row>32</xdr:row>
      <xdr:rowOff>85801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4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102328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524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130575</xdr:rowOff>
    </xdr:from>
    <xdr:to>
      <xdr:col>85</xdr:col>
      <xdr:colOff>127000</xdr:colOff>
      <xdr:row>76</xdr:row>
      <xdr:rowOff>141185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60775"/>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130575</xdr:rowOff>
    </xdr:from>
    <xdr:to>
      <xdr:col>81</xdr:col>
      <xdr:colOff>50800</xdr:colOff>
      <xdr:row>76</xdr:row>
      <xdr:rowOff>157265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60775"/>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136709</xdr:rowOff>
    </xdr:from>
    <xdr:to>
      <xdr:col>76</xdr:col>
      <xdr:colOff>114300</xdr:colOff>
      <xdr:row>76</xdr:row>
      <xdr:rowOff>157265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6690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127908</xdr:rowOff>
    </xdr:from>
    <xdr:to>
      <xdr:col>71</xdr:col>
      <xdr:colOff>177800</xdr:colOff>
      <xdr:row>76</xdr:row>
      <xdr:rowOff>136709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5810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169063</xdr:rowOff>
    </xdr:from>
    <xdr:to>
      <xdr:col>72</xdr:col>
      <xdr:colOff>38100</xdr:colOff>
      <xdr:row>75</xdr:row>
      <xdr:rowOff>99213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115740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148622</xdr:rowOff>
    </xdr:from>
    <xdr:to>
      <xdr:col>67</xdr:col>
      <xdr:colOff>101600</xdr:colOff>
      <xdr:row>75</xdr:row>
      <xdr:rowOff>78772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90385</xdr:rowOff>
    </xdr:from>
    <xdr:to>
      <xdr:col>85</xdr:col>
      <xdr:colOff>177800</xdr:colOff>
      <xdr:row>77</xdr:row>
      <xdr:rowOff>20535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68812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79775</xdr:rowOff>
    </xdr:from>
    <xdr:to>
      <xdr:col>81</xdr:col>
      <xdr:colOff>101600</xdr:colOff>
      <xdr:row>77</xdr:row>
      <xdr:rowOff>9925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106465</xdr:rowOff>
    </xdr:from>
    <xdr:to>
      <xdr:col>76</xdr:col>
      <xdr:colOff>165100</xdr:colOff>
      <xdr:row>77</xdr:row>
      <xdr:rowOff>36615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27742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85909</xdr:rowOff>
    </xdr:from>
    <xdr:to>
      <xdr:col>72</xdr:col>
      <xdr:colOff>38100</xdr:colOff>
      <xdr:row>77</xdr:row>
      <xdr:rowOff>16059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7186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0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77108</xdr:rowOff>
    </xdr:from>
    <xdr:to>
      <xdr:col>67</xdr:col>
      <xdr:colOff>101600</xdr:colOff>
      <xdr:row>77</xdr:row>
      <xdr:rowOff>7258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169835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140615</xdr:rowOff>
    </xdr:from>
    <xdr:to>
      <xdr:col>85</xdr:col>
      <xdr:colOff>127000</xdr:colOff>
      <xdr:row>98</xdr:row>
      <xdr:rowOff>124450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99815"/>
          <a:ext cx="838200" cy="3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130459</xdr:rowOff>
    </xdr:from>
    <xdr:to>
      <xdr:col>81</xdr:col>
      <xdr:colOff>50800</xdr:colOff>
      <xdr:row>98</xdr:row>
      <xdr:rowOff>124450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418209"/>
          <a:ext cx="889000" cy="50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130459</xdr:rowOff>
    </xdr:from>
    <xdr:to>
      <xdr:col>76</xdr:col>
      <xdr:colOff>114300</xdr:colOff>
      <xdr:row>99</xdr:row>
      <xdr:rowOff>70238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18209"/>
          <a:ext cx="889000" cy="62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135553</xdr:rowOff>
    </xdr:from>
    <xdr:to>
      <xdr:col>71</xdr:col>
      <xdr:colOff>177800</xdr:colOff>
      <xdr:row>99</xdr:row>
      <xdr:rowOff>70238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6620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158525</xdr:rowOff>
    </xdr:from>
    <xdr:to>
      <xdr:col>72</xdr:col>
      <xdr:colOff>38100</xdr:colOff>
      <xdr:row>97</xdr:row>
      <xdr:rowOff>88675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105202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xdr:rowOff>
    </xdr:from>
    <xdr:to>
      <xdr:col>67</xdr:col>
      <xdr:colOff>101600</xdr:colOff>
      <xdr:row>98</xdr:row>
      <xdr:rowOff>102130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93257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89815</xdr:rowOff>
    </xdr:from>
    <xdr:to>
      <xdr:col>85</xdr:col>
      <xdr:colOff>177800</xdr:colOff>
      <xdr:row>97</xdr:row>
      <xdr:rowOff>19965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112692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73650</xdr:rowOff>
    </xdr:from>
    <xdr:to>
      <xdr:col>81</xdr:col>
      <xdr:colOff>101600</xdr:colOff>
      <xdr:row>99</xdr:row>
      <xdr:rowOff>3800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166377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79659</xdr:rowOff>
    </xdr:from>
    <xdr:to>
      <xdr:col>76</xdr:col>
      <xdr:colOff>165100</xdr:colOff>
      <xdr:row>96</xdr:row>
      <xdr:rowOff>9809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3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26336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1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19438</xdr:rowOff>
    </xdr:from>
    <xdr:to>
      <xdr:col>72</xdr:col>
      <xdr:colOff>38100</xdr:colOff>
      <xdr:row>99</xdr:row>
      <xdr:rowOff>121038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112165</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7085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84753</xdr:rowOff>
    </xdr:from>
    <xdr:to>
      <xdr:col>67</xdr:col>
      <xdr:colOff>101600</xdr:colOff>
      <xdr:row>98</xdr:row>
      <xdr:rowOff>14903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31430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49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166152</xdr:rowOff>
    </xdr:from>
    <xdr:to>
      <xdr:col>116</xdr:col>
      <xdr:colOff>63500</xdr:colOff>
      <xdr:row>34</xdr:row>
      <xdr:rowOff>10704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8240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134600</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78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164846</xdr:rowOff>
    </xdr:from>
    <xdr:to>
      <xdr:col>111</xdr:col>
      <xdr:colOff>177800</xdr:colOff>
      <xdr:row>34</xdr:row>
      <xdr:rowOff>10704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651246"/>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38588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55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164846</xdr:rowOff>
    </xdr:from>
    <xdr:to>
      <xdr:col>107</xdr:col>
      <xdr:colOff>50800</xdr:colOff>
      <xdr:row>34</xdr:row>
      <xdr:rowOff>166479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651246"/>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18994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166479</xdr:rowOff>
    </xdr:from>
    <xdr:to>
      <xdr:col>102</xdr:col>
      <xdr:colOff>114300</xdr:colOff>
      <xdr:row>35</xdr:row>
      <xdr:rowOff>105084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995779"/>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91513</xdr:rowOff>
    </xdr:from>
    <xdr:to>
      <xdr:col>102</xdr:col>
      <xdr:colOff>165100</xdr:colOff>
      <xdr:row>34</xdr:row>
      <xdr:rowOff>21663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5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38190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xdr:rowOff>
    </xdr:from>
    <xdr:to>
      <xdr:col>98</xdr:col>
      <xdr:colOff>38100</xdr:colOff>
      <xdr:row>35</xdr:row>
      <xdr:rowOff>112776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129303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115352</xdr:rowOff>
    </xdr:from>
    <xdr:to>
      <xdr:col>116</xdr:col>
      <xdr:colOff>114300</xdr:colOff>
      <xdr:row>34</xdr:row>
      <xdr:rowOff>45502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7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138229</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6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131354</xdr:rowOff>
    </xdr:from>
    <xdr:to>
      <xdr:col>112</xdr:col>
      <xdr:colOff>38100</xdr:colOff>
      <xdr:row>34</xdr:row>
      <xdr:rowOff>61504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7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78031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5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114046</xdr:rowOff>
    </xdr:from>
    <xdr:to>
      <xdr:col>107</xdr:col>
      <xdr:colOff>101600</xdr:colOff>
      <xdr:row>33</xdr:row>
      <xdr:rowOff>44196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60723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115679</xdr:rowOff>
    </xdr:from>
    <xdr:to>
      <xdr:col>102</xdr:col>
      <xdr:colOff>165100</xdr:colOff>
      <xdr:row>35</xdr:row>
      <xdr:rowOff>45829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9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36956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0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54284</xdr:rowOff>
    </xdr:from>
    <xdr:to>
      <xdr:col>98</xdr:col>
      <xdr:colOff>38100</xdr:colOff>
      <xdr:row>35</xdr:row>
      <xdr:rowOff>155884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147011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1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83203</xdr:rowOff>
    </xdr:from>
    <xdr:to>
      <xdr:col>116</xdr:col>
      <xdr:colOff>63500</xdr:colOff>
      <xdr:row>55</xdr:row>
      <xdr:rowOff>85816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512953"/>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85816</xdr:rowOff>
    </xdr:from>
    <xdr:to>
      <xdr:col>111</xdr:col>
      <xdr:colOff>177800</xdr:colOff>
      <xdr:row>55</xdr:row>
      <xdr:rowOff>89953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51556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81244</xdr:rowOff>
    </xdr:from>
    <xdr:to>
      <xdr:col>107</xdr:col>
      <xdr:colOff>50800</xdr:colOff>
      <xdr:row>55</xdr:row>
      <xdr:rowOff>89953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51099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81244</xdr:rowOff>
    </xdr:from>
    <xdr:to>
      <xdr:col>102</xdr:col>
      <xdr:colOff>114300</xdr:colOff>
      <xdr:row>55</xdr:row>
      <xdr:rowOff>83748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51099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122646</xdr:rowOff>
    </xdr:from>
    <xdr:to>
      <xdr:col>102</xdr:col>
      <xdr:colOff>165100</xdr:colOff>
      <xdr:row>54</xdr:row>
      <xdr:rowOff>52796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2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69323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89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128742</xdr:rowOff>
    </xdr:from>
    <xdr:to>
      <xdr:col>98</xdr:col>
      <xdr:colOff>38100</xdr:colOff>
      <xdr:row>54</xdr:row>
      <xdr:rowOff>58892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2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75419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89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32403</xdr:rowOff>
    </xdr:from>
    <xdr:to>
      <xdr:col>116</xdr:col>
      <xdr:colOff>114300</xdr:colOff>
      <xdr:row>55</xdr:row>
      <xdr:rowOff>134003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55280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1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35016</xdr:rowOff>
    </xdr:from>
    <xdr:to>
      <xdr:col>112</xdr:col>
      <xdr:colOff>38100</xdr:colOff>
      <xdr:row>55</xdr:row>
      <xdr:rowOff>136616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4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153143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2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39153</xdr:rowOff>
    </xdr:from>
    <xdr:to>
      <xdr:col>107</xdr:col>
      <xdr:colOff>101600</xdr:colOff>
      <xdr:row>55</xdr:row>
      <xdr:rowOff>140753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4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157280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24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30444</xdr:rowOff>
    </xdr:from>
    <xdr:to>
      <xdr:col>102</xdr:col>
      <xdr:colOff>165100</xdr:colOff>
      <xdr:row>55</xdr:row>
      <xdr:rowOff>132044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123171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32948</xdr:rowOff>
    </xdr:from>
    <xdr:to>
      <xdr:col>98</xdr:col>
      <xdr:colOff>38100</xdr:colOff>
      <xdr:row>55</xdr:row>
      <xdr:rowOff>134548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4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125675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76652</xdr:rowOff>
    </xdr:from>
    <xdr:to>
      <xdr:col>116</xdr:col>
      <xdr:colOff>63500</xdr:colOff>
      <xdr:row>75</xdr:row>
      <xdr:rowOff>159406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35402"/>
          <a:ext cx="838200" cy="8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159406</xdr:rowOff>
    </xdr:from>
    <xdr:to>
      <xdr:col>111</xdr:col>
      <xdr:colOff>177800</xdr:colOff>
      <xdr:row>76</xdr:row>
      <xdr:rowOff>22794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18156"/>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22794</xdr:rowOff>
    </xdr:from>
    <xdr:to>
      <xdr:col>107</xdr:col>
      <xdr:colOff>50800</xdr:colOff>
      <xdr:row>76</xdr:row>
      <xdr:rowOff>43231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52994"/>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43231</xdr:rowOff>
    </xdr:from>
    <xdr:to>
      <xdr:col>102</xdr:col>
      <xdr:colOff>114300</xdr:colOff>
      <xdr:row>76</xdr:row>
      <xdr:rowOff>115103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73431"/>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40711</xdr:rowOff>
    </xdr:from>
    <xdr:to>
      <xdr:col>102</xdr:col>
      <xdr:colOff>165100</xdr:colOff>
      <xdr:row>75</xdr:row>
      <xdr:rowOff>142311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158838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156291</xdr:rowOff>
    </xdr:from>
    <xdr:to>
      <xdr:col>98</xdr:col>
      <xdr:colOff>38100</xdr:colOff>
      <xdr:row>75</xdr:row>
      <xdr:rowOff>86441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102968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25852</xdr:rowOff>
    </xdr:from>
    <xdr:to>
      <xdr:col>116</xdr:col>
      <xdr:colOff>114300</xdr:colOff>
      <xdr:row>75</xdr:row>
      <xdr:rowOff>127452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4279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108605</xdr:rowOff>
    </xdr:from>
    <xdr:to>
      <xdr:col>112</xdr:col>
      <xdr:colOff>38100</xdr:colOff>
      <xdr:row>76</xdr:row>
      <xdr:rowOff>38754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67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29883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143444</xdr:rowOff>
    </xdr:from>
    <xdr:to>
      <xdr:col>107</xdr:col>
      <xdr:colOff>101600</xdr:colOff>
      <xdr:row>76</xdr:row>
      <xdr:rowOff>73594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64721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9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163881</xdr:rowOff>
    </xdr:from>
    <xdr:to>
      <xdr:col>102</xdr:col>
      <xdr:colOff>165100</xdr:colOff>
      <xdr:row>76</xdr:row>
      <xdr:rowOff>94031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85158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64303</xdr:rowOff>
    </xdr:from>
    <xdr:to>
      <xdr:col>98</xdr:col>
      <xdr:colOff>38100</xdr:colOff>
      <xdr:row>76</xdr:row>
      <xdr:rowOff>165903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157030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412,536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円である。類似団体と比較して本市の人口規模は大きく、１人あたりコストは類似団体平均額よりも低くなる傾向にある。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について比較すると、人件費、物件費、維持補修費、普通建設事業費は類似団体平均額を上回っているが、これは類似団体の他市に比べて本市の市域が広域であり、市内各地域に施設及び人員を配置していることが要因である。また普通建設事業費は、八幡椎津線（平田）整備事業等の実施により増加しているが、その他の現有施設についても老朽化が著しいことから、今後も改修に多くの経費を要することが想定される。物件費は、維持管理費の高騰や業務のアウトソーシング化等により増加傾向である。これらについては、公共施設配置の最適化の検討とともに、行財政改革大綱による支出の合理化、効率化を推進し、歳出の適正化を図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国費を財源とする給付事業があったため増加しているが、その他の扶助費についても年々増加している状況であるため、生活保護の自立助長への取り組みや市単独扶助費の見直しなどにより引き続き適正化を図っていく。積立金の増加は、拠点形成の推進のため拠点整備備基金に積み立てたものである。投資及び出資金は、農業集落排水事業の企業会計移行による出資金の増によるものである。貸付金は例年実施している中小企業安定化経営基盤強化等に係るものである。その他の項目は類似団体と比較して低い数値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268,517
261,620
368.16
117,044,216
110,772,992
4,748,175
57,336,904
42,149,900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34544</xdr:rowOff>
    </xdr:from>
    <xdr:to>
      <xdr:col>24</xdr:col>
      <xdr:colOff>63500</xdr:colOff>
      <xdr:row>36</xdr:row>
      <xdr:rowOff>64719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6744"/>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22657</xdr:rowOff>
    </xdr:from>
    <xdr:to>
      <xdr:col>19</xdr:col>
      <xdr:colOff>177800</xdr:colOff>
      <xdr:row>36</xdr:row>
      <xdr:rowOff>64719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485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22657</xdr:rowOff>
    </xdr:from>
    <xdr:to>
      <xdr:col>15</xdr:col>
      <xdr:colOff>50800</xdr:colOff>
      <xdr:row>36</xdr:row>
      <xdr:rowOff>60147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485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47346</xdr:rowOff>
    </xdr:from>
    <xdr:to>
      <xdr:col>10</xdr:col>
      <xdr:colOff>114300</xdr:colOff>
      <xdr:row>36</xdr:row>
      <xdr:rowOff>60147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954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64211</xdr:rowOff>
    </xdr:from>
    <xdr:to>
      <xdr:col>10</xdr:col>
      <xdr:colOff>165100</xdr:colOff>
      <xdr:row>34</xdr:row>
      <xdr:rowOff>165811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10888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66954</xdr:rowOff>
    </xdr:from>
    <xdr:to>
      <xdr:col>6</xdr:col>
      <xdr:colOff>38100</xdr:colOff>
      <xdr:row>34</xdr:row>
      <xdr:rowOff>168554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xdr:rowOff>
    </xdr:from>
    <xdr:to>
      <xdr:col>20</xdr:col>
      <xdr:colOff>38100</xdr:colOff>
      <xdr:row>36</xdr:row>
      <xdr:rowOff>115519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106646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143307</xdr:rowOff>
    </xdr:from>
    <xdr:to>
      <xdr:col>15</xdr:col>
      <xdr:colOff>101600</xdr:colOff>
      <xdr:row>36</xdr:row>
      <xdr:rowOff>73457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64584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9347</xdr:rowOff>
    </xdr:from>
    <xdr:to>
      <xdr:col>10</xdr:col>
      <xdr:colOff>165100</xdr:colOff>
      <xdr:row>36</xdr:row>
      <xdr:rowOff>110947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102074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167996</xdr:rowOff>
    </xdr:from>
    <xdr:to>
      <xdr:col>6</xdr:col>
      <xdr:colOff>38100</xdr:colOff>
      <xdr:row>36</xdr:row>
      <xdr:rowOff>98146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89273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7841</xdr:rowOff>
    </xdr:from>
    <xdr:to>
      <xdr:col>24</xdr:col>
      <xdr:colOff>63500</xdr:colOff>
      <xdr:row>57</xdr:row>
      <xdr:rowOff>18074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80491"/>
          <a:ext cx="8382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23898</xdr:rowOff>
    </xdr:from>
    <xdr:to>
      <xdr:col>19</xdr:col>
      <xdr:colOff>177800</xdr:colOff>
      <xdr:row>57</xdr:row>
      <xdr:rowOff>7841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25098"/>
          <a:ext cx="889000" cy="15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167143</xdr:rowOff>
    </xdr:from>
    <xdr:to>
      <xdr:col>15</xdr:col>
      <xdr:colOff>50800</xdr:colOff>
      <xdr:row>56</xdr:row>
      <xdr:rowOff>23898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39643"/>
          <a:ext cx="889000" cy="88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167143</xdr:rowOff>
    </xdr:from>
    <xdr:to>
      <xdr:col>10</xdr:col>
      <xdr:colOff>114300</xdr:colOff>
      <xdr:row>56</xdr:row>
      <xdr:rowOff>153024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39643"/>
          <a:ext cx="889000" cy="10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111140</xdr:rowOff>
    </xdr:from>
    <xdr:to>
      <xdr:col>10</xdr:col>
      <xdr:colOff>165100</xdr:colOff>
      <xdr:row>50</xdr:row>
      <xdr:rowOff>41290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51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57817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2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93592</xdr:rowOff>
    </xdr:from>
    <xdr:to>
      <xdr:col>6</xdr:col>
      <xdr:colOff>38100</xdr:colOff>
      <xdr:row>57</xdr:row>
      <xdr:rowOff>23742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138724</xdr:rowOff>
    </xdr:from>
    <xdr:to>
      <xdr:col>24</xdr:col>
      <xdr:colOff>114300</xdr:colOff>
      <xdr:row>57</xdr:row>
      <xdr:rowOff>68874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117151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128491</xdr:rowOff>
    </xdr:from>
    <xdr:to>
      <xdr:col>20</xdr:col>
      <xdr:colOff>38100</xdr:colOff>
      <xdr:row>57</xdr:row>
      <xdr:rowOff>58641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49768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144548</xdr:rowOff>
    </xdr:from>
    <xdr:to>
      <xdr:col>15</xdr:col>
      <xdr:colOff>101600</xdr:colOff>
      <xdr:row>56</xdr:row>
      <xdr:rowOff>74698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91225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34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116343</xdr:rowOff>
    </xdr:from>
    <xdr:to>
      <xdr:col>10</xdr:col>
      <xdr:colOff>165100</xdr:colOff>
      <xdr:row>51</xdr:row>
      <xdr:rowOff>46493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37620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8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102224</xdr:rowOff>
    </xdr:from>
    <xdr:to>
      <xdr:col>6</xdr:col>
      <xdr:colOff>38100</xdr:colOff>
      <xdr:row>57</xdr:row>
      <xdr:rowOff>32374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23501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106836</xdr:rowOff>
    </xdr:from>
    <xdr:to>
      <xdr:col>24</xdr:col>
      <xdr:colOff>62865</xdr:colOff>
      <xdr:row>77</xdr:row>
      <xdr:rowOff>85303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36886"/>
          <a:ext cx="1270" cy="135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89130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85303</xdr:rowOff>
    </xdr:from>
    <xdr:to>
      <xdr:col>24</xdr:col>
      <xdr:colOff>152400</xdr:colOff>
      <xdr:row>77</xdr:row>
      <xdr:rowOff>85303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8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53513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106836</xdr:rowOff>
    </xdr:from>
    <xdr:to>
      <xdr:col>24</xdr:col>
      <xdr:colOff>152400</xdr:colOff>
      <xdr:row>69</xdr:row>
      <xdr:rowOff>106836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80003</xdr:rowOff>
    </xdr:from>
    <xdr:to>
      <xdr:col>24</xdr:col>
      <xdr:colOff>63500</xdr:colOff>
      <xdr:row>76</xdr:row>
      <xdr:rowOff>83508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38753"/>
          <a:ext cx="8382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84617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0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61740</xdr:rowOff>
    </xdr:from>
    <xdr:to>
      <xdr:col>24</xdr:col>
      <xdr:colOff>114300</xdr:colOff>
      <xdr:row>74</xdr:row>
      <xdr:rowOff>163340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7787</xdr:rowOff>
    </xdr:from>
    <xdr:to>
      <xdr:col>19</xdr:col>
      <xdr:colOff>177800</xdr:colOff>
      <xdr:row>76</xdr:row>
      <xdr:rowOff>83508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37987"/>
          <a:ext cx="889000" cy="7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1716</xdr:rowOff>
    </xdr:from>
    <xdr:to>
      <xdr:col>20</xdr:col>
      <xdr:colOff>38100</xdr:colOff>
      <xdr:row>75</xdr:row>
      <xdr:rowOff>103316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119843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7787</xdr:rowOff>
    </xdr:from>
    <xdr:to>
      <xdr:col>15</xdr:col>
      <xdr:colOff>50800</xdr:colOff>
      <xdr:row>77</xdr:row>
      <xdr:rowOff>96582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37987"/>
          <a:ext cx="889000" cy="2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110399</xdr:rowOff>
    </xdr:from>
    <xdr:to>
      <xdr:col>15</xdr:col>
      <xdr:colOff>101600</xdr:colOff>
      <xdr:row>75</xdr:row>
      <xdr:rowOff>40549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96582</xdr:rowOff>
    </xdr:from>
    <xdr:to>
      <xdr:col>10</xdr:col>
      <xdr:colOff>114300</xdr:colOff>
      <xdr:row>78</xdr:row>
      <xdr:rowOff>34925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98232"/>
          <a:ext cx="889000" cy="10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143373</xdr:rowOff>
    </xdr:from>
    <xdr:to>
      <xdr:col>10</xdr:col>
      <xdr:colOff>165100</xdr:colOff>
      <xdr:row>78</xdr:row>
      <xdr:rowOff>73523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21332</xdr:rowOff>
    </xdr:from>
    <xdr:to>
      <xdr:col>6</xdr:col>
      <xdr:colOff>38100</xdr:colOff>
      <xdr:row>78</xdr:row>
      <xdr:rowOff>122932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114059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29203</xdr:rowOff>
    </xdr:from>
    <xdr:to>
      <xdr:col>24</xdr:col>
      <xdr:colOff>114300</xdr:colOff>
      <xdr:row>75</xdr:row>
      <xdr:rowOff>130803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32708</xdr:rowOff>
    </xdr:from>
    <xdr:to>
      <xdr:col>20</xdr:col>
      <xdr:colOff>38100</xdr:colOff>
      <xdr:row>76</xdr:row>
      <xdr:rowOff>134308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128437</xdr:rowOff>
    </xdr:from>
    <xdr:to>
      <xdr:col>15</xdr:col>
      <xdr:colOff>101600</xdr:colOff>
      <xdr:row>76</xdr:row>
      <xdr:rowOff>58587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49714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45782</xdr:rowOff>
    </xdr:from>
    <xdr:to>
      <xdr:col>10</xdr:col>
      <xdr:colOff>165100</xdr:colOff>
      <xdr:row>77</xdr:row>
      <xdr:rowOff>147382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163909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2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155575</xdr:rowOff>
    </xdr:from>
    <xdr:to>
      <xdr:col>6</xdr:col>
      <xdr:colOff>38100</xdr:colOff>
      <xdr:row>78</xdr:row>
      <xdr:rowOff>85725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102252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3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168275</xdr:rowOff>
    </xdr:from>
    <xdr:to>
      <xdr:col>24</xdr:col>
      <xdr:colOff>63500</xdr:colOff>
      <xdr:row>96</xdr:row>
      <xdr:rowOff>45582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113125"/>
          <a:ext cx="838200" cy="39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168275</xdr:rowOff>
    </xdr:from>
    <xdr:to>
      <xdr:col>19</xdr:col>
      <xdr:colOff>177800</xdr:colOff>
      <xdr:row>95</xdr:row>
      <xdr:rowOff>139178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113125"/>
          <a:ext cx="889000" cy="3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139178</xdr:rowOff>
    </xdr:from>
    <xdr:to>
      <xdr:col>15</xdr:col>
      <xdr:colOff>50800</xdr:colOff>
      <xdr:row>97</xdr:row>
      <xdr:rowOff>67723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26928"/>
          <a:ext cx="889000" cy="27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67723</xdr:rowOff>
    </xdr:from>
    <xdr:to>
      <xdr:col>10</xdr:col>
      <xdr:colOff>114300</xdr:colOff>
      <xdr:row>97</xdr:row>
      <xdr:rowOff>157987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98373"/>
          <a:ext cx="8890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113818</xdr:rowOff>
    </xdr:from>
    <xdr:to>
      <xdr:col>10</xdr:col>
      <xdr:colOff>165100</xdr:colOff>
      <xdr:row>97</xdr:row>
      <xdr:rowOff>43968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60495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28451</xdr:rowOff>
    </xdr:from>
    <xdr:to>
      <xdr:col>6</xdr:col>
      <xdr:colOff>38100</xdr:colOff>
      <xdr:row>97</xdr:row>
      <xdr:rowOff>130051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166232</xdr:rowOff>
    </xdr:from>
    <xdr:to>
      <xdr:col>24</xdr:col>
      <xdr:colOff>114300</xdr:colOff>
      <xdr:row>96</xdr:row>
      <xdr:rowOff>96382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144659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3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117475</xdr:rowOff>
    </xdr:from>
    <xdr:to>
      <xdr:col>20</xdr:col>
      <xdr:colOff>38100</xdr:colOff>
      <xdr:row>94</xdr:row>
      <xdr:rowOff>47625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64152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8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88378</xdr:rowOff>
    </xdr:from>
    <xdr:to>
      <xdr:col>15</xdr:col>
      <xdr:colOff>101600</xdr:colOff>
      <xdr:row>96</xdr:row>
      <xdr:rowOff>18528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6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16923</xdr:rowOff>
    </xdr:from>
    <xdr:to>
      <xdr:col>10</xdr:col>
      <xdr:colOff>165100</xdr:colOff>
      <xdr:row>97</xdr:row>
      <xdr:rowOff>118523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109650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107187</xdr:rowOff>
    </xdr:from>
    <xdr:to>
      <xdr:col>6</xdr:col>
      <xdr:colOff>38100</xdr:colOff>
      <xdr:row>98</xdr:row>
      <xdr:rowOff>37337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28464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30353</xdr:rowOff>
    </xdr:from>
    <xdr:to>
      <xdr:col>55</xdr:col>
      <xdr:colOff>0</xdr:colOff>
      <xdr:row>39</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45453"/>
          <a:ext cx="8382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30353</xdr:rowOff>
    </xdr:from>
    <xdr:to>
      <xdr:col>50</xdr:col>
      <xdr:colOff>114300</xdr:colOff>
      <xdr:row>38</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4545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xdr:rowOff>
    </xdr:from>
    <xdr:to>
      <xdr:col>45</xdr:col>
      <xdr:colOff>177800</xdr:colOff>
      <xdr:row>38</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2678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11684</xdr:rowOff>
    </xdr:from>
    <xdr:to>
      <xdr:col>41</xdr:col>
      <xdr:colOff>50800</xdr:colOff>
      <xdr:row>38</xdr:row>
      <xdr:rowOff>104267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2678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116332</xdr:rowOff>
    </xdr:from>
    <xdr:to>
      <xdr:col>41</xdr:col>
      <xdr:colOff>101600</xdr:colOff>
      <xdr:row>36</xdr:row>
      <xdr:rowOff>46482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63009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127000</xdr:rowOff>
    </xdr:from>
    <xdr:to>
      <xdr:col>36</xdr:col>
      <xdr:colOff>165100</xdr:colOff>
      <xdr:row>36</xdr:row>
      <xdr:rowOff>57150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73677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138049</xdr:rowOff>
    </xdr:from>
    <xdr:to>
      <xdr:col>55</xdr:col>
      <xdr:colOff>50800</xdr:colOff>
      <xdr:row>39</xdr:row>
      <xdr:rowOff>68199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52976</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8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151003</xdr:rowOff>
    </xdr:from>
    <xdr:to>
      <xdr:col>50</xdr:col>
      <xdr:colOff>165100</xdr:colOff>
      <xdr:row>38</xdr:row>
      <xdr:rowOff>81153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72280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165100</xdr:rowOff>
    </xdr:from>
    <xdr:to>
      <xdr:col>46</xdr:col>
      <xdr:colOff>38100</xdr:colOff>
      <xdr:row>38</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86377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132334</xdr:rowOff>
    </xdr:from>
    <xdr:to>
      <xdr:col>41</xdr:col>
      <xdr:colOff>101600</xdr:colOff>
      <xdr:row>38</xdr:row>
      <xdr:rowOff>62485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53611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53467</xdr:rowOff>
    </xdr:from>
    <xdr:to>
      <xdr:col>36</xdr:col>
      <xdr:colOff>165100</xdr:colOff>
      <xdr:row>38</xdr:row>
      <xdr:rowOff>155067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146194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43841</xdr:rowOff>
    </xdr:from>
    <xdr:to>
      <xdr:col>55</xdr:col>
      <xdr:colOff>0</xdr:colOff>
      <xdr:row>57</xdr:row>
      <xdr:rowOff>38278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45041"/>
          <a:ext cx="838200" cy="1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33325</xdr:rowOff>
    </xdr:from>
    <xdr:to>
      <xdr:col>50</xdr:col>
      <xdr:colOff>114300</xdr:colOff>
      <xdr:row>56</xdr:row>
      <xdr:rowOff>43841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291625"/>
          <a:ext cx="889000" cy="3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33325</xdr:rowOff>
    </xdr:from>
    <xdr:to>
      <xdr:col>45</xdr:col>
      <xdr:colOff>177800</xdr:colOff>
      <xdr:row>56</xdr:row>
      <xdr:rowOff>168046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291625"/>
          <a:ext cx="889000" cy="4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168046</xdr:rowOff>
    </xdr:from>
    <xdr:to>
      <xdr:col>41</xdr:col>
      <xdr:colOff>50800</xdr:colOff>
      <xdr:row>57</xdr:row>
      <xdr:rowOff>110668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69246"/>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14757</xdr:rowOff>
    </xdr:from>
    <xdr:to>
      <xdr:col>41</xdr:col>
      <xdr:colOff>101600</xdr:colOff>
      <xdr:row>55</xdr:row>
      <xdr:rowOff>116357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44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132884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21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21539</xdr:rowOff>
    </xdr:from>
    <xdr:to>
      <xdr:col>36</xdr:col>
      <xdr:colOff>165100</xdr:colOff>
      <xdr:row>55</xdr:row>
      <xdr:rowOff>123139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139666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922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158928</xdr:rowOff>
    </xdr:from>
    <xdr:to>
      <xdr:col>55</xdr:col>
      <xdr:colOff>50800</xdr:colOff>
      <xdr:row>57</xdr:row>
      <xdr:rowOff>89078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10355</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1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164491</xdr:rowOff>
    </xdr:from>
    <xdr:to>
      <xdr:col>50</xdr:col>
      <xdr:colOff>165100</xdr:colOff>
      <xdr:row>56</xdr:row>
      <xdr:rowOff>94641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111168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936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153975</xdr:rowOff>
    </xdr:from>
    <xdr:to>
      <xdr:col>46</xdr:col>
      <xdr:colOff>38100</xdr:colOff>
      <xdr:row>54</xdr:row>
      <xdr:rowOff>84125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2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100652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0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117246</xdr:rowOff>
    </xdr:from>
    <xdr:to>
      <xdr:col>41</xdr:col>
      <xdr:colOff>101600</xdr:colOff>
      <xdr:row>57</xdr:row>
      <xdr:rowOff>47396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38523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98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59868</xdr:rowOff>
    </xdr:from>
    <xdr:to>
      <xdr:col>36</xdr:col>
      <xdr:colOff>165100</xdr:colOff>
      <xdr:row>57</xdr:row>
      <xdr:rowOff>161468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152595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992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13605</xdr:rowOff>
    </xdr:from>
    <xdr:to>
      <xdr:col>55</xdr:col>
      <xdr:colOff>0</xdr:colOff>
      <xdr:row>75</xdr:row>
      <xdr:rowOff>43139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872355"/>
          <a:ext cx="8382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43139</xdr:rowOff>
    </xdr:from>
    <xdr:to>
      <xdr:col>50</xdr:col>
      <xdr:colOff>114300</xdr:colOff>
      <xdr:row>75</xdr:row>
      <xdr:rowOff>67737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01889"/>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67737</xdr:rowOff>
    </xdr:from>
    <xdr:to>
      <xdr:col>45</xdr:col>
      <xdr:colOff>177800</xdr:colOff>
      <xdr:row>75</xdr:row>
      <xdr:rowOff>103078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26487"/>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103078</xdr:rowOff>
    </xdr:from>
    <xdr:to>
      <xdr:col>41</xdr:col>
      <xdr:colOff>50800</xdr:colOff>
      <xdr:row>75</xdr:row>
      <xdr:rowOff>156845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61828"/>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82317</xdr:rowOff>
    </xdr:from>
    <xdr:to>
      <xdr:col>41</xdr:col>
      <xdr:colOff>101600</xdr:colOff>
      <xdr:row>74</xdr:row>
      <xdr:rowOff>12467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28994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135534</xdr:rowOff>
    </xdr:from>
    <xdr:to>
      <xdr:col>36</xdr:col>
      <xdr:colOff>165100</xdr:colOff>
      <xdr:row>75</xdr:row>
      <xdr:rowOff>65684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82211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134255</xdr:rowOff>
    </xdr:from>
    <xdr:to>
      <xdr:col>55</xdr:col>
      <xdr:colOff>50800</xdr:colOff>
      <xdr:row>75</xdr:row>
      <xdr:rowOff>64405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157132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7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163789</xdr:rowOff>
    </xdr:from>
    <xdr:to>
      <xdr:col>50</xdr:col>
      <xdr:colOff>165100</xdr:colOff>
      <xdr:row>75</xdr:row>
      <xdr:rowOff>93939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110466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16937</xdr:rowOff>
    </xdr:from>
    <xdr:to>
      <xdr:col>46</xdr:col>
      <xdr:colOff>38100</xdr:colOff>
      <xdr:row>75</xdr:row>
      <xdr:rowOff>118537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135064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52278</xdr:rowOff>
    </xdr:from>
    <xdr:to>
      <xdr:col>41</xdr:col>
      <xdr:colOff>101600</xdr:colOff>
      <xdr:row>75</xdr:row>
      <xdr:rowOff>153879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11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145006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106045</xdr:rowOff>
    </xdr:from>
    <xdr:to>
      <xdr:col>36</xdr:col>
      <xdr:colOff>165100</xdr:colOff>
      <xdr:row>76</xdr:row>
      <xdr:rowOff>36195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27322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25595</xdr:rowOff>
    </xdr:from>
    <xdr:to>
      <xdr:col>55</xdr:col>
      <xdr:colOff>0</xdr:colOff>
      <xdr:row>96</xdr:row>
      <xdr:rowOff>128890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141895"/>
          <a:ext cx="838200" cy="44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128890</xdr:rowOff>
    </xdr:from>
    <xdr:to>
      <xdr:col>50</xdr:col>
      <xdr:colOff>114300</xdr:colOff>
      <xdr:row>97</xdr:row>
      <xdr:rowOff>122881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588090"/>
          <a:ext cx="8890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10215</xdr:rowOff>
    </xdr:from>
    <xdr:to>
      <xdr:col>45</xdr:col>
      <xdr:colOff>177800</xdr:colOff>
      <xdr:row>97</xdr:row>
      <xdr:rowOff>122881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40865"/>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10215</xdr:rowOff>
    </xdr:from>
    <xdr:to>
      <xdr:col>41</xdr:col>
      <xdr:colOff>50800</xdr:colOff>
      <xdr:row>97</xdr:row>
      <xdr:rowOff>23603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40865"/>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77927</xdr:rowOff>
    </xdr:from>
    <xdr:to>
      <xdr:col>41</xdr:col>
      <xdr:colOff>101600</xdr:colOff>
      <xdr:row>95</xdr:row>
      <xdr:rowOff>8077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24604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92394</xdr:rowOff>
    </xdr:from>
    <xdr:to>
      <xdr:col>36</xdr:col>
      <xdr:colOff>165100</xdr:colOff>
      <xdr:row>95</xdr:row>
      <xdr:rowOff>22544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39071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146245</xdr:rowOff>
    </xdr:from>
    <xdr:to>
      <xdr:col>55</xdr:col>
      <xdr:colOff>50800</xdr:colOff>
      <xdr:row>94</xdr:row>
      <xdr:rowOff>76395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169122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78090</xdr:rowOff>
    </xdr:from>
    <xdr:to>
      <xdr:col>50</xdr:col>
      <xdr:colOff>165100</xdr:colOff>
      <xdr:row>97</xdr:row>
      <xdr:rowOff>8240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5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24767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3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72081</xdr:rowOff>
    </xdr:from>
    <xdr:to>
      <xdr:col>46</xdr:col>
      <xdr:colOff>38100</xdr:colOff>
      <xdr:row>98</xdr:row>
      <xdr:rowOff>2231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164808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130865</xdr:rowOff>
    </xdr:from>
    <xdr:to>
      <xdr:col>41</xdr:col>
      <xdr:colOff>101600</xdr:colOff>
      <xdr:row>97</xdr:row>
      <xdr:rowOff>61015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52142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144253</xdr:rowOff>
    </xdr:from>
    <xdr:to>
      <xdr:col>36</xdr:col>
      <xdr:colOff>165100</xdr:colOff>
      <xdr:row>97</xdr:row>
      <xdr:rowOff>74403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65530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9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159908</xdr:rowOff>
    </xdr:from>
    <xdr:to>
      <xdr:col>85</xdr:col>
      <xdr:colOff>127000</xdr:colOff>
      <xdr:row>36</xdr:row>
      <xdr:rowOff>21194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60658"/>
          <a:ext cx="8382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158445</xdr:rowOff>
    </xdr:from>
    <xdr:to>
      <xdr:col>81</xdr:col>
      <xdr:colOff>50800</xdr:colOff>
      <xdr:row>36</xdr:row>
      <xdr:rowOff>21194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987745"/>
          <a:ext cx="889000" cy="20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158445</xdr:rowOff>
    </xdr:from>
    <xdr:to>
      <xdr:col>76</xdr:col>
      <xdr:colOff>114300</xdr:colOff>
      <xdr:row>35</xdr:row>
      <xdr:rowOff>132842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87745"/>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126990</xdr:rowOff>
    </xdr:from>
    <xdr:to>
      <xdr:col>71</xdr:col>
      <xdr:colOff>177800</xdr:colOff>
      <xdr:row>35</xdr:row>
      <xdr:rowOff>132842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956290"/>
          <a:ext cx="889000" cy="17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132060</xdr:rowOff>
    </xdr:from>
    <xdr:to>
      <xdr:col>72</xdr:col>
      <xdr:colOff>38100</xdr:colOff>
      <xdr:row>35</xdr:row>
      <xdr:rowOff>62210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89723</xdr:rowOff>
    </xdr:from>
    <xdr:to>
      <xdr:col>67</xdr:col>
      <xdr:colOff>101600</xdr:colOff>
      <xdr:row>36</xdr:row>
      <xdr:rowOff>19873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11000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109108</xdr:rowOff>
    </xdr:from>
    <xdr:to>
      <xdr:col>85</xdr:col>
      <xdr:colOff>177800</xdr:colOff>
      <xdr:row>36</xdr:row>
      <xdr:rowOff>39258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0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131985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141844</xdr:rowOff>
    </xdr:from>
    <xdr:to>
      <xdr:col>81</xdr:col>
      <xdr:colOff>101600</xdr:colOff>
      <xdr:row>36</xdr:row>
      <xdr:rowOff>71994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88521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107645</xdr:rowOff>
    </xdr:from>
    <xdr:to>
      <xdr:col>76</xdr:col>
      <xdr:colOff>165100</xdr:colOff>
      <xdr:row>35</xdr:row>
      <xdr:rowOff>37795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54322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82042</xdr:rowOff>
    </xdr:from>
    <xdr:to>
      <xdr:col>72</xdr:col>
      <xdr:colOff>38100</xdr:colOff>
      <xdr:row>36</xdr:row>
      <xdr:rowOff>12192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3319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76190</xdr:rowOff>
    </xdr:from>
    <xdr:to>
      <xdr:col>67</xdr:col>
      <xdr:colOff>101600</xdr:colOff>
      <xdr:row>35</xdr:row>
      <xdr:rowOff>6340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22867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123869</xdr:rowOff>
    </xdr:from>
    <xdr:to>
      <xdr:col>85</xdr:col>
      <xdr:colOff>127000</xdr:colOff>
      <xdr:row>56</xdr:row>
      <xdr:rowOff>149778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25069"/>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133147</xdr:rowOff>
    </xdr:from>
    <xdr:to>
      <xdr:col>81</xdr:col>
      <xdr:colOff>50800</xdr:colOff>
      <xdr:row>56</xdr:row>
      <xdr:rowOff>149778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34347"/>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133147</xdr:rowOff>
    </xdr:from>
    <xdr:to>
      <xdr:col>76</xdr:col>
      <xdr:colOff>114300</xdr:colOff>
      <xdr:row>56</xdr:row>
      <xdr:rowOff>159112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34347"/>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81521</xdr:rowOff>
    </xdr:from>
    <xdr:to>
      <xdr:col>71</xdr:col>
      <xdr:colOff>177800</xdr:colOff>
      <xdr:row>56</xdr:row>
      <xdr:rowOff>159112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82721"/>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142867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76039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73069</xdr:rowOff>
    </xdr:from>
    <xdr:to>
      <xdr:col>85</xdr:col>
      <xdr:colOff>177800</xdr:colOff>
      <xdr:row>57</xdr:row>
      <xdr:rowOff>3219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51496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98978</xdr:rowOff>
    </xdr:from>
    <xdr:to>
      <xdr:col>81</xdr:col>
      <xdr:colOff>101600</xdr:colOff>
      <xdr:row>57</xdr:row>
      <xdr:rowOff>29128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20255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82347</xdr:rowOff>
    </xdr:from>
    <xdr:to>
      <xdr:col>76</xdr:col>
      <xdr:colOff>165100</xdr:colOff>
      <xdr:row>57</xdr:row>
      <xdr:rowOff>12497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108312</xdr:rowOff>
    </xdr:from>
    <xdr:to>
      <xdr:col>72</xdr:col>
      <xdr:colOff>38100</xdr:colOff>
      <xdr:row>57</xdr:row>
      <xdr:rowOff>38462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29589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30721</xdr:rowOff>
    </xdr:from>
    <xdr:to>
      <xdr:col>67</xdr:col>
      <xdr:colOff>101600</xdr:colOff>
      <xdr:row>56</xdr:row>
      <xdr:rowOff>132321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123448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152045</xdr:rowOff>
    </xdr:from>
    <xdr:to>
      <xdr:col>85</xdr:col>
      <xdr:colOff>127000</xdr:colOff>
      <xdr:row>77</xdr:row>
      <xdr:rowOff>111125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010795"/>
          <a:ext cx="838200" cy="3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0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37288</xdr:rowOff>
    </xdr:from>
    <xdr:to>
      <xdr:col>81</xdr:col>
      <xdr:colOff>50800</xdr:colOff>
      <xdr:row>77</xdr:row>
      <xdr:rowOff>111125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067488"/>
          <a:ext cx="889000" cy="2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120269</xdr:rowOff>
    </xdr:from>
    <xdr:to>
      <xdr:col>76</xdr:col>
      <xdr:colOff>114300</xdr:colOff>
      <xdr:row>76</xdr:row>
      <xdr:rowOff>37288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293219"/>
          <a:ext cx="889000" cy="7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152824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120269</xdr:rowOff>
    </xdr:from>
    <xdr:to>
      <xdr:col>71</xdr:col>
      <xdr:colOff>177800</xdr:colOff>
      <xdr:row>72</xdr:row>
      <xdr:rowOff>35001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2932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55525</xdr:rowOff>
    </xdr:from>
    <xdr:to>
      <xdr:col>72</xdr:col>
      <xdr:colOff>38100</xdr:colOff>
      <xdr:row>72</xdr:row>
      <xdr:rowOff>157125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39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148252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13691</xdr:rowOff>
    </xdr:from>
    <xdr:to>
      <xdr:col>67</xdr:col>
      <xdr:colOff>101600</xdr:colOff>
      <xdr:row>74</xdr:row>
      <xdr:rowOff>115291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2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106418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79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101244</xdr:rowOff>
    </xdr:from>
    <xdr:to>
      <xdr:col>85</xdr:col>
      <xdr:colOff>177800</xdr:colOff>
      <xdr:row>76</xdr:row>
      <xdr:rowOff>31393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959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124121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8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60325</xdr:rowOff>
    </xdr:from>
    <xdr:to>
      <xdr:col>81</xdr:col>
      <xdr:colOff>101600</xdr:colOff>
      <xdr:row>77</xdr:row>
      <xdr:rowOff>161925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7002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03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157938</xdr:rowOff>
    </xdr:from>
    <xdr:to>
      <xdr:col>76</xdr:col>
      <xdr:colOff>165100</xdr:colOff>
      <xdr:row>76</xdr:row>
      <xdr:rowOff>88088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0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104614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7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69469</xdr:rowOff>
    </xdr:from>
    <xdr:to>
      <xdr:col>72</xdr:col>
      <xdr:colOff>38100</xdr:colOff>
      <xdr:row>71</xdr:row>
      <xdr:rowOff>171069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2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16146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01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155651</xdr:rowOff>
    </xdr:from>
    <xdr:to>
      <xdr:col>67</xdr:col>
      <xdr:colOff>101600</xdr:colOff>
      <xdr:row>72</xdr:row>
      <xdr:rowOff>85801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3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102328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10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130575</xdr:rowOff>
    </xdr:from>
    <xdr:to>
      <xdr:col>85</xdr:col>
      <xdr:colOff>127000</xdr:colOff>
      <xdr:row>96</xdr:row>
      <xdr:rowOff>141185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589775"/>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130575</xdr:rowOff>
    </xdr:from>
    <xdr:to>
      <xdr:col>81</xdr:col>
      <xdr:colOff>50800</xdr:colOff>
      <xdr:row>96</xdr:row>
      <xdr:rowOff>157265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89775"/>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136709</xdr:rowOff>
    </xdr:from>
    <xdr:to>
      <xdr:col>76</xdr:col>
      <xdr:colOff>114300</xdr:colOff>
      <xdr:row>96</xdr:row>
      <xdr:rowOff>157265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95909"/>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127908</xdr:rowOff>
    </xdr:from>
    <xdr:to>
      <xdr:col>71</xdr:col>
      <xdr:colOff>177800</xdr:colOff>
      <xdr:row>96</xdr:row>
      <xdr:rowOff>136709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8710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169044</xdr:rowOff>
    </xdr:from>
    <xdr:to>
      <xdr:col>72</xdr:col>
      <xdr:colOff>38100</xdr:colOff>
      <xdr:row>95</xdr:row>
      <xdr:rowOff>99194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115721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148603</xdr:rowOff>
    </xdr:from>
    <xdr:to>
      <xdr:col>67</xdr:col>
      <xdr:colOff>101600</xdr:colOff>
      <xdr:row>95</xdr:row>
      <xdr:rowOff>78753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90385</xdr:rowOff>
    </xdr:from>
    <xdr:to>
      <xdr:col>85</xdr:col>
      <xdr:colOff>177800</xdr:colOff>
      <xdr:row>97</xdr:row>
      <xdr:rowOff>20535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68812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79775</xdr:rowOff>
    </xdr:from>
    <xdr:to>
      <xdr:col>81</xdr:col>
      <xdr:colOff>101600</xdr:colOff>
      <xdr:row>97</xdr:row>
      <xdr:rowOff>9925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106465</xdr:rowOff>
    </xdr:from>
    <xdr:to>
      <xdr:col>76</xdr:col>
      <xdr:colOff>165100</xdr:colOff>
      <xdr:row>97</xdr:row>
      <xdr:rowOff>36615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27742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85909</xdr:rowOff>
    </xdr:from>
    <xdr:to>
      <xdr:col>72</xdr:col>
      <xdr:colOff>38100</xdr:colOff>
      <xdr:row>97</xdr:row>
      <xdr:rowOff>16059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77108</xdr:rowOff>
    </xdr:from>
    <xdr:to>
      <xdr:col>67</xdr:col>
      <xdr:colOff>101600</xdr:colOff>
      <xdr:row>97</xdr:row>
      <xdr:rowOff>7258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32512</xdr:rowOff>
    </xdr:from>
    <xdr:to>
      <xdr:col>102</xdr:col>
      <xdr:colOff>165100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107950</xdr:rowOff>
    </xdr:from>
    <xdr:to>
      <xdr:col>98</xdr:col>
      <xdr:colOff>38100</xdr:colOff>
      <xdr:row>37</xdr:row>
      <xdr:rowOff>38100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54627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412,536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円であるが、類似団体と比較して本市の人口規模は大きく、１人あたりコストは類似団体平均額よりも低くなる傾向にある。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主な区分の特徴として総務費は、住民一人当たり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38,923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円と昨年度に引き続きさらに減少したが、施設の老朽化に備えた公共施設整備基金への積立金の減によるものである。民生費は、住民一人当たり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184,734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加しているが、主な要因は物価高騰に対する支援給付金給付事業の増によるものである。また、生活保護費をはじめとする各扶助費等も伸びているため、生活保護の自立助長への取り組みや市単独扶助費の見直しなどにより適正化を図っていく。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37,382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円に減少した。これは汚泥再生処理整備事業の完了に伴う皆減などによるものである。農林水産業費は、住民一人当たり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円と昨年度に引き続きさらに減少した。これは畜産施設の整備費補助事業の皆減によるものである。また、商工費は、住民一人当たり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円に増加した。これは企業の設備投資の増加による奨励金などの増加によるものである。土木費は、住民一人当たり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48,494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円と大幅に増加したが、これは都市計画道路・八幡椎津線整備事業等の大規模事業の工事進捗による事業費の増によるものである。消防費は、住民一人当たり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円に増加しているが、これは消防車両整備によるものである。また、本市の広域性から、市内各地域に施設や職員を配置していることにより、各平均値よりも高い傾向が続いている。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標準財政規模に対する実質収支比率の割合は、</a:t>
          </a:r>
          <a:r>
            <a:rPr kumimoji="1" lang="en-US" altLang="ja-JP" sz="1300">
              <a:solidFill>
                <a:sysClr val="windowText" lastClr="000000"/>
              </a:solidFill>
              <a:latin typeface="ＭＳ ゴシック" pitchFamily="49" charset="-128"/>
              <a:ea typeface="ＭＳ ゴシック" pitchFamily="49" charset="-128"/>
            </a:rPr>
            <a:t>0.71</a:t>
          </a:r>
          <a:r>
            <a:rPr kumimoji="1" lang="ja-JP" altLang="en-US" sz="1300">
              <a:solidFill>
                <a:sysClr val="windowText" lastClr="000000"/>
              </a:solidFill>
              <a:latin typeface="ＭＳ ゴシック" pitchFamily="49" charset="-128"/>
              <a:ea typeface="ＭＳ ゴシック" pitchFamily="49" charset="-128"/>
            </a:rPr>
            <a:t>ポイント減の</a:t>
          </a:r>
          <a:r>
            <a:rPr kumimoji="1" lang="en-US" altLang="ja-JP" sz="1300">
              <a:solidFill>
                <a:sysClr val="windowText" lastClr="000000"/>
              </a:solidFill>
              <a:latin typeface="ＭＳ ゴシック" pitchFamily="49" charset="-128"/>
              <a:ea typeface="ＭＳ ゴシック" pitchFamily="49" charset="-128"/>
            </a:rPr>
            <a:t>8.28</a:t>
          </a:r>
          <a:r>
            <a:rPr kumimoji="1" lang="ja-JP" altLang="en-US" sz="1300">
              <a:solidFill>
                <a:sysClr val="windowText" lastClr="000000"/>
              </a:solidFill>
              <a:latin typeface="ＭＳ ゴシック" pitchFamily="49" charset="-128"/>
              <a:ea typeface="ＭＳ ゴシック" pitchFamily="49" charset="-128"/>
            </a:rPr>
            <a:t>％、実質単年度収支の割合は</a:t>
          </a:r>
          <a:r>
            <a:rPr kumimoji="1" lang="en-US" altLang="ja-JP" sz="1300">
              <a:solidFill>
                <a:sysClr val="windowText" lastClr="000000"/>
              </a:solidFill>
              <a:latin typeface="ＭＳ ゴシック" pitchFamily="49" charset="-128"/>
              <a:ea typeface="ＭＳ ゴシック" pitchFamily="49" charset="-128"/>
            </a:rPr>
            <a:t>7.84</a:t>
          </a:r>
          <a:r>
            <a:rPr kumimoji="1" lang="ja-JP" altLang="en-US" sz="1300">
              <a:solidFill>
                <a:sysClr val="windowText" lastClr="000000"/>
              </a:solidFill>
              <a:latin typeface="ＭＳ ゴシック" pitchFamily="49" charset="-128"/>
              <a:ea typeface="ＭＳ ゴシック" pitchFamily="49" charset="-128"/>
            </a:rPr>
            <a:t>ポイント減の▲</a:t>
          </a:r>
          <a:r>
            <a:rPr kumimoji="1" lang="en-US" altLang="ja-JP" sz="1300">
              <a:solidFill>
                <a:sysClr val="windowText" lastClr="000000"/>
              </a:solidFill>
              <a:latin typeface="ＭＳ ゴシック" pitchFamily="49" charset="-128"/>
              <a:ea typeface="ＭＳ ゴシック" pitchFamily="49" charset="-128"/>
            </a:rPr>
            <a:t>9.54</a:t>
          </a:r>
          <a:r>
            <a:rPr kumimoji="1" lang="ja-JP" altLang="en-US" sz="1300">
              <a:solidFill>
                <a:sysClr val="windowText" lastClr="000000"/>
              </a:solidFill>
              <a:latin typeface="ＭＳ ゴシック" pitchFamily="49" charset="-128"/>
              <a:ea typeface="ＭＳ ゴシック" pitchFamily="49" charset="-128"/>
            </a:rPr>
            <a:t>％で前年度に引き続き赤字となった。これは拠点形成の推進を的確に行うため、財政調整基金を取り崩し拠点形成基金へ積み立てたこと等による。</a:t>
          </a:r>
        </a:p>
        <a:p>
          <a:r>
            <a:rPr kumimoji="1" lang="ja-JP" altLang="en-US" sz="1300">
              <a:solidFill>
                <a:sysClr val="windowText" lastClr="000000"/>
              </a:solidFill>
              <a:latin typeface="ＭＳ ゴシック" pitchFamily="49" charset="-128"/>
              <a:ea typeface="ＭＳ ゴシック" pitchFamily="49" charset="-128"/>
            </a:rPr>
            <a:t>　令和</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年度の財政調整基金残高は、</a:t>
          </a:r>
          <a:r>
            <a:rPr kumimoji="1" lang="en-US" altLang="ja-JP" sz="1300">
              <a:solidFill>
                <a:sysClr val="windowText" lastClr="000000"/>
              </a:solidFill>
              <a:latin typeface="ＭＳ ゴシック" pitchFamily="49" charset="-128"/>
              <a:ea typeface="ＭＳ ゴシック" pitchFamily="49" charset="-128"/>
            </a:rPr>
            <a:t>25.7</a:t>
          </a:r>
          <a:r>
            <a:rPr kumimoji="1" lang="ja-JP" altLang="en-US" sz="1300">
              <a:solidFill>
                <a:sysClr val="windowText" lastClr="000000"/>
              </a:solidFill>
              <a:latin typeface="ＭＳ ゴシック" pitchFamily="49" charset="-128"/>
              <a:ea typeface="ＭＳ ゴシック" pitchFamily="49" charset="-128"/>
            </a:rPr>
            <a:t>億円減の</a:t>
          </a:r>
          <a:r>
            <a:rPr kumimoji="1" lang="en-US" altLang="ja-JP" sz="1300">
              <a:solidFill>
                <a:sysClr val="windowText" lastClr="000000"/>
              </a:solidFill>
              <a:latin typeface="ＭＳ ゴシック" pitchFamily="49" charset="-128"/>
              <a:ea typeface="ＭＳ ゴシック" pitchFamily="49" charset="-128"/>
            </a:rPr>
            <a:t>78.8</a:t>
          </a:r>
          <a:r>
            <a:rPr kumimoji="1" lang="ja-JP" altLang="en-US" sz="1300">
              <a:solidFill>
                <a:sysClr val="windowText" lastClr="000000"/>
              </a:solidFill>
              <a:latin typeface="ＭＳ ゴシック" pitchFamily="49" charset="-128"/>
              <a:ea typeface="ＭＳ ゴシック" pitchFamily="49" charset="-128"/>
            </a:rPr>
            <a:t>億円となった。後年度の財政需要を踏まえ歳出全体の縮減に努め、安定的な財政運営、今後も健全な財政運営を目指していく。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年度の黒字額は標準財政規模の</a:t>
          </a:r>
          <a:r>
            <a:rPr kumimoji="1" lang="en-US" altLang="ja-JP" sz="1400">
              <a:solidFill>
                <a:sysClr val="windowText" lastClr="000000"/>
              </a:solidFill>
              <a:latin typeface="ＭＳ ゴシック" pitchFamily="49" charset="-128"/>
              <a:ea typeface="ＭＳ ゴシック" pitchFamily="49" charset="-128"/>
            </a:rPr>
            <a:t>14.14</a:t>
          </a:r>
          <a:r>
            <a:rPr kumimoji="1" lang="ja-JP" altLang="en-US" sz="1400">
              <a:solidFill>
                <a:sysClr val="windowText" lastClr="000000"/>
              </a:solidFill>
              <a:latin typeface="ＭＳ ゴシック" pitchFamily="49" charset="-128"/>
              <a:ea typeface="ＭＳ ゴシック" pitchFamily="49" charset="-128"/>
            </a:rPr>
            <a:t>％であり、前年度と比較し</a:t>
          </a:r>
          <a:r>
            <a:rPr kumimoji="1" lang="en-US" altLang="ja-JP" sz="1400">
              <a:solidFill>
                <a:sysClr val="windowText" lastClr="000000"/>
              </a:solidFill>
              <a:latin typeface="ＭＳ ゴシック" pitchFamily="49" charset="-128"/>
              <a:ea typeface="ＭＳ ゴシック" pitchFamily="49" charset="-128"/>
            </a:rPr>
            <a:t>0.59</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すべての特別・企業会計は一般会計からの繰入により黒字を保っている。財政状況を維持すべく、市税収入等の財源確保を図るとともに、一般会計の歳出抑制、特別・企業会計の歳入歳出面からの経営改善、自立化への取り組みを強化し、一般会計からの繰出額の縮減を図っ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財政運営上の過重な負担とならないよう、適正な範囲での債務負担行為の設定や、市債及び公営企業債の発行額の抑制及び厳選に努めていることなどから、横ばいで推移している。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年度決算においては、元利償還金に充当可能な特定財源や基準財政需要額算入額の減少により、実質公債費比率は</a:t>
          </a:r>
          <a:r>
            <a:rPr kumimoji="1" lang="en-US" altLang="ja-JP" sz="1400">
              <a:solidFill>
                <a:sysClr val="windowText" lastClr="000000"/>
              </a:solidFill>
              <a:latin typeface="ＭＳ ゴシック" pitchFamily="49" charset="-128"/>
              <a:ea typeface="ＭＳ ゴシック" pitchFamily="49" charset="-128"/>
            </a:rPr>
            <a:t>0.1</a:t>
          </a:r>
          <a:r>
            <a:rPr kumimoji="1" lang="ja-JP" altLang="en-US" sz="1400">
              <a:solidFill>
                <a:sysClr val="windowText" lastClr="000000"/>
              </a:solidFill>
              <a:latin typeface="ＭＳ ゴシック" pitchFamily="49" charset="-128"/>
              <a:ea typeface="ＭＳ ゴシック" pitchFamily="49" charset="-128"/>
            </a:rPr>
            <a:t>ポイント増の</a:t>
          </a:r>
          <a:r>
            <a:rPr kumimoji="1" lang="en-US" altLang="ja-JP" sz="1400">
              <a:solidFill>
                <a:sysClr val="windowText" lastClr="000000"/>
              </a:solidFill>
              <a:latin typeface="ＭＳ ゴシック" pitchFamily="49" charset="-128"/>
              <a:ea typeface="ＭＳ ゴシック" pitchFamily="49" charset="-128"/>
            </a:rPr>
            <a:t>5.5%</a:t>
          </a:r>
          <a:r>
            <a:rPr kumimoji="1" lang="ja-JP" altLang="en-US" sz="1400">
              <a:solidFill>
                <a:sysClr val="windowText" lastClr="000000"/>
              </a:solidFill>
              <a:latin typeface="ＭＳ ゴシック" pitchFamily="49" charset="-128"/>
              <a:ea typeface="ＭＳ ゴシック" pitchFamily="49" charset="-128"/>
            </a:rPr>
            <a:t>となったが、今後も健全な財政運営に向けて、事業の選択と集中により、新規市債の発行については、交付税措置のある市債の活用を優先し、資金手当債については抑制を図るなど厳選していく。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平成</a:t>
          </a: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年度をもって満期一括償還地方債の償還が完了したことから、今後は地方債償還計画を踏まえ必要額を積み立てていく。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地方債の現在高、退職手当負担見込額の減少により、将来負担額は減少傾向にある。令和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年度決算においては、退職手当負担見込額（</a:t>
          </a:r>
          <a:r>
            <a:rPr kumimoji="1" lang="en-US" altLang="ja-JP" sz="1400">
              <a:solidFill>
                <a:sysClr val="windowText" lastClr="000000"/>
              </a:solidFill>
              <a:latin typeface="ＭＳ ゴシック" pitchFamily="49" charset="-128"/>
              <a:ea typeface="ＭＳ ゴシック" pitchFamily="49" charset="-128"/>
            </a:rPr>
            <a:t>6.72</a:t>
          </a:r>
          <a:r>
            <a:rPr kumimoji="1" lang="ja-JP" altLang="en-US" sz="1400">
              <a:solidFill>
                <a:sysClr val="windowText" lastClr="000000"/>
              </a:solidFill>
              <a:latin typeface="ＭＳ ゴシック" pitchFamily="49" charset="-128"/>
              <a:ea typeface="ＭＳ ゴシック" pitchFamily="49" charset="-128"/>
            </a:rPr>
            <a:t>億円減）は減少したが、公営企業債等繰入見込額（</a:t>
          </a:r>
          <a:r>
            <a:rPr kumimoji="1" lang="en-US" altLang="ja-JP" sz="1400">
              <a:solidFill>
                <a:sysClr val="windowText" lastClr="000000"/>
              </a:solidFill>
              <a:latin typeface="ＭＳ ゴシック" pitchFamily="49" charset="-128"/>
              <a:ea typeface="ＭＳ ゴシック" pitchFamily="49" charset="-128"/>
            </a:rPr>
            <a:t>4.53</a:t>
          </a:r>
          <a:r>
            <a:rPr kumimoji="1" lang="ja-JP" altLang="en-US" sz="1400">
              <a:solidFill>
                <a:sysClr val="windowText" lastClr="000000"/>
              </a:solidFill>
              <a:latin typeface="ＭＳ ゴシック" pitchFamily="49" charset="-128"/>
              <a:ea typeface="ＭＳ ゴシック" pitchFamily="49" charset="-128"/>
            </a:rPr>
            <a:t>億円増）が増加したため、</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ポイント増の</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％となった。</a:t>
          </a:r>
        </a:p>
        <a:p>
          <a:r>
            <a:rPr kumimoji="1" lang="ja-JP" altLang="en-US" sz="1400">
              <a:solidFill>
                <a:sysClr val="windowText" lastClr="000000"/>
              </a:solidFill>
              <a:latin typeface="ＭＳ ゴシック" pitchFamily="49" charset="-128"/>
              <a:ea typeface="ＭＳ ゴシック" pitchFamily="49" charset="-128"/>
            </a:rPr>
            <a:t>　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財政調整基金に決算剰余金などを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億円、拠点形成基金に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億、その他特定目的基金を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億円積立した一方で、財政調整基金を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億、福祉基金を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億、その他特定目的基金の取り崩しを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億円行ったことなどから、基金全体としては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各基金について、積極的な活用を図るほか、公共施設整備基金については、公共施設の大規模改修や更新に要する財政負担の平準化を図るため、貸借対照表の建物に係る減価償却累計額の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億円を目標額として、引き続き計画的な積み立てと残高の確保に努める。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公共施設整備基金：大規模公共施設整備及び改修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拠点形成基金：市原市拠点まちづくりビジョンの実現に向けた、拠点形成の推進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子ども未来基金：子ども・子育て支援に係る施策の推進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緑化基金：緑化の推進と緑地の拡大</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国際交流基金：国際交流の振興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公共施設整備基金：今後の公共施設の整備や改修に備えるための積立額（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万円）の増加（取崩しは無し）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拠点形成基金（新規）：拠点形成の推進のための積立額（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子ども未来基金（新規）：子ども・子育て支援に係る施策の推進のための積立額（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緑化基金：公園リフレッシュ事業等への財源としての取崩し額（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万円）よりも寄附金及び預金利子による積立額（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が上回ることによる増加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国際交流基金：寄附金及び預金利子による積立額（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万円）よりも青少年海外留学支援事業等への財源としての取崩し額</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万円）が上回ることによる減少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公共施設整備基金：貸借対照表の建物に係る減価償却累計額の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億円を目標額として、計画的な積み立てと残高の確保に努める。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億円、寄付金及び預金利子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億円を積立てた一方で、財源対策や拠点形成基金への積替えのため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憶円を取崩したことによる減少。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扶助費の増加や公共施設の老朽化対策など、今後も財政需要の増大が確実であり、また自然災害などへの緊急的な財政需要への的確な対応が求められる中、生産年齢人口の減少や景気の動向による影響を受けやすい本市の産業構造から、年度間の収支均衡に対応できるよう、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億円以上の残高を確保するよう努める。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満期一括償還の地方債の償還が終了したことから最低限の積立額としているが、今後の地方債償還計画を踏まえ必要額を積み立てていく。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117044216</v>
      </c>
      <c r="BO4" s="436"/>
      <c r="BP4" s="436"/>
      <c r="BQ4" s="436"/>
      <c r="BR4" s="436"/>
      <c r="BS4" s="436"/>
      <c r="BT4" s="436"/>
      <c r="BU4" s="437"/>
      <c r="BV4" s="435">
        <v>112804436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8.3000000000000007</v>
      </c>
      <c r="CU4" s="576"/>
      <c r="CV4" s="576"/>
      <c r="CW4" s="576"/>
      <c r="CX4" s="576"/>
      <c r="CY4" s="576"/>
      <c r="CZ4" s="576"/>
      <c r="DA4" s="577"/>
      <c r="DB4" s="575">
        <v>9</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110772992</v>
      </c>
      <c r="BO5" s="407"/>
      <c r="BP5" s="407"/>
      <c r="BQ5" s="407"/>
      <c r="BR5" s="407"/>
      <c r="BS5" s="407"/>
      <c r="BT5" s="407"/>
      <c r="BU5" s="408"/>
      <c r="BV5" s="406">
        <v>106728100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89.7</v>
      </c>
      <c r="CU5" s="404"/>
      <c r="CV5" s="404"/>
      <c r="CW5" s="404"/>
      <c r="CX5" s="404"/>
      <c r="CY5" s="404"/>
      <c r="CZ5" s="404"/>
      <c r="DA5" s="405"/>
      <c r="DB5" s="403">
        <v>88.2</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6271224</v>
      </c>
      <c r="BO6" s="407"/>
      <c r="BP6" s="407"/>
      <c r="BQ6" s="407"/>
      <c r="BR6" s="407"/>
      <c r="BS6" s="407"/>
      <c r="BT6" s="407"/>
      <c r="BU6" s="408"/>
      <c r="BV6" s="406">
        <v>6076336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89.7</v>
      </c>
      <c r="CU6" s="550"/>
      <c r="CV6" s="550"/>
      <c r="CW6" s="550"/>
      <c r="CX6" s="550"/>
      <c r="CY6" s="550"/>
      <c r="CZ6" s="550"/>
      <c r="DA6" s="551"/>
      <c r="DB6" s="549">
        <v>88.2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1523049</v>
      </c>
      <c r="BO7" s="407"/>
      <c r="BP7" s="407"/>
      <c r="BQ7" s="407"/>
      <c r="BR7" s="407"/>
      <c r="BS7" s="407"/>
      <c r="BT7" s="407"/>
      <c r="BU7" s="408"/>
      <c r="BV7" s="406">
        <v>981458</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57336904</v>
      </c>
      <c r="CU7" s="407"/>
      <c r="CV7" s="407"/>
      <c r="CW7" s="407"/>
      <c r="CX7" s="407"/>
      <c r="CY7" s="407"/>
      <c r="CZ7" s="407"/>
      <c r="DA7" s="408"/>
      <c r="DB7" s="406">
        <v>56700996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4748175</v>
      </c>
      <c r="BO8" s="407"/>
      <c r="BP8" s="407"/>
      <c r="BQ8" s="407"/>
      <c r="BR8" s="407"/>
      <c r="BS8" s="407"/>
      <c r="BT8" s="407"/>
      <c r="BU8" s="408"/>
      <c r="BV8" s="406">
        <v>5094878</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1.06</v>
      </c>
      <c r="CU8" s="510"/>
      <c r="CV8" s="510"/>
      <c r="CW8" s="510"/>
      <c r="CX8" s="510"/>
      <c r="CY8" s="510"/>
      <c r="CZ8" s="510"/>
      <c r="DA8" s="511"/>
      <c r="DB8" s="509">
        <v>1.05</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269524</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-346703</v>
      </c>
      <c r="BO9" s="407"/>
      <c r="BP9" s="407"/>
      <c r="BQ9" s="407"/>
      <c r="BR9" s="407"/>
      <c r="BS9" s="407"/>
      <c r="BT9" s="407"/>
      <c r="BU9" s="408"/>
      <c r="BV9" s="406">
        <v>-1254254</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7.7</v>
      </c>
      <c r="CU9" s="404"/>
      <c r="CV9" s="404"/>
      <c r="CW9" s="404"/>
      <c r="CX9" s="404"/>
      <c r="CY9" s="404"/>
      <c r="CZ9" s="404"/>
      <c r="DA9" s="405"/>
      <c r="DB9" s="403">
        <v>8.5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274656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102508</v>
      </c>
      <c r="BO10" s="407"/>
      <c r="BP10" s="407"/>
      <c r="BQ10" s="407"/>
      <c r="BR10" s="407"/>
      <c r="BS10" s="407"/>
      <c r="BT10" s="407"/>
      <c r="BU10" s="408"/>
      <c r="BV10" s="406">
        <v>289315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268517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5225998</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261620</v>
      </c>
      <c r="S13" s="494"/>
      <c r="T13" s="494"/>
      <c r="U13" s="494"/>
      <c r="V13" s="495"/>
      <c r="W13" s="496" t="s">
        <v>131</v>
      </c>
      <c r="X13" s="392"/>
      <c r="Y13" s="392"/>
      <c r="Z13" s="392"/>
      <c r="AA13" s="392"/>
      <c r="AB13" s="393"/>
      <c r="AC13" s="359">
        <v>1963</v>
      </c>
      <c r="AD13" s="360"/>
      <c r="AE13" s="360"/>
      <c r="AF13" s="360"/>
      <c r="AG13" s="361"/>
      <c r="AH13" s="359">
        <v>2196</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-5470193</v>
      </c>
      <c r="BO13" s="407"/>
      <c r="BP13" s="407"/>
      <c r="BQ13" s="407"/>
      <c r="BR13" s="407"/>
      <c r="BS13" s="407"/>
      <c r="BT13" s="407"/>
      <c r="BU13" s="408"/>
      <c r="BV13" s="406">
        <v>-964939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5.5</v>
      </c>
      <c r="CU13" s="404"/>
      <c r="CV13" s="404"/>
      <c r="CW13" s="404"/>
      <c r="CX13" s="404"/>
      <c r="CY13" s="404"/>
      <c r="CZ13" s="404"/>
      <c r="DA13" s="405"/>
      <c r="DB13" s="403">
        <v>5.4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270085</v>
      </c>
      <c r="S14" s="494"/>
      <c r="T14" s="494"/>
      <c r="U14" s="494"/>
      <c r="V14" s="495"/>
      <c r="W14" s="497"/>
      <c r="X14" s="395"/>
      <c r="Y14" s="395"/>
      <c r="Z14" s="395"/>
      <c r="AA14" s="395"/>
      <c r="AB14" s="396"/>
      <c r="AC14" s="486">
        <v>1.7</v>
      </c>
      <c r="AD14" s="487"/>
      <c r="AE14" s="487"/>
      <c r="AF14" s="487"/>
      <c r="AG14" s="488"/>
      <c r="AH14" s="486">
        <v>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2.4</v>
      </c>
      <c r="CU14" s="504"/>
      <c r="CV14" s="504"/>
      <c r="CW14" s="504"/>
      <c r="CX14" s="504"/>
      <c r="CY14" s="504"/>
      <c r="CZ14" s="504"/>
      <c r="DA14" s="505"/>
      <c r="DB14" s="503">
        <v>0.7</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263735</v>
      </c>
      <c r="S15" s="494"/>
      <c r="T15" s="494"/>
      <c r="U15" s="494"/>
      <c r="V15" s="495"/>
      <c r="W15" s="496" t="s">
        <v>137</v>
      </c>
      <c r="X15" s="392"/>
      <c r="Y15" s="392"/>
      <c r="Z15" s="392"/>
      <c r="AA15" s="392"/>
      <c r="AB15" s="393"/>
      <c r="AC15" s="359">
        <v>33655</v>
      </c>
      <c r="AD15" s="360"/>
      <c r="AE15" s="360"/>
      <c r="AF15" s="360"/>
      <c r="AG15" s="361"/>
      <c r="AH15" s="359">
        <v>35789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44906222</v>
      </c>
      <c r="BO15" s="436"/>
      <c r="BP15" s="436"/>
      <c r="BQ15" s="436"/>
      <c r="BR15" s="436"/>
      <c r="BS15" s="436"/>
      <c r="BT15" s="436"/>
      <c r="BU15" s="437"/>
      <c r="BV15" s="435">
        <v>44330085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29.1</v>
      </c>
      <c r="AD16" s="487"/>
      <c r="AE16" s="487"/>
      <c r="AF16" s="487"/>
      <c r="AG16" s="488"/>
      <c r="AH16" s="486">
        <v>30.3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41771766</v>
      </c>
      <c r="BO16" s="407"/>
      <c r="BP16" s="407"/>
      <c r="BQ16" s="407"/>
      <c r="BR16" s="407"/>
      <c r="BS16" s="407"/>
      <c r="BT16" s="407"/>
      <c r="BU16" s="408"/>
      <c r="BV16" s="406">
        <v>41207754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80093</v>
      </c>
      <c r="AD17" s="360"/>
      <c r="AE17" s="360"/>
      <c r="AF17" s="360"/>
      <c r="AG17" s="361"/>
      <c r="AH17" s="359">
        <v>80097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57336904</v>
      </c>
      <c r="BO17" s="407"/>
      <c r="BP17" s="407"/>
      <c r="BQ17" s="407"/>
      <c r="BR17" s="407"/>
      <c r="BS17" s="407"/>
      <c r="BT17" s="407"/>
      <c r="BU17" s="408"/>
      <c r="BV17" s="406">
        <v>56700996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368.16</v>
      </c>
      <c r="M18" s="459"/>
      <c r="N18" s="459"/>
      <c r="O18" s="459"/>
      <c r="P18" s="459"/>
      <c r="Q18" s="459"/>
      <c r="R18" s="460"/>
      <c r="S18" s="460"/>
      <c r="T18" s="460"/>
      <c r="U18" s="460"/>
      <c r="V18" s="461"/>
      <c r="W18" s="477"/>
      <c r="X18" s="478"/>
      <c r="Y18" s="478"/>
      <c r="Z18" s="478"/>
      <c r="AA18" s="478"/>
      <c r="AB18" s="502"/>
      <c r="AC18" s="376">
        <v>69.2</v>
      </c>
      <c r="AD18" s="377"/>
      <c r="AE18" s="377"/>
      <c r="AF18" s="377"/>
      <c r="AG18" s="462"/>
      <c r="AH18" s="376">
        <v>67.8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53920739</v>
      </c>
      <c r="BO18" s="407"/>
      <c r="BP18" s="407"/>
      <c r="BQ18" s="407"/>
      <c r="BR18" s="407"/>
      <c r="BS18" s="407"/>
      <c r="BT18" s="407"/>
      <c r="BU18" s="408"/>
      <c r="BV18" s="406">
        <v>52802827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732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74924035</v>
      </c>
      <c r="BO19" s="407"/>
      <c r="BP19" s="407"/>
      <c r="BQ19" s="407"/>
      <c r="BR19" s="407"/>
      <c r="BS19" s="407"/>
      <c r="BT19" s="407"/>
      <c r="BU19" s="408"/>
      <c r="BV19" s="406">
        <v>70595501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117997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42149900</v>
      </c>
      <c r="BO22" s="436"/>
      <c r="BP22" s="436"/>
      <c r="BQ22" s="436"/>
      <c r="BR22" s="436"/>
      <c r="BS22" s="436"/>
      <c r="BT22" s="436"/>
      <c r="BU22" s="437"/>
      <c r="BV22" s="435">
        <v>43051018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30034627</v>
      </c>
      <c r="BO23" s="407"/>
      <c r="BP23" s="407"/>
      <c r="BQ23" s="407"/>
      <c r="BR23" s="407"/>
      <c r="BS23" s="407"/>
      <c r="BT23" s="407"/>
      <c r="BU23" s="408"/>
      <c r="BV23" s="406">
        <v>30787416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9980</v>
      </c>
      <c r="R24" s="360"/>
      <c r="S24" s="360"/>
      <c r="T24" s="360"/>
      <c r="U24" s="360"/>
      <c r="V24" s="361"/>
      <c r="W24" s="449"/>
      <c r="X24" s="386"/>
      <c r="Y24" s="387"/>
      <c r="Z24" s="362" t="s">
        <v>162</v>
      </c>
      <c r="AA24" s="363"/>
      <c r="AB24" s="363"/>
      <c r="AC24" s="363"/>
      <c r="AD24" s="363"/>
      <c r="AE24" s="363"/>
      <c r="AF24" s="363"/>
      <c r="AG24" s="364"/>
      <c r="AH24" s="359">
        <v>1839</v>
      </c>
      <c r="AI24" s="360"/>
      <c r="AJ24" s="360"/>
      <c r="AK24" s="360"/>
      <c r="AL24" s="361"/>
      <c r="AM24" s="359">
        <v>5791011</v>
      </c>
      <c r="AN24" s="360"/>
      <c r="AO24" s="360"/>
      <c r="AP24" s="360"/>
      <c r="AQ24" s="360"/>
      <c r="AR24" s="361"/>
      <c r="AS24" s="359">
        <v>3149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36543456</v>
      </c>
      <c r="BO24" s="407"/>
      <c r="BP24" s="407"/>
      <c r="BQ24" s="407"/>
      <c r="BR24" s="407"/>
      <c r="BS24" s="407"/>
      <c r="BT24" s="407"/>
      <c r="BU24" s="408"/>
      <c r="BV24" s="406">
        <v>36129296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8210</v>
      </c>
      <c r="R25" s="360"/>
      <c r="S25" s="360"/>
      <c r="T25" s="360"/>
      <c r="U25" s="360"/>
      <c r="V25" s="361"/>
      <c r="W25" s="449"/>
      <c r="X25" s="386"/>
      <c r="Y25" s="387"/>
      <c r="Z25" s="362" t="s">
        <v>165</v>
      </c>
      <c r="AA25" s="363"/>
      <c r="AB25" s="363"/>
      <c r="AC25" s="363"/>
      <c r="AD25" s="363"/>
      <c r="AE25" s="363"/>
      <c r="AF25" s="363"/>
      <c r="AG25" s="364"/>
      <c r="AH25" s="359">
        <v>372</v>
      </c>
      <c r="AI25" s="360"/>
      <c r="AJ25" s="360"/>
      <c r="AK25" s="360"/>
      <c r="AL25" s="361"/>
      <c r="AM25" s="359">
        <v>1106700</v>
      </c>
      <c r="AN25" s="360"/>
      <c r="AO25" s="360"/>
      <c r="AP25" s="360"/>
      <c r="AQ25" s="360"/>
      <c r="AR25" s="361"/>
      <c r="AS25" s="359">
        <v>2975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44303981</v>
      </c>
      <c r="BO25" s="436"/>
      <c r="BP25" s="436"/>
      <c r="BQ25" s="436"/>
      <c r="BR25" s="436"/>
      <c r="BS25" s="436"/>
      <c r="BT25" s="436"/>
      <c r="BU25" s="437"/>
      <c r="BV25" s="435">
        <v>43735388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7200</v>
      </c>
      <c r="R26" s="360"/>
      <c r="S26" s="360"/>
      <c r="T26" s="360"/>
      <c r="U26" s="360"/>
      <c r="V26" s="361"/>
      <c r="W26" s="449"/>
      <c r="X26" s="386"/>
      <c r="Y26" s="387"/>
      <c r="Z26" s="362" t="s">
        <v>168</v>
      </c>
      <c r="AA26" s="417"/>
      <c r="AB26" s="417"/>
      <c r="AC26" s="417"/>
      <c r="AD26" s="417"/>
      <c r="AE26" s="417"/>
      <c r="AF26" s="417"/>
      <c r="AG26" s="418"/>
      <c r="AH26" s="359">
        <v>61</v>
      </c>
      <c r="AI26" s="360"/>
      <c r="AJ26" s="360"/>
      <c r="AK26" s="360"/>
      <c r="AL26" s="361"/>
      <c r="AM26" s="359">
        <v>213439</v>
      </c>
      <c r="AN26" s="360"/>
      <c r="AO26" s="360"/>
      <c r="AP26" s="360"/>
      <c r="AQ26" s="360"/>
      <c r="AR26" s="361"/>
      <c r="AS26" s="359">
        <v>3499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6480</v>
      </c>
      <c r="R27" s="360"/>
      <c r="S27" s="360"/>
      <c r="T27" s="360"/>
      <c r="U27" s="360"/>
      <c r="V27" s="361"/>
      <c r="W27" s="449"/>
      <c r="X27" s="386"/>
      <c r="Y27" s="387"/>
      <c r="Z27" s="362" t="s">
        <v>171</v>
      </c>
      <c r="AA27" s="363"/>
      <c r="AB27" s="363"/>
      <c r="AC27" s="363"/>
      <c r="AD27" s="363"/>
      <c r="AE27" s="363"/>
      <c r="AF27" s="363"/>
      <c r="AG27" s="364"/>
      <c r="AH27" s="359">
        <v>22</v>
      </c>
      <c r="AI27" s="360"/>
      <c r="AJ27" s="360"/>
      <c r="AK27" s="360"/>
      <c r="AL27" s="361"/>
      <c r="AM27" s="359">
        <v>85690</v>
      </c>
      <c r="AN27" s="360"/>
      <c r="AO27" s="360"/>
      <c r="AP27" s="360"/>
      <c r="AQ27" s="360"/>
      <c r="AR27" s="361"/>
      <c r="AS27" s="359">
        <v>3895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500000</v>
      </c>
      <c r="BO27" s="441"/>
      <c r="BP27" s="441"/>
      <c r="BQ27" s="441"/>
      <c r="BR27" s="441"/>
      <c r="BS27" s="441"/>
      <c r="BT27" s="441"/>
      <c r="BU27" s="442"/>
      <c r="BV27" s="440">
        <v>500000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5810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7877791</v>
      </c>
      <c r="BO28" s="436"/>
      <c r="BP28" s="436"/>
      <c r="BQ28" s="436"/>
      <c r="BR28" s="436"/>
      <c r="BS28" s="436"/>
      <c r="BT28" s="436"/>
      <c r="BU28" s="437"/>
      <c r="BV28" s="435">
        <v>10451281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30</v>
      </c>
      <c r="M29" s="360"/>
      <c r="N29" s="360"/>
      <c r="O29" s="360"/>
      <c r="P29" s="361"/>
      <c r="Q29" s="359">
        <v>5620</v>
      </c>
      <c r="R29" s="360"/>
      <c r="S29" s="360"/>
      <c r="T29" s="360"/>
      <c r="U29" s="360"/>
      <c r="V29" s="361"/>
      <c r="W29" s="450"/>
      <c r="X29" s="451"/>
      <c r="Y29" s="452"/>
      <c r="Z29" s="362" t="s">
        <v>177</v>
      </c>
      <c r="AA29" s="363"/>
      <c r="AB29" s="363"/>
      <c r="AC29" s="363"/>
      <c r="AD29" s="363"/>
      <c r="AE29" s="363"/>
      <c r="AF29" s="363"/>
      <c r="AG29" s="364"/>
      <c r="AH29" s="359">
        <v>1861</v>
      </c>
      <c r="AI29" s="360"/>
      <c r="AJ29" s="360"/>
      <c r="AK29" s="360"/>
      <c r="AL29" s="361"/>
      <c r="AM29" s="359">
        <v>5876701</v>
      </c>
      <c r="AN29" s="360"/>
      <c r="AO29" s="360"/>
      <c r="AP29" s="360"/>
      <c r="AQ29" s="360"/>
      <c r="AR29" s="361"/>
      <c r="AS29" s="359">
        <v>3158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8292</v>
      </c>
      <c r="BO29" s="407"/>
      <c r="BP29" s="407"/>
      <c r="BQ29" s="407"/>
      <c r="BR29" s="407"/>
      <c r="BS29" s="407"/>
      <c r="BT29" s="407"/>
      <c r="BU29" s="408"/>
      <c r="BV29" s="406">
        <v>8292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14099202</v>
      </c>
      <c r="BO30" s="441"/>
      <c r="BP30" s="441"/>
      <c r="BQ30" s="441"/>
      <c r="BR30" s="441"/>
      <c r="BS30" s="441"/>
      <c r="BT30" s="441"/>
      <c r="BU30" s="442"/>
      <c r="BV30" s="440">
        <v>10881353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市町村総合（一般）</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市町村総合（自治会館）</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スポーツ協会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農業集落排水事業会計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市町村総合（研修センター）</v>
      </c>
      <c r="BZ36" s="355"/>
      <c r="CA36" s="355"/>
      <c r="CB36" s="355"/>
      <c r="CC36" s="355"/>
      <c r="CD36" s="355"/>
      <c r="CE36" s="355"/>
      <c r="CF36" s="355"/>
      <c r="CG36" s="355"/>
      <c r="CH36" s="355"/>
      <c r="CI36" s="355"/>
      <c r="CJ36" s="355"/>
      <c r="CK36" s="355"/>
      <c r="CL36" s="355"/>
      <c r="CM36" s="355"/>
      <c r="CN36" s="175"/>
      <c r="CO36" s="354">
        <f t="shared" si="3"/>
        <v>16</v>
      </c>
      <c r="CP36" s="354"/>
      <c r="CQ36" s="355" t="str">
        <f>IF('各会計、関係団体の財政状況及び健全化判断比率'!BS9="","",'各会計、関係団体の財政状況及び健全化判断比率'!BS9)</f>
        <v>地域振興財団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〇</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市町村総合（交通災害）</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高齢者医療連合（一般）</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高齢者医療連合（特会）</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hD6RR2Vj0Uszu73EqPvHfwjJf1XjN9/f3P+MTaJRfcGNiRwxSbTJXchcPelqpX+GRECTzGj3V1aAgOMHLnIV7Q==" saltValue="2OX4MXuue9Y03Ry5AJNt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52674816</v>
      </c>
      <c r="S5" s="664"/>
      <c r="T5" s="664"/>
      <c r="U5" s="664"/>
      <c r="V5" s="664"/>
      <c r="W5" s="664"/>
      <c r="X5" s="664"/>
      <c r="Y5" s="689"/>
      <c r="Z5" s="702">
        <v>45</v>
      </c>
      <c r="AA5" s="702"/>
      <c r="AB5" s="702"/>
      <c r="AC5" s="702"/>
      <c r="AD5" s="703">
        <v>49559487</v>
      </c>
      <c r="AE5" s="703"/>
      <c r="AF5" s="703"/>
      <c r="AG5" s="703"/>
      <c r="AH5" s="703"/>
      <c r="AI5" s="703"/>
      <c r="AJ5" s="703"/>
      <c r="AK5" s="703"/>
      <c r="AL5" s="690">
        <v>82.5</v>
      </c>
      <c r="AM5" s="672"/>
      <c r="AN5" s="672"/>
      <c r="AO5" s="691"/>
      <c r="AP5" s="666" t="s">
        <v>216</v>
      </c>
      <c r="AQ5" s="667"/>
      <c r="AR5" s="667"/>
      <c r="AS5" s="667"/>
      <c r="AT5" s="667"/>
      <c r="AU5" s="667"/>
      <c r="AV5" s="667"/>
      <c r="AW5" s="667"/>
      <c r="AX5" s="667"/>
      <c r="AY5" s="667"/>
      <c r="AZ5" s="667"/>
      <c r="BA5" s="667"/>
      <c r="BB5" s="667"/>
      <c r="BC5" s="667"/>
      <c r="BD5" s="667"/>
      <c r="BE5" s="667"/>
      <c r="BF5" s="668"/>
      <c r="BG5" s="608">
        <v>49535649</v>
      </c>
      <c r="BH5" s="609"/>
      <c r="BI5" s="609"/>
      <c r="BJ5" s="609"/>
      <c r="BK5" s="609"/>
      <c r="BL5" s="609"/>
      <c r="BM5" s="609"/>
      <c r="BN5" s="610"/>
      <c r="BO5" s="646">
        <v>94</v>
      </c>
      <c r="BP5" s="646"/>
      <c r="BQ5" s="646"/>
      <c r="BR5" s="646"/>
      <c r="BS5" s="647">
        <v>820250</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1153748</v>
      </c>
      <c r="S6" s="609"/>
      <c r="T6" s="609"/>
      <c r="U6" s="609"/>
      <c r="V6" s="609"/>
      <c r="W6" s="609"/>
      <c r="X6" s="609"/>
      <c r="Y6" s="610"/>
      <c r="Z6" s="646">
        <v>1</v>
      </c>
      <c r="AA6" s="646"/>
      <c r="AB6" s="646"/>
      <c r="AC6" s="646"/>
      <c r="AD6" s="647">
        <v>1153748</v>
      </c>
      <c r="AE6" s="647"/>
      <c r="AF6" s="647"/>
      <c r="AG6" s="647"/>
      <c r="AH6" s="647"/>
      <c r="AI6" s="647"/>
      <c r="AJ6" s="647"/>
      <c r="AK6" s="647"/>
      <c r="AL6" s="611">
        <v>1.9</v>
      </c>
      <c r="AM6" s="612"/>
      <c r="AN6" s="612"/>
      <c r="AO6" s="648"/>
      <c r="AP6" s="605" t="s">
        <v>221</v>
      </c>
      <c r="AQ6" s="606"/>
      <c r="AR6" s="606"/>
      <c r="AS6" s="606"/>
      <c r="AT6" s="606"/>
      <c r="AU6" s="606"/>
      <c r="AV6" s="606"/>
      <c r="AW6" s="606"/>
      <c r="AX6" s="606"/>
      <c r="AY6" s="606"/>
      <c r="AZ6" s="606"/>
      <c r="BA6" s="606"/>
      <c r="BB6" s="606"/>
      <c r="BC6" s="606"/>
      <c r="BD6" s="606"/>
      <c r="BE6" s="606"/>
      <c r="BF6" s="607"/>
      <c r="BG6" s="608">
        <v>49535649</v>
      </c>
      <c r="BH6" s="609"/>
      <c r="BI6" s="609"/>
      <c r="BJ6" s="609"/>
      <c r="BK6" s="609"/>
      <c r="BL6" s="609"/>
      <c r="BM6" s="609"/>
      <c r="BN6" s="610"/>
      <c r="BO6" s="646">
        <v>94</v>
      </c>
      <c r="BP6" s="646"/>
      <c r="BQ6" s="646"/>
      <c r="BR6" s="646"/>
      <c r="BS6" s="647">
        <v>820250</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534386</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534374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20192</v>
      </c>
      <c r="S7" s="609"/>
      <c r="T7" s="609"/>
      <c r="U7" s="609"/>
      <c r="V7" s="609"/>
      <c r="W7" s="609"/>
      <c r="X7" s="609"/>
      <c r="Y7" s="610"/>
      <c r="Z7" s="646">
        <v>0</v>
      </c>
      <c r="AA7" s="646"/>
      <c r="AB7" s="646"/>
      <c r="AC7" s="646"/>
      <c r="AD7" s="647">
        <v>20192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20631908</v>
      </c>
      <c r="BH7" s="609"/>
      <c r="BI7" s="609"/>
      <c r="BJ7" s="609"/>
      <c r="BK7" s="609"/>
      <c r="BL7" s="609"/>
      <c r="BM7" s="609"/>
      <c r="BN7" s="610"/>
      <c r="BO7" s="646">
        <v>39.200000000000003</v>
      </c>
      <c r="BP7" s="646"/>
      <c r="BQ7" s="646"/>
      <c r="BR7" s="646"/>
      <c r="BS7" s="647">
        <v>820250</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10451600</v>
      </c>
      <c r="CS7" s="609"/>
      <c r="CT7" s="609"/>
      <c r="CU7" s="609"/>
      <c r="CV7" s="609"/>
      <c r="CW7" s="609"/>
      <c r="CX7" s="609"/>
      <c r="CY7" s="610"/>
      <c r="CZ7" s="646">
        <v>9.4</v>
      </c>
      <c r="DA7" s="646"/>
      <c r="DB7" s="646"/>
      <c r="DC7" s="646"/>
      <c r="DD7" s="614">
        <v>530406</v>
      </c>
      <c r="DE7" s="609"/>
      <c r="DF7" s="609"/>
      <c r="DG7" s="609"/>
      <c r="DH7" s="609"/>
      <c r="DI7" s="609"/>
      <c r="DJ7" s="609"/>
      <c r="DK7" s="609"/>
      <c r="DL7" s="609"/>
      <c r="DM7" s="609"/>
      <c r="DN7" s="609"/>
      <c r="DO7" s="609"/>
      <c r="DP7" s="610"/>
      <c r="DQ7" s="614">
        <v>8425509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286212</v>
      </c>
      <c r="S8" s="609"/>
      <c r="T8" s="609"/>
      <c r="U8" s="609"/>
      <c r="V8" s="609"/>
      <c r="W8" s="609"/>
      <c r="X8" s="609"/>
      <c r="Y8" s="610"/>
      <c r="Z8" s="646">
        <v>0.2</v>
      </c>
      <c r="AA8" s="646"/>
      <c r="AB8" s="646"/>
      <c r="AC8" s="646"/>
      <c r="AD8" s="647">
        <v>286212</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448018</v>
      </c>
      <c r="BH8" s="609"/>
      <c r="BI8" s="609"/>
      <c r="BJ8" s="609"/>
      <c r="BK8" s="609"/>
      <c r="BL8" s="609"/>
      <c r="BM8" s="609"/>
      <c r="BN8" s="610"/>
      <c r="BO8" s="646">
        <v>0.9</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49604230</v>
      </c>
      <c r="CS8" s="609"/>
      <c r="CT8" s="609"/>
      <c r="CU8" s="609"/>
      <c r="CV8" s="609"/>
      <c r="CW8" s="609"/>
      <c r="CX8" s="609"/>
      <c r="CY8" s="610"/>
      <c r="CZ8" s="646">
        <v>44.8</v>
      </c>
      <c r="DA8" s="646"/>
      <c r="DB8" s="646"/>
      <c r="DC8" s="646"/>
      <c r="DD8" s="614">
        <v>1647396</v>
      </c>
      <c r="DE8" s="609"/>
      <c r="DF8" s="609"/>
      <c r="DG8" s="609"/>
      <c r="DH8" s="609"/>
      <c r="DI8" s="609"/>
      <c r="DJ8" s="609"/>
      <c r="DK8" s="609"/>
      <c r="DL8" s="609"/>
      <c r="DM8" s="609"/>
      <c r="DN8" s="609"/>
      <c r="DO8" s="609"/>
      <c r="DP8" s="610"/>
      <c r="DQ8" s="614">
        <v>22588101</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342570</v>
      </c>
      <c r="S9" s="609"/>
      <c r="T9" s="609"/>
      <c r="U9" s="609"/>
      <c r="V9" s="609"/>
      <c r="W9" s="609"/>
      <c r="X9" s="609"/>
      <c r="Y9" s="610"/>
      <c r="Z9" s="646">
        <v>0.3</v>
      </c>
      <c r="AA9" s="646"/>
      <c r="AB9" s="646"/>
      <c r="AC9" s="646"/>
      <c r="AD9" s="647">
        <v>342570</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16036069</v>
      </c>
      <c r="BH9" s="609"/>
      <c r="BI9" s="609"/>
      <c r="BJ9" s="609"/>
      <c r="BK9" s="609"/>
      <c r="BL9" s="609"/>
      <c r="BM9" s="609"/>
      <c r="BN9" s="610"/>
      <c r="BO9" s="646">
        <v>30.4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10037734</v>
      </c>
      <c r="CS9" s="609"/>
      <c r="CT9" s="609"/>
      <c r="CU9" s="609"/>
      <c r="CV9" s="609"/>
      <c r="CW9" s="609"/>
      <c r="CX9" s="609"/>
      <c r="CY9" s="610"/>
      <c r="CZ9" s="646">
        <v>9.1</v>
      </c>
      <c r="DA9" s="646"/>
      <c r="DB9" s="646"/>
      <c r="DC9" s="646"/>
      <c r="DD9" s="614">
        <v>351133</v>
      </c>
      <c r="DE9" s="609"/>
      <c r="DF9" s="609"/>
      <c r="DG9" s="609"/>
      <c r="DH9" s="609"/>
      <c r="DI9" s="609"/>
      <c r="DJ9" s="609"/>
      <c r="DK9" s="609"/>
      <c r="DL9" s="609"/>
      <c r="DM9" s="609"/>
      <c r="DN9" s="609"/>
      <c r="DO9" s="609"/>
      <c r="DP9" s="610"/>
      <c r="DQ9" s="614">
        <v>7689714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848084</v>
      </c>
      <c r="BH10" s="609"/>
      <c r="BI10" s="609"/>
      <c r="BJ10" s="609"/>
      <c r="BK10" s="609"/>
      <c r="BL10" s="609"/>
      <c r="BM10" s="609"/>
      <c r="BN10" s="610"/>
      <c r="BO10" s="646">
        <v>1.6</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19050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19050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6681094</v>
      </c>
      <c r="S11" s="609"/>
      <c r="T11" s="609"/>
      <c r="U11" s="609"/>
      <c r="V11" s="609"/>
      <c r="W11" s="609"/>
      <c r="X11" s="609"/>
      <c r="Y11" s="610"/>
      <c r="Z11" s="611">
        <v>5.7</v>
      </c>
      <c r="AA11" s="612"/>
      <c r="AB11" s="612"/>
      <c r="AC11" s="613"/>
      <c r="AD11" s="614">
        <v>6681094</v>
      </c>
      <c r="AE11" s="609"/>
      <c r="AF11" s="609"/>
      <c r="AG11" s="609"/>
      <c r="AH11" s="609"/>
      <c r="AI11" s="609"/>
      <c r="AJ11" s="609"/>
      <c r="AK11" s="610"/>
      <c r="AL11" s="611">
        <v>11.1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3299737</v>
      </c>
      <c r="BH11" s="609"/>
      <c r="BI11" s="609"/>
      <c r="BJ11" s="609"/>
      <c r="BK11" s="609"/>
      <c r="BL11" s="609"/>
      <c r="BM11" s="609"/>
      <c r="BN11" s="610"/>
      <c r="BO11" s="646">
        <v>6.3</v>
      </c>
      <c r="BP11" s="646"/>
      <c r="BQ11" s="646"/>
      <c r="BR11" s="646"/>
      <c r="BS11" s="647">
        <v>820250</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1230010</v>
      </c>
      <c r="CS11" s="609"/>
      <c r="CT11" s="609"/>
      <c r="CU11" s="609"/>
      <c r="CV11" s="609"/>
      <c r="CW11" s="609"/>
      <c r="CX11" s="609"/>
      <c r="CY11" s="610"/>
      <c r="CZ11" s="646">
        <v>1.1000000000000001</v>
      </c>
      <c r="DA11" s="646"/>
      <c r="DB11" s="646"/>
      <c r="DC11" s="646"/>
      <c r="DD11" s="614">
        <v>224089</v>
      </c>
      <c r="DE11" s="609"/>
      <c r="DF11" s="609"/>
      <c r="DG11" s="609"/>
      <c r="DH11" s="609"/>
      <c r="DI11" s="609"/>
      <c r="DJ11" s="609"/>
      <c r="DK11" s="609"/>
      <c r="DL11" s="609"/>
      <c r="DM11" s="609"/>
      <c r="DN11" s="609"/>
      <c r="DO11" s="609"/>
      <c r="DP11" s="610"/>
      <c r="DQ11" s="614">
        <v>999489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683503</v>
      </c>
      <c r="S12" s="609"/>
      <c r="T12" s="609"/>
      <c r="U12" s="609"/>
      <c r="V12" s="609"/>
      <c r="W12" s="609"/>
      <c r="X12" s="609"/>
      <c r="Y12" s="610"/>
      <c r="Z12" s="646">
        <v>0.6</v>
      </c>
      <c r="AA12" s="646"/>
      <c r="AB12" s="646"/>
      <c r="AC12" s="646"/>
      <c r="AD12" s="647">
        <v>683503</v>
      </c>
      <c r="AE12" s="647"/>
      <c r="AF12" s="647"/>
      <c r="AG12" s="647"/>
      <c r="AH12" s="647"/>
      <c r="AI12" s="647"/>
      <c r="AJ12" s="647"/>
      <c r="AK12" s="647"/>
      <c r="AL12" s="611">
        <v>1.1000000000000001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25637027</v>
      </c>
      <c r="BH12" s="609"/>
      <c r="BI12" s="609"/>
      <c r="BJ12" s="609"/>
      <c r="BK12" s="609"/>
      <c r="BL12" s="609"/>
      <c r="BM12" s="609"/>
      <c r="BN12" s="610"/>
      <c r="BO12" s="646">
        <v>48.7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3761344</v>
      </c>
      <c r="CS12" s="609"/>
      <c r="CT12" s="609"/>
      <c r="CU12" s="609"/>
      <c r="CV12" s="609"/>
      <c r="CW12" s="609"/>
      <c r="CX12" s="609"/>
      <c r="CY12" s="610"/>
      <c r="CZ12" s="646">
        <v>3.4</v>
      </c>
      <c r="DA12" s="646"/>
      <c r="DB12" s="646"/>
      <c r="DC12" s="646"/>
      <c r="DD12" s="614">
        <v>45060</v>
      </c>
      <c r="DE12" s="609"/>
      <c r="DF12" s="609"/>
      <c r="DG12" s="609"/>
      <c r="DH12" s="609"/>
      <c r="DI12" s="609"/>
      <c r="DJ12" s="609"/>
      <c r="DK12" s="609"/>
      <c r="DL12" s="609"/>
      <c r="DM12" s="609"/>
      <c r="DN12" s="609"/>
      <c r="DO12" s="609"/>
      <c r="DP12" s="610"/>
      <c r="DQ12" s="614">
        <v>1824082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25588381</v>
      </c>
      <c r="BH13" s="609"/>
      <c r="BI13" s="609"/>
      <c r="BJ13" s="609"/>
      <c r="BK13" s="609"/>
      <c r="BL13" s="609"/>
      <c r="BM13" s="609"/>
      <c r="BN13" s="610"/>
      <c r="BO13" s="646">
        <v>48.6</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13021560</v>
      </c>
      <c r="CS13" s="609"/>
      <c r="CT13" s="609"/>
      <c r="CU13" s="609"/>
      <c r="CV13" s="609"/>
      <c r="CW13" s="609"/>
      <c r="CX13" s="609"/>
      <c r="CY13" s="610"/>
      <c r="CZ13" s="646">
        <v>11.8</v>
      </c>
      <c r="DA13" s="646"/>
      <c r="DB13" s="646"/>
      <c r="DC13" s="646"/>
      <c r="DD13" s="614">
        <v>4527904</v>
      </c>
      <c r="DE13" s="609"/>
      <c r="DF13" s="609"/>
      <c r="DG13" s="609"/>
      <c r="DH13" s="609"/>
      <c r="DI13" s="609"/>
      <c r="DJ13" s="609"/>
      <c r="DK13" s="609"/>
      <c r="DL13" s="609"/>
      <c r="DM13" s="609"/>
      <c r="DN13" s="609"/>
      <c r="DO13" s="609"/>
      <c r="DP13" s="610"/>
      <c r="DQ13" s="614">
        <v>9461970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9333</v>
      </c>
      <c r="S14" s="609"/>
      <c r="T14" s="609"/>
      <c r="U14" s="609"/>
      <c r="V14" s="609"/>
      <c r="W14" s="609"/>
      <c r="X14" s="609"/>
      <c r="Y14" s="610"/>
      <c r="Z14" s="646">
        <v>0</v>
      </c>
      <c r="AA14" s="646"/>
      <c r="AB14" s="646"/>
      <c r="AC14" s="646"/>
      <c r="AD14" s="647">
        <v>9333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770045</v>
      </c>
      <c r="BH14" s="609"/>
      <c r="BI14" s="609"/>
      <c r="BJ14" s="609"/>
      <c r="BK14" s="609"/>
      <c r="BL14" s="609"/>
      <c r="BM14" s="609"/>
      <c r="BN14" s="610"/>
      <c r="BO14" s="646">
        <v>1.5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4136211</v>
      </c>
      <c r="CS14" s="609"/>
      <c r="CT14" s="609"/>
      <c r="CU14" s="609"/>
      <c r="CV14" s="609"/>
      <c r="CW14" s="609"/>
      <c r="CX14" s="609"/>
      <c r="CY14" s="610"/>
      <c r="CZ14" s="646">
        <v>3.7</v>
      </c>
      <c r="DA14" s="646"/>
      <c r="DB14" s="646"/>
      <c r="DC14" s="646"/>
      <c r="DD14" s="614">
        <v>496347</v>
      </c>
      <c r="DE14" s="609"/>
      <c r="DF14" s="609"/>
      <c r="DG14" s="609"/>
      <c r="DH14" s="609"/>
      <c r="DI14" s="609"/>
      <c r="DJ14" s="609"/>
      <c r="DK14" s="609"/>
      <c r="DL14" s="609"/>
      <c r="DM14" s="609"/>
      <c r="DN14" s="609"/>
      <c r="DO14" s="609"/>
      <c r="DP14" s="610"/>
      <c r="DQ14" s="614">
        <v>3567471</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2496669</v>
      </c>
      <c r="BH15" s="609"/>
      <c r="BI15" s="609"/>
      <c r="BJ15" s="609"/>
      <c r="BK15" s="609"/>
      <c r="BL15" s="609"/>
      <c r="BM15" s="609"/>
      <c r="BN15" s="610"/>
      <c r="BO15" s="646">
        <v>4.7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11500850</v>
      </c>
      <c r="CS15" s="609"/>
      <c r="CT15" s="609"/>
      <c r="CU15" s="609"/>
      <c r="CV15" s="609"/>
      <c r="CW15" s="609"/>
      <c r="CX15" s="609"/>
      <c r="CY15" s="610"/>
      <c r="CZ15" s="646">
        <v>10.4</v>
      </c>
      <c r="DA15" s="646"/>
      <c r="DB15" s="646"/>
      <c r="DC15" s="646"/>
      <c r="DD15" s="614">
        <v>2848938</v>
      </c>
      <c r="DE15" s="609"/>
      <c r="DF15" s="609"/>
      <c r="DG15" s="609"/>
      <c r="DH15" s="609"/>
      <c r="DI15" s="609"/>
      <c r="DJ15" s="609"/>
      <c r="DK15" s="609"/>
      <c r="DL15" s="609"/>
      <c r="DM15" s="609"/>
      <c r="DN15" s="609"/>
      <c r="DO15" s="609"/>
      <c r="DP15" s="610"/>
      <c r="DQ15" s="614">
        <v>7155882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132841</v>
      </c>
      <c r="S16" s="609"/>
      <c r="T16" s="609"/>
      <c r="U16" s="609"/>
      <c r="V16" s="609"/>
      <c r="W16" s="609"/>
      <c r="X16" s="609"/>
      <c r="Y16" s="610"/>
      <c r="Z16" s="646">
        <v>0.1</v>
      </c>
      <c r="AA16" s="646"/>
      <c r="AB16" s="646"/>
      <c r="AC16" s="646"/>
      <c r="AD16" s="647">
        <v>132841</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589591</v>
      </c>
      <c r="CS16" s="609"/>
      <c r="CT16" s="609"/>
      <c r="CU16" s="609"/>
      <c r="CV16" s="609"/>
      <c r="CW16" s="609"/>
      <c r="CX16" s="609"/>
      <c r="CY16" s="610"/>
      <c r="CZ16" s="646">
        <v>0.5</v>
      </c>
      <c r="DA16" s="646"/>
      <c r="DB16" s="646"/>
      <c r="DC16" s="646"/>
      <c r="DD16" s="614" t="s">
        <v>122</v>
      </c>
      <c r="DE16" s="609"/>
      <c r="DF16" s="609"/>
      <c r="DG16" s="609"/>
      <c r="DH16" s="609"/>
      <c r="DI16" s="609"/>
      <c r="DJ16" s="609"/>
      <c r="DK16" s="609"/>
      <c r="DL16" s="609"/>
      <c r="DM16" s="609"/>
      <c r="DN16" s="609"/>
      <c r="DO16" s="609"/>
      <c r="DP16" s="610"/>
      <c r="DQ16" s="614">
        <v>589048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597227</v>
      </c>
      <c r="S17" s="609"/>
      <c r="T17" s="609"/>
      <c r="U17" s="609"/>
      <c r="V17" s="609"/>
      <c r="W17" s="609"/>
      <c r="X17" s="609"/>
      <c r="Y17" s="610"/>
      <c r="Z17" s="646">
        <v>0.5</v>
      </c>
      <c r="AA17" s="646"/>
      <c r="AB17" s="646"/>
      <c r="AC17" s="646"/>
      <c r="AD17" s="647">
        <v>597227</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5886426</v>
      </c>
      <c r="CS17" s="609"/>
      <c r="CT17" s="609"/>
      <c r="CU17" s="609"/>
      <c r="CV17" s="609"/>
      <c r="CW17" s="609"/>
      <c r="CX17" s="609"/>
      <c r="CY17" s="610"/>
      <c r="CZ17" s="646">
        <v>5.3</v>
      </c>
      <c r="DA17" s="646"/>
      <c r="DB17" s="646"/>
      <c r="DC17" s="646"/>
      <c r="DD17" s="614" t="s">
        <v>122</v>
      </c>
      <c r="DE17" s="609"/>
      <c r="DF17" s="609"/>
      <c r="DG17" s="609"/>
      <c r="DH17" s="609"/>
      <c r="DI17" s="609"/>
      <c r="DJ17" s="609"/>
      <c r="DK17" s="609"/>
      <c r="DL17" s="609"/>
      <c r="DM17" s="609"/>
      <c r="DN17" s="609"/>
      <c r="DO17" s="609"/>
      <c r="DP17" s="610"/>
      <c r="DQ17" s="614">
        <v>5798121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298276</v>
      </c>
      <c r="S18" s="609"/>
      <c r="T18" s="609"/>
      <c r="U18" s="609"/>
      <c r="V18" s="609"/>
      <c r="W18" s="609"/>
      <c r="X18" s="609"/>
      <c r="Y18" s="610"/>
      <c r="Z18" s="646">
        <v>0.3</v>
      </c>
      <c r="AA18" s="646"/>
      <c r="AB18" s="646"/>
      <c r="AC18" s="646"/>
      <c r="AD18" s="647">
        <v>298276</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258074</v>
      </c>
      <c r="S19" s="609"/>
      <c r="T19" s="609"/>
      <c r="U19" s="609"/>
      <c r="V19" s="609"/>
      <c r="W19" s="609"/>
      <c r="X19" s="609"/>
      <c r="Y19" s="610"/>
      <c r="Z19" s="646">
        <v>0.2</v>
      </c>
      <c r="AA19" s="646"/>
      <c r="AB19" s="646"/>
      <c r="AC19" s="646"/>
      <c r="AD19" s="647">
        <v>258074</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3139167</v>
      </c>
      <c r="BH19" s="609"/>
      <c r="BI19" s="609"/>
      <c r="BJ19" s="609"/>
      <c r="BK19" s="609"/>
      <c r="BL19" s="609"/>
      <c r="BM19" s="609"/>
      <c r="BN19" s="610"/>
      <c r="BO19" s="646">
        <v>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40202</v>
      </c>
      <c r="S20" s="609"/>
      <c r="T20" s="609"/>
      <c r="U20" s="609"/>
      <c r="V20" s="609"/>
      <c r="W20" s="609"/>
      <c r="X20" s="609"/>
      <c r="Y20" s="610"/>
      <c r="Z20" s="646">
        <v>0</v>
      </c>
      <c r="AA20" s="646"/>
      <c r="AB20" s="646"/>
      <c r="AC20" s="646"/>
      <c r="AD20" s="647">
        <v>40202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3139167</v>
      </c>
      <c r="BH20" s="609"/>
      <c r="BI20" s="609"/>
      <c r="BJ20" s="609"/>
      <c r="BK20" s="609"/>
      <c r="BL20" s="609"/>
      <c r="BM20" s="609"/>
      <c r="BN20" s="610"/>
      <c r="BO20" s="646">
        <v>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110772992</v>
      </c>
      <c r="CS20" s="609"/>
      <c r="CT20" s="609"/>
      <c r="CU20" s="609"/>
      <c r="CV20" s="609"/>
      <c r="CW20" s="609"/>
      <c r="CX20" s="609"/>
      <c r="CY20" s="610"/>
      <c r="CZ20" s="646">
        <v>100</v>
      </c>
      <c r="DA20" s="646"/>
      <c r="DB20" s="646"/>
      <c r="DC20" s="646"/>
      <c r="DD20" s="614">
        <v>10671273</v>
      </c>
      <c r="DE20" s="609"/>
      <c r="DF20" s="609"/>
      <c r="DG20" s="609"/>
      <c r="DH20" s="609"/>
      <c r="DI20" s="609"/>
      <c r="DJ20" s="609"/>
      <c r="DK20" s="609"/>
      <c r="DL20" s="609"/>
      <c r="DM20" s="609"/>
      <c r="DN20" s="609"/>
      <c r="DO20" s="609"/>
      <c r="DP20" s="610"/>
      <c r="DQ20" s="614">
        <v>68652811</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167574</v>
      </c>
      <c r="S21" s="609"/>
      <c r="T21" s="609"/>
      <c r="U21" s="609"/>
      <c r="V21" s="609"/>
      <c r="W21" s="609"/>
      <c r="X21" s="609"/>
      <c r="Y21" s="610"/>
      <c r="Z21" s="646">
        <v>0.1</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23838</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167323</v>
      </c>
      <c r="S23" s="609"/>
      <c r="T23" s="609"/>
      <c r="U23" s="609"/>
      <c r="V23" s="609"/>
      <c r="W23" s="609"/>
      <c r="X23" s="609"/>
      <c r="Y23" s="610"/>
      <c r="Z23" s="646">
        <v>0.1</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3115329</v>
      </c>
      <c r="BH23" s="609"/>
      <c r="BI23" s="609"/>
      <c r="BJ23" s="609"/>
      <c r="BK23" s="609"/>
      <c r="BL23" s="609"/>
      <c r="BM23" s="609"/>
      <c r="BN23" s="610"/>
      <c r="BO23" s="646">
        <v>5.9</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251</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56409836</v>
      </c>
      <c r="CS24" s="664"/>
      <c r="CT24" s="664"/>
      <c r="CU24" s="664"/>
      <c r="CV24" s="664"/>
      <c r="CW24" s="664"/>
      <c r="CX24" s="664"/>
      <c r="CY24" s="689"/>
      <c r="CZ24" s="690">
        <v>50.9</v>
      </c>
      <c r="DA24" s="672"/>
      <c r="DB24" s="672"/>
      <c r="DC24" s="692"/>
      <c r="DD24" s="688">
        <v>33086936</v>
      </c>
      <c r="DE24" s="664"/>
      <c r="DF24" s="664"/>
      <c r="DG24" s="664"/>
      <c r="DH24" s="664"/>
      <c r="DI24" s="664"/>
      <c r="DJ24" s="664"/>
      <c r="DK24" s="689"/>
      <c r="DL24" s="688">
        <v>31102840</v>
      </c>
      <c r="DM24" s="664"/>
      <c r="DN24" s="664"/>
      <c r="DO24" s="664"/>
      <c r="DP24" s="664"/>
      <c r="DQ24" s="664"/>
      <c r="DR24" s="664"/>
      <c r="DS24" s="664"/>
      <c r="DT24" s="664"/>
      <c r="DU24" s="664"/>
      <c r="DV24" s="689"/>
      <c r="DW24" s="690">
        <v>51.8</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63047386</v>
      </c>
      <c r="S25" s="609"/>
      <c r="T25" s="609"/>
      <c r="U25" s="609"/>
      <c r="V25" s="609"/>
      <c r="W25" s="609"/>
      <c r="X25" s="609"/>
      <c r="Y25" s="610"/>
      <c r="Z25" s="646">
        <v>53.9</v>
      </c>
      <c r="AA25" s="646"/>
      <c r="AB25" s="646"/>
      <c r="AC25" s="646"/>
      <c r="AD25" s="647">
        <v>59764483</v>
      </c>
      <c r="AE25" s="647"/>
      <c r="AF25" s="647"/>
      <c r="AG25" s="647"/>
      <c r="AH25" s="647"/>
      <c r="AI25" s="647"/>
      <c r="AJ25" s="647"/>
      <c r="AK25" s="647"/>
      <c r="AL25" s="611">
        <v>99.5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17969437</v>
      </c>
      <c r="CS25" s="621"/>
      <c r="CT25" s="621"/>
      <c r="CU25" s="621"/>
      <c r="CV25" s="621"/>
      <c r="CW25" s="621"/>
      <c r="CX25" s="621"/>
      <c r="CY25" s="622"/>
      <c r="CZ25" s="611">
        <v>16.2</v>
      </c>
      <c r="DA25" s="623"/>
      <c r="DB25" s="623"/>
      <c r="DC25" s="624"/>
      <c r="DD25" s="614">
        <v>16953151</v>
      </c>
      <c r="DE25" s="621"/>
      <c r="DF25" s="621"/>
      <c r="DG25" s="621"/>
      <c r="DH25" s="621"/>
      <c r="DI25" s="621"/>
      <c r="DJ25" s="621"/>
      <c r="DK25" s="622"/>
      <c r="DL25" s="614">
        <v>16890547</v>
      </c>
      <c r="DM25" s="621"/>
      <c r="DN25" s="621"/>
      <c r="DO25" s="621"/>
      <c r="DP25" s="621"/>
      <c r="DQ25" s="621"/>
      <c r="DR25" s="621"/>
      <c r="DS25" s="621"/>
      <c r="DT25" s="621"/>
      <c r="DU25" s="621"/>
      <c r="DV25" s="622"/>
      <c r="DW25" s="611">
        <v>28.1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29011</v>
      </c>
      <c r="S26" s="609"/>
      <c r="T26" s="609"/>
      <c r="U26" s="609"/>
      <c r="V26" s="609"/>
      <c r="W26" s="609"/>
      <c r="X26" s="609"/>
      <c r="Y26" s="610"/>
      <c r="Z26" s="646">
        <v>0</v>
      </c>
      <c r="AA26" s="646"/>
      <c r="AB26" s="646"/>
      <c r="AC26" s="646"/>
      <c r="AD26" s="647">
        <v>29011</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12131318</v>
      </c>
      <c r="CS26" s="609"/>
      <c r="CT26" s="609"/>
      <c r="CU26" s="609"/>
      <c r="CV26" s="609"/>
      <c r="CW26" s="609"/>
      <c r="CX26" s="609"/>
      <c r="CY26" s="610"/>
      <c r="CZ26" s="611">
        <v>11</v>
      </c>
      <c r="DA26" s="623"/>
      <c r="DB26" s="623"/>
      <c r="DC26" s="624"/>
      <c r="DD26" s="614">
        <v>11363670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387165</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52674816</v>
      </c>
      <c r="BH27" s="609"/>
      <c r="BI27" s="609"/>
      <c r="BJ27" s="609"/>
      <c r="BK27" s="609"/>
      <c r="BL27" s="609"/>
      <c r="BM27" s="609"/>
      <c r="BN27" s="610"/>
      <c r="BO27" s="646">
        <v>100</v>
      </c>
      <c r="BP27" s="646"/>
      <c r="BQ27" s="646"/>
      <c r="BR27" s="646"/>
      <c r="BS27" s="647">
        <v>820250</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32553973</v>
      </c>
      <c r="CS27" s="621"/>
      <c r="CT27" s="621"/>
      <c r="CU27" s="621"/>
      <c r="CV27" s="621"/>
      <c r="CW27" s="621"/>
      <c r="CX27" s="621"/>
      <c r="CY27" s="622"/>
      <c r="CZ27" s="611">
        <v>29.4</v>
      </c>
      <c r="DA27" s="623"/>
      <c r="DB27" s="623"/>
      <c r="DC27" s="624"/>
      <c r="DD27" s="614">
        <v>10335664</v>
      </c>
      <c r="DE27" s="621"/>
      <c r="DF27" s="621"/>
      <c r="DG27" s="621"/>
      <c r="DH27" s="621"/>
      <c r="DI27" s="621"/>
      <c r="DJ27" s="621"/>
      <c r="DK27" s="622"/>
      <c r="DL27" s="614">
        <v>8414172</v>
      </c>
      <c r="DM27" s="621"/>
      <c r="DN27" s="621"/>
      <c r="DO27" s="621"/>
      <c r="DP27" s="621"/>
      <c r="DQ27" s="621"/>
      <c r="DR27" s="621"/>
      <c r="DS27" s="621"/>
      <c r="DT27" s="621"/>
      <c r="DU27" s="621"/>
      <c r="DV27" s="622"/>
      <c r="DW27" s="611">
        <v>14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1193768</v>
      </c>
      <c r="S28" s="609"/>
      <c r="T28" s="609"/>
      <c r="U28" s="609"/>
      <c r="V28" s="609"/>
      <c r="W28" s="609"/>
      <c r="X28" s="609"/>
      <c r="Y28" s="610"/>
      <c r="Z28" s="646">
        <v>1</v>
      </c>
      <c r="AA28" s="646"/>
      <c r="AB28" s="646"/>
      <c r="AC28" s="646"/>
      <c r="AD28" s="647">
        <v>235738</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5886426</v>
      </c>
      <c r="CS28" s="609"/>
      <c r="CT28" s="609"/>
      <c r="CU28" s="609"/>
      <c r="CV28" s="609"/>
      <c r="CW28" s="609"/>
      <c r="CX28" s="609"/>
      <c r="CY28" s="610"/>
      <c r="CZ28" s="611">
        <v>5.3</v>
      </c>
      <c r="DA28" s="623"/>
      <c r="DB28" s="623"/>
      <c r="DC28" s="624"/>
      <c r="DD28" s="614">
        <v>5798121</v>
      </c>
      <c r="DE28" s="609"/>
      <c r="DF28" s="609"/>
      <c r="DG28" s="609"/>
      <c r="DH28" s="609"/>
      <c r="DI28" s="609"/>
      <c r="DJ28" s="609"/>
      <c r="DK28" s="610"/>
      <c r="DL28" s="614">
        <v>5798121</v>
      </c>
      <c r="DM28" s="609"/>
      <c r="DN28" s="609"/>
      <c r="DO28" s="609"/>
      <c r="DP28" s="609"/>
      <c r="DQ28" s="609"/>
      <c r="DR28" s="609"/>
      <c r="DS28" s="609"/>
      <c r="DT28" s="609"/>
      <c r="DU28" s="609"/>
      <c r="DV28" s="610"/>
      <c r="DW28" s="611">
        <v>9.6</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772396</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5886426</v>
      </c>
      <c r="CS29" s="621"/>
      <c r="CT29" s="621"/>
      <c r="CU29" s="621"/>
      <c r="CV29" s="621"/>
      <c r="CW29" s="621"/>
      <c r="CX29" s="621"/>
      <c r="CY29" s="622"/>
      <c r="CZ29" s="611">
        <v>5.3</v>
      </c>
      <c r="DA29" s="623"/>
      <c r="DB29" s="623"/>
      <c r="DC29" s="624"/>
      <c r="DD29" s="614">
        <v>5798121</v>
      </c>
      <c r="DE29" s="621"/>
      <c r="DF29" s="621"/>
      <c r="DG29" s="621"/>
      <c r="DH29" s="621"/>
      <c r="DI29" s="621"/>
      <c r="DJ29" s="621"/>
      <c r="DK29" s="622"/>
      <c r="DL29" s="614">
        <v>5798121</v>
      </c>
      <c r="DM29" s="621"/>
      <c r="DN29" s="621"/>
      <c r="DO29" s="621"/>
      <c r="DP29" s="621"/>
      <c r="DQ29" s="621"/>
      <c r="DR29" s="621"/>
      <c r="DS29" s="621"/>
      <c r="DT29" s="621"/>
      <c r="DU29" s="621"/>
      <c r="DV29" s="622"/>
      <c r="DW29" s="611">
        <v>9.6</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24227258</v>
      </c>
      <c r="S30" s="609"/>
      <c r="T30" s="609"/>
      <c r="U30" s="609"/>
      <c r="V30" s="609"/>
      <c r="W30" s="609"/>
      <c r="X30" s="609"/>
      <c r="Y30" s="610"/>
      <c r="Z30" s="646">
        <v>20.7</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5717718</v>
      </c>
      <c r="CS30" s="609"/>
      <c r="CT30" s="609"/>
      <c r="CU30" s="609"/>
      <c r="CV30" s="609"/>
      <c r="CW30" s="609"/>
      <c r="CX30" s="609"/>
      <c r="CY30" s="610"/>
      <c r="CZ30" s="611">
        <v>5.2</v>
      </c>
      <c r="DA30" s="623"/>
      <c r="DB30" s="623"/>
      <c r="DC30" s="624"/>
      <c r="DD30" s="614">
        <v>5634753</v>
      </c>
      <c r="DE30" s="609"/>
      <c r="DF30" s="609"/>
      <c r="DG30" s="609"/>
      <c r="DH30" s="609"/>
      <c r="DI30" s="609"/>
      <c r="DJ30" s="609"/>
      <c r="DK30" s="610"/>
      <c r="DL30" s="614">
        <v>5634753</v>
      </c>
      <c r="DM30" s="609"/>
      <c r="DN30" s="609"/>
      <c r="DO30" s="609"/>
      <c r="DP30" s="609"/>
      <c r="DQ30" s="609"/>
      <c r="DR30" s="609"/>
      <c r="DS30" s="609"/>
      <c r="DT30" s="609"/>
      <c r="DU30" s="609"/>
      <c r="DV30" s="610"/>
      <c r="DW30" s="611">
        <v>9.4</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96.2</v>
      </c>
      <c r="BN31" s="671"/>
      <c r="BO31" s="671"/>
      <c r="BP31" s="671"/>
      <c r="BQ31" s="673"/>
      <c r="BR31" s="670">
        <v>99.1</v>
      </c>
      <c r="BS31" s="671"/>
      <c r="BT31" s="671"/>
      <c r="BU31" s="671"/>
      <c r="BV31" s="671"/>
      <c r="BW31" s="671"/>
      <c r="BX31" s="672">
        <v>96.1</v>
      </c>
      <c r="BY31" s="671"/>
      <c r="BZ31" s="671"/>
      <c r="CA31" s="671"/>
      <c r="CB31" s="673"/>
      <c r="CD31" s="629"/>
      <c r="CE31" s="630"/>
      <c r="CF31" s="605" t="s">
        <v>300</v>
      </c>
      <c r="CG31" s="606"/>
      <c r="CH31" s="606"/>
      <c r="CI31" s="606"/>
      <c r="CJ31" s="606"/>
      <c r="CK31" s="606"/>
      <c r="CL31" s="606"/>
      <c r="CM31" s="606"/>
      <c r="CN31" s="606"/>
      <c r="CO31" s="606"/>
      <c r="CP31" s="606"/>
      <c r="CQ31" s="607"/>
      <c r="CR31" s="608">
        <v>168708</v>
      </c>
      <c r="CS31" s="621"/>
      <c r="CT31" s="621"/>
      <c r="CU31" s="621"/>
      <c r="CV31" s="621"/>
      <c r="CW31" s="621"/>
      <c r="CX31" s="621"/>
      <c r="CY31" s="622"/>
      <c r="CZ31" s="611">
        <v>0.2</v>
      </c>
      <c r="DA31" s="623"/>
      <c r="DB31" s="623"/>
      <c r="DC31" s="624"/>
      <c r="DD31" s="614">
        <v>163368</v>
      </c>
      <c r="DE31" s="621"/>
      <c r="DF31" s="621"/>
      <c r="DG31" s="621"/>
      <c r="DH31" s="621"/>
      <c r="DI31" s="621"/>
      <c r="DJ31" s="621"/>
      <c r="DK31" s="622"/>
      <c r="DL31" s="614">
        <v>163368</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8066070</v>
      </c>
      <c r="S32" s="609"/>
      <c r="T32" s="609"/>
      <c r="U32" s="609"/>
      <c r="V32" s="609"/>
      <c r="W32" s="609"/>
      <c r="X32" s="609"/>
      <c r="Y32" s="610"/>
      <c r="Z32" s="646">
        <v>6.9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98.6</v>
      </c>
      <c r="BH32" s="621"/>
      <c r="BI32" s="621"/>
      <c r="BJ32" s="621"/>
      <c r="BK32" s="621"/>
      <c r="BL32" s="621"/>
      <c r="BM32" s="612">
        <v>94.7</v>
      </c>
      <c r="BN32" s="621"/>
      <c r="BO32" s="621"/>
      <c r="BP32" s="621"/>
      <c r="BQ32" s="644"/>
      <c r="BR32" s="674">
        <v>98.8</v>
      </c>
      <c r="BS32" s="621"/>
      <c r="BT32" s="621"/>
      <c r="BU32" s="621"/>
      <c r="BV32" s="621"/>
      <c r="BW32" s="621"/>
      <c r="BX32" s="612">
        <v>94.9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101972</v>
      </c>
      <c r="S33" s="609"/>
      <c r="T33" s="609"/>
      <c r="U33" s="609"/>
      <c r="V33" s="609"/>
      <c r="W33" s="609"/>
      <c r="X33" s="609"/>
      <c r="Y33" s="610"/>
      <c r="Z33" s="646">
        <v>0.1</v>
      </c>
      <c r="AA33" s="646"/>
      <c r="AB33" s="646"/>
      <c r="AC33" s="646"/>
      <c r="AD33" s="647">
        <v>64479</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99.4</v>
      </c>
      <c r="BH33" s="593"/>
      <c r="BI33" s="593"/>
      <c r="BJ33" s="593"/>
      <c r="BK33" s="593"/>
      <c r="BL33" s="593"/>
      <c r="BM33" s="639">
        <v>97.6</v>
      </c>
      <c r="BN33" s="593"/>
      <c r="BO33" s="593"/>
      <c r="BP33" s="593"/>
      <c r="BQ33" s="656"/>
      <c r="BR33" s="669">
        <v>99.4</v>
      </c>
      <c r="BS33" s="593"/>
      <c r="BT33" s="593"/>
      <c r="BU33" s="593"/>
      <c r="BV33" s="593"/>
      <c r="BW33" s="593"/>
      <c r="BX33" s="639">
        <v>97.3</v>
      </c>
      <c r="BY33" s="593"/>
      <c r="BZ33" s="593"/>
      <c r="CA33" s="593"/>
      <c r="CB33" s="656"/>
      <c r="CD33" s="605" t="s">
        <v>307</v>
      </c>
      <c r="CE33" s="606"/>
      <c r="CF33" s="606"/>
      <c r="CG33" s="606"/>
      <c r="CH33" s="606"/>
      <c r="CI33" s="606"/>
      <c r="CJ33" s="606"/>
      <c r="CK33" s="606"/>
      <c r="CL33" s="606"/>
      <c r="CM33" s="606"/>
      <c r="CN33" s="606"/>
      <c r="CO33" s="606"/>
      <c r="CP33" s="606"/>
      <c r="CQ33" s="607"/>
      <c r="CR33" s="608">
        <v>43102292</v>
      </c>
      <c r="CS33" s="621"/>
      <c r="CT33" s="621"/>
      <c r="CU33" s="621"/>
      <c r="CV33" s="621"/>
      <c r="CW33" s="621"/>
      <c r="CX33" s="621"/>
      <c r="CY33" s="622"/>
      <c r="CZ33" s="611">
        <v>38.9</v>
      </c>
      <c r="DA33" s="623"/>
      <c r="DB33" s="623"/>
      <c r="DC33" s="624"/>
      <c r="DD33" s="614">
        <v>32478947</v>
      </c>
      <c r="DE33" s="621"/>
      <c r="DF33" s="621"/>
      <c r="DG33" s="621"/>
      <c r="DH33" s="621"/>
      <c r="DI33" s="621"/>
      <c r="DJ33" s="621"/>
      <c r="DK33" s="622"/>
      <c r="DL33" s="614">
        <v>22817899</v>
      </c>
      <c r="DM33" s="621"/>
      <c r="DN33" s="621"/>
      <c r="DO33" s="621"/>
      <c r="DP33" s="621"/>
      <c r="DQ33" s="621"/>
      <c r="DR33" s="621"/>
      <c r="DS33" s="621"/>
      <c r="DT33" s="621"/>
      <c r="DU33" s="621"/>
      <c r="DV33" s="622"/>
      <c r="DW33" s="611">
        <v>38</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1251796</v>
      </c>
      <c r="S34" s="609"/>
      <c r="T34" s="609"/>
      <c r="U34" s="609"/>
      <c r="V34" s="609"/>
      <c r="W34" s="609"/>
      <c r="X34" s="609"/>
      <c r="Y34" s="610"/>
      <c r="Z34" s="646">
        <v>1.1000000000000001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17909324</v>
      </c>
      <c r="CS34" s="609"/>
      <c r="CT34" s="609"/>
      <c r="CU34" s="609"/>
      <c r="CV34" s="609"/>
      <c r="CW34" s="609"/>
      <c r="CX34" s="609"/>
      <c r="CY34" s="610"/>
      <c r="CZ34" s="611">
        <v>16.2</v>
      </c>
      <c r="DA34" s="623"/>
      <c r="DB34" s="623"/>
      <c r="DC34" s="624"/>
      <c r="DD34" s="614">
        <v>12837528</v>
      </c>
      <c r="DE34" s="609"/>
      <c r="DF34" s="609"/>
      <c r="DG34" s="609"/>
      <c r="DH34" s="609"/>
      <c r="DI34" s="609"/>
      <c r="DJ34" s="609"/>
      <c r="DK34" s="610"/>
      <c r="DL34" s="614">
        <v>11201035</v>
      </c>
      <c r="DM34" s="609"/>
      <c r="DN34" s="609"/>
      <c r="DO34" s="609"/>
      <c r="DP34" s="609"/>
      <c r="DQ34" s="609"/>
      <c r="DR34" s="609"/>
      <c r="DS34" s="609"/>
      <c r="DT34" s="609"/>
      <c r="DU34" s="609"/>
      <c r="DV34" s="610"/>
      <c r="DW34" s="611">
        <v>18.600000000000001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5791565</v>
      </c>
      <c r="S35" s="609"/>
      <c r="T35" s="609"/>
      <c r="U35" s="609"/>
      <c r="V35" s="609"/>
      <c r="W35" s="609"/>
      <c r="X35" s="609"/>
      <c r="Y35" s="610"/>
      <c r="Z35" s="646">
        <v>4.9000000000000004</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1860388</v>
      </c>
      <c r="CS35" s="621"/>
      <c r="CT35" s="621"/>
      <c r="CU35" s="621"/>
      <c r="CV35" s="621"/>
      <c r="CW35" s="621"/>
      <c r="CX35" s="621"/>
      <c r="CY35" s="622"/>
      <c r="CZ35" s="611">
        <v>1.7</v>
      </c>
      <c r="DA35" s="623"/>
      <c r="DB35" s="623"/>
      <c r="DC35" s="624"/>
      <c r="DD35" s="614">
        <v>1610689</v>
      </c>
      <c r="DE35" s="621"/>
      <c r="DF35" s="621"/>
      <c r="DG35" s="621"/>
      <c r="DH35" s="621"/>
      <c r="DI35" s="621"/>
      <c r="DJ35" s="621"/>
      <c r="DK35" s="622"/>
      <c r="DL35" s="614">
        <v>1610642</v>
      </c>
      <c r="DM35" s="621"/>
      <c r="DN35" s="621"/>
      <c r="DO35" s="621"/>
      <c r="DP35" s="621"/>
      <c r="DQ35" s="621"/>
      <c r="DR35" s="621"/>
      <c r="DS35" s="621"/>
      <c r="DT35" s="621"/>
      <c r="DU35" s="621"/>
      <c r="DV35" s="622"/>
      <c r="DW35" s="611">
        <v>2.7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3526336</v>
      </c>
      <c r="S36" s="609"/>
      <c r="T36" s="609"/>
      <c r="U36" s="609"/>
      <c r="V36" s="609"/>
      <c r="W36" s="609"/>
      <c r="X36" s="609"/>
      <c r="Y36" s="610"/>
      <c r="Z36" s="646">
        <v>3</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12363784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28996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8164336</v>
      </c>
      <c r="CS36" s="609"/>
      <c r="CT36" s="609"/>
      <c r="CU36" s="609"/>
      <c r="CV36" s="609"/>
      <c r="CW36" s="609"/>
      <c r="CX36" s="609"/>
      <c r="CY36" s="610"/>
      <c r="CZ36" s="611">
        <v>7.4</v>
      </c>
      <c r="DA36" s="623"/>
      <c r="DB36" s="623"/>
      <c r="DC36" s="624"/>
      <c r="DD36" s="614">
        <v>7034022</v>
      </c>
      <c r="DE36" s="609"/>
      <c r="DF36" s="609"/>
      <c r="DG36" s="609"/>
      <c r="DH36" s="609"/>
      <c r="DI36" s="609"/>
      <c r="DJ36" s="609"/>
      <c r="DK36" s="610"/>
      <c r="DL36" s="614">
        <v>2603345</v>
      </c>
      <c r="DM36" s="609"/>
      <c r="DN36" s="609"/>
      <c r="DO36" s="609"/>
      <c r="DP36" s="609"/>
      <c r="DQ36" s="609"/>
      <c r="DR36" s="609"/>
      <c r="DS36" s="609"/>
      <c r="DT36" s="609"/>
      <c r="DU36" s="609"/>
      <c r="DV36" s="610"/>
      <c r="DW36" s="611">
        <v>4.3</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3832893</v>
      </c>
      <c r="S37" s="609"/>
      <c r="T37" s="609"/>
      <c r="U37" s="609"/>
      <c r="V37" s="609"/>
      <c r="W37" s="609"/>
      <c r="X37" s="609"/>
      <c r="Y37" s="610"/>
      <c r="Z37" s="646">
        <v>3.3</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1966602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-484291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75305</v>
      </c>
      <c r="CS37" s="621"/>
      <c r="CT37" s="621"/>
      <c r="CU37" s="621"/>
      <c r="CV37" s="621"/>
      <c r="CW37" s="621"/>
      <c r="CX37" s="621"/>
      <c r="CY37" s="622"/>
      <c r="CZ37" s="611">
        <v>0.1</v>
      </c>
      <c r="DA37" s="623"/>
      <c r="DB37" s="623"/>
      <c r="DC37" s="624"/>
      <c r="DD37" s="614">
        <v>75305</v>
      </c>
      <c r="DE37" s="621"/>
      <c r="DF37" s="621"/>
      <c r="DG37" s="621"/>
      <c r="DH37" s="621"/>
      <c r="DI37" s="621"/>
      <c r="DJ37" s="621"/>
      <c r="DK37" s="622"/>
      <c r="DL37" s="614">
        <v>59474</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4816600</v>
      </c>
      <c r="S38" s="609"/>
      <c r="T38" s="609"/>
      <c r="U38" s="609"/>
      <c r="V38" s="609"/>
      <c r="W38" s="609"/>
      <c r="X38" s="609"/>
      <c r="Y38" s="610"/>
      <c r="Z38" s="646">
        <v>4.0999999999999996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1635760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35499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8761422</v>
      </c>
      <c r="CS38" s="609"/>
      <c r="CT38" s="609"/>
      <c r="CU38" s="609"/>
      <c r="CV38" s="609"/>
      <c r="CW38" s="609"/>
      <c r="CX38" s="609"/>
      <c r="CY38" s="610"/>
      <c r="CZ38" s="611">
        <v>7.9</v>
      </c>
      <c r="DA38" s="623"/>
      <c r="DB38" s="623"/>
      <c r="DC38" s="624"/>
      <c r="DD38" s="614">
        <v>7148840</v>
      </c>
      <c r="DE38" s="609"/>
      <c r="DF38" s="609"/>
      <c r="DG38" s="609"/>
      <c r="DH38" s="609"/>
      <c r="DI38" s="609"/>
      <c r="DJ38" s="609"/>
      <c r="DK38" s="610"/>
      <c r="DL38" s="614">
        <v>6587719</v>
      </c>
      <c r="DM38" s="609"/>
      <c r="DN38" s="609"/>
      <c r="DO38" s="609"/>
      <c r="DP38" s="609"/>
      <c r="DQ38" s="609"/>
      <c r="DR38" s="609"/>
      <c r="DS38" s="609"/>
      <c r="DT38" s="609"/>
      <c r="DU38" s="609"/>
      <c r="DV38" s="610"/>
      <c r="DW38" s="611">
        <v>11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8014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51716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3885924</v>
      </c>
      <c r="CS39" s="621"/>
      <c r="CT39" s="621"/>
      <c r="CU39" s="621"/>
      <c r="CV39" s="621"/>
      <c r="CW39" s="621"/>
      <c r="CX39" s="621"/>
      <c r="CY39" s="622"/>
      <c r="CZ39" s="611">
        <v>3.5</v>
      </c>
      <c r="DA39" s="623"/>
      <c r="DB39" s="623"/>
      <c r="DC39" s="624"/>
      <c r="DD39" s="614">
        <v>3032710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97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2520898</v>
      </c>
      <c r="CS40" s="609"/>
      <c r="CT40" s="609"/>
      <c r="CU40" s="609"/>
      <c r="CV40" s="609"/>
      <c r="CW40" s="609"/>
      <c r="CX40" s="609"/>
      <c r="CY40" s="610"/>
      <c r="CZ40" s="611">
        <v>2.2999999999999998</v>
      </c>
      <c r="DA40" s="623"/>
      <c r="DB40" s="623"/>
      <c r="DC40" s="624"/>
      <c r="DD40" s="614">
        <v>815158</v>
      </c>
      <c r="DE40" s="609"/>
      <c r="DF40" s="609"/>
      <c r="DG40" s="609"/>
      <c r="DH40" s="609"/>
      <c r="DI40" s="609"/>
      <c r="DJ40" s="609"/>
      <c r="DK40" s="610"/>
      <c r="DL40" s="614">
        <v>815158</v>
      </c>
      <c r="DM40" s="609"/>
      <c r="DN40" s="609"/>
      <c r="DO40" s="609"/>
      <c r="DP40" s="609"/>
      <c r="DQ40" s="609"/>
      <c r="DR40" s="609"/>
      <c r="DS40" s="609"/>
      <c r="DT40" s="609"/>
      <c r="DU40" s="609"/>
      <c r="DV40" s="610"/>
      <c r="DW40" s="611">
        <v>1.4</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117044216</v>
      </c>
      <c r="S41" s="633"/>
      <c r="T41" s="633"/>
      <c r="U41" s="633"/>
      <c r="V41" s="633"/>
      <c r="W41" s="633"/>
      <c r="X41" s="633"/>
      <c r="Y41" s="636"/>
      <c r="Z41" s="637">
        <v>100</v>
      </c>
      <c r="AA41" s="637"/>
      <c r="AB41" s="637"/>
      <c r="AC41" s="637"/>
      <c r="AD41" s="638">
        <v>60093711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2191635</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6561773</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354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11260864</v>
      </c>
      <c r="CS42" s="621"/>
      <c r="CT42" s="621"/>
      <c r="CU42" s="621"/>
      <c r="CV42" s="621"/>
      <c r="CW42" s="621"/>
      <c r="CX42" s="621"/>
      <c r="CY42" s="622"/>
      <c r="CZ42" s="611">
        <v>10.199999999999999</v>
      </c>
      <c r="DA42" s="623"/>
      <c r="DB42" s="623"/>
      <c r="DC42" s="624"/>
      <c r="DD42" s="614">
        <v>3086928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568054</v>
      </c>
      <c r="CS43" s="621"/>
      <c r="CT43" s="621"/>
      <c r="CU43" s="621"/>
      <c r="CV43" s="621"/>
      <c r="CW43" s="621"/>
      <c r="CX43" s="621"/>
      <c r="CY43" s="622"/>
      <c r="CZ43" s="611">
        <v>0.5</v>
      </c>
      <c r="DA43" s="623"/>
      <c r="DB43" s="623"/>
      <c r="DC43" s="624"/>
      <c r="DD43" s="614">
        <v>568054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10671273</v>
      </c>
      <c r="CS44" s="609"/>
      <c r="CT44" s="609"/>
      <c r="CU44" s="609"/>
      <c r="CV44" s="609"/>
      <c r="CW44" s="609"/>
      <c r="CX44" s="609"/>
      <c r="CY44" s="610"/>
      <c r="CZ44" s="611">
        <v>9.6</v>
      </c>
      <c r="DA44" s="612"/>
      <c r="DB44" s="612"/>
      <c r="DC44" s="613"/>
      <c r="DD44" s="614">
        <v>2497880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4526621</v>
      </c>
      <c r="CS45" s="621"/>
      <c r="CT45" s="621"/>
      <c r="CU45" s="621"/>
      <c r="CV45" s="621"/>
      <c r="CW45" s="621"/>
      <c r="CX45" s="621"/>
      <c r="CY45" s="622"/>
      <c r="CZ45" s="611">
        <v>4.0999999999999996</v>
      </c>
      <c r="DA45" s="623"/>
      <c r="DB45" s="623"/>
      <c r="DC45" s="624"/>
      <c r="DD45" s="614">
        <v>159989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6083272</v>
      </c>
      <c r="CS46" s="609"/>
      <c r="CT46" s="609"/>
      <c r="CU46" s="609"/>
      <c r="CV46" s="609"/>
      <c r="CW46" s="609"/>
      <c r="CX46" s="609"/>
      <c r="CY46" s="610"/>
      <c r="CZ46" s="611">
        <v>5.5</v>
      </c>
      <c r="DA46" s="612"/>
      <c r="DB46" s="612"/>
      <c r="DC46" s="613"/>
      <c r="DD46" s="614">
        <v>2322711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589591</v>
      </c>
      <c r="CS47" s="621"/>
      <c r="CT47" s="621"/>
      <c r="CU47" s="621"/>
      <c r="CV47" s="621"/>
      <c r="CW47" s="621"/>
      <c r="CX47" s="621"/>
      <c r="CY47" s="622"/>
      <c r="CZ47" s="611">
        <v>0.5</v>
      </c>
      <c r="DA47" s="623"/>
      <c r="DB47" s="623"/>
      <c r="DC47" s="624"/>
      <c r="DD47" s="614">
        <v>589048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110772992</v>
      </c>
      <c r="CS49" s="593"/>
      <c r="CT49" s="593"/>
      <c r="CU49" s="593"/>
      <c r="CV49" s="593"/>
      <c r="CW49" s="593"/>
      <c r="CX49" s="593"/>
      <c r="CY49" s="594"/>
      <c r="CZ49" s="595">
        <v>100</v>
      </c>
      <c r="DA49" s="596"/>
      <c r="DB49" s="596"/>
      <c r="DC49" s="597"/>
      <c r="DD49" s="598">
        <v>68652811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nEcW0Jixu6TMNson2kCebVp8viu1lePcZiyx7Q+acT8LdBJwu8zebEtDfb4dEH8m7Z79vq/ft89G0pN18B10aw==" saltValue="ZDZLlNPbGsk+J8l8YtAO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118184</v>
      </c>
      <c r="R7" s="1090"/>
      <c r="S7" s="1090"/>
      <c r="T7" s="1090"/>
      <c r="U7" s="1090"/>
      <c r="V7" s="1090">
        <v>111913</v>
      </c>
      <c r="W7" s="1090"/>
      <c r="X7" s="1090"/>
      <c r="Y7" s="1090"/>
      <c r="Z7" s="1090"/>
      <c r="AA7" s="1090">
        <v>6271</v>
      </c>
      <c r="AB7" s="1090"/>
      <c r="AC7" s="1090"/>
      <c r="AD7" s="1090"/>
      <c r="AE7" s="1091"/>
      <c r="AF7" s="1092">
        <v>4748</v>
      </c>
      <c r="AG7" s="1093"/>
      <c r="AH7" s="1093"/>
      <c r="AI7" s="1093"/>
      <c r="AJ7" s="1094"/>
      <c r="AK7" s="1095">
        <v>5792</v>
      </c>
      <c r="AL7" s="1096"/>
      <c r="AM7" s="1096"/>
      <c r="AN7" s="1096"/>
      <c r="AO7" s="1096"/>
      <c r="AP7" s="1096">
        <v>42150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t="s">
        <v>554</v>
      </c>
      <c r="BS7" s="1086" t="s">
        <v>555</v>
      </c>
      <c r="BT7" s="1087"/>
      <c r="BU7" s="1087"/>
      <c r="BV7" s="1087"/>
      <c r="BW7" s="1087"/>
      <c r="BX7" s="1087"/>
      <c r="BY7" s="1087"/>
      <c r="BZ7" s="1087"/>
      <c r="CA7" s="1087"/>
      <c r="CB7" s="1087"/>
      <c r="CC7" s="1087"/>
      <c r="CD7" s="1087"/>
      <c r="CE7" s="1087"/>
      <c r="CF7" s="1087"/>
      <c r="CG7" s="1099"/>
      <c r="CH7" s="1083" t="s">
        <v>556</v>
      </c>
      <c r="CI7" s="1084"/>
      <c r="CJ7" s="1084"/>
      <c r="CK7" s="1084"/>
      <c r="CL7" s="1085"/>
      <c r="CM7" s="1083">
        <v>136</v>
      </c>
      <c r="CN7" s="1084"/>
      <c r="CO7" s="1084"/>
      <c r="CP7" s="1084"/>
      <c r="CQ7" s="1085"/>
      <c r="CR7" s="1083">
        <v>8</v>
      </c>
      <c r="CS7" s="1084"/>
      <c r="CT7" s="1084"/>
      <c r="CU7" s="1084"/>
      <c r="CV7" s="1085"/>
      <c r="CW7" s="1083" t="s">
        <v>501</v>
      </c>
      <c r="CX7" s="1084"/>
      <c r="CY7" s="1084"/>
      <c r="CZ7" s="1084"/>
      <c r="DA7" s="1085"/>
      <c r="DB7" s="1083" t="s">
        <v>501</v>
      </c>
      <c r="DC7" s="1084"/>
      <c r="DD7" s="1084"/>
      <c r="DE7" s="1084"/>
      <c r="DF7" s="1085"/>
      <c r="DG7" s="1083" t="s">
        <v>501</v>
      </c>
      <c r="DH7" s="1084"/>
      <c r="DI7" s="1084"/>
      <c r="DJ7" s="1084"/>
      <c r="DK7" s="1085"/>
      <c r="DL7" s="1083" t="s">
        <v>501</v>
      </c>
      <c r="DM7" s="1084"/>
      <c r="DN7" s="1084"/>
      <c r="DO7" s="1084"/>
      <c r="DP7" s="1085"/>
      <c r="DQ7" s="1083" t="s">
        <v>501</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557</v>
      </c>
      <c r="BT8" s="980"/>
      <c r="BU8" s="980"/>
      <c r="BV8" s="980"/>
      <c r="BW8" s="980"/>
      <c r="BX8" s="980"/>
      <c r="BY8" s="980"/>
      <c r="BZ8" s="980"/>
      <c r="CA8" s="980"/>
      <c r="CB8" s="980"/>
      <c r="CC8" s="980"/>
      <c r="CD8" s="980"/>
      <c r="CE8" s="980"/>
      <c r="CF8" s="980"/>
      <c r="CG8" s="1001"/>
      <c r="CH8" s="976">
        <v>0</v>
      </c>
      <c r="CI8" s="977"/>
      <c r="CJ8" s="977"/>
      <c r="CK8" s="977"/>
      <c r="CL8" s="978"/>
      <c r="CM8" s="976">
        <v>90</v>
      </c>
      <c r="CN8" s="977"/>
      <c r="CO8" s="977"/>
      <c r="CP8" s="977"/>
      <c r="CQ8" s="978"/>
      <c r="CR8" s="976">
        <v>50</v>
      </c>
      <c r="CS8" s="977"/>
      <c r="CT8" s="977"/>
      <c r="CU8" s="977"/>
      <c r="CV8" s="978"/>
      <c r="CW8" s="976">
        <v>22</v>
      </c>
      <c r="CX8" s="977"/>
      <c r="CY8" s="977"/>
      <c r="CZ8" s="977"/>
      <c r="DA8" s="978"/>
      <c r="DB8" s="976" t="s">
        <v>501</v>
      </c>
      <c r="DC8" s="977"/>
      <c r="DD8" s="977"/>
      <c r="DE8" s="977"/>
      <c r="DF8" s="978"/>
      <c r="DG8" s="976" t="s">
        <v>501</v>
      </c>
      <c r="DH8" s="977"/>
      <c r="DI8" s="977"/>
      <c r="DJ8" s="977"/>
      <c r="DK8" s="978"/>
      <c r="DL8" s="976" t="s">
        <v>501</v>
      </c>
      <c r="DM8" s="977"/>
      <c r="DN8" s="977"/>
      <c r="DO8" s="977"/>
      <c r="DP8" s="978"/>
      <c r="DQ8" s="976" t="s">
        <v>501</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t="s">
        <v>554</v>
      </c>
      <c r="BS9" s="979" t="s">
        <v>558</v>
      </c>
      <c r="BT9" s="980"/>
      <c r="BU9" s="980"/>
      <c r="BV9" s="980"/>
      <c r="BW9" s="980"/>
      <c r="BX9" s="980"/>
      <c r="BY9" s="980"/>
      <c r="BZ9" s="980"/>
      <c r="CA9" s="980"/>
      <c r="CB9" s="980"/>
      <c r="CC9" s="980"/>
      <c r="CD9" s="980"/>
      <c r="CE9" s="980"/>
      <c r="CF9" s="980"/>
      <c r="CG9" s="1001"/>
      <c r="CH9" s="976" t="s">
        <v>559</v>
      </c>
      <c r="CI9" s="977"/>
      <c r="CJ9" s="977"/>
      <c r="CK9" s="977"/>
      <c r="CL9" s="978"/>
      <c r="CM9" s="976">
        <v>364</v>
      </c>
      <c r="CN9" s="977"/>
      <c r="CO9" s="977"/>
      <c r="CP9" s="977"/>
      <c r="CQ9" s="978"/>
      <c r="CR9" s="976">
        <v>203</v>
      </c>
      <c r="CS9" s="977"/>
      <c r="CT9" s="977"/>
      <c r="CU9" s="977"/>
      <c r="CV9" s="978"/>
      <c r="CW9" s="976" t="s">
        <v>501</v>
      </c>
      <c r="CX9" s="977"/>
      <c r="CY9" s="977"/>
      <c r="CZ9" s="977"/>
      <c r="DA9" s="978"/>
      <c r="DB9" s="976" t="s">
        <v>501</v>
      </c>
      <c r="DC9" s="977"/>
      <c r="DD9" s="977"/>
      <c r="DE9" s="977"/>
      <c r="DF9" s="978"/>
      <c r="DG9" s="976" t="s">
        <v>501</v>
      </c>
      <c r="DH9" s="977"/>
      <c r="DI9" s="977"/>
      <c r="DJ9" s="977"/>
      <c r="DK9" s="978"/>
      <c r="DL9" s="976">
        <v>110</v>
      </c>
      <c r="DM9" s="977"/>
      <c r="DN9" s="977"/>
      <c r="DO9" s="977"/>
      <c r="DP9" s="978"/>
      <c r="DQ9" s="976">
        <v>11</v>
      </c>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117044</v>
      </c>
      <c r="R23" s="1048"/>
      <c r="S23" s="1048"/>
      <c r="T23" s="1048"/>
      <c r="U23" s="1048"/>
      <c r="V23" s="1048">
        <v>110773</v>
      </c>
      <c r="W23" s="1048"/>
      <c r="X23" s="1048"/>
      <c r="Y23" s="1048"/>
      <c r="Z23" s="1048"/>
      <c r="AA23" s="1048">
        <v>6271</v>
      </c>
      <c r="AB23" s="1048"/>
      <c r="AC23" s="1048"/>
      <c r="AD23" s="1048"/>
      <c r="AE23" s="1055"/>
      <c r="AF23" s="1056">
        <v>4748</v>
      </c>
      <c r="AG23" s="1048"/>
      <c r="AH23" s="1048"/>
      <c r="AI23" s="1048"/>
      <c r="AJ23" s="1057"/>
      <c r="AK23" s="1058"/>
      <c r="AL23" s="1059"/>
      <c r="AM23" s="1059"/>
      <c r="AN23" s="1059"/>
      <c r="AO23" s="1059"/>
      <c r="AP23" s="1048">
        <v>42150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26413</v>
      </c>
      <c r="R28" s="1038"/>
      <c r="S28" s="1038"/>
      <c r="T28" s="1038"/>
      <c r="U28" s="1038"/>
      <c r="V28" s="1038">
        <v>26384</v>
      </c>
      <c r="W28" s="1038"/>
      <c r="X28" s="1038"/>
      <c r="Y28" s="1038"/>
      <c r="Z28" s="1038"/>
      <c r="AA28" s="1038">
        <v>29</v>
      </c>
      <c r="AB28" s="1038"/>
      <c r="AC28" s="1038"/>
      <c r="AD28" s="1038"/>
      <c r="AE28" s="1039"/>
      <c r="AF28" s="1040">
        <v>29</v>
      </c>
      <c r="AG28" s="1038"/>
      <c r="AH28" s="1038"/>
      <c r="AI28" s="1038"/>
      <c r="AJ28" s="1041"/>
      <c r="AK28" s="1029">
        <v>2192</v>
      </c>
      <c r="AL28" s="1030"/>
      <c r="AM28" s="1030"/>
      <c r="AN28" s="1030"/>
      <c r="AO28" s="1030"/>
      <c r="AP28" s="1030" t="s">
        <v>501</v>
      </c>
      <c r="AQ28" s="1030"/>
      <c r="AR28" s="1030"/>
      <c r="AS28" s="1030"/>
      <c r="AT28" s="1030"/>
      <c r="AU28" s="1030" t="s">
        <v>501</v>
      </c>
      <c r="AV28" s="1030"/>
      <c r="AW28" s="1030"/>
      <c r="AX28" s="1030"/>
      <c r="AY28" s="1030"/>
      <c r="AZ28" s="1031" t="s">
        <v>501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23699</v>
      </c>
      <c r="R29" s="1026"/>
      <c r="S29" s="1026"/>
      <c r="T29" s="1026"/>
      <c r="U29" s="1026"/>
      <c r="V29" s="1026">
        <v>22976</v>
      </c>
      <c r="W29" s="1026"/>
      <c r="X29" s="1026"/>
      <c r="Y29" s="1026"/>
      <c r="Z29" s="1026"/>
      <c r="AA29" s="1026">
        <v>723</v>
      </c>
      <c r="AB29" s="1026"/>
      <c r="AC29" s="1026"/>
      <c r="AD29" s="1026"/>
      <c r="AE29" s="1027"/>
      <c r="AF29" s="1022">
        <v>723</v>
      </c>
      <c r="AG29" s="1023"/>
      <c r="AH29" s="1023"/>
      <c r="AI29" s="1023"/>
      <c r="AJ29" s="1024"/>
      <c r="AK29" s="967">
        <v>3488</v>
      </c>
      <c r="AL29" s="958"/>
      <c r="AM29" s="958"/>
      <c r="AN29" s="958"/>
      <c r="AO29" s="958"/>
      <c r="AP29" s="958" t="s">
        <v>501</v>
      </c>
      <c r="AQ29" s="958"/>
      <c r="AR29" s="958"/>
      <c r="AS29" s="958"/>
      <c r="AT29" s="958"/>
      <c r="AU29" s="958" t="s">
        <v>501</v>
      </c>
      <c r="AV29" s="958"/>
      <c r="AW29" s="958"/>
      <c r="AX29" s="958"/>
      <c r="AY29" s="958"/>
      <c r="AZ29" s="1028" t="s">
        <v>501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3964</v>
      </c>
      <c r="R30" s="1026"/>
      <c r="S30" s="1026"/>
      <c r="T30" s="1026"/>
      <c r="U30" s="1026"/>
      <c r="V30" s="1026">
        <v>3962</v>
      </c>
      <c r="W30" s="1026"/>
      <c r="X30" s="1026"/>
      <c r="Y30" s="1026"/>
      <c r="Z30" s="1026"/>
      <c r="AA30" s="1026">
        <v>2</v>
      </c>
      <c r="AB30" s="1026"/>
      <c r="AC30" s="1026"/>
      <c r="AD30" s="1026"/>
      <c r="AE30" s="1027"/>
      <c r="AF30" s="1022">
        <v>2</v>
      </c>
      <c r="AG30" s="1023"/>
      <c r="AH30" s="1023"/>
      <c r="AI30" s="1023"/>
      <c r="AJ30" s="1024"/>
      <c r="AK30" s="967">
        <v>637</v>
      </c>
      <c r="AL30" s="958"/>
      <c r="AM30" s="958"/>
      <c r="AN30" s="958"/>
      <c r="AO30" s="958"/>
      <c r="AP30" s="958" t="s">
        <v>501</v>
      </c>
      <c r="AQ30" s="958"/>
      <c r="AR30" s="958"/>
      <c r="AS30" s="958"/>
      <c r="AT30" s="958"/>
      <c r="AU30" s="958" t="s">
        <v>501</v>
      </c>
      <c r="AV30" s="958"/>
      <c r="AW30" s="958"/>
      <c r="AX30" s="958"/>
      <c r="AY30" s="958"/>
      <c r="AZ30" s="1028" t="s">
        <v>501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2578</v>
      </c>
      <c r="R31" s="1026"/>
      <c r="S31" s="1026"/>
      <c r="T31" s="1026"/>
      <c r="U31" s="1026"/>
      <c r="V31" s="1026">
        <v>2577</v>
      </c>
      <c r="W31" s="1026"/>
      <c r="X31" s="1026"/>
      <c r="Y31" s="1026"/>
      <c r="Z31" s="1026"/>
      <c r="AA31" s="1026">
        <v>0</v>
      </c>
      <c r="AB31" s="1026"/>
      <c r="AC31" s="1026"/>
      <c r="AD31" s="1026"/>
      <c r="AE31" s="1027"/>
      <c r="AF31" s="1022">
        <v>1800</v>
      </c>
      <c r="AG31" s="1023"/>
      <c r="AH31" s="1023"/>
      <c r="AI31" s="1023"/>
      <c r="AJ31" s="1024"/>
      <c r="AK31" s="967">
        <v>1613</v>
      </c>
      <c r="AL31" s="958"/>
      <c r="AM31" s="958"/>
      <c r="AN31" s="958"/>
      <c r="AO31" s="958"/>
      <c r="AP31" s="958">
        <v>11607</v>
      </c>
      <c r="AQ31" s="958"/>
      <c r="AR31" s="958"/>
      <c r="AS31" s="958"/>
      <c r="AT31" s="958"/>
      <c r="AU31" s="958">
        <v>8786</v>
      </c>
      <c r="AV31" s="958"/>
      <c r="AW31" s="958"/>
      <c r="AX31" s="958"/>
      <c r="AY31" s="958"/>
      <c r="AZ31" s="1028" t="s">
        <v>501</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5911</v>
      </c>
      <c r="R32" s="1026"/>
      <c r="S32" s="1026"/>
      <c r="T32" s="1026"/>
      <c r="U32" s="1026"/>
      <c r="V32" s="1026">
        <v>5911</v>
      </c>
      <c r="W32" s="1026"/>
      <c r="X32" s="1026"/>
      <c r="Y32" s="1026"/>
      <c r="Z32" s="1026"/>
      <c r="AA32" s="1026">
        <v>0</v>
      </c>
      <c r="AB32" s="1026"/>
      <c r="AC32" s="1026"/>
      <c r="AD32" s="1026"/>
      <c r="AE32" s="1027"/>
      <c r="AF32" s="1022">
        <v>803</v>
      </c>
      <c r="AG32" s="1023"/>
      <c r="AH32" s="1023"/>
      <c r="AI32" s="1023"/>
      <c r="AJ32" s="1024"/>
      <c r="AK32" s="967">
        <v>980</v>
      </c>
      <c r="AL32" s="958"/>
      <c r="AM32" s="958"/>
      <c r="AN32" s="958"/>
      <c r="AO32" s="958"/>
      <c r="AP32" s="958">
        <v>19576</v>
      </c>
      <c r="AQ32" s="958"/>
      <c r="AR32" s="958"/>
      <c r="AS32" s="958"/>
      <c r="AT32" s="958"/>
      <c r="AU32" s="958">
        <v>4405</v>
      </c>
      <c r="AV32" s="958"/>
      <c r="AW32" s="958"/>
      <c r="AX32" s="958"/>
      <c r="AY32" s="958"/>
      <c r="AZ32" s="1028" t="s">
        <v>501</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448</v>
      </c>
      <c r="C33" s="1018"/>
      <c r="D33" s="1018"/>
      <c r="E33" s="1018"/>
      <c r="F33" s="1018"/>
      <c r="G33" s="1018"/>
      <c r="H33" s="1018"/>
      <c r="I33" s="1018"/>
      <c r="J33" s="1018"/>
      <c r="K33" s="1018"/>
      <c r="L33" s="1018"/>
      <c r="M33" s="1018"/>
      <c r="N33" s="1018"/>
      <c r="O33" s="1018"/>
      <c r="P33" s="1019"/>
      <c r="Q33" s="1025">
        <v>78</v>
      </c>
      <c r="R33" s="1026"/>
      <c r="S33" s="1026"/>
      <c r="T33" s="1026"/>
      <c r="U33" s="1026"/>
      <c r="V33" s="1026">
        <v>78</v>
      </c>
      <c r="W33" s="1026"/>
      <c r="X33" s="1026"/>
      <c r="Y33" s="1026"/>
      <c r="Z33" s="1026"/>
      <c r="AA33" s="1026">
        <v>0</v>
      </c>
      <c r="AB33" s="1026"/>
      <c r="AC33" s="1026"/>
      <c r="AD33" s="1026"/>
      <c r="AE33" s="1027"/>
      <c r="AF33" s="1022">
        <v>16</v>
      </c>
      <c r="AG33" s="1023"/>
      <c r="AH33" s="1023"/>
      <c r="AI33" s="1023"/>
      <c r="AJ33" s="1024"/>
      <c r="AK33" s="967">
        <v>44</v>
      </c>
      <c r="AL33" s="958"/>
      <c r="AM33" s="958"/>
      <c r="AN33" s="958"/>
      <c r="AO33" s="958"/>
      <c r="AP33" s="958">
        <v>242</v>
      </c>
      <c r="AQ33" s="958"/>
      <c r="AR33" s="958"/>
      <c r="AS33" s="958"/>
      <c r="AT33" s="958"/>
      <c r="AU33" s="958">
        <v>181</v>
      </c>
      <c r="AV33" s="958"/>
      <c r="AW33" s="958"/>
      <c r="AX33" s="958"/>
      <c r="AY33" s="958"/>
      <c r="AZ33" s="1028" t="s">
        <v>501</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3373</v>
      </c>
      <c r="AG63" s="946"/>
      <c r="AH63" s="946"/>
      <c r="AI63" s="946"/>
      <c r="AJ63" s="1009"/>
      <c r="AK63" s="1010"/>
      <c r="AL63" s="950"/>
      <c r="AM63" s="950"/>
      <c r="AN63" s="950"/>
      <c r="AO63" s="950"/>
      <c r="AP63" s="946">
        <v>31425</v>
      </c>
      <c r="AQ63" s="946"/>
      <c r="AR63" s="946"/>
      <c r="AS63" s="946"/>
      <c r="AT63" s="946"/>
      <c r="AU63" s="946">
        <v>13372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560</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501</v>
      </c>
      <c r="AQ68" s="969"/>
      <c r="AR68" s="969"/>
      <c r="AS68" s="969"/>
      <c r="AT68" s="969"/>
      <c r="AU68" s="969" t="s">
        <v>501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561</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501</v>
      </c>
      <c r="AL69" s="958"/>
      <c r="AM69" s="958"/>
      <c r="AN69" s="958"/>
      <c r="AO69" s="958"/>
      <c r="AP69" s="958" t="s">
        <v>501</v>
      </c>
      <c r="AQ69" s="958"/>
      <c r="AR69" s="958"/>
      <c r="AS69" s="958"/>
      <c r="AT69" s="958"/>
      <c r="AU69" s="958" t="s">
        <v>501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562</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501</v>
      </c>
      <c r="AQ70" s="958"/>
      <c r="AR70" s="958"/>
      <c r="AS70" s="958"/>
      <c r="AT70" s="958"/>
      <c r="AU70" s="958" t="s">
        <v>501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563</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501</v>
      </c>
      <c r="AL71" s="958"/>
      <c r="AM71" s="958"/>
      <c r="AN71" s="958"/>
      <c r="AO71" s="958"/>
      <c r="AP71" s="958" t="s">
        <v>501</v>
      </c>
      <c r="AQ71" s="958"/>
      <c r="AR71" s="958"/>
      <c r="AS71" s="958"/>
      <c r="AT71" s="958"/>
      <c r="AU71" s="958" t="s">
        <v>501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564</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501</v>
      </c>
      <c r="AQ72" s="958"/>
      <c r="AR72" s="958"/>
      <c r="AS72" s="958"/>
      <c r="AT72" s="958"/>
      <c r="AU72" s="958" t="s">
        <v>501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565</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501</v>
      </c>
      <c r="AQ73" s="958"/>
      <c r="AR73" s="958"/>
      <c r="AS73" s="958"/>
      <c r="AT73" s="958"/>
      <c r="AU73" s="958" t="s">
        <v>501</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12205</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261</v>
      </c>
      <c r="CS102" s="940"/>
      <c r="CT102" s="940"/>
      <c r="CU102" s="940"/>
      <c r="CV102" s="941"/>
      <c r="CW102" s="939">
        <v>22</v>
      </c>
      <c r="CX102" s="940"/>
      <c r="CY102" s="940"/>
      <c r="CZ102" s="940"/>
      <c r="DA102" s="941"/>
      <c r="DB102" s="939"/>
      <c r="DC102" s="940"/>
      <c r="DD102" s="940"/>
      <c r="DE102" s="940"/>
      <c r="DF102" s="941"/>
      <c r="DG102" s="939"/>
      <c r="DH102" s="940"/>
      <c r="DI102" s="940"/>
      <c r="DJ102" s="940"/>
      <c r="DK102" s="941"/>
      <c r="DL102" s="939">
        <v>110</v>
      </c>
      <c r="DM102" s="940"/>
      <c r="DN102" s="940"/>
      <c r="DO102" s="940"/>
      <c r="DP102" s="941"/>
      <c r="DQ102" s="939">
        <v>11</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5727631</v>
      </c>
      <c r="AB110" s="876"/>
      <c r="AC110" s="876"/>
      <c r="AD110" s="876"/>
      <c r="AE110" s="877"/>
      <c r="AF110" s="878">
        <v>6071171</v>
      </c>
      <c r="AG110" s="876"/>
      <c r="AH110" s="876"/>
      <c r="AI110" s="876"/>
      <c r="AJ110" s="877"/>
      <c r="AK110" s="878">
        <v>5886426</v>
      </c>
      <c r="AL110" s="876"/>
      <c r="AM110" s="876"/>
      <c r="AN110" s="876"/>
      <c r="AO110" s="877"/>
      <c r="AP110" s="879">
        <v>10.9</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44129755</v>
      </c>
      <c r="BR110" s="829"/>
      <c r="BS110" s="829"/>
      <c r="BT110" s="829"/>
      <c r="BU110" s="829"/>
      <c r="BV110" s="829">
        <v>43051018</v>
      </c>
      <c r="BW110" s="829"/>
      <c r="BX110" s="829"/>
      <c r="BY110" s="829"/>
      <c r="BZ110" s="829"/>
      <c r="CA110" s="829">
        <v>42149900</v>
      </c>
      <c r="CB110" s="829"/>
      <c r="CC110" s="829"/>
      <c r="CD110" s="829"/>
      <c r="CE110" s="829"/>
      <c r="CF110" s="853">
        <v>77.8</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30000</v>
      </c>
      <c r="AB112" s="767"/>
      <c r="AC112" s="767"/>
      <c r="AD112" s="767"/>
      <c r="AE112" s="768"/>
      <c r="AF112" s="769">
        <v>30000</v>
      </c>
      <c r="AG112" s="767"/>
      <c r="AH112" s="767"/>
      <c r="AI112" s="767"/>
      <c r="AJ112" s="768"/>
      <c r="AK112" s="769">
        <v>30000</v>
      </c>
      <c r="AL112" s="767"/>
      <c r="AM112" s="767"/>
      <c r="AN112" s="767"/>
      <c r="AO112" s="768"/>
      <c r="AP112" s="811">
        <v>0.1</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12190944</v>
      </c>
      <c r="BR112" s="804"/>
      <c r="BS112" s="804"/>
      <c r="BT112" s="804"/>
      <c r="BU112" s="804"/>
      <c r="BV112" s="804">
        <v>12918997</v>
      </c>
      <c r="BW112" s="804"/>
      <c r="BX112" s="804"/>
      <c r="BY112" s="804"/>
      <c r="BZ112" s="804"/>
      <c r="CA112" s="804">
        <v>13372428</v>
      </c>
      <c r="CB112" s="804"/>
      <c r="CC112" s="804"/>
      <c r="CD112" s="804"/>
      <c r="CE112" s="804"/>
      <c r="CF112" s="862">
        <v>24.7</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1223381</v>
      </c>
      <c r="AB113" s="906"/>
      <c r="AC113" s="906"/>
      <c r="AD113" s="906"/>
      <c r="AE113" s="907"/>
      <c r="AF113" s="908">
        <v>1196783</v>
      </c>
      <c r="AG113" s="906"/>
      <c r="AH113" s="906"/>
      <c r="AI113" s="906"/>
      <c r="AJ113" s="907"/>
      <c r="AK113" s="908">
        <v>1312579</v>
      </c>
      <c r="AL113" s="906"/>
      <c r="AM113" s="906"/>
      <c r="AN113" s="906"/>
      <c r="AO113" s="907"/>
      <c r="AP113" s="909">
        <v>2.4</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10317131</v>
      </c>
      <c r="BR114" s="804"/>
      <c r="BS114" s="804"/>
      <c r="BT114" s="804"/>
      <c r="BU114" s="804"/>
      <c r="BV114" s="804">
        <v>9231434</v>
      </c>
      <c r="BW114" s="804"/>
      <c r="BX114" s="804"/>
      <c r="BY114" s="804"/>
      <c r="BZ114" s="804"/>
      <c r="CA114" s="804">
        <v>8558831</v>
      </c>
      <c r="CB114" s="804"/>
      <c r="CC114" s="804"/>
      <c r="CD114" s="804"/>
      <c r="CE114" s="804"/>
      <c r="CF114" s="862">
        <v>15.8</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87855</v>
      </c>
      <c r="AB115" s="906"/>
      <c r="AC115" s="906"/>
      <c r="AD115" s="906"/>
      <c r="AE115" s="907"/>
      <c r="AF115" s="908">
        <v>95837</v>
      </c>
      <c r="AG115" s="906"/>
      <c r="AH115" s="906"/>
      <c r="AI115" s="906"/>
      <c r="AJ115" s="907"/>
      <c r="AK115" s="908">
        <v>85015</v>
      </c>
      <c r="AL115" s="906"/>
      <c r="AM115" s="906"/>
      <c r="AN115" s="906"/>
      <c r="AO115" s="907"/>
      <c r="AP115" s="909">
        <v>0.2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v>40659</v>
      </c>
      <c r="BR115" s="804"/>
      <c r="BS115" s="804"/>
      <c r="BT115" s="804"/>
      <c r="BU115" s="804"/>
      <c r="BV115" s="804">
        <v>22719</v>
      </c>
      <c r="BW115" s="804"/>
      <c r="BX115" s="804"/>
      <c r="BY115" s="804"/>
      <c r="BZ115" s="804"/>
      <c r="CA115" s="804">
        <v>25924</v>
      </c>
      <c r="CB115" s="804"/>
      <c r="CC115" s="804"/>
      <c r="CD115" s="804"/>
      <c r="CE115" s="804"/>
      <c r="CF115" s="862">
        <v>0</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439</v>
      </c>
      <c r="AB116" s="767"/>
      <c r="AC116" s="767"/>
      <c r="AD116" s="767"/>
      <c r="AE116" s="768"/>
      <c r="AF116" s="769">
        <v>226</v>
      </c>
      <c r="AG116" s="767"/>
      <c r="AH116" s="767"/>
      <c r="AI116" s="767"/>
      <c r="AJ116" s="768"/>
      <c r="AK116" s="769">
        <v>1251</v>
      </c>
      <c r="AL116" s="767"/>
      <c r="AM116" s="767"/>
      <c r="AN116" s="767"/>
      <c r="AO116" s="768"/>
      <c r="AP116" s="811">
        <v>0</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7069306</v>
      </c>
      <c r="AB117" s="890"/>
      <c r="AC117" s="890"/>
      <c r="AD117" s="890"/>
      <c r="AE117" s="891"/>
      <c r="AF117" s="892">
        <v>7394017</v>
      </c>
      <c r="AG117" s="890"/>
      <c r="AH117" s="890"/>
      <c r="AI117" s="890"/>
      <c r="AJ117" s="891"/>
      <c r="AK117" s="892">
        <v>7315271</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66678489</v>
      </c>
      <c r="BR119" s="832"/>
      <c r="BS119" s="832"/>
      <c r="BT119" s="832"/>
      <c r="BU119" s="832"/>
      <c r="BV119" s="832">
        <v>65224168</v>
      </c>
      <c r="BW119" s="832"/>
      <c r="BX119" s="832"/>
      <c r="BY119" s="832"/>
      <c r="BZ119" s="832"/>
      <c r="CA119" s="832">
        <v>64107083</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20222394</v>
      </c>
      <c r="BR120" s="829"/>
      <c r="BS120" s="829"/>
      <c r="BT120" s="829"/>
      <c r="BU120" s="829"/>
      <c r="BV120" s="829">
        <v>24451545</v>
      </c>
      <c r="BW120" s="829"/>
      <c r="BX120" s="829"/>
      <c r="BY120" s="829"/>
      <c r="BZ120" s="829"/>
      <c r="CA120" s="829">
        <v>24507501</v>
      </c>
      <c r="CB120" s="829"/>
      <c r="CC120" s="829"/>
      <c r="CD120" s="829"/>
      <c r="CE120" s="829"/>
      <c r="CF120" s="853">
        <v>45.3</v>
      </c>
      <c r="CG120" s="854"/>
      <c r="CH120" s="854"/>
      <c r="CI120" s="854"/>
      <c r="CJ120" s="854"/>
      <c r="CK120" s="855" t="s">
        <v>444</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8204429</v>
      </c>
      <c r="DH120" s="829"/>
      <c r="DI120" s="829"/>
      <c r="DJ120" s="829"/>
      <c r="DK120" s="829"/>
      <c r="DL120" s="829">
        <v>8071790</v>
      </c>
      <c r="DM120" s="829"/>
      <c r="DN120" s="829"/>
      <c r="DO120" s="829"/>
      <c r="DP120" s="829"/>
      <c r="DQ120" s="829">
        <v>8786447</v>
      </c>
      <c r="DR120" s="829"/>
      <c r="DS120" s="829"/>
      <c r="DT120" s="829"/>
      <c r="DU120" s="829"/>
      <c r="DV120" s="830">
        <v>16.2</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8473719</v>
      </c>
      <c r="BR121" s="804"/>
      <c r="BS121" s="804"/>
      <c r="BT121" s="804"/>
      <c r="BU121" s="804"/>
      <c r="BV121" s="804">
        <v>8361970</v>
      </c>
      <c r="BW121" s="804"/>
      <c r="BX121" s="804"/>
      <c r="BY121" s="804"/>
      <c r="BZ121" s="804"/>
      <c r="CA121" s="804">
        <v>8168672</v>
      </c>
      <c r="CB121" s="804"/>
      <c r="CC121" s="804"/>
      <c r="CD121" s="804"/>
      <c r="CE121" s="804"/>
      <c r="CF121" s="862">
        <v>15.1</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3738733</v>
      </c>
      <c r="DH121" s="804"/>
      <c r="DI121" s="804"/>
      <c r="DJ121" s="804"/>
      <c r="DK121" s="804"/>
      <c r="DL121" s="804">
        <v>4592865</v>
      </c>
      <c r="DM121" s="804"/>
      <c r="DN121" s="804"/>
      <c r="DO121" s="804"/>
      <c r="DP121" s="804"/>
      <c r="DQ121" s="804">
        <v>4404506</v>
      </c>
      <c r="DR121" s="804"/>
      <c r="DS121" s="804"/>
      <c r="DT121" s="804"/>
      <c r="DU121" s="804"/>
      <c r="DV121" s="781">
        <v>8.1</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31991789</v>
      </c>
      <c r="BR122" s="832"/>
      <c r="BS122" s="832"/>
      <c r="BT122" s="832"/>
      <c r="BU122" s="832"/>
      <c r="BV122" s="832">
        <v>32004331</v>
      </c>
      <c r="BW122" s="832"/>
      <c r="BX122" s="832"/>
      <c r="BY122" s="832"/>
      <c r="BZ122" s="832"/>
      <c r="CA122" s="832">
        <v>30130092</v>
      </c>
      <c r="CB122" s="832"/>
      <c r="CC122" s="832"/>
      <c r="CD122" s="832"/>
      <c r="CE122" s="832"/>
      <c r="CF122" s="833">
        <v>55.6</v>
      </c>
      <c r="CG122" s="834"/>
      <c r="CH122" s="834"/>
      <c r="CI122" s="834"/>
      <c r="CJ122" s="834"/>
      <c r="CK122" s="856"/>
      <c r="CL122" s="842"/>
      <c r="CM122" s="842"/>
      <c r="CN122" s="842"/>
      <c r="CO122" s="843"/>
      <c r="CP122" s="822" t="s">
        <v>448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v>181475</v>
      </c>
      <c r="DR122" s="804"/>
      <c r="DS122" s="804"/>
      <c r="DT122" s="804"/>
      <c r="DU122" s="804"/>
      <c r="DV122" s="781">
        <v>0.3</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60687902</v>
      </c>
      <c r="BR123" s="820"/>
      <c r="BS123" s="820"/>
      <c r="BT123" s="820"/>
      <c r="BU123" s="820"/>
      <c r="BV123" s="820">
        <v>64817846</v>
      </c>
      <c r="BW123" s="820"/>
      <c r="BX123" s="820"/>
      <c r="BY123" s="820"/>
      <c r="BZ123" s="820"/>
      <c r="CA123" s="820">
        <v>62806265</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11.9</v>
      </c>
      <c r="BR124" s="818"/>
      <c r="BS124" s="818"/>
      <c r="BT124" s="818"/>
      <c r="BU124" s="818"/>
      <c r="BV124" s="818">
        <v>0.7</v>
      </c>
      <c r="BW124" s="818"/>
      <c r="BX124" s="818"/>
      <c r="BY124" s="818"/>
      <c r="BZ124" s="818"/>
      <c r="CA124" s="818">
        <v>2.4</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v>247782</v>
      </c>
      <c r="DH124" s="751"/>
      <c r="DI124" s="751"/>
      <c r="DJ124" s="751"/>
      <c r="DK124" s="752"/>
      <c r="DL124" s="753">
        <v>254342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3598</v>
      </c>
      <c r="AB126" s="767"/>
      <c r="AC126" s="767"/>
      <c r="AD126" s="767"/>
      <c r="AE126" s="768"/>
      <c r="AF126" s="769">
        <v>10997</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84257</v>
      </c>
      <c r="AB127" s="767"/>
      <c r="AC127" s="767"/>
      <c r="AD127" s="767"/>
      <c r="AE127" s="768"/>
      <c r="AF127" s="769">
        <v>84840</v>
      </c>
      <c r="AG127" s="767"/>
      <c r="AH127" s="767"/>
      <c r="AI127" s="767"/>
      <c r="AJ127" s="768"/>
      <c r="AK127" s="769">
        <v>85015</v>
      </c>
      <c r="AL127" s="767"/>
      <c r="AM127" s="767"/>
      <c r="AN127" s="767"/>
      <c r="AO127" s="768"/>
      <c r="AP127" s="811">
        <v>0.2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1069542</v>
      </c>
      <c r="AB128" s="788"/>
      <c r="AC128" s="788"/>
      <c r="AD128" s="788"/>
      <c r="AE128" s="789"/>
      <c r="AF128" s="790">
        <v>860894</v>
      </c>
      <c r="AG128" s="788"/>
      <c r="AH128" s="788"/>
      <c r="AI128" s="788"/>
      <c r="AJ128" s="789"/>
      <c r="AK128" s="790">
        <v>880513</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v>40659</v>
      </c>
      <c r="DH128" s="778"/>
      <c r="DI128" s="778"/>
      <c r="DJ128" s="778"/>
      <c r="DK128" s="778"/>
      <c r="DL128" s="778">
        <v>22719</v>
      </c>
      <c r="DM128" s="778"/>
      <c r="DN128" s="778"/>
      <c r="DO128" s="778"/>
      <c r="DP128" s="778"/>
      <c r="DQ128" s="778">
        <v>25924</v>
      </c>
      <c r="DR128" s="778"/>
      <c r="DS128" s="778"/>
      <c r="DT128" s="778"/>
      <c r="DU128" s="778"/>
      <c r="DV128" s="779">
        <v>0</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53604309</v>
      </c>
      <c r="AB129" s="767"/>
      <c r="AC129" s="767"/>
      <c r="AD129" s="767"/>
      <c r="AE129" s="768"/>
      <c r="AF129" s="769">
        <v>56700996</v>
      </c>
      <c r="AG129" s="767"/>
      <c r="AH129" s="767"/>
      <c r="AI129" s="767"/>
      <c r="AJ129" s="768"/>
      <c r="AK129" s="769">
        <v>57336904</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3564390</v>
      </c>
      <c r="AB130" s="767"/>
      <c r="AC130" s="767"/>
      <c r="AD130" s="767"/>
      <c r="AE130" s="768"/>
      <c r="AF130" s="769">
        <v>3416221</v>
      </c>
      <c r="AG130" s="767"/>
      <c r="AH130" s="767"/>
      <c r="AI130" s="767"/>
      <c r="AJ130" s="768"/>
      <c r="AK130" s="769">
        <v>3191752</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5.5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50039919</v>
      </c>
      <c r="AB131" s="751"/>
      <c r="AC131" s="751"/>
      <c r="AD131" s="751"/>
      <c r="AE131" s="752"/>
      <c r="AF131" s="753">
        <v>53284775</v>
      </c>
      <c r="AG131" s="751"/>
      <c r="AH131" s="751"/>
      <c r="AI131" s="751"/>
      <c r="AJ131" s="752"/>
      <c r="AK131" s="753">
        <v>54145152</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2.4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4.866862394</v>
      </c>
      <c r="AB132" s="732"/>
      <c r="AC132" s="732"/>
      <c r="AD132" s="732"/>
      <c r="AE132" s="733"/>
      <c r="AF132" s="734">
        <v>5.8495177350000001</v>
      </c>
      <c r="AG132" s="732"/>
      <c r="AH132" s="732"/>
      <c r="AI132" s="732"/>
      <c r="AJ132" s="733"/>
      <c r="AK132" s="734">
        <v>5.9894669790000004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5.3</v>
      </c>
      <c r="AB133" s="711"/>
      <c r="AC133" s="711"/>
      <c r="AD133" s="711"/>
      <c r="AE133" s="712"/>
      <c r="AF133" s="710">
        <v>5.4</v>
      </c>
      <c r="AG133" s="711"/>
      <c r="AH133" s="711"/>
      <c r="AI133" s="711"/>
      <c r="AJ133" s="712"/>
      <c r="AK133" s="710">
        <v>5.5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jHdiYJlLLrUq2frK/rgGxbB2yYlEDdq8W6gOuUkAKkUtXxEBEsdm10UtiO6ZF5WnZ6yNoRHh3F2sOPffZ78+Q==" saltValue="w8vLi4roW0u28PAXVJuU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jJEKMbGzSN2W0h7Jgy1ZaBUcq/GOQDVZiAXUsKtW0V6rYNbeqcTnhySEy5VRBQ0dHi62Phgo3bndRn2e92+fw==" saltValue="j59ejZrtpdUoUU8DBhMc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CPddIHkWFaodCS2zD0YiLr+oVYiqtCuUDoyQp7SDh7FDw9VFF18Id3Py909UpIHV2sno5evxdCUTwZLwyLPw==" saltValue="RFmddRtTXcIJO2og2XQe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17969437</v>
      </c>
      <c r="AP9" s="274">
        <v>66921</v>
      </c>
      <c r="AQ9" s="275">
        <v>61513</v>
      </c>
      <c r="AR9" s="276">
        <v>8.8000000000000007</v>
      </c>
    </row>
    <row r="10" spans="1:46" ht="13.5" customHeight="1" x14ac:dyDescent="0.15">
      <c r="A10" s="259"/>
      <c r="AK10" s="1117" t="s">
        <v>484</v>
      </c>
      <c r="AL10" s="1118"/>
      <c r="AM10" s="1118"/>
      <c r="AN10" s="1119"/>
      <c r="AO10" s="277">
        <v>5237</v>
      </c>
      <c r="AP10" s="277">
        <v>20</v>
      </c>
      <c r="AQ10" s="278">
        <v>1262</v>
      </c>
      <c r="AR10" s="279">
        <v>-98.4</v>
      </c>
    </row>
    <row r="11" spans="1:46" ht="13.5" customHeight="1" x14ac:dyDescent="0.15">
      <c r="A11" s="259"/>
      <c r="AK11" s="1117" t="s">
        <v>485</v>
      </c>
      <c r="AL11" s="1118"/>
      <c r="AM11" s="1118"/>
      <c r="AN11" s="1119"/>
      <c r="AO11" s="277">
        <v>363086</v>
      </c>
      <c r="AP11" s="277">
        <v>1352</v>
      </c>
      <c r="AQ11" s="278">
        <v>1079</v>
      </c>
      <c r="AR11" s="279">
        <v>25.3</v>
      </c>
    </row>
    <row r="12" spans="1:46" ht="13.5" customHeight="1" x14ac:dyDescent="0.15">
      <c r="A12" s="259"/>
      <c r="AK12" s="1117" t="s">
        <v>486</v>
      </c>
      <c r="AL12" s="1118"/>
      <c r="AM12" s="1118"/>
      <c r="AN12" s="1119"/>
      <c r="AO12" s="277">
        <v>233402</v>
      </c>
      <c r="AP12" s="277">
        <v>869</v>
      </c>
      <c r="AQ12" s="278">
        <v>46</v>
      </c>
      <c r="AR12" s="279">
        <v>1789.1</v>
      </c>
    </row>
    <row r="13" spans="1:46" ht="13.5" customHeight="1" x14ac:dyDescent="0.15">
      <c r="A13" s="259"/>
      <c r="AK13" s="1117" t="s">
        <v>487</v>
      </c>
      <c r="AL13" s="1118"/>
      <c r="AM13" s="1118"/>
      <c r="AN13" s="1119"/>
      <c r="AO13" s="277">
        <v>1848</v>
      </c>
      <c r="AP13" s="277">
        <v>7</v>
      </c>
      <c r="AQ13" s="278">
        <v>2016</v>
      </c>
      <c r="AR13" s="279">
        <v>-99.7</v>
      </c>
    </row>
    <row r="14" spans="1:46" ht="13.5" customHeight="1" x14ac:dyDescent="0.15">
      <c r="A14" s="259"/>
      <c r="AK14" s="1117" t="s">
        <v>488</v>
      </c>
      <c r="AL14" s="1118"/>
      <c r="AM14" s="1118"/>
      <c r="AN14" s="1119"/>
      <c r="AO14" s="277">
        <v>568054</v>
      </c>
      <c r="AP14" s="277">
        <v>2116</v>
      </c>
      <c r="AQ14" s="278">
        <v>1290</v>
      </c>
      <c r="AR14" s="279">
        <v>64</v>
      </c>
    </row>
    <row r="15" spans="1:46" ht="13.5" customHeight="1" x14ac:dyDescent="0.15">
      <c r="A15" s="259"/>
      <c r="AK15" s="1120" t="s">
        <v>489</v>
      </c>
      <c r="AL15" s="1121"/>
      <c r="AM15" s="1121"/>
      <c r="AN15" s="1122"/>
      <c r="AO15" s="277">
        <v>-1761156</v>
      </c>
      <c r="AP15" s="277">
        <v>-6559</v>
      </c>
      <c r="AQ15" s="278">
        <v>-2388</v>
      </c>
      <c r="AR15" s="279">
        <v>174.7</v>
      </c>
    </row>
    <row r="16" spans="1:46" x14ac:dyDescent="0.15">
      <c r="A16" s="259"/>
      <c r="AK16" s="1120" t="s">
        <v>177</v>
      </c>
      <c r="AL16" s="1121"/>
      <c r="AM16" s="1121"/>
      <c r="AN16" s="1122"/>
      <c r="AO16" s="277">
        <v>17379908</v>
      </c>
      <c r="AP16" s="277">
        <v>64726</v>
      </c>
      <c r="AQ16" s="278">
        <v>64818</v>
      </c>
      <c r="AR16" s="279">
        <v>-0.1</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3" t="s">
        <v>494</v>
      </c>
      <c r="AL21" s="1124"/>
      <c r="AM21" s="1124"/>
      <c r="AN21" s="1125"/>
      <c r="AO21" s="289">
        <v>6.93</v>
      </c>
      <c r="AP21" s="290">
        <v>6.09</v>
      </c>
      <c r="AQ21" s="291">
        <v>0.84</v>
      </c>
      <c r="AS21" s="292"/>
      <c r="AT21" s="288"/>
    </row>
    <row r="22" spans="1:46" s="260" customFormat="1" x14ac:dyDescent="0.15">
      <c r="A22" s="288"/>
      <c r="AK22" s="1123" t="s">
        <v>495</v>
      </c>
      <c r="AL22" s="1124"/>
      <c r="AM22" s="1124"/>
      <c r="AN22" s="1125"/>
      <c r="AO22" s="293">
        <v>100</v>
      </c>
      <c r="AP22" s="294">
        <v>99.7</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499</v>
      </c>
      <c r="AL32" s="1108"/>
      <c r="AM32" s="1108"/>
      <c r="AN32" s="1109"/>
      <c r="AO32" s="303">
        <v>5886426</v>
      </c>
      <c r="AP32" s="303">
        <v>21922</v>
      </c>
      <c r="AQ32" s="304">
        <v>26619</v>
      </c>
      <c r="AR32" s="305">
        <v>-17.600000000000001</v>
      </c>
    </row>
    <row r="33" spans="1:46" ht="13.5" customHeight="1" x14ac:dyDescent="0.15">
      <c r="A33" s="259"/>
      <c r="AK33" s="1107" t="s">
        <v>500</v>
      </c>
      <c r="AL33" s="1108"/>
      <c r="AM33" s="1108"/>
      <c r="AN33" s="1109"/>
      <c r="AO33" s="303" t="s">
        <v>501</v>
      </c>
      <c r="AP33" s="303" t="s">
        <v>501</v>
      </c>
      <c r="AQ33" s="304">
        <v>3</v>
      </c>
      <c r="AR33" s="305" t="s">
        <v>501</v>
      </c>
    </row>
    <row r="34" spans="1:46" ht="27" customHeight="1" x14ac:dyDescent="0.15">
      <c r="A34" s="259"/>
      <c r="AK34" s="1107" t="s">
        <v>502</v>
      </c>
      <c r="AL34" s="1108"/>
      <c r="AM34" s="1108"/>
      <c r="AN34" s="1109"/>
      <c r="AO34" s="303">
        <v>30000</v>
      </c>
      <c r="AP34" s="303">
        <v>112</v>
      </c>
      <c r="AQ34" s="304">
        <v>28</v>
      </c>
      <c r="AR34" s="305">
        <v>300</v>
      </c>
    </row>
    <row r="35" spans="1:46" ht="27" customHeight="1" x14ac:dyDescent="0.15">
      <c r="A35" s="259"/>
      <c r="AK35" s="1107" t="s">
        <v>503</v>
      </c>
      <c r="AL35" s="1108"/>
      <c r="AM35" s="1108"/>
      <c r="AN35" s="1109"/>
      <c r="AO35" s="303">
        <v>1312579</v>
      </c>
      <c r="AP35" s="303">
        <v>4888</v>
      </c>
      <c r="AQ35" s="304">
        <v>5266</v>
      </c>
      <c r="AR35" s="305">
        <v>-7.2</v>
      </c>
    </row>
    <row r="36" spans="1:46" ht="27" customHeight="1" x14ac:dyDescent="0.15">
      <c r="A36" s="259"/>
      <c r="AK36" s="1107" t="s">
        <v>504</v>
      </c>
      <c r="AL36" s="1108"/>
      <c r="AM36" s="1108"/>
      <c r="AN36" s="1109"/>
      <c r="AO36" s="303" t="s">
        <v>501</v>
      </c>
      <c r="AP36" s="303" t="s">
        <v>501</v>
      </c>
      <c r="AQ36" s="304">
        <v>468</v>
      </c>
      <c r="AR36" s="305" t="s">
        <v>501</v>
      </c>
    </row>
    <row r="37" spans="1:46" ht="13.5" customHeight="1" x14ac:dyDescent="0.15">
      <c r="A37" s="259"/>
      <c r="AK37" s="1107" t="s">
        <v>505</v>
      </c>
      <c r="AL37" s="1108"/>
      <c r="AM37" s="1108"/>
      <c r="AN37" s="1109"/>
      <c r="AO37" s="303">
        <v>85015</v>
      </c>
      <c r="AP37" s="303">
        <v>317</v>
      </c>
      <c r="AQ37" s="304">
        <v>985</v>
      </c>
      <c r="AR37" s="305">
        <v>-67.8</v>
      </c>
    </row>
    <row r="38" spans="1:46" ht="27" customHeight="1" x14ac:dyDescent="0.15">
      <c r="A38" s="259"/>
      <c r="AK38" s="1110" t="s">
        <v>506</v>
      </c>
      <c r="AL38" s="1111"/>
      <c r="AM38" s="1111"/>
      <c r="AN38" s="1112"/>
      <c r="AO38" s="306">
        <v>1251</v>
      </c>
      <c r="AP38" s="306">
        <v>5</v>
      </c>
      <c r="AQ38" s="307">
        <v>1</v>
      </c>
      <c r="AR38" s="295">
        <v>400</v>
      </c>
      <c r="AS38" s="302"/>
    </row>
    <row r="39" spans="1:46" x14ac:dyDescent="0.15">
      <c r="A39" s="259"/>
      <c r="AK39" s="1110" t="s">
        <v>507</v>
      </c>
      <c r="AL39" s="1111"/>
      <c r="AM39" s="1111"/>
      <c r="AN39" s="1112"/>
      <c r="AO39" s="303">
        <v>-880513</v>
      </c>
      <c r="AP39" s="303">
        <v>-3279</v>
      </c>
      <c r="AQ39" s="304">
        <v>-7209</v>
      </c>
      <c r="AR39" s="305">
        <v>-54.5</v>
      </c>
      <c r="AS39" s="302"/>
    </row>
    <row r="40" spans="1:46" ht="27" customHeight="1" x14ac:dyDescent="0.15">
      <c r="A40" s="259"/>
      <c r="AK40" s="1107" t="s">
        <v>508</v>
      </c>
      <c r="AL40" s="1108"/>
      <c r="AM40" s="1108"/>
      <c r="AN40" s="1109"/>
      <c r="AO40" s="303">
        <v>-3191752</v>
      </c>
      <c r="AP40" s="303">
        <v>-11887</v>
      </c>
      <c r="AQ40" s="304">
        <v>-18404</v>
      </c>
      <c r="AR40" s="305">
        <v>-35.4</v>
      </c>
      <c r="AS40" s="302"/>
    </row>
    <row r="41" spans="1:46" x14ac:dyDescent="0.15">
      <c r="A41" s="259"/>
      <c r="AK41" s="1113" t="s">
        <v>287</v>
      </c>
      <c r="AL41" s="1114"/>
      <c r="AM41" s="1114"/>
      <c r="AN41" s="1115"/>
      <c r="AO41" s="303">
        <v>3243006</v>
      </c>
      <c r="AP41" s="303">
        <v>12077</v>
      </c>
      <c r="AQ41" s="304">
        <v>7755</v>
      </c>
      <c r="AR41" s="305">
        <v>55.7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11653222</v>
      </c>
      <c r="AN51" s="325">
        <v>42316</v>
      </c>
      <c r="AO51" s="326">
        <v>81.900000000000006</v>
      </c>
      <c r="AP51" s="327">
        <v>56662</v>
      </c>
      <c r="AQ51" s="328">
        <v>17.899999999999999</v>
      </c>
      <c r="AR51" s="329">
        <v>64</v>
      </c>
    </row>
    <row r="52" spans="1:44" x14ac:dyDescent="0.15">
      <c r="A52" s="259"/>
      <c r="AK52" s="330"/>
      <c r="AL52" s="331" t="s">
        <v>518</v>
      </c>
      <c r="AM52" s="332">
        <v>7662021</v>
      </c>
      <c r="AN52" s="333">
        <v>27823</v>
      </c>
      <c r="AO52" s="334">
        <v>83.1</v>
      </c>
      <c r="AP52" s="335">
        <v>34709</v>
      </c>
      <c r="AQ52" s="336">
        <v>14.3</v>
      </c>
      <c r="AR52" s="337">
        <v>68.8</v>
      </c>
    </row>
    <row r="53" spans="1:44" x14ac:dyDescent="0.15">
      <c r="A53" s="259"/>
      <c r="AK53" s="315" t="s">
        <v>519</v>
      </c>
      <c r="AL53" s="316"/>
      <c r="AM53" s="324">
        <v>8770723</v>
      </c>
      <c r="AN53" s="325">
        <v>32037</v>
      </c>
      <c r="AO53" s="326">
        <v>-24.3</v>
      </c>
      <c r="AP53" s="327">
        <v>60285</v>
      </c>
      <c r="AQ53" s="328">
        <v>6.4</v>
      </c>
      <c r="AR53" s="329">
        <v>-30.7</v>
      </c>
    </row>
    <row r="54" spans="1:44" x14ac:dyDescent="0.15">
      <c r="A54" s="259"/>
      <c r="AK54" s="330"/>
      <c r="AL54" s="331" t="s">
        <v>518</v>
      </c>
      <c r="AM54" s="332">
        <v>5468237</v>
      </c>
      <c r="AN54" s="333">
        <v>19974</v>
      </c>
      <c r="AO54" s="334">
        <v>-28.2</v>
      </c>
      <c r="AP54" s="335">
        <v>36445</v>
      </c>
      <c r="AQ54" s="336">
        <v>5</v>
      </c>
      <c r="AR54" s="337">
        <v>-33.200000000000003</v>
      </c>
    </row>
    <row r="55" spans="1:44" x14ac:dyDescent="0.15">
      <c r="A55" s="259"/>
      <c r="AK55" s="315" t="s">
        <v>520</v>
      </c>
      <c r="AL55" s="316"/>
      <c r="AM55" s="324">
        <v>7748541</v>
      </c>
      <c r="AN55" s="325">
        <v>28515</v>
      </c>
      <c r="AO55" s="326">
        <v>-11</v>
      </c>
      <c r="AP55" s="327">
        <v>38566</v>
      </c>
      <c r="AQ55" s="328">
        <v>-36</v>
      </c>
      <c r="AR55" s="329">
        <v>25</v>
      </c>
    </row>
    <row r="56" spans="1:44" x14ac:dyDescent="0.15">
      <c r="A56" s="259"/>
      <c r="AK56" s="330"/>
      <c r="AL56" s="331" t="s">
        <v>518</v>
      </c>
      <c r="AM56" s="332">
        <v>4525071</v>
      </c>
      <c r="AN56" s="333">
        <v>16652</v>
      </c>
      <c r="AO56" s="334">
        <v>-16.600000000000001</v>
      </c>
      <c r="AP56" s="335">
        <v>24059</v>
      </c>
      <c r="AQ56" s="336">
        <v>-34</v>
      </c>
      <c r="AR56" s="337">
        <v>17.399999999999999</v>
      </c>
    </row>
    <row r="57" spans="1:44" x14ac:dyDescent="0.15">
      <c r="A57" s="259"/>
      <c r="AK57" s="315" t="s">
        <v>521</v>
      </c>
      <c r="AL57" s="316"/>
      <c r="AM57" s="324">
        <v>10882222</v>
      </c>
      <c r="AN57" s="325">
        <v>40292</v>
      </c>
      <c r="AO57" s="326">
        <v>41.3</v>
      </c>
      <c r="AP57" s="327">
        <v>35156</v>
      </c>
      <c r="AQ57" s="328">
        <v>-8.8000000000000007</v>
      </c>
      <c r="AR57" s="329">
        <v>50.1</v>
      </c>
    </row>
    <row r="58" spans="1:44" x14ac:dyDescent="0.15">
      <c r="A58" s="259"/>
      <c r="AK58" s="330"/>
      <c r="AL58" s="331" t="s">
        <v>518</v>
      </c>
      <c r="AM58" s="332">
        <v>5964621</v>
      </c>
      <c r="AN58" s="333">
        <v>22084</v>
      </c>
      <c r="AO58" s="334">
        <v>32.6</v>
      </c>
      <c r="AP58" s="335">
        <v>22430</v>
      </c>
      <c r="AQ58" s="336">
        <v>-6.8</v>
      </c>
      <c r="AR58" s="337">
        <v>39.4</v>
      </c>
    </row>
    <row r="59" spans="1:44" x14ac:dyDescent="0.15">
      <c r="A59" s="259"/>
      <c r="AK59" s="315" t="s">
        <v>522</v>
      </c>
      <c r="AL59" s="316"/>
      <c r="AM59" s="324">
        <v>10671273</v>
      </c>
      <c r="AN59" s="325">
        <v>39742</v>
      </c>
      <c r="AO59" s="326">
        <v>-1.4</v>
      </c>
      <c r="AP59" s="327">
        <v>37029</v>
      </c>
      <c r="AQ59" s="328">
        <v>5.3</v>
      </c>
      <c r="AR59" s="329">
        <v>-6.7</v>
      </c>
    </row>
    <row r="60" spans="1:44" x14ac:dyDescent="0.15">
      <c r="A60" s="259"/>
      <c r="AK60" s="330"/>
      <c r="AL60" s="331" t="s">
        <v>518</v>
      </c>
      <c r="AM60" s="332">
        <v>6083272</v>
      </c>
      <c r="AN60" s="333">
        <v>22655</v>
      </c>
      <c r="AO60" s="334">
        <v>2.6</v>
      </c>
      <c r="AP60" s="335">
        <v>23232</v>
      </c>
      <c r="AQ60" s="336">
        <v>3.6</v>
      </c>
      <c r="AR60" s="337">
        <v>-1</v>
      </c>
    </row>
    <row r="61" spans="1:44" x14ac:dyDescent="0.15">
      <c r="A61" s="259"/>
      <c r="AK61" s="315" t="s">
        <v>523</v>
      </c>
      <c r="AL61" s="338"/>
      <c r="AM61" s="324">
        <v>9945196</v>
      </c>
      <c r="AN61" s="325">
        <v>36580</v>
      </c>
      <c r="AO61" s="326">
        <v>17.3</v>
      </c>
      <c r="AP61" s="327">
        <v>45540</v>
      </c>
      <c r="AQ61" s="339">
        <v>-3</v>
      </c>
      <c r="AR61" s="329">
        <v>20.3</v>
      </c>
    </row>
    <row r="62" spans="1:44" x14ac:dyDescent="0.15">
      <c r="A62" s="259"/>
      <c r="AK62" s="330"/>
      <c r="AL62" s="331" t="s">
        <v>518</v>
      </c>
      <c r="AM62" s="332">
        <v>5940644</v>
      </c>
      <c r="AN62" s="333">
        <v>21838</v>
      </c>
      <c r="AO62" s="334">
        <v>14.7</v>
      </c>
      <c r="AP62" s="335">
        <v>28175</v>
      </c>
      <c r="AQ62" s="336">
        <v>-3.6</v>
      </c>
      <c r="AR62" s="337">
        <v>18.3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hcrJJQaof+uoV11l1qHWcfMEyfVqDCr3Q2S2/3BZOeohJCSog5sUqDcHIyfGjFtSSXRF0eIEgQilQBgAXFUwg==" saltValue="FBlYFzqYSFFT3Fssq7Sg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kQ6zwxzOX8I4nheRSZE+K5N+PVZGZjahP6sLC2lnWgZ9vxpdABoinI45SRBpDMzpwKIKpcOSUvkPzMxN2Ro5eQ==" saltValue="tD1Jb+Dz0KFN51lRrz4m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2isGZFkwPbzHEQEPc/5QKQsU0jiJSw3Frc6Zlw/nLBbRSzU14mNJm/MrwPRyrBkLFxQGKaLYym4BTr55p5rHWw==" saltValue="yGNKtRdbb+afjPIx7VZp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12.15</v>
      </c>
      <c r="G47" s="12">
        <v>15.84</v>
      </c>
      <c r="H47" s="12">
        <v>12.99</v>
      </c>
      <c r="I47" s="12">
        <v>18.43</v>
      </c>
      <c r="J47" s="13">
        <v>13.74</v>
      </c>
    </row>
    <row r="48" spans="2:10" ht="57.75" customHeight="1" x14ac:dyDescent="0.15">
      <c r="B48" s="14"/>
      <c r="C48" s="1128" t="s">
        <v>4</v>
      </c>
      <c r="D48" s="1128"/>
      <c r="E48" s="1129"/>
      <c r="F48" s="15">
        <v>7.77</v>
      </c>
      <c r="G48" s="16">
        <v>8.85</v>
      </c>
      <c r="H48" s="16">
        <v>11.84</v>
      </c>
      <c r="I48" s="16">
        <v>8.99</v>
      </c>
      <c r="J48" s="17">
        <v>8.2799999999999994</v>
      </c>
    </row>
    <row r="49" spans="2:10" ht="57.75" customHeight="1" thickBot="1" x14ac:dyDescent="0.2">
      <c r="B49" s="18"/>
      <c r="C49" s="1130" t="s">
        <v>5</v>
      </c>
      <c r="D49" s="1130"/>
      <c r="E49" s="1131"/>
      <c r="F49" s="19" t="s">
        <v>530</v>
      </c>
      <c r="G49" s="20">
        <v>1.19</v>
      </c>
      <c r="H49" s="20" t="s">
        <v>531</v>
      </c>
      <c r="I49" s="20" t="s">
        <v>532</v>
      </c>
      <c r="J49" s="21" t="s">
        <v>533</v>
      </c>
    </row>
    <row r="50" spans="2:10" x14ac:dyDescent="0.15"/>
  </sheetData>
  <sheetProtection algorithmName="SHA-512" hashValue="vT0sLmaFwASP0/ocoyP0PBQW6gQOSTKymXufrIHaI3lGSkxT4PF5yS4Jv3voIplV3gOoQYguKTFlwtJiE+qjww==" saltValue="qFwwDcdcThj+EX645p2a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7.76</v>
      </c>
      <c r="G34" s="33">
        <v>8.85</v>
      </c>
      <c r="H34" s="33">
        <v>11.84</v>
      </c>
      <c r="I34" s="33">
        <v>8.98</v>
      </c>
      <c r="J34" s="34">
        <v>8.2799999999999994</v>
      </c>
      <c r="K34" s="22"/>
      <c r="L34" s="22"/>
      <c r="M34" s="22"/>
      <c r="N34" s="22"/>
      <c r="O34" s="22"/>
      <c r="P34" s="22"/>
    </row>
    <row r="35" spans="1:16" ht="39" customHeight="1" x14ac:dyDescent="0.15">
      <c r="A35" s="22"/>
      <c r="B35" s="35"/>
      <c r="C35" s="1132" t="s">
        <v>535</v>
      </c>
      <c r="D35" s="1132"/>
      <c r="E35" s="1133"/>
      <c r="F35" s="36">
        <v>4.24</v>
      </c>
      <c r="G35" s="37">
        <v>3.79</v>
      </c>
      <c r="H35" s="37">
        <v>3.63</v>
      </c>
      <c r="I35" s="37">
        <v>3.15</v>
      </c>
      <c r="J35" s="38">
        <v>3.13</v>
      </c>
      <c r="K35" s="22"/>
      <c r="L35" s="22"/>
      <c r="M35" s="22"/>
      <c r="N35" s="22"/>
      <c r="O35" s="22"/>
      <c r="P35" s="22"/>
    </row>
    <row r="36" spans="1:16" ht="39" customHeight="1" x14ac:dyDescent="0.15">
      <c r="A36" s="22"/>
      <c r="B36" s="35"/>
      <c r="C36" s="1132" t="s">
        <v>536</v>
      </c>
      <c r="D36" s="1132"/>
      <c r="E36" s="1133"/>
      <c r="F36" s="36">
        <v>0.79</v>
      </c>
      <c r="G36" s="37">
        <v>0.91</v>
      </c>
      <c r="H36" s="37">
        <v>1.07</v>
      </c>
      <c r="I36" s="37">
        <v>1.1599999999999999</v>
      </c>
      <c r="J36" s="38">
        <v>1.4</v>
      </c>
      <c r="K36" s="22"/>
      <c r="L36" s="22"/>
      <c r="M36" s="22"/>
      <c r="N36" s="22"/>
      <c r="O36" s="22"/>
      <c r="P36" s="22"/>
    </row>
    <row r="37" spans="1:16" ht="39" customHeight="1" x14ac:dyDescent="0.15">
      <c r="A37" s="22"/>
      <c r="B37" s="35"/>
      <c r="C37" s="1132" t="s">
        <v>537</v>
      </c>
      <c r="D37" s="1132"/>
      <c r="E37" s="1133"/>
      <c r="F37" s="36">
        <v>0.24</v>
      </c>
      <c r="G37" s="37">
        <v>1.01</v>
      </c>
      <c r="H37" s="37">
        <v>0.77</v>
      </c>
      <c r="I37" s="37">
        <v>0.99</v>
      </c>
      <c r="J37" s="38">
        <v>1.26</v>
      </c>
      <c r="K37" s="22"/>
      <c r="L37" s="22"/>
      <c r="M37" s="22"/>
      <c r="N37" s="22"/>
      <c r="O37" s="22"/>
      <c r="P37" s="22"/>
    </row>
    <row r="38" spans="1:16" ht="39" customHeight="1" x14ac:dyDescent="0.15">
      <c r="A38" s="22"/>
      <c r="B38" s="35"/>
      <c r="C38" s="1132" t="s">
        <v>538</v>
      </c>
      <c r="D38" s="1132"/>
      <c r="E38" s="1133"/>
      <c r="F38" s="36">
        <v>0.86</v>
      </c>
      <c r="G38" s="37">
        <v>0.42</v>
      </c>
      <c r="H38" s="37">
        <v>0.61</v>
      </c>
      <c r="I38" s="37">
        <v>0.38</v>
      </c>
      <c r="J38" s="38">
        <v>0.05</v>
      </c>
      <c r="K38" s="22"/>
      <c r="L38" s="22"/>
      <c r="M38" s="22"/>
      <c r="N38" s="22"/>
      <c r="O38" s="22"/>
      <c r="P38" s="22"/>
    </row>
    <row r="39" spans="1:16" ht="39" customHeight="1" x14ac:dyDescent="0.15">
      <c r="A39" s="22"/>
      <c r="B39" s="35"/>
      <c r="C39" s="1132" t="s">
        <v>566</v>
      </c>
      <c r="D39" s="1132"/>
      <c r="E39" s="1133"/>
      <c r="F39" s="36">
        <v>0</v>
      </c>
      <c r="G39" s="37">
        <v>0</v>
      </c>
      <c r="H39" s="37">
        <v>0</v>
      </c>
      <c r="I39" s="37">
        <v>7.0000000000000007E-2</v>
      </c>
      <c r="J39" s="38">
        <v>0.02</v>
      </c>
      <c r="K39" s="22"/>
      <c r="L39" s="22"/>
      <c r="M39" s="22"/>
      <c r="N39" s="22"/>
      <c r="O39" s="22"/>
      <c r="P39" s="22"/>
    </row>
    <row r="40" spans="1:16" ht="39" customHeight="1" x14ac:dyDescent="0.15">
      <c r="A40" s="22"/>
      <c r="B40" s="35"/>
      <c r="C40" s="1132" t="s">
        <v>539</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501</v>
      </c>
      <c r="G42" s="37" t="s">
        <v>501</v>
      </c>
      <c r="H42" s="37" t="s">
        <v>501</v>
      </c>
      <c r="I42" s="37" t="s">
        <v>501</v>
      </c>
      <c r="J42" s="38" t="s">
        <v>501</v>
      </c>
      <c r="K42" s="22"/>
      <c r="L42" s="22"/>
      <c r="M42" s="22"/>
      <c r="N42" s="22"/>
      <c r="O42" s="22"/>
      <c r="P42" s="22"/>
    </row>
    <row r="43" spans="1:16" ht="39" customHeight="1" thickBot="1" x14ac:dyDescent="0.2">
      <c r="A43" s="22"/>
      <c r="B43" s="40"/>
      <c r="C43" s="1134" t="s">
        <v>541</v>
      </c>
      <c r="D43" s="1134"/>
      <c r="E43" s="1135"/>
      <c r="F43" s="41" t="s">
        <v>501</v>
      </c>
      <c r="G43" s="42" t="s">
        <v>501</v>
      </c>
      <c r="H43" s="42" t="s">
        <v>501</v>
      </c>
      <c r="I43" s="42" t="s">
        <v>501</v>
      </c>
      <c r="J43" s="43" t="s">
        <v>501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PxUmzK5gLxeIihPpaf2RA+uYo12jCPi0ryhoY93ePNYxcyc0p08KmysX7MYoK6lEhyYpXDUMTj2J+6ngoSrMw==" saltValue="fMordoBXikFl/jNK+y/j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6226</v>
      </c>
      <c r="L45" s="58">
        <v>6066</v>
      </c>
      <c r="M45" s="58">
        <v>5728</v>
      </c>
      <c r="N45" s="58">
        <v>6071</v>
      </c>
      <c r="O45" s="59">
        <v>5886</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501</v>
      </c>
      <c r="L46" s="62" t="s">
        <v>501</v>
      </c>
      <c r="M46" s="62" t="s">
        <v>501</v>
      </c>
      <c r="N46" s="62" t="s">
        <v>501</v>
      </c>
      <c r="O46" s="63" t="s">
        <v>501</v>
      </c>
      <c r="P46" s="46"/>
      <c r="Q46" s="46"/>
      <c r="R46" s="46"/>
      <c r="S46" s="46"/>
      <c r="T46" s="46"/>
      <c r="U46" s="46"/>
    </row>
    <row r="47" spans="1:21" ht="30.75" customHeight="1" x14ac:dyDescent="0.15">
      <c r="A47" s="46"/>
      <c r="B47" s="1163"/>
      <c r="C47" s="1164"/>
      <c r="D47" s="60"/>
      <c r="E47" s="1140" t="s">
        <v>12</v>
      </c>
      <c r="F47" s="1140"/>
      <c r="G47" s="1140"/>
      <c r="H47" s="1140"/>
      <c r="I47" s="1140"/>
      <c r="J47" s="1141"/>
      <c r="K47" s="61">
        <v>30</v>
      </c>
      <c r="L47" s="62">
        <v>30</v>
      </c>
      <c r="M47" s="62">
        <v>30</v>
      </c>
      <c r="N47" s="62">
        <v>30</v>
      </c>
      <c r="O47" s="63">
        <v>30</v>
      </c>
      <c r="P47" s="46"/>
      <c r="Q47" s="46"/>
      <c r="R47" s="46"/>
      <c r="S47" s="46"/>
      <c r="T47" s="46"/>
      <c r="U47" s="46"/>
    </row>
    <row r="48" spans="1:21" ht="30.75" customHeight="1" x14ac:dyDescent="0.15">
      <c r="A48" s="46"/>
      <c r="B48" s="1163"/>
      <c r="C48" s="1164"/>
      <c r="D48" s="60"/>
      <c r="E48" s="1140" t="s">
        <v>13</v>
      </c>
      <c r="F48" s="1140"/>
      <c r="G48" s="1140"/>
      <c r="H48" s="1140"/>
      <c r="I48" s="1140"/>
      <c r="J48" s="1141"/>
      <c r="K48" s="61">
        <v>1421</v>
      </c>
      <c r="L48" s="62">
        <v>1303</v>
      </c>
      <c r="M48" s="62">
        <v>1223</v>
      </c>
      <c r="N48" s="62">
        <v>1197</v>
      </c>
      <c r="O48" s="63">
        <v>1313</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501</v>
      </c>
      <c r="L49" s="62" t="s">
        <v>501</v>
      </c>
      <c r="M49" s="62" t="s">
        <v>501</v>
      </c>
      <c r="N49" s="62" t="s">
        <v>501</v>
      </c>
      <c r="O49" s="63" t="s">
        <v>501</v>
      </c>
      <c r="P49" s="46"/>
      <c r="Q49" s="46"/>
      <c r="R49" s="46"/>
      <c r="S49" s="46"/>
      <c r="T49" s="46"/>
      <c r="U49" s="46"/>
    </row>
    <row r="50" spans="1:21" ht="30.75" customHeight="1" x14ac:dyDescent="0.15">
      <c r="A50" s="46"/>
      <c r="B50" s="1163"/>
      <c r="C50" s="1164"/>
      <c r="D50" s="60"/>
      <c r="E50" s="1140" t="s">
        <v>15</v>
      </c>
      <c r="F50" s="1140"/>
      <c r="G50" s="1140"/>
      <c r="H50" s="1140"/>
      <c r="I50" s="1140"/>
      <c r="J50" s="1141"/>
      <c r="K50" s="61">
        <v>146</v>
      </c>
      <c r="L50" s="62">
        <v>127</v>
      </c>
      <c r="M50" s="62">
        <v>88</v>
      </c>
      <c r="N50" s="62">
        <v>96</v>
      </c>
      <c r="O50" s="63">
        <v>85</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5023</v>
      </c>
      <c r="L52" s="62">
        <v>4570</v>
      </c>
      <c r="M52" s="62">
        <v>4634</v>
      </c>
      <c r="N52" s="62">
        <v>4277</v>
      </c>
      <c r="O52" s="63">
        <v>4073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2800</v>
      </c>
      <c r="L53" s="67">
        <v>2956</v>
      </c>
      <c r="M53" s="67">
        <v>2435</v>
      </c>
      <c r="N53" s="67">
        <v>3117</v>
      </c>
      <c r="O53" s="68">
        <v>3242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501</v>
      </c>
      <c r="L58" s="82" t="s">
        <v>501</v>
      </c>
      <c r="M58" s="82" t="s">
        <v>501</v>
      </c>
      <c r="N58" s="82" t="s">
        <v>501</v>
      </c>
      <c r="O58" s="83" t="s">
        <v>501</v>
      </c>
    </row>
    <row r="59" spans="1:21" ht="31.5" customHeight="1" x14ac:dyDescent="0.15">
      <c r="B59" s="1148"/>
      <c r="C59" s="1149"/>
      <c r="D59" s="1155" t="s">
        <v>26</v>
      </c>
      <c r="E59" s="1156"/>
      <c r="F59" s="1156"/>
      <c r="G59" s="1156"/>
      <c r="H59" s="1156"/>
      <c r="I59" s="1156"/>
      <c r="J59" s="1157"/>
      <c r="K59" s="84" t="s">
        <v>501</v>
      </c>
      <c r="L59" s="85" t="s">
        <v>501</v>
      </c>
      <c r="M59" s="85" t="s">
        <v>501</v>
      </c>
      <c r="N59" s="85" t="s">
        <v>501</v>
      </c>
      <c r="O59" s="86" t="s">
        <v>501</v>
      </c>
    </row>
    <row r="60" spans="1:21" ht="31.5" customHeight="1" thickBot="1" x14ac:dyDescent="0.2">
      <c r="B60" s="1150"/>
      <c r="C60" s="1151"/>
      <c r="D60" s="1158" t="s">
        <v>27</v>
      </c>
      <c r="E60" s="1159"/>
      <c r="F60" s="1159"/>
      <c r="G60" s="1159"/>
      <c r="H60" s="1159"/>
      <c r="I60" s="1159"/>
      <c r="J60" s="1160"/>
      <c r="K60" s="87">
        <v>180</v>
      </c>
      <c r="L60" s="88">
        <v>210</v>
      </c>
      <c r="M60" s="88">
        <v>240</v>
      </c>
      <c r="N60" s="88">
        <v>270</v>
      </c>
      <c r="O60" s="89">
        <v>270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ZerGgJrGd9Uj5YVPc0N/mPWKg8cI40YUrIiqBDEZzJQlCOP3A75VNaZlfv0UEB5d5y0jIaO/ToXkim58Zf8A==" saltValue="cmIJFUhTaRjobXA4HicA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46041</v>
      </c>
      <c r="J41" s="343">
        <v>45980</v>
      </c>
      <c r="K41" s="343">
        <v>44130</v>
      </c>
      <c r="L41" s="343">
        <v>43051</v>
      </c>
      <c r="M41" s="344">
        <v>42150</v>
      </c>
    </row>
    <row r="42" spans="2:13" ht="27.75" customHeight="1" x14ac:dyDescent="0.15">
      <c r="B42" s="1171"/>
      <c r="C42" s="1172"/>
      <c r="D42" s="104"/>
      <c r="E42" s="1175" t="s">
        <v>32</v>
      </c>
      <c r="F42" s="1175"/>
      <c r="G42" s="1175"/>
      <c r="H42" s="1176"/>
      <c r="I42" s="345" t="s">
        <v>501</v>
      </c>
      <c r="J42" s="346" t="s">
        <v>501</v>
      </c>
      <c r="K42" s="346" t="s">
        <v>501</v>
      </c>
      <c r="L42" s="346" t="s">
        <v>501</v>
      </c>
      <c r="M42" s="347" t="s">
        <v>501</v>
      </c>
    </row>
    <row r="43" spans="2:13" ht="27.75" customHeight="1" x14ac:dyDescent="0.15">
      <c r="B43" s="1171"/>
      <c r="C43" s="1172"/>
      <c r="D43" s="104"/>
      <c r="E43" s="1175" t="s">
        <v>33</v>
      </c>
      <c r="F43" s="1175"/>
      <c r="G43" s="1175"/>
      <c r="H43" s="1176"/>
      <c r="I43" s="345">
        <v>16595</v>
      </c>
      <c r="J43" s="346">
        <v>14781</v>
      </c>
      <c r="K43" s="346">
        <v>12191</v>
      </c>
      <c r="L43" s="346">
        <v>12919</v>
      </c>
      <c r="M43" s="347">
        <v>13372</v>
      </c>
    </row>
    <row r="44" spans="2:13" ht="27.75" customHeight="1" x14ac:dyDescent="0.15">
      <c r="B44" s="1171"/>
      <c r="C44" s="1172"/>
      <c r="D44" s="104"/>
      <c r="E44" s="1175" t="s">
        <v>34</v>
      </c>
      <c r="F44" s="1175"/>
      <c r="G44" s="1175"/>
      <c r="H44" s="1176"/>
      <c r="I44" s="345" t="s">
        <v>501</v>
      </c>
      <c r="J44" s="346" t="s">
        <v>501</v>
      </c>
      <c r="K44" s="346" t="s">
        <v>501</v>
      </c>
      <c r="L44" s="346" t="s">
        <v>501</v>
      </c>
      <c r="M44" s="347" t="s">
        <v>501</v>
      </c>
    </row>
    <row r="45" spans="2:13" ht="27.75" customHeight="1" x14ac:dyDescent="0.15">
      <c r="B45" s="1171"/>
      <c r="C45" s="1172"/>
      <c r="D45" s="104"/>
      <c r="E45" s="1175" t="s">
        <v>35</v>
      </c>
      <c r="F45" s="1175"/>
      <c r="G45" s="1175"/>
      <c r="H45" s="1176"/>
      <c r="I45" s="345">
        <v>12445</v>
      </c>
      <c r="J45" s="346">
        <v>11397</v>
      </c>
      <c r="K45" s="346">
        <v>10317</v>
      </c>
      <c r="L45" s="346">
        <v>9231</v>
      </c>
      <c r="M45" s="347">
        <v>8559</v>
      </c>
    </row>
    <row r="46" spans="2:13" ht="27.75" customHeight="1" x14ac:dyDescent="0.15">
      <c r="B46" s="1171"/>
      <c r="C46" s="1172"/>
      <c r="D46" s="105"/>
      <c r="E46" s="1175" t="s">
        <v>36</v>
      </c>
      <c r="F46" s="1175"/>
      <c r="G46" s="1175"/>
      <c r="H46" s="1176"/>
      <c r="I46" s="345">
        <v>27</v>
      </c>
      <c r="J46" s="346">
        <v>35</v>
      </c>
      <c r="K46" s="346">
        <v>41</v>
      </c>
      <c r="L46" s="346">
        <v>23</v>
      </c>
      <c r="M46" s="347">
        <v>26</v>
      </c>
    </row>
    <row r="47" spans="2:13" ht="27.75" customHeight="1" x14ac:dyDescent="0.15">
      <c r="B47" s="1171"/>
      <c r="C47" s="1172"/>
      <c r="D47" s="106"/>
      <c r="E47" s="1185" t="s">
        <v>37</v>
      </c>
      <c r="F47" s="1186"/>
      <c r="G47" s="1186"/>
      <c r="H47" s="1187"/>
      <c r="I47" s="345" t="s">
        <v>501</v>
      </c>
      <c r="J47" s="346" t="s">
        <v>501</v>
      </c>
      <c r="K47" s="346" t="s">
        <v>501</v>
      </c>
      <c r="L47" s="346" t="s">
        <v>501</v>
      </c>
      <c r="M47" s="347" t="s">
        <v>501</v>
      </c>
    </row>
    <row r="48" spans="2:13" ht="27.75" customHeight="1" x14ac:dyDescent="0.15">
      <c r="B48" s="1171"/>
      <c r="C48" s="1172"/>
      <c r="D48" s="104"/>
      <c r="E48" s="1175" t="s">
        <v>38</v>
      </c>
      <c r="F48" s="1175"/>
      <c r="G48" s="1175"/>
      <c r="H48" s="1176"/>
      <c r="I48" s="345" t="s">
        <v>501</v>
      </c>
      <c r="J48" s="346" t="s">
        <v>501</v>
      </c>
      <c r="K48" s="346" t="s">
        <v>501</v>
      </c>
      <c r="L48" s="346" t="s">
        <v>501</v>
      </c>
      <c r="M48" s="347" t="s">
        <v>501</v>
      </c>
    </row>
    <row r="49" spans="2:13" ht="27.75" customHeight="1" x14ac:dyDescent="0.15">
      <c r="B49" s="1173"/>
      <c r="C49" s="1174"/>
      <c r="D49" s="104"/>
      <c r="E49" s="1175" t="s">
        <v>39</v>
      </c>
      <c r="F49" s="1175"/>
      <c r="G49" s="1175"/>
      <c r="H49" s="1176"/>
      <c r="I49" s="345" t="s">
        <v>501</v>
      </c>
      <c r="J49" s="346" t="s">
        <v>501</v>
      </c>
      <c r="K49" s="346" t="s">
        <v>501</v>
      </c>
      <c r="L49" s="346" t="s">
        <v>501</v>
      </c>
      <c r="M49" s="347" t="s">
        <v>501</v>
      </c>
    </row>
    <row r="50" spans="2:13" ht="27.75" customHeight="1" x14ac:dyDescent="0.15">
      <c r="B50" s="1169" t="s">
        <v>40</v>
      </c>
      <c r="C50" s="1170"/>
      <c r="D50" s="107"/>
      <c r="E50" s="1175" t="s">
        <v>41</v>
      </c>
      <c r="F50" s="1175"/>
      <c r="G50" s="1175"/>
      <c r="H50" s="1176"/>
      <c r="I50" s="345">
        <v>14961</v>
      </c>
      <c r="J50" s="346">
        <v>17497</v>
      </c>
      <c r="K50" s="346">
        <v>20222</v>
      </c>
      <c r="L50" s="346">
        <v>24452</v>
      </c>
      <c r="M50" s="347">
        <v>24508</v>
      </c>
    </row>
    <row r="51" spans="2:13" ht="27.75" customHeight="1" x14ac:dyDescent="0.15">
      <c r="B51" s="1171"/>
      <c r="C51" s="1172"/>
      <c r="D51" s="104"/>
      <c r="E51" s="1175" t="s">
        <v>42</v>
      </c>
      <c r="F51" s="1175"/>
      <c r="G51" s="1175"/>
      <c r="H51" s="1176"/>
      <c r="I51" s="345">
        <v>7820</v>
      </c>
      <c r="J51" s="346">
        <v>7811</v>
      </c>
      <c r="K51" s="346">
        <v>8474</v>
      </c>
      <c r="L51" s="346">
        <v>8362</v>
      </c>
      <c r="M51" s="347">
        <v>8169</v>
      </c>
    </row>
    <row r="52" spans="2:13" ht="27.75" customHeight="1" x14ac:dyDescent="0.15">
      <c r="B52" s="1173"/>
      <c r="C52" s="1174"/>
      <c r="D52" s="104"/>
      <c r="E52" s="1175" t="s">
        <v>43</v>
      </c>
      <c r="F52" s="1175"/>
      <c r="G52" s="1175"/>
      <c r="H52" s="1176"/>
      <c r="I52" s="345">
        <v>34622</v>
      </c>
      <c r="J52" s="346">
        <v>34008</v>
      </c>
      <c r="K52" s="346">
        <v>31992</v>
      </c>
      <c r="L52" s="346">
        <v>32004</v>
      </c>
      <c r="M52" s="347">
        <v>30130</v>
      </c>
    </row>
    <row r="53" spans="2:13" ht="27.75" customHeight="1" thickBot="1" x14ac:dyDescent="0.2">
      <c r="B53" s="1177" t="s">
        <v>19</v>
      </c>
      <c r="C53" s="1178"/>
      <c r="D53" s="108"/>
      <c r="E53" s="1179" t="s">
        <v>44</v>
      </c>
      <c r="F53" s="1179"/>
      <c r="G53" s="1179"/>
      <c r="H53" s="1180"/>
      <c r="I53" s="348">
        <v>17705</v>
      </c>
      <c r="J53" s="349">
        <v>12876</v>
      </c>
      <c r="K53" s="349">
        <v>5991</v>
      </c>
      <c r="L53" s="349">
        <v>406</v>
      </c>
      <c r="M53" s="350">
        <v>1301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P5A7eFNsfI2LzH4ngY/yTTt/LB1pRdvd5ao+boLcmbbghFwHgpzA2XqzeP6uDj/OpT1fv6u/gIUKjuFgqXnftw==" saltValue="87PvefykY0E8NaB0Ew6h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6962</v>
      </c>
      <c r="G55" s="120">
        <v>10451</v>
      </c>
      <c r="H55" s="121">
        <v>7878</v>
      </c>
    </row>
    <row r="56" spans="2:8" ht="52.5" customHeight="1" x14ac:dyDescent="0.15">
      <c r="B56" s="122"/>
      <c r="C56" s="1198" t="s">
        <v>47</v>
      </c>
      <c r="D56" s="1198"/>
      <c r="E56" s="1199"/>
      <c r="F56" s="123">
        <v>8</v>
      </c>
      <c r="G56" s="123">
        <v>8</v>
      </c>
      <c r="H56" s="124">
        <v>8</v>
      </c>
    </row>
    <row r="57" spans="2:8" ht="53.25" customHeight="1" x14ac:dyDescent="0.15">
      <c r="B57" s="122"/>
      <c r="C57" s="1200" t="s">
        <v>48</v>
      </c>
      <c r="D57" s="1200"/>
      <c r="E57" s="1201"/>
      <c r="F57" s="125">
        <v>10258</v>
      </c>
      <c r="G57" s="125">
        <v>10881</v>
      </c>
      <c r="H57" s="126">
        <v>14099</v>
      </c>
    </row>
    <row r="58" spans="2:8" ht="45.75" customHeight="1" x14ac:dyDescent="0.15">
      <c r="B58" s="127"/>
      <c r="C58" s="1188" t="s">
        <v>547</v>
      </c>
      <c r="D58" s="1189"/>
      <c r="E58" s="1190"/>
      <c r="F58" s="128">
        <v>8769</v>
      </c>
      <c r="G58" s="128">
        <v>9364</v>
      </c>
      <c r="H58" s="129">
        <v>9371</v>
      </c>
    </row>
    <row r="59" spans="2:8" ht="45.75" customHeight="1" x14ac:dyDescent="0.15">
      <c r="B59" s="127"/>
      <c r="C59" s="1188" t="s">
        <v>548</v>
      </c>
      <c r="D59" s="1189"/>
      <c r="E59" s="1190"/>
      <c r="F59" s="128" t="s">
        <v>551</v>
      </c>
      <c r="G59" s="128" t="s">
        <v>551</v>
      </c>
      <c r="H59" s="129">
        <v>3000</v>
      </c>
    </row>
    <row r="60" spans="2:8" ht="45.75" customHeight="1" x14ac:dyDescent="0.15">
      <c r="B60" s="127"/>
      <c r="C60" s="1188" t="s">
        <v>552</v>
      </c>
      <c r="D60" s="1189"/>
      <c r="E60" s="1190"/>
      <c r="F60" s="128" t="s">
        <v>553</v>
      </c>
      <c r="G60" s="128" t="s">
        <v>553</v>
      </c>
      <c r="H60" s="129">
        <v>493</v>
      </c>
    </row>
    <row r="61" spans="2:8" ht="45.75" customHeight="1" x14ac:dyDescent="0.15">
      <c r="B61" s="127"/>
      <c r="C61" s="1188" t="s">
        <v>549</v>
      </c>
      <c r="D61" s="1189"/>
      <c r="E61" s="1190"/>
      <c r="F61" s="128">
        <v>562</v>
      </c>
      <c r="G61" s="128">
        <v>434</v>
      </c>
      <c r="H61" s="129">
        <v>465</v>
      </c>
    </row>
    <row r="62" spans="2:8" ht="45.75" customHeight="1" thickBot="1" x14ac:dyDescent="0.2">
      <c r="B62" s="130"/>
      <c r="C62" s="1191" t="s">
        <v>550</v>
      </c>
      <c r="D62" s="1192"/>
      <c r="E62" s="1193"/>
      <c r="F62" s="131">
        <v>188</v>
      </c>
      <c r="G62" s="131">
        <v>189</v>
      </c>
      <c r="H62" s="132">
        <v>183</v>
      </c>
    </row>
    <row r="63" spans="2:8" ht="52.5" customHeight="1" thickBot="1" x14ac:dyDescent="0.2">
      <c r="B63" s="133"/>
      <c r="C63" s="1194" t="s">
        <v>49</v>
      </c>
      <c r="D63" s="1194"/>
      <c r="E63" s="1195"/>
      <c r="F63" s="134">
        <v>17228</v>
      </c>
      <c r="G63" s="134">
        <v>21341</v>
      </c>
      <c r="H63" s="135">
        <v>21985</v>
      </c>
    </row>
    <row r="64" spans="2:8" x14ac:dyDescent="0.15"/>
  </sheetData>
  <sheetProtection algorithmName="SHA-512" hashValue="M7oxQi2Hwm+nCCuZnrBQaQjW1GTywY/zoobcrNS/kjA/XT0ZeHo5KrfrlNPTjfQjoIwzeVg9GtT5r6fHK6LeeA==" saltValue="jBD+2RmXHuKdmq7S10EO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42316</v>
      </c>
      <c r="E3" s="154"/>
      <c r="F3" s="155">
        <v>56662</v>
      </c>
      <c r="G3" s="156"/>
      <c r="H3" s="157"/>
    </row>
    <row r="4" spans="1:8" x14ac:dyDescent="0.15">
      <c r="A4" s="158"/>
      <c r="B4" s="159"/>
      <c r="C4" s="160"/>
      <c r="D4" s="161">
        <v>27823</v>
      </c>
      <c r="E4" s="162"/>
      <c r="F4" s="163">
        <v>34709</v>
      </c>
      <c r="G4" s="164"/>
      <c r="H4" s="165"/>
    </row>
    <row r="5" spans="1:8" x14ac:dyDescent="0.15">
      <c r="A5" s="146" t="s">
        <v>519</v>
      </c>
      <c r="B5" s="151"/>
      <c r="C5" s="152"/>
      <c r="D5" s="153">
        <v>32037</v>
      </c>
      <c r="E5" s="154"/>
      <c r="F5" s="155">
        <v>60285</v>
      </c>
      <c r="G5" s="156"/>
      <c r="H5" s="157"/>
    </row>
    <row r="6" spans="1:8" x14ac:dyDescent="0.15">
      <c r="A6" s="158"/>
      <c r="B6" s="159"/>
      <c r="C6" s="160"/>
      <c r="D6" s="161">
        <v>19974</v>
      </c>
      <c r="E6" s="162"/>
      <c r="F6" s="163">
        <v>36445</v>
      </c>
      <c r="G6" s="164"/>
      <c r="H6" s="165"/>
    </row>
    <row r="7" spans="1:8" x14ac:dyDescent="0.15">
      <c r="A7" s="146" t="s">
        <v>520</v>
      </c>
      <c r="B7" s="151"/>
      <c r="C7" s="152"/>
      <c r="D7" s="153">
        <v>28515</v>
      </c>
      <c r="E7" s="154"/>
      <c r="F7" s="155">
        <v>38566</v>
      </c>
      <c r="G7" s="156"/>
      <c r="H7" s="157"/>
    </row>
    <row r="8" spans="1:8" x14ac:dyDescent="0.15">
      <c r="A8" s="158"/>
      <c r="B8" s="159"/>
      <c r="C8" s="160"/>
      <c r="D8" s="161">
        <v>16652</v>
      </c>
      <c r="E8" s="162"/>
      <c r="F8" s="163">
        <v>24059</v>
      </c>
      <c r="G8" s="164"/>
      <c r="H8" s="165"/>
    </row>
    <row r="9" spans="1:8" x14ac:dyDescent="0.15">
      <c r="A9" s="146" t="s">
        <v>521</v>
      </c>
      <c r="B9" s="151"/>
      <c r="C9" s="152"/>
      <c r="D9" s="153">
        <v>40292</v>
      </c>
      <c r="E9" s="154"/>
      <c r="F9" s="155">
        <v>35156</v>
      </c>
      <c r="G9" s="156"/>
      <c r="H9" s="157"/>
    </row>
    <row r="10" spans="1:8" x14ac:dyDescent="0.15">
      <c r="A10" s="158"/>
      <c r="B10" s="159"/>
      <c r="C10" s="160"/>
      <c r="D10" s="161">
        <v>22084</v>
      </c>
      <c r="E10" s="162"/>
      <c r="F10" s="163">
        <v>22430</v>
      </c>
      <c r="G10" s="164"/>
      <c r="H10" s="165"/>
    </row>
    <row r="11" spans="1:8" x14ac:dyDescent="0.15">
      <c r="A11" s="146" t="s">
        <v>522</v>
      </c>
      <c r="B11" s="151"/>
      <c r="C11" s="152"/>
      <c r="D11" s="153">
        <v>39742</v>
      </c>
      <c r="E11" s="154"/>
      <c r="F11" s="155">
        <v>37029</v>
      </c>
      <c r="G11" s="156"/>
      <c r="H11" s="157"/>
    </row>
    <row r="12" spans="1:8" x14ac:dyDescent="0.15">
      <c r="A12" s="158"/>
      <c r="B12" s="159"/>
      <c r="C12" s="166"/>
      <c r="D12" s="161">
        <v>22655</v>
      </c>
      <c r="E12" s="162"/>
      <c r="F12" s="163">
        <v>23232</v>
      </c>
      <c r="G12" s="164"/>
      <c r="H12" s="165"/>
    </row>
    <row r="13" spans="1:8" x14ac:dyDescent="0.15">
      <c r="A13" s="146"/>
      <c r="B13" s="151"/>
      <c r="C13" s="152"/>
      <c r="D13" s="153">
        <v>36580</v>
      </c>
      <c r="E13" s="154"/>
      <c r="F13" s="155">
        <v>45540</v>
      </c>
      <c r="G13" s="167"/>
      <c r="H13" s="157"/>
    </row>
    <row r="14" spans="1:8" x14ac:dyDescent="0.15">
      <c r="A14" s="158"/>
      <c r="B14" s="159"/>
      <c r="C14" s="160"/>
      <c r="D14" s="161">
        <v>21838</v>
      </c>
      <c r="E14" s="162"/>
      <c r="F14" s="163">
        <v>28175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7.77</v>
      </c>
      <c r="C19" s="168">
        <f>ROUND(VALUE(SUBSTITUTE(実質収支比率等に係る経年分析!G$48,"▲","-")),2)</f>
        <v>8.85</v>
      </c>
      <c r="D19" s="168">
        <f>ROUND(VALUE(SUBSTITUTE(実質収支比率等に係る経年分析!H$48,"▲","-")),2)</f>
        <v>11.84</v>
      </c>
      <c r="E19" s="168">
        <f>ROUND(VALUE(SUBSTITUTE(実質収支比率等に係る経年分析!I$48,"▲","-")),2)</f>
        <v>8.99</v>
      </c>
      <c r="F19" s="168">
        <f>ROUND(VALUE(SUBSTITUTE(実質収支比率等に係る経年分析!J$48,"▲","-")),2)</f>
        <v>8.2799999999999994</v>
      </c>
    </row>
    <row r="20" spans="1:11" x14ac:dyDescent="0.15">
      <c r="A20" s="168" t="s">
        <v>53</v>
      </c>
      <c r="B20" s="168">
        <f>ROUND(VALUE(SUBSTITUTE(実質収支比率等に係る経年分析!F$47,"▲","-")),2)</f>
        <v>12.15</v>
      </c>
      <c r="C20" s="168">
        <f>ROUND(VALUE(SUBSTITUTE(実質収支比率等に係る経年分析!G$47,"▲","-")),2)</f>
        <v>15.84</v>
      </c>
      <c r="D20" s="168">
        <f>ROUND(VALUE(SUBSTITUTE(実質収支比率等に係る経年分析!H$47,"▲","-")),2)</f>
        <v>12.99</v>
      </c>
      <c r="E20" s="168">
        <f>ROUND(VALUE(SUBSTITUTE(実質収支比率等に係る経年分析!I$47,"▲","-")),2)</f>
        <v>18.43</v>
      </c>
      <c r="F20" s="168">
        <f>ROUND(VALUE(SUBSTITUTE(実質収支比率等に係る経年分析!J$47,"▲","-")),2)</f>
        <v>13.74</v>
      </c>
    </row>
    <row r="21" spans="1:11" x14ac:dyDescent="0.15">
      <c r="A21" s="168" t="s">
        <v>54</v>
      </c>
      <c r="B21" s="168">
        <f>IF(ISNUMBER(VALUE(SUBSTITUTE(実質収支比率等に係る経年分析!F$49,"▲","-"))),ROUND(VALUE(SUBSTITUTE(実質収支比率等に係る経年分析!F$49,"▲","-")),2),NA())</f>
        <v>-5.7</v>
      </c>
      <c r="C21" s="168">
        <f>IF(ISNUMBER(VALUE(SUBSTITUTE(実質収支比率等に係る経年分析!G$49,"▲","-"))),ROUND(VALUE(SUBSTITUTE(実質収支比率等に係る経年分析!G$49,"▲","-")),2),NA())</f>
        <v>1.19</v>
      </c>
      <c r="D21" s="168">
        <f>IF(ISNUMBER(VALUE(SUBSTITUTE(実質収支比率等に係る経年分析!H$49,"▲","-"))),ROUND(VALUE(SUBSTITUTE(実質収支比率等に係る経年分析!H$49,"▲","-")),2),NA())</f>
        <v>-5.22</v>
      </c>
      <c r="E21" s="168">
        <f>IF(ISNUMBER(VALUE(SUBSTITUTE(実質収支比率等に係る経年分析!I$49,"▲","-"))),ROUND(VALUE(SUBSTITUTE(実質収支比率等に係る経年分析!I$49,"▲","-")),2),NA())</f>
        <v>-1.7</v>
      </c>
      <c r="F21" s="168">
        <f>IF(ISNUMBER(VALUE(SUBSTITUTE(実質収支比率等に係る経年分析!J$49,"▲","-"))),ROUND(VALUE(SUBSTITUTE(実質収支比率等に係る経年分析!J$49,"▲","-")),2),NA())</f>
        <v>-9.5399999999999991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1.26</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1.1599999999999999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3.79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3.63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3.13</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8.2799999999999994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5023</v>
      </c>
      <c r="E42" s="170"/>
      <c r="F42" s="170"/>
      <c r="G42" s="170">
        <f>'実質公債費比率（分子）の構造'!L$52</f>
        <v>4570</v>
      </c>
      <c r="H42" s="170"/>
      <c r="I42" s="170"/>
      <c r="J42" s="170">
        <f>'実質公債費比率（分子）の構造'!M$52</f>
        <v>4634</v>
      </c>
      <c r="K42" s="170"/>
      <c r="L42" s="170"/>
      <c r="M42" s="170">
        <f>'実質公債費比率（分子）の構造'!N$52</f>
        <v>4277</v>
      </c>
      <c r="N42" s="170"/>
      <c r="O42" s="170"/>
      <c r="P42" s="170">
        <f>'実質公債費比率（分子）の構造'!O$52</f>
        <v>4073</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62</v>
      </c>
      <c r="B44" s="170">
        <f>'実質公債費比率（分子）の構造'!K$50</f>
        <v>146</v>
      </c>
      <c r="C44" s="170"/>
      <c r="D44" s="170"/>
      <c r="E44" s="170">
        <f>'実質公債費比率（分子）の構造'!L$50</f>
        <v>127</v>
      </c>
      <c r="F44" s="170"/>
      <c r="G44" s="170"/>
      <c r="H44" s="170">
        <f>'実質公債費比率（分子）の構造'!M$50</f>
        <v>88</v>
      </c>
      <c r="I44" s="170"/>
      <c r="J44" s="170"/>
      <c r="K44" s="170">
        <f>'実質公債費比率（分子）の構造'!N$50</f>
        <v>96</v>
      </c>
      <c r="L44" s="170"/>
      <c r="M44" s="170"/>
      <c r="N44" s="170">
        <f>'実質公債費比率（分子）の構造'!O$50</f>
        <v>85</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1421</v>
      </c>
      <c r="C46" s="170"/>
      <c r="D46" s="170"/>
      <c r="E46" s="170">
        <f>'実質公債費比率（分子）の構造'!L$48</f>
        <v>1303</v>
      </c>
      <c r="F46" s="170"/>
      <c r="G46" s="170"/>
      <c r="H46" s="170">
        <f>'実質公債費比率（分子）の構造'!M$48</f>
        <v>1223</v>
      </c>
      <c r="I46" s="170"/>
      <c r="J46" s="170"/>
      <c r="K46" s="170">
        <f>'実質公債費比率（分子）の構造'!N$48</f>
        <v>1197</v>
      </c>
      <c r="L46" s="170"/>
      <c r="M46" s="170"/>
      <c r="N46" s="170">
        <f>'実質公債費比率（分子）の構造'!O$48</f>
        <v>1313</v>
      </c>
      <c r="O46" s="170"/>
      <c r="P46" s="170"/>
    </row>
    <row r="47" spans="1:16" x14ac:dyDescent="0.15">
      <c r="A47" s="170" t="s">
        <v>12</v>
      </c>
      <c r="B47" s="170">
        <f>'実質公債費比率（分子）の構造'!K$47</f>
        <v>30</v>
      </c>
      <c r="C47" s="170"/>
      <c r="D47" s="170"/>
      <c r="E47" s="170">
        <f>'実質公債費比率（分子）の構造'!L$47</f>
        <v>30</v>
      </c>
      <c r="F47" s="170"/>
      <c r="G47" s="170"/>
      <c r="H47" s="170">
        <f>'実質公債費比率（分子）の構造'!M$47</f>
        <v>30</v>
      </c>
      <c r="I47" s="170"/>
      <c r="J47" s="170"/>
      <c r="K47" s="170">
        <f>'実質公債費比率（分子）の構造'!N$47</f>
        <v>30</v>
      </c>
      <c r="L47" s="170"/>
      <c r="M47" s="170"/>
      <c r="N47" s="170">
        <f>'実質公債費比率（分子）の構造'!O$47</f>
        <v>30</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6226</v>
      </c>
      <c r="C49" s="170"/>
      <c r="D49" s="170"/>
      <c r="E49" s="170">
        <f>'実質公債費比率（分子）の構造'!L$45</f>
        <v>6066</v>
      </c>
      <c r="F49" s="170"/>
      <c r="G49" s="170"/>
      <c r="H49" s="170">
        <f>'実質公債費比率（分子）の構造'!M$45</f>
        <v>5728</v>
      </c>
      <c r="I49" s="170"/>
      <c r="J49" s="170"/>
      <c r="K49" s="170">
        <f>'実質公債費比率（分子）の構造'!N$45</f>
        <v>6071</v>
      </c>
      <c r="L49" s="170"/>
      <c r="M49" s="170"/>
      <c r="N49" s="170">
        <f>'実質公債費比率（分子）の構造'!O$45</f>
        <v>5886</v>
      </c>
      <c r="O49" s="170"/>
      <c r="P49" s="170"/>
    </row>
    <row r="50" spans="1:16" x14ac:dyDescent="0.15">
      <c r="A50" s="170" t="s">
        <v>67</v>
      </c>
      <c r="B50" s="170" t="e">
        <f>NA()</f>
        <v>#N/A</v>
      </c>
      <c r="C50" s="170">
        <f>IF(ISNUMBER('実質公債費比率（分子）の構造'!K$53),'実質公債費比率（分子）の構造'!K$53,NA())</f>
        <v>2800</v>
      </c>
      <c r="D50" s="170" t="e">
        <f>NA()</f>
        <v>#N/A</v>
      </c>
      <c r="E50" s="170" t="e">
        <f>NA()</f>
        <v>#N/A</v>
      </c>
      <c r="F50" s="170">
        <f>IF(ISNUMBER('実質公債費比率（分子）の構造'!L$53),'実質公債費比率（分子）の構造'!L$53,NA())</f>
        <v>2956</v>
      </c>
      <c r="G50" s="170" t="e">
        <f>NA()</f>
        <v>#N/A</v>
      </c>
      <c r="H50" s="170" t="e">
        <f>NA()</f>
        <v>#N/A</v>
      </c>
      <c r="I50" s="170">
        <f>IF(ISNUMBER('実質公債費比率（分子）の構造'!M$53),'実質公債費比率（分子）の構造'!M$53,NA())</f>
        <v>2435</v>
      </c>
      <c r="J50" s="170" t="e">
        <f>NA()</f>
        <v>#N/A</v>
      </c>
      <c r="K50" s="170" t="e">
        <f>NA()</f>
        <v>#N/A</v>
      </c>
      <c r="L50" s="170">
        <f>IF(ISNUMBER('実質公債費比率（分子）の構造'!N$53),'実質公債費比率（分子）の構造'!N$53,NA())</f>
        <v>3117</v>
      </c>
      <c r="M50" s="170" t="e">
        <f>NA()</f>
        <v>#N/A</v>
      </c>
      <c r="N50" s="170" t="e">
        <f>NA()</f>
        <v>#N/A</v>
      </c>
      <c r="O50" s="170">
        <f>IF(ISNUMBER('実質公債費比率（分子）の構造'!O$53),'実質公債費比率（分子）の構造'!O$53,NA())</f>
        <v>3242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34622</v>
      </c>
      <c r="E56" s="169"/>
      <c r="F56" s="169"/>
      <c r="G56" s="169">
        <f>'将来負担比率（分子）の構造'!J$52</f>
        <v>34008</v>
      </c>
      <c r="H56" s="169"/>
      <c r="I56" s="169"/>
      <c r="J56" s="169">
        <f>'将来負担比率（分子）の構造'!K$52</f>
        <v>31992</v>
      </c>
      <c r="K56" s="169"/>
      <c r="L56" s="169"/>
      <c r="M56" s="169">
        <f>'将来負担比率（分子）の構造'!L$52</f>
        <v>32004</v>
      </c>
      <c r="N56" s="169"/>
      <c r="O56" s="169"/>
      <c r="P56" s="169">
        <f>'将来負担比率（分子）の構造'!M$52</f>
        <v>30130</v>
      </c>
    </row>
    <row r="57" spans="1:16" x14ac:dyDescent="0.15">
      <c r="A57" s="169" t="s">
        <v>42</v>
      </c>
      <c r="B57" s="169"/>
      <c r="C57" s="169"/>
      <c r="D57" s="169">
        <f>'将来負担比率（分子）の構造'!I$51</f>
        <v>7820</v>
      </c>
      <c r="E57" s="169"/>
      <c r="F57" s="169"/>
      <c r="G57" s="169">
        <f>'将来負担比率（分子）の構造'!J$51</f>
        <v>7811</v>
      </c>
      <c r="H57" s="169"/>
      <c r="I57" s="169"/>
      <c r="J57" s="169">
        <f>'将来負担比率（分子）の構造'!K$51</f>
        <v>8474</v>
      </c>
      <c r="K57" s="169"/>
      <c r="L57" s="169"/>
      <c r="M57" s="169">
        <f>'将来負担比率（分子）の構造'!L$51</f>
        <v>8362</v>
      </c>
      <c r="N57" s="169"/>
      <c r="O57" s="169"/>
      <c r="P57" s="169">
        <f>'将来負担比率（分子）の構造'!M$51</f>
        <v>8169</v>
      </c>
    </row>
    <row r="58" spans="1:16" x14ac:dyDescent="0.15">
      <c r="A58" s="169" t="s">
        <v>41</v>
      </c>
      <c r="B58" s="169"/>
      <c r="C58" s="169"/>
      <c r="D58" s="169">
        <f>'将来負担比率（分子）の構造'!I$50</f>
        <v>14961</v>
      </c>
      <c r="E58" s="169"/>
      <c r="F58" s="169"/>
      <c r="G58" s="169">
        <f>'将来負担比率（分子）の構造'!J$50</f>
        <v>17497</v>
      </c>
      <c r="H58" s="169"/>
      <c r="I58" s="169"/>
      <c r="J58" s="169">
        <f>'将来負担比率（分子）の構造'!K$50</f>
        <v>20222</v>
      </c>
      <c r="K58" s="169"/>
      <c r="L58" s="169"/>
      <c r="M58" s="169">
        <f>'将来負担比率（分子）の構造'!L$50</f>
        <v>24452</v>
      </c>
      <c r="N58" s="169"/>
      <c r="O58" s="169"/>
      <c r="P58" s="169">
        <f>'将来負担比率（分子）の構造'!M$50</f>
        <v>24508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27</v>
      </c>
      <c r="C61" s="169"/>
      <c r="D61" s="169"/>
      <c r="E61" s="169">
        <f>'将来負担比率（分子）の構造'!J$46</f>
        <v>35</v>
      </c>
      <c r="F61" s="169"/>
      <c r="G61" s="169"/>
      <c r="H61" s="169">
        <f>'将来負担比率（分子）の構造'!K$46</f>
        <v>41</v>
      </c>
      <c r="I61" s="169"/>
      <c r="J61" s="169"/>
      <c r="K61" s="169">
        <f>'将来負担比率（分子）の構造'!L$46</f>
        <v>23</v>
      </c>
      <c r="L61" s="169"/>
      <c r="M61" s="169"/>
      <c r="N61" s="169">
        <f>'将来負担比率（分子）の構造'!M$46</f>
        <v>26</v>
      </c>
      <c r="O61" s="169"/>
      <c r="P61" s="169"/>
    </row>
    <row r="62" spans="1:16" x14ac:dyDescent="0.15">
      <c r="A62" s="169" t="s">
        <v>35</v>
      </c>
      <c r="B62" s="169">
        <f>'将来負担比率（分子）の構造'!I$45</f>
        <v>12445</v>
      </c>
      <c r="C62" s="169"/>
      <c r="D62" s="169"/>
      <c r="E62" s="169">
        <f>'将来負担比率（分子）の構造'!J$45</f>
        <v>11397</v>
      </c>
      <c r="F62" s="169"/>
      <c r="G62" s="169"/>
      <c r="H62" s="169">
        <f>'将来負担比率（分子）の構造'!K$45</f>
        <v>10317</v>
      </c>
      <c r="I62" s="169"/>
      <c r="J62" s="169"/>
      <c r="K62" s="169">
        <f>'将来負担比率（分子）の構造'!L$45</f>
        <v>9231</v>
      </c>
      <c r="L62" s="169"/>
      <c r="M62" s="169"/>
      <c r="N62" s="169">
        <f>'将来負担比率（分子）の構造'!M$45</f>
        <v>8559</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16595</v>
      </c>
      <c r="C64" s="169"/>
      <c r="D64" s="169"/>
      <c r="E64" s="169">
        <f>'将来負担比率（分子）の構造'!J$43</f>
        <v>14781</v>
      </c>
      <c r="F64" s="169"/>
      <c r="G64" s="169"/>
      <c r="H64" s="169">
        <f>'将来負担比率（分子）の構造'!K$43</f>
        <v>12191</v>
      </c>
      <c r="I64" s="169"/>
      <c r="J64" s="169"/>
      <c r="K64" s="169">
        <f>'将来負担比率（分子）の構造'!L$43</f>
        <v>12919</v>
      </c>
      <c r="L64" s="169"/>
      <c r="M64" s="169"/>
      <c r="N64" s="169">
        <f>'将来負担比率（分子）の構造'!M$43</f>
        <v>13372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46041</v>
      </c>
      <c r="C66" s="169"/>
      <c r="D66" s="169"/>
      <c r="E66" s="169">
        <f>'将来負担比率（分子）の構造'!J$41</f>
        <v>45980</v>
      </c>
      <c r="F66" s="169"/>
      <c r="G66" s="169"/>
      <c r="H66" s="169">
        <f>'将来負担比率（分子）の構造'!K$41</f>
        <v>44130</v>
      </c>
      <c r="I66" s="169"/>
      <c r="J66" s="169"/>
      <c r="K66" s="169">
        <f>'将来負担比率（分子）の構造'!L$41</f>
        <v>43051</v>
      </c>
      <c r="L66" s="169"/>
      <c r="M66" s="169"/>
      <c r="N66" s="169">
        <f>'将来負担比率（分子）の構造'!M$41</f>
        <v>42150</v>
      </c>
      <c r="O66" s="169"/>
      <c r="P66" s="169"/>
    </row>
    <row r="67" spans="1:16" x14ac:dyDescent="0.15">
      <c r="A67" s="169" t="s">
        <v>71</v>
      </c>
      <c r="B67" s="169" t="e">
        <f>NA()</f>
        <v>#N/A</v>
      </c>
      <c r="C67" s="169">
        <f>IF(ISNUMBER('将来負担比率（分子）の構造'!I$53), IF('将来負担比率（分子）の構造'!I$53 &lt; 0, 0, '将来負担比率（分子）の構造'!I$53), NA())</f>
        <v>17705</v>
      </c>
      <c r="D67" s="169" t="e">
        <f>NA()</f>
        <v>#N/A</v>
      </c>
      <c r="E67" s="169" t="e">
        <f>NA()</f>
        <v>#N/A</v>
      </c>
      <c r="F67" s="169">
        <f>IF(ISNUMBER('将来負担比率（分子）の構造'!J$53), IF('将来負担比率（分子）の構造'!J$53 &lt; 0, 0, '将来負担比率（分子）の構造'!J$53), NA())</f>
        <v>12876</v>
      </c>
      <c r="G67" s="169" t="e">
        <f>NA()</f>
        <v>#N/A</v>
      </c>
      <c r="H67" s="169" t="e">
        <f>NA()</f>
        <v>#N/A</v>
      </c>
      <c r="I67" s="169">
        <f>IF(ISNUMBER('将来負担比率（分子）の構造'!K$53), IF('将来負担比率（分子）の構造'!K$53 &lt; 0, 0, '将来負担比率（分子）の構造'!K$53), NA())</f>
        <v>5991</v>
      </c>
      <c r="J67" s="169" t="e">
        <f>NA()</f>
        <v>#N/A</v>
      </c>
      <c r="K67" s="169" t="e">
        <f>NA()</f>
        <v>#N/A</v>
      </c>
      <c r="L67" s="169">
        <f>IF(ISNUMBER('将来負担比率（分子）の構造'!L$53), IF('将来負担比率（分子）の構造'!L$53 &lt; 0, 0, '将来負担比率（分子）の構造'!L$53), NA())</f>
        <v>406</v>
      </c>
      <c r="M67" s="169" t="e">
        <f>NA()</f>
        <v>#N/A</v>
      </c>
      <c r="N67" s="169" t="e">
        <f>NA()</f>
        <v>#N/A</v>
      </c>
      <c r="O67" s="169">
        <f>IF(ISNUMBER('将来負担比率（分子）の構造'!M$53), IF('将来負担比率（分子）の構造'!M$53 &lt; 0, 0, '将来負担比率（分子）の構造'!M$53), NA())</f>
        <v>1301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6962</v>
      </c>
      <c r="C72" s="173">
        <f>基金残高に係る経年分析!G55</f>
        <v>10451</v>
      </c>
      <c r="D72" s="173">
        <f>基金残高に係る経年分析!H55</f>
        <v>7878</v>
      </c>
    </row>
    <row r="73" spans="1:16" x14ac:dyDescent="0.15">
      <c r="A73" s="172" t="s">
        <v>74</v>
      </c>
      <c r="B73" s="173">
        <f>基金残高に係る経年分析!F56</f>
        <v>8</v>
      </c>
      <c r="C73" s="173">
        <f>基金残高に係る経年分析!G56</f>
        <v>8</v>
      </c>
      <c r="D73" s="173">
        <f>基金残高に係る経年分析!H56</f>
        <v>8</v>
      </c>
    </row>
    <row r="74" spans="1:16" x14ac:dyDescent="0.15">
      <c r="A74" s="172" t="s">
        <v>75</v>
      </c>
      <c r="B74" s="173">
        <f>基金残高に係る経年分析!F57</f>
        <v>10258</v>
      </c>
      <c r="C74" s="173">
        <f>基金残高に係る経年分析!G57</f>
        <v>10881</v>
      </c>
      <c r="D74" s="173">
        <f>基金残高に係る経年分析!H57</f>
        <v>14099</v>
      </c>
    </row>
  </sheetData>
  <sheetProtection algorithmName="SHA-512" hashValue="E7FrGqY6uTtty5kPP+L+F/8oDt4MnW0nyI6aZNErWgiJKeLOzVell23zgVrWPbmoMWsGDHg4wEHc6w+cFre1tA==" saltValue="D7Hj77jKYOoM+TSMFpdX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2025-03-12T11:38:32Z</cp:lastPrinted>
  <dcterms:created xsi:type="dcterms:W3CDTF">2025-02-19T01:39:00Z</dcterms:created>
  <dcterms:modified xsi:type="dcterms:W3CDTF">2025-03-18T04:37:42Z</dcterms:modified>
  <cp:category/>
</cp:coreProperties>
</file>