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4_検収作業\検収後ファイル（最新版）\"/>
    </mc:Choice>
  </mc:AlternateContent>
  <xr:revisionPtr revIDLastSave="0" documentId="13_ncr:1_{4E0067E7-186E-41A7-814A-5162B902F883}"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70" i="12" l="1"/>
  <c r="AA34" i="12"/>
  <c r="AA33" i="12"/>
  <c r="AA32" i="12"/>
  <c r="AA31" i="12"/>
  <c r="AA30" i="12"/>
  <c r="AA29" i="12"/>
  <c r="AA28" i="12"/>
  <c r="AA7" i="12"/>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AM35" i="10"/>
  <c r="C35" i="10"/>
  <c r="AM34" i="10"/>
  <c r="C34" i="10"/>
  <c r="U34" i="10" l="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W34" i="10" l="1"/>
  <c r="BW35" i="10" s="1"/>
  <c r="BW36" i="10" s="1"/>
  <c r="BW37" i="10" s="1"/>
  <c r="BW38" i="10" s="1"/>
  <c r="BW39" i="10" s="1"/>
  <c r="BW40" i="10" s="1"/>
  <c r="BW41" i="10" s="1"/>
  <c r="CO34" i="10" l="1"/>
  <c r="CO35" i="10" s="1"/>
</calcChain>
</file>

<file path=xl/sharedStrings.xml><?xml version="1.0" encoding="utf-8"?>
<sst xmlns="http://schemas.openxmlformats.org/spreadsheetml/2006/main" count="1164" uniqueCount="602">
  <si>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</si>
  <si>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</si>
  <si>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</si>
  <si>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</si>
  <si>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</si>
  <si>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</si>
  <si>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</si>
  <si>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</si>
  <si>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</si>
  <si>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</si>
  <si>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</si>
  <si>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</si>
  <si>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</si>
  <si>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</si>
  <si>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</si>
  <si>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</si>
  <si>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</si>
  <si>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</si>
  <si>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</si>
  <si>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</si>
  <si>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</si>
  <si>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</si>
  <si>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</si>
  <si>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</si>
  <si>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</si>
  <si>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</si>
  <si>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</si>
  <si>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</si>
  <si>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</si>
  <si>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</si>
  <si>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</si>
  <si>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</si>
  <si>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</si>
  <si>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</si>
  <si>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</si>
  <si>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</si>
  <si>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</si>
  <si>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</si>
  <si>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</si>
  <si>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</si>
  <si>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</si>
  <si>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</si>
  <si>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</si>
  <si>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</si>
  <si>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</si>
  <si>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</si>
  <si>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</si>
  <si>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</si>
  <si>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</si>
  <si>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</si>
  <si>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</si>
  <si>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</si>
  <si>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</si>
  <si>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</si>
  <si>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</si>
  <si>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</si>
  <si>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</si>
  <si>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</si>
  <si>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</si>
  <si>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</si>
  <si>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</si>
  <si>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</si>
  <si>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</si>
  <si>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</si>
  <si>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</si>
  <si>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</si>
  <si>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</si>
  <si>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</si>
  <si>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</si>
  <si>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</si>
  <si>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</si>
  <si>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</si>
  <si>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</si>
  <si>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</si>
  <si>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</si>
  <si>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</si>
  <si>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</si>
  <si>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</si>
  <si>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</si>
  <si>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</si>
  <si>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</si>
  <si>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</si>
  <si>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</si>
  <si>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</si>
  <si>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</si>
  <si>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</si>
  <si>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</si>
  <si>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</si>
  <si>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</si>
  <si>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</si>
  <si>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</si>
  <si>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</si>
  <si>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</si>
  <si>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</si>
  <si>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</si>
  <si>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</si>
  <si>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</si>
  <si>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</si>
  <si>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</si>
  <si>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芝山町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</si>
  <si>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</si>
  <si>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</si>
  <si>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</si>
  <si>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</si>
  <si>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</si>
  <si>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</si>
  <si>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</si>
  <si>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</si>
  <si>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</si>
  <si>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</si>
  <si>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</si>
  <si>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</si>
  <si>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</si>
  <si>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</si>
  <si>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</si>
  <si>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</si>
  <si>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</si>
  <si>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</si>
  <si>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</si>
  <si>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</si>
  <si>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</si>
  <si>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</si>
  <si>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</si>
  <si>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</si>
  <si>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</si>
  <si>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</si>
  <si>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</si>
  <si>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</si>
  <si>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</si>
  <si>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</si>
  <si>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</si>
  <si>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</si>
  <si>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</si>
  <si>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</si>
  <si>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</si>
  <si>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</si>
  <si>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</si>
  <si>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</si>
  <si>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</si>
  <si>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</si>
  <si>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</si>
  <si>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</si>
  <si>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</si>
  <si>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</si>
  <si>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</si>
  <si>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</si>
  <si>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</si>
  <si>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</si>
  <si>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</si>
  <si>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</si>
  <si>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</si>
  <si>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</si>
  <si>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</si>
  <si>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</si>
  <si>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</si>
  <si>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</si>
  <si>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</si>
  <si>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</si>
  <si>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</si>
  <si>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</si>
  <si>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</si>
  <si>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</si>
  <si>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</si>
  <si>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</si>
  <si>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</si>
  <si>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</si>
  <si>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</si>
  <si>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</si>
  <si>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</si>
  <si>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</si>
  <si>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</si>
  <si>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</si>
  <si>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</si>
  <si>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</si>
  <si>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</si>
  <si>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</si>
  <si>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</si>
  <si>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</si>
  <si>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</si>
  <si>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</si>
  <si>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</si>
  <si>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</si>
  <si>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</si>
  <si>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</si>
  <si>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</si>
  <si>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</si>
  <si>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</si>
  <si>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</si>
  <si>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</si>
  <si>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</si>
  <si>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</si>
  <si>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</si>
  <si>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</si>
  <si>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</si>
  <si>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</si>
  <si>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</si>
  <si>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</si>
  <si>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</si>
  <si>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</si>
  <si>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</si>
  <si>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</si>
  <si>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</si>
  <si>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</si>
  <si>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</si>
  <si>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</si>
  <si>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</si>
  <si>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</si>
  <si>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</si>
  <si>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</si>
  <si>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</si>
  <si>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</si>
  <si>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</si>
  <si>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</si>
  <si>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</si>
  <si>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</si>
  <si>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千葉県芝山町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</si>
  <si>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</si>
  <si>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</si>
  <si>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</si>
  <si>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</si>
  <si>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</si>
  <si>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</si>
  <si>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</si>
  <si>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</si>
  <si>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</si>
  <si>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</si>
  <si>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</si>
  <si>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</si>
  <si>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</si>
  <si>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</si>
  <si>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</si>
  <si>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</si>
  <si>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</si>
  <si>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</si>
  <si>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</si>
  <si>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</si>
  <si>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</si>
  <si>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</si>
  <si>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</si>
  <si>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</si>
  <si>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</si>
  <si>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</si>
  <si>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</si>
  <si>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</si>
  <si>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</si>
  <si>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</si>
  <si>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</si>
  <si>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</si>
  <si>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</si>
  <si>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</si>
  <si>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</si>
  <si>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</si>
  <si>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</si>
  <si>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</si>
  <si>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</si>
  <si>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</si>
  <si>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</si>
  <si>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</si>
  <si>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</si>
  <si>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</si>
  <si>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</si>
  <si>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</si>
  <si>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</si>
  <si>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</si>
  <si>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</si>
  <si>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</si>
  <si>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</si>
  <si>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</si>
  <si>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</si>
  <si>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</si>
  <si>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</si>
  <si>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</si>
  <si>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</si>
  <si>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</si>
  <si>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</si>
  <si>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</si>
  <si>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</si>
  <si>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</si>
  <si>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</si>
  <si>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</si>
  <si>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</si>
  <si>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</si>
  <si>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</si>
  <si>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</si>
  <si>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</si>
  <si>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</si>
  <si>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</si>
  <si>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</si>
  <si>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</si>
  <si>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</si>
  <si>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</si>
  <si>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</si>
  <si>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</si>
  <si>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</si>
  <si>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</si>
  <si>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</si>
  <si>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</si>
  <si>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</si>
  <si>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</si>
  <si>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</si>
  <si>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</si>
  <si>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</si>
  <si>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</si>
  <si>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</si>
  <si>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</si>
  <si>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</si>
  <si>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</si>
  <si>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</si>
  <si>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</si>
  <si>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</si>
  <si>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</si>
  <si>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</si>
  <si>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</si>
  <si>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</si>
  <si>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</si>
  <si>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</si>
  <si>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</si>
  <si>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</si>
  <si>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</si>
  <si>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</si>
  <si>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</si>
  <si>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</si>
  <si>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</si>
  <si>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</si>
  <si>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</si>
  <si>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</si>
  <si>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</si>
  <si>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</si>
  <si>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</si>
  <si>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</si>
  <si>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</si>
  <si>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</si>
  <si>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</si>
  <si>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</si>
  <si>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</si>
  <si>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</si>
  <si>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</si>
  <si>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</si>
  <si>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</si>
  <si>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</si>
  <si>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</si>
  <si>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</si>
  <si>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</si>
  <si>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</si>
  <si>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</si>
  <si>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</si>
  <si>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</si>
  <si>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</si>
  <si>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</si>
  <si>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</si>
  <si>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</si>
  <si>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</si>
  <si>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</si>
  <si>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</si>
  <si>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</si>
  <si>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</si>
  <si>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</si>
  <si>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</si>
  <si>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</si>
  <si>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</si>
  <si>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</si>
  <si>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</si>
  <si>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</si>
  <si>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</si>
  <si>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</si>
  <si>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</si>
  <si>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</si>
  <si>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千葉県芝山町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</si>
  <si>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</si>
  <si>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</si>
  <si>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</si>
  <si>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</si>
  <si>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</si>
  <si>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</si>
  <si>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</si>
  <si>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</si>
  <si>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</si>
  <si>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</si>
  <si>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</si>
  <si>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</si>
  <si>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</si>
  <si>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</si>
  <si>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</si>
  <si>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</si>
  <si>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</si>
  <si>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</si>
  <si>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</si>
  <si>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</si>
  <si>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</si>
  <si>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</si>
  <si>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</si>
  <si>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</si>
  <si>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</si>
  <si>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</si>
  <si>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</si>
  <si>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</si>
  <si>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</si>
  <si>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</si>
  <si>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</si>
  <si>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</si>
  <si>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</si>
  <si>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</si>
  <si>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</si>
  <si>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</si>
  <si>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</si>
  <si>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</si>
  <si>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</si>
  <si>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公共下水道事業特別会計</t>
    <phoneticPr fontId="5"/>
  </si>
  <si>
    <t>共同浄化槽事業特別会計</t>
    <phoneticPr fontId="5"/>
  </si>
  <si>
    <t>法非適用企業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</si>
  <si>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</si>
  <si>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</si>
  <si>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</si>
  <si>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</si>
  <si>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</si>
  <si>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</si>
  <si>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</si>
  <si>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</si>
  <si>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</si>
  <si>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</si>
  <si>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</si>
  <si>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</si>
  <si>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</si>
  <si>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</si>
  <si>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</si>
  <si>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</si>
  <si>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</si>
  <si>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</si>
  <si>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</si>
  <si>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</si>
  <si>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</si>
  <si>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</si>
  <si>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</si>
  <si>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</si>
  <si>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</si>
  <si>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</si>
  <si>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</si>
  <si>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</si>
  <si>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</si>
  <si>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</si>
  <si>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</si>
  <si>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</si>
  <si>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</si>
  <si>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</si>
  <si>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</si>
  <si>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</si>
  <si>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</si>
  <si>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</si>
  <si>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</si>
  <si>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</si>
  <si>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</si>
  <si>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</si>
  <si>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</si>
  <si>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</si>
  <si>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</si>
  <si>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</si>
  <si>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</si>
  <si>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</si>
  <si>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</si>
  <si>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</si>
  <si>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</si>
  <si>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</si>
  <si>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</si>
  <si>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</si>
  <si>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</si>
  <si>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</si>
  <si>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</si>
  <si>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</si>
  <si>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</si>
  <si>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</si>
  <si>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</si>
  <si>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</si>
  <si>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</si>
  <si>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</si>
  <si>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</si>
  <si>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</si>
  <si>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</si>
  <si>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</si>
  <si>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</si>
  <si>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</si>
  <si>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</si>
  <si>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</si>
  <si>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</si>
  <si>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</si>
  <si>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</si>
  <si>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</si>
  <si>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</si>
  <si>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</si>
  <si>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</si>
  <si>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</si>
  <si>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</si>
  <si>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</si>
  <si>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</si>
  <si>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</si>
  <si>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</si>
  <si>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</si>
  <si>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</si>
  <si>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</si>
  <si>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</si>
  <si>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</si>
  <si>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</si>
  <si>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</si>
  <si>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</si>
  <si>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</si>
  <si>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</si>
  <si>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</si>
  <si>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</si>
  <si>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</si>
  <si>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</si>
  <si>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</si>
  <si>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</si>
  <si>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</si>
  <si>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</si>
  <si>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</si>
  <si>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</si>
  <si>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</si>
  <si>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</si>
  <si>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</si>
  <si>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</si>
  <si>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</si>
  <si>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</si>
  <si>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</si>
  <si>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</si>
  <si>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</si>
  <si>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</si>
  <si>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</si>
  <si>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</si>
  <si>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</si>
  <si>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</si>
  <si>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</si>
  <si>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</si>
  <si>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</si>
  <si>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</si>
  <si>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</si>
  <si>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</si>
  <si>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</si>
  <si>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</si>
  <si>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</si>
  <si>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</si>
  <si>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</si>
  <si>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</si>
  <si>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</si>
  <si>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</si>
  <si>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</si>
  <si>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</si>
  <si>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</si>
  <si>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</si>
  <si>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</si>
  <si>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</si>
  <si>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</si>
  <si>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</si>
  <si>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</si>
  <si>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</si>
  <si>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</si>
  <si>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</si>
  <si>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</si>
  <si>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</si>
  <si>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</si>
  <si>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</si>
  <si>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</si>
  <si>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</si>
  <si>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</si>
  <si>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</si>
  <si>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</si>
  <si>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</si>
  <si>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</si>
  <si>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</si>
  <si>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</si>
  <si>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4.22</t>
  </si>
  <si>
    <t>一般会計</t>
  </si>
  <si>
    <t>介護保険特別会計</t>
  </si>
  <si>
    <t>国民健康保険特別会計</t>
  </si>
  <si>
    <t>公共下水道事業特別会計</t>
  </si>
  <si>
    <t>農業集落排水事業特別会計</t>
  </si>
  <si>
    <t>共同浄化槽事業特別会計</t>
  </si>
  <si>
    <t>後期高齢者医療特別会計</t>
  </si>
  <si>
    <t>簡易水道事業特別会計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</si>
  <si>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</si>
  <si>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</si>
  <si>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</si>
  <si>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</si>
  <si>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</si>
  <si>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</si>
  <si>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</si>
  <si>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</si>
  <si>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学校教育施設等整備基金</t>
    <rPh sb="0" eb="2">
      <t>ガッコウ</t>
    </rPh>
    <rPh sb="2" eb="4">
      <t>キョウイク</t>
    </rPh>
    <rPh sb="4" eb="6">
      <t>シセツ</t>
    </rPh>
    <rPh sb="6" eb="7">
      <t>トウ</t>
    </rPh>
    <rPh sb="7" eb="9">
      <t>セイビ</t>
    </rPh>
    <rPh sb="9" eb="11">
      <t>キキン</t>
    </rPh>
    <phoneticPr fontId="6"/>
  </si>
  <si>
    <t>騒音地域整備基金</t>
    <rPh sb="0" eb="2">
      <t>ソウオン</t>
    </rPh>
    <rPh sb="2" eb="4">
      <t>チイキ</t>
    </rPh>
    <rPh sb="4" eb="6">
      <t>セイビ</t>
    </rPh>
    <rPh sb="6" eb="8">
      <t>キキン</t>
    </rPh>
    <phoneticPr fontId="6"/>
  </si>
  <si>
    <t>公共施設等総合管理基金</t>
    <rPh sb="0" eb="2">
      <t>コウキョウ</t>
    </rPh>
    <rPh sb="2" eb="4">
      <t>シセツ</t>
    </rPh>
    <rPh sb="4" eb="5">
      <t>トウ</t>
    </rPh>
    <rPh sb="5" eb="7">
      <t>ソウゴウ</t>
    </rPh>
    <rPh sb="7" eb="9">
      <t>カンリ</t>
    </rPh>
    <rPh sb="9" eb="11">
      <t>キキン</t>
    </rPh>
    <phoneticPr fontId="6"/>
  </si>
  <si>
    <t>向野工業団地内給水施設等維持適正化基金</t>
    <rPh sb="0" eb="1">
      <t>ム</t>
    </rPh>
    <rPh sb="1" eb="2">
      <t>ノ</t>
    </rPh>
    <rPh sb="2" eb="4">
      <t>コウギョウ</t>
    </rPh>
    <rPh sb="4" eb="6">
      <t>ダンチ</t>
    </rPh>
    <rPh sb="6" eb="7">
      <t>ナイ</t>
    </rPh>
    <rPh sb="7" eb="9">
      <t>キュウスイ</t>
    </rPh>
    <rPh sb="9" eb="11">
      <t>シセツ</t>
    </rPh>
    <rPh sb="11" eb="12">
      <t>トウ</t>
    </rPh>
    <rPh sb="12" eb="14">
      <t>イジ</t>
    </rPh>
    <rPh sb="14" eb="17">
      <t>テキセイカ</t>
    </rPh>
    <rPh sb="17" eb="19">
      <t>キキン</t>
    </rPh>
    <phoneticPr fontId="6"/>
  </si>
  <si>
    <t>-</t>
    <phoneticPr fontId="2"/>
  </si>
  <si>
    <t>福祉基金</t>
    <rPh sb="0" eb="2">
      <t>コウノ</t>
    </rPh>
    <rPh sb="2" eb="4">
      <t>コウギョウダンチナイキュウスイシセツトウイジテキセイカキキン</t>
    </rPh>
    <phoneticPr fontId="6"/>
  </si>
  <si>
    <t>-</t>
    <phoneticPr fontId="2"/>
  </si>
  <si>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</si>
  <si>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</si>
  <si>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22">
      <t>コウキコウレイシャイリョウ</t>
    </rPh>
    <rPh sb="22" eb="24">
      <t>トクベツ</t>
    </rPh>
    <rPh sb="24" eb="26">
      <t>カイケイ</t>
    </rPh>
    <phoneticPr fontId="2"/>
  </si>
  <si>
    <t>山武郡市環境衛生組合（一般会計）</t>
    <rPh sb="0" eb="2">
      <t>サンブ</t>
    </rPh>
    <rPh sb="2" eb="4">
      <t>グンシ</t>
    </rPh>
    <rPh sb="4" eb="6">
      <t>カンキョウ</t>
    </rPh>
    <rPh sb="6" eb="8">
      <t>エイセイ</t>
    </rPh>
    <rPh sb="8" eb="10">
      <t>クミアイ</t>
    </rPh>
    <rPh sb="11" eb="15">
      <t>イッパンカイケイ</t>
    </rPh>
    <phoneticPr fontId="2"/>
  </si>
  <si>
    <t>千葉県市町村総合事務組合（一般会計）</t>
    <rPh sb="0" eb="3">
      <t>チバケン</t>
    </rPh>
    <rPh sb="3" eb="6">
      <t>シチョウソン</t>
    </rPh>
    <rPh sb="6" eb="8">
      <t>ソウゴウ</t>
    </rPh>
    <rPh sb="8" eb="10">
      <t>ジム</t>
    </rPh>
    <rPh sb="10" eb="12">
      <t>クミアイ</t>
    </rPh>
    <rPh sb="13" eb="17">
      <t>イッパンカイケイ</t>
    </rPh>
    <phoneticPr fontId="2"/>
  </si>
  <si>
    <t>千葉県市町村総合事務組合（千葉県自治会館管理運営特別会計）</t>
    <rPh sb="0" eb="3">
      <t>チバケン</t>
    </rPh>
    <rPh sb="3" eb="10">
      <t>シチョウソンソウゴウジム</t>
    </rPh>
    <rPh sb="10" eb="12">
      <t>クミアイ</t>
    </rPh>
    <rPh sb="13" eb="16">
      <t>チバケン</t>
    </rPh>
    <rPh sb="16" eb="18">
      <t>ジチ</t>
    </rPh>
    <rPh sb="18" eb="20">
      <t>カイカン</t>
    </rPh>
    <rPh sb="20" eb="22">
      <t>カンリ</t>
    </rPh>
    <rPh sb="22" eb="24">
      <t>ウンエイ</t>
    </rPh>
    <rPh sb="24" eb="28">
      <t>トクベツカイケイ</t>
    </rPh>
    <phoneticPr fontId="2"/>
  </si>
  <si>
    <t>千葉県市町村総合事務組合（千葉県自治研修センター特別会計）</t>
    <rPh sb="0" eb="3">
      <t>チバケン</t>
    </rPh>
    <rPh sb="3" eb="12">
      <t>シチョウソンソウゴウジムクミアイ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</si>
  <si>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12">
      <t>チバケンシチョウソンソウゴウジムクミアイ</t>
    </rPh>
    <rPh sb="13" eb="16">
      <t>チバケン</t>
    </rPh>
    <rPh sb="16" eb="19">
      <t>シチョウソン</t>
    </rPh>
    <rPh sb="19" eb="21">
      <t>コウツウ</t>
    </rPh>
    <rPh sb="21" eb="23">
      <t>サイガイ</t>
    </rPh>
    <rPh sb="23" eb="25">
      <t>キョウサイ</t>
    </rPh>
    <rPh sb="25" eb="29">
      <t>トクベツカイケイ</t>
    </rPh>
    <phoneticPr fontId="2"/>
  </si>
  <si>
    <t>芝山町振興公社</t>
    <rPh sb="0" eb="3">
      <t>シバヤママチ</t>
    </rPh>
    <rPh sb="3" eb="5">
      <t>シンコウ</t>
    </rPh>
    <rPh sb="5" eb="7">
      <t>コウシャ</t>
    </rPh>
    <phoneticPr fontId="2"/>
  </si>
  <si>
    <t>風和里しばやま</t>
    <rPh sb="0" eb="1">
      <t>カゼ</t>
    </rPh>
    <rPh sb="1" eb="2">
      <t>ワ</t>
    </rPh>
    <rPh sb="2" eb="3">
      <t>サト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</si>
</sst>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8048-4EE0-AB96-E2EC9CCC725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74093</c:v>
                </c:pt>
                <c:pt idx="1">
                  <c:v>58202</c:v>
                </c:pt>
                <c:pt idx="2">
                  <c:v>54605</c:v>
                </c:pt>
                <c:pt idx="3">
                  <c:v>71738</c:v>
                </c:pt>
                <c:pt idx="4">
                  <c:v>69643</c:v>
                </c:pt>
              </c:numCache>
            </c:numRef>
          </c:val>
          <c:smooth val="0"/>
          <c:extLst>
            <c:ext xmlns:c16="http://schemas.microsoft.com/office/drawing/2014/chart" uri="{C3380CC4-5D6E-409C-BE32-E72D297353CC}">
              <c16:uniqueId val="{00000001-8048-4EE0-AB96-E2EC9CCC725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6.73</c:v>
                </c:pt>
                <c:pt idx="1">
                  <c:v>13.87</c:v>
                </c:pt>
                <c:pt idx="2">
                  <c:v>8.1</c:v>
                </c:pt>
                <c:pt idx="3">
                  <c:v>12.91</c:v>
                </c:pt>
                <c:pt idx="4">
                  <c:v>6.74</c:v>
                </c:pt>
              </c:numCache>
            </c:numRef>
          </c:val>
          <c:extLst>
            <c:ext xmlns:c16="http://schemas.microsoft.com/office/drawing/2014/chart" uri="{C3380CC4-5D6E-409C-BE32-E72D297353CC}">
              <c16:uniqueId val="{00000000-DE5B-412C-A644-E9286C0646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28.83</c:v>
                </c:pt>
                <c:pt idx="1">
                  <c:v>17.829999999999998</c:v>
                </c:pt>
                <c:pt idx="2">
                  <c:v>26.38</c:v>
                </c:pt>
                <c:pt idx="3">
                  <c:v>28.71</c:v>
                </c:pt>
                <c:pt idx="4">
                  <c:v>34.22</c:v>
                </c:pt>
              </c:numCache>
            </c:numRef>
          </c:val>
          <c:extLst>
            <c:ext xmlns:c16="http://schemas.microsoft.com/office/drawing/2014/chart" uri="{C3380CC4-5D6E-409C-BE32-E72D297353CC}">
              <c16:uniqueId val="{00000001-DE5B-412C-A644-E9286C06460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2.0499999999999998</c:v>
                </c:pt>
                <c:pt idx="1">
                  <c:v>-4.22</c:v>
                </c:pt>
                <c:pt idx="2">
                  <c:v>4.67</c:v>
                </c:pt>
                <c:pt idx="3">
                  <c:v>9.16</c:v>
                </c:pt>
                <c:pt idx="4">
                  <c:v>1.67</c:v>
                </c:pt>
              </c:numCache>
            </c:numRef>
          </c:val>
          <c:smooth val="0"/>
          <c:extLst>
            <c:ext xmlns:c16="http://schemas.microsoft.com/office/drawing/2014/chart" uri="{C3380CC4-5D6E-409C-BE32-E72D297353CC}">
              <c16:uniqueId val="{00000002-DE5B-412C-A644-E9286C06460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434-4657-B17C-CEAACE24F6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434-4657-B17C-CEAACE24F685}"/>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2-0434-4657-B17C-CEAACE24F68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0434-4657-B17C-CEAACE24F685}"/>
            </c:ext>
          </c:extLst>
        </c:ser>
        <c:ser>
          <c:idx val="4"/>
          <c:order val="4"/>
          <c:tx>
            <c:strRef>
              <c:f>データシート!$A$31</c:f>
              <c:strCache>
                <c:ptCount val="1"/>
                <c:pt idx="0">
                  <c:v>共同浄化槽事業特別会計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c:v>
                </c:pt>
                <c:pt idx="8">
                  <c:v>#N/A</c:v>
                </c:pt>
                <c:pt idx="9">
                  <c:v>0.05</c:v>
                </c:pt>
              </c:numCache>
            </c:numRef>
          </c:val>
          <c:extLst>
            <c:ext xmlns:c16="http://schemas.microsoft.com/office/drawing/2014/chart" uri="{C3380CC4-5D6E-409C-BE32-E72D297353CC}">
              <c16:uniqueId val="{00000004-0434-4657-B17C-CEAACE24F685}"/>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0.14000000000000001</c:v>
                </c:pt>
              </c:numCache>
            </c:numRef>
          </c:val>
          <c:extLst>
            <c:ext xmlns:c16="http://schemas.microsoft.com/office/drawing/2014/chart" uri="{C3380CC4-5D6E-409C-BE32-E72D297353CC}">
              <c16:uniqueId val="{00000005-0434-4657-B17C-CEAACE24F685}"/>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0.93</c:v>
                </c:pt>
              </c:numCache>
            </c:numRef>
          </c:val>
          <c:extLst>
            <c:ext xmlns:c16="http://schemas.microsoft.com/office/drawing/2014/chart" uri="{C3380CC4-5D6E-409C-BE32-E72D297353CC}">
              <c16:uniqueId val="{00000006-0434-4657-B17C-CEAACE24F68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1.33</c:v>
                </c:pt>
                <c:pt idx="2">
                  <c:v>#N/A</c:v>
                </c:pt>
                <c:pt idx="3">
                  <c:v>1.5</c:v>
                </c:pt>
                <c:pt idx="4">
                  <c:v>#N/A</c:v>
                </c:pt>
                <c:pt idx="5">
                  <c:v>1.6</c:v>
                </c:pt>
                <c:pt idx="6">
                  <c:v>#N/A</c:v>
                </c:pt>
                <c:pt idx="7">
                  <c:v>0.88</c:v>
                </c:pt>
                <c:pt idx="8">
                  <c:v>#N/A</c:v>
                </c:pt>
                <c:pt idx="9">
                  <c:v>1.18</c:v>
                </c:pt>
              </c:numCache>
            </c:numRef>
          </c:val>
          <c:extLst>
            <c:ext xmlns:c16="http://schemas.microsoft.com/office/drawing/2014/chart" uri="{C3380CC4-5D6E-409C-BE32-E72D297353CC}">
              <c16:uniqueId val="{00000007-0434-4657-B17C-CEAACE24F685}"/>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0.87</c:v>
                </c:pt>
                <c:pt idx="2">
                  <c:v>#N/A</c:v>
                </c:pt>
                <c:pt idx="3">
                  <c:v>1.76</c:v>
                </c:pt>
                <c:pt idx="4">
                  <c:v>#N/A</c:v>
                </c:pt>
                <c:pt idx="5">
                  <c:v>1.2</c:v>
                </c:pt>
                <c:pt idx="6">
                  <c:v>#N/A</c:v>
                </c:pt>
                <c:pt idx="7">
                  <c:v>0.79</c:v>
                </c:pt>
                <c:pt idx="8">
                  <c:v>#N/A</c:v>
                </c:pt>
                <c:pt idx="9">
                  <c:v>2.33</c:v>
                </c:pt>
              </c:numCache>
            </c:numRef>
          </c:val>
          <c:extLst>
            <c:ext xmlns:c16="http://schemas.microsoft.com/office/drawing/2014/chart" uri="{C3380CC4-5D6E-409C-BE32-E72D297353CC}">
              <c16:uniqueId val="{00000008-0434-4657-B17C-CEAACE24F68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6.73</c:v>
                </c:pt>
                <c:pt idx="2">
                  <c:v>#N/A</c:v>
                </c:pt>
                <c:pt idx="3">
                  <c:v>13.87</c:v>
                </c:pt>
                <c:pt idx="4">
                  <c:v>#N/A</c:v>
                </c:pt>
                <c:pt idx="5">
                  <c:v>8.1</c:v>
                </c:pt>
                <c:pt idx="6">
                  <c:v>#N/A</c:v>
                </c:pt>
                <c:pt idx="7">
                  <c:v>12.9</c:v>
                </c:pt>
                <c:pt idx="8">
                  <c:v>#N/A</c:v>
                </c:pt>
                <c:pt idx="9">
                  <c:v>6.73</c:v>
                </c:pt>
              </c:numCache>
            </c:numRef>
          </c:val>
          <c:extLst>
            <c:ext xmlns:c16="http://schemas.microsoft.com/office/drawing/2014/chart" uri="{C3380CC4-5D6E-409C-BE32-E72D297353CC}">
              <c16:uniqueId val="{00000009-0434-4657-B17C-CEAACE24F68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262</c:v>
                </c:pt>
                <c:pt idx="5">
                  <c:v>255</c:v>
                </c:pt>
                <c:pt idx="8">
                  <c:v>250</c:v>
                </c:pt>
                <c:pt idx="11">
                  <c:v>246</c:v>
                </c:pt>
                <c:pt idx="14">
                  <c:v>240</c:v>
                </c:pt>
              </c:numCache>
            </c:numRef>
          </c:val>
          <c:extLst>
            <c:ext xmlns:c16="http://schemas.microsoft.com/office/drawing/2014/chart" uri="{C3380CC4-5D6E-409C-BE32-E72D297353CC}">
              <c16:uniqueId val="{00000000-9B08-47F9-9797-74A10E9A9CC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B08-47F9-9797-74A10E9A9CC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9B08-47F9-9797-74A10E9A9CC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19</c:v>
                </c:pt>
                <c:pt idx="3">
                  <c:v>22</c:v>
                </c:pt>
                <c:pt idx="6">
                  <c:v>28</c:v>
                </c:pt>
                <c:pt idx="9">
                  <c:v>26</c:v>
                </c:pt>
                <c:pt idx="12">
                  <c:v>31</c:v>
                </c:pt>
              </c:numCache>
            </c:numRef>
          </c:val>
          <c:extLst>
            <c:ext xmlns:c16="http://schemas.microsoft.com/office/drawing/2014/chart" uri="{C3380CC4-5D6E-409C-BE32-E72D297353CC}">
              <c16:uniqueId val="{00000003-9B08-47F9-9797-74A10E9A9CC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187</c:v>
                </c:pt>
                <c:pt idx="3">
                  <c:v>182</c:v>
                </c:pt>
                <c:pt idx="6">
                  <c:v>174</c:v>
                </c:pt>
                <c:pt idx="9">
                  <c:v>160</c:v>
                </c:pt>
                <c:pt idx="12">
                  <c:v>146</c:v>
                </c:pt>
              </c:numCache>
            </c:numRef>
          </c:val>
          <c:extLst>
            <c:ext xmlns:c16="http://schemas.microsoft.com/office/drawing/2014/chart" uri="{C3380CC4-5D6E-409C-BE32-E72D297353CC}">
              <c16:uniqueId val="{00000004-9B08-47F9-9797-74A10E9A9CC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08-47F9-9797-74A10E9A9CC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08-47F9-9797-74A10E9A9CC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220</c:v>
                </c:pt>
                <c:pt idx="3">
                  <c:v>231</c:v>
                </c:pt>
                <c:pt idx="6">
                  <c:v>240</c:v>
                </c:pt>
                <c:pt idx="9">
                  <c:v>258</c:v>
                </c:pt>
                <c:pt idx="12">
                  <c:v>262</c:v>
                </c:pt>
              </c:numCache>
            </c:numRef>
          </c:val>
          <c:extLst>
            <c:ext xmlns:c16="http://schemas.microsoft.com/office/drawing/2014/chart" uri="{C3380CC4-5D6E-409C-BE32-E72D297353CC}">
              <c16:uniqueId val="{00000007-9B08-47F9-9797-74A10E9A9CC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165</c:v>
                </c:pt>
                <c:pt idx="2">
                  <c:v>#N/A</c:v>
                </c:pt>
                <c:pt idx="3">
                  <c:v>#N/A</c:v>
                </c:pt>
                <c:pt idx="4">
                  <c:v>181</c:v>
                </c:pt>
                <c:pt idx="5">
                  <c:v>#N/A</c:v>
                </c:pt>
                <c:pt idx="6">
                  <c:v>#N/A</c:v>
                </c:pt>
                <c:pt idx="7">
                  <c:v>192</c:v>
                </c:pt>
                <c:pt idx="8">
                  <c:v>#N/A</c:v>
                </c:pt>
                <c:pt idx="9">
                  <c:v>#N/A</c:v>
                </c:pt>
                <c:pt idx="10">
                  <c:v>198</c:v>
                </c:pt>
                <c:pt idx="11">
                  <c:v>#N/A</c:v>
                </c:pt>
                <c:pt idx="12">
                  <c:v>#N/A</c:v>
                </c:pt>
                <c:pt idx="13">
                  <c:v>199</c:v>
                </c:pt>
                <c:pt idx="14">
                  <c:v>#N/A</c:v>
                </c:pt>
              </c:numCache>
            </c:numRef>
          </c:val>
          <c:smooth val="0"/>
          <c:extLst>
            <c:ext xmlns:c16="http://schemas.microsoft.com/office/drawing/2014/chart" uri="{C3380CC4-5D6E-409C-BE32-E72D297353CC}">
              <c16:uniqueId val="{00000008-9B08-47F9-9797-74A10E9A9CC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2818</c:v>
                </c:pt>
                <c:pt idx="5">
                  <c:v>2599</c:v>
                </c:pt>
                <c:pt idx="8">
                  <c:v>2471</c:v>
                </c:pt>
                <c:pt idx="11">
                  <c:v>2390</c:v>
                </c:pt>
                <c:pt idx="14">
                  <c:v>2185</c:v>
                </c:pt>
              </c:numCache>
            </c:numRef>
          </c:val>
          <c:extLst>
            <c:ext xmlns:c16="http://schemas.microsoft.com/office/drawing/2014/chart" uri="{C3380CC4-5D6E-409C-BE32-E72D297353CC}">
              <c16:uniqueId val="{00000000-2718-4E76-8D30-5499437332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718-4E76-8D30-5499437332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2409</c:v>
                </c:pt>
                <c:pt idx="5">
                  <c:v>2116</c:v>
                </c:pt>
                <c:pt idx="8">
                  <c:v>2561</c:v>
                </c:pt>
                <c:pt idx="11">
                  <c:v>3328</c:v>
                </c:pt>
                <c:pt idx="14">
                  <c:v>3665</c:v>
                </c:pt>
              </c:numCache>
            </c:numRef>
          </c:val>
          <c:extLst>
            <c:ext xmlns:c16="http://schemas.microsoft.com/office/drawing/2014/chart" uri="{C3380CC4-5D6E-409C-BE32-E72D297353CC}">
              <c16:uniqueId val="{00000002-2718-4E76-8D30-5499437332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18-4E76-8D30-5499437332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18-4E76-8D30-5499437332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18-4E76-8D30-5499437332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101</c:v>
                </c:pt>
                <c:pt idx="3">
                  <c:v>92</c:v>
                </c:pt>
                <c:pt idx="6">
                  <c:v>158</c:v>
                </c:pt>
                <c:pt idx="9">
                  <c:v>110</c:v>
                </c:pt>
                <c:pt idx="12">
                  <c:v>107</c:v>
                </c:pt>
              </c:numCache>
            </c:numRef>
          </c:val>
          <c:extLst>
            <c:ext xmlns:c16="http://schemas.microsoft.com/office/drawing/2014/chart" uri="{C3380CC4-5D6E-409C-BE32-E72D297353CC}">
              <c16:uniqueId val="{00000006-2718-4E76-8D30-5499437332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153</c:v>
                </c:pt>
                <c:pt idx="3">
                  <c:v>188</c:v>
                </c:pt>
                <c:pt idx="6">
                  <c:v>168</c:v>
                </c:pt>
                <c:pt idx="9">
                  <c:v>210</c:v>
                </c:pt>
                <c:pt idx="12">
                  <c:v>239</c:v>
                </c:pt>
              </c:numCache>
            </c:numRef>
          </c:val>
          <c:extLst>
            <c:ext xmlns:c16="http://schemas.microsoft.com/office/drawing/2014/chart" uri="{C3380CC4-5D6E-409C-BE32-E72D297353CC}">
              <c16:uniqueId val="{00000007-2718-4E76-8D30-5499437332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1254</c:v>
                </c:pt>
                <c:pt idx="3">
                  <c:v>1092</c:v>
                </c:pt>
                <c:pt idx="6">
                  <c:v>933</c:v>
                </c:pt>
                <c:pt idx="9">
                  <c:v>786</c:v>
                </c:pt>
                <c:pt idx="12">
                  <c:v>658</c:v>
                </c:pt>
              </c:numCache>
            </c:numRef>
          </c:val>
          <c:extLst>
            <c:ext xmlns:c16="http://schemas.microsoft.com/office/drawing/2014/chart" uri="{C3380CC4-5D6E-409C-BE32-E72D297353CC}">
              <c16:uniqueId val="{00000008-2718-4E76-8D30-5499437332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718-4E76-8D30-5499437332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2475</c:v>
                </c:pt>
                <c:pt idx="3">
                  <c:v>2414</c:v>
                </c:pt>
                <c:pt idx="6">
                  <c:v>2296</c:v>
                </c:pt>
                <c:pt idx="9">
                  <c:v>2425</c:v>
                </c:pt>
                <c:pt idx="12">
                  <c:v>2230</c:v>
                </c:pt>
              </c:numCache>
            </c:numRef>
          </c:val>
          <c:extLst>
            <c:ext xmlns:c16="http://schemas.microsoft.com/office/drawing/2014/chart" uri="{C3380CC4-5D6E-409C-BE32-E72D297353CC}">
              <c16:uniqueId val="{0000000A-2718-4E76-8D30-54994373323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718-4E76-8D30-54994373323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824</c:v>
                </c:pt>
                <c:pt idx="1">
                  <c:v>952</c:v>
                </c:pt>
                <c:pt idx="2">
                  <c:v>1202</c:v>
                </c:pt>
              </c:numCache>
            </c:numRef>
          </c:val>
          <c:extLst>
            <c:ext xmlns:c16="http://schemas.microsoft.com/office/drawing/2014/chart" uri="{C3380CC4-5D6E-409C-BE32-E72D297353CC}">
              <c16:uniqueId val="{00000000-34F0-4337-9881-D64335ABD2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61</c:v>
                </c:pt>
                <c:pt idx="1">
                  <c:v>146</c:v>
                </c:pt>
                <c:pt idx="2">
                  <c:v>146</c:v>
                </c:pt>
              </c:numCache>
            </c:numRef>
          </c:val>
          <c:extLst>
            <c:ext xmlns:c16="http://schemas.microsoft.com/office/drawing/2014/chart" uri="{C3380CC4-5D6E-409C-BE32-E72D297353CC}">
              <c16:uniqueId val="{00000001-34F0-4337-9881-D64335ABD2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1418</c:v>
                </c:pt>
                <c:pt idx="1">
                  <c:v>1876</c:v>
                </c:pt>
                <c:pt idx="2">
                  <c:v>1966</c:v>
                </c:pt>
              </c:numCache>
            </c:numRef>
          </c:val>
          <c:extLst>
            <c:ext xmlns:c16="http://schemas.microsoft.com/office/drawing/2014/chart" uri="{C3380CC4-5D6E-409C-BE32-E72D297353CC}">
              <c16:uniqueId val="{00000002-34F0-4337-9881-D64335ABD24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据置期間が終了した地方債の償還開始のため増加傾向にある。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ついては、事業が概成していることから新規の借入の償還がないため当面の間減少していくが、空港機能強化関連事業のインフラ整備の償還が始まると一気に増加することが見込まれる。複数の大規模事業に対して、元利償還金と新規借入額のバランスに留意す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満期一括償還債の借入実績なし</a:t>
          </a:r>
          <a:endParaRPr kumimoji="1" lang="en-US" altLang="ja-JP" sz="14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地方債の現在高及び公営企業債等繰入金は、元利償還金に比べ借入額が少ないため、減少傾向にある。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さらに基準財政需要算入見込額が公債費の減少に伴い減少しているものの、充当可能基金が増えているため、前年度より充当可能財源等は増え、将来負担比率は減少している。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今後は、町のみならず広域行政においても大規模事業が計画されているため、借入額と元金償還額、充当可能財源等とのバランスを考慮</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した財政運営に努めなければならない。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千葉県芝山町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空港関連の固定資産税や法人町民税の税収の増額により、財政調整基金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百万円や特定目的金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百万円（それぞれ運用収入を含む）に積立をし、主に子育て事業や福祉事業、教育事業、公共交通事業のため、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百万円取崩しを行ったためである。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空港機能強化関連事業や施設改修などの大規模事業が計画されているため、基金の充当が見込まれ減額していくことが想定される。財政調整基金は決算余剰金の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の積立と天災等に備え、残高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億円を維持していく。またその他特定目的基金については、各種事業の進捗に合わせ積立と取崩しを行う。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芝山町学校教育施設等整備基金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校教育施設等整備事業の財源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芝山町騒音地域整備基金：</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航空機騒音地域の振興及び環境整備等の財源</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公共施設等総合基金：公共施設の建設や改修等の財源</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芝山（向野）工業団地内給水施設等維持適正化整備基金：</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芝山工業団地向野地区内の給水施設及び調整池の維持適正化整備の財源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芝山町福祉基金：</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福祉活動の促進、快適な生活環境の形成事業等の財源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芝山町学校教育施設等整備基金</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大規模改修に係る基本設計業務委託料に充当するため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百万円取崩しをしたため減額となった。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公共施設等総合管理基金：施設の建築や改修に備え、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百万円積立をした。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芝山（向野）工業団地内給水施設等維持適正化整備基金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百万円を積立をした。</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騒音地域整備基金、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芝山町福祉基金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は積立・取崩しがなく増減なし。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今後の大規模事業の実施に応じた取崩しと積立を行う。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当町では、地方財政法第</a:t>
          </a:r>
          <a:r>
            <a:rPr lang="en-US" altLang="ja-JP"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7</a:t>
          </a:r>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条第</a:t>
          </a:r>
          <a:r>
            <a:rPr lang="en-US" altLang="ja-JP"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1</a:t>
          </a:r>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項に基づき前年度の決算剰余金（実質収支額：</a:t>
          </a:r>
          <a:r>
            <a:rPr lang="en-US" altLang="ja-JP"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R3</a:t>
          </a:r>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年度</a:t>
          </a:r>
          <a:r>
            <a:rPr lang="en-US" altLang="ja-JP"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428</a:t>
          </a:r>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百万円）の</a:t>
          </a:r>
          <a:r>
            <a:rPr lang="en-US" altLang="ja-JP"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2</a:t>
          </a:r>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分の</a:t>
          </a:r>
          <a:r>
            <a:rPr lang="en-US" altLang="ja-JP"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1</a:t>
          </a:r>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を超えた額である</a:t>
          </a:r>
          <a:r>
            <a:rPr lang="en-US" altLang="ja-JP"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250</a:t>
          </a:r>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百万円を積立を行った。また町税の増収により、取り崩しも行わなかった。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天災等の突発的かつ喫緊の課題に対処しうるよう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年度は積立・取崩しなく、増減なし。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今後は大規模事業に地方債を投入する予定があるが、償還開始期間をを元利償還金の平準化を図り、減債基金の取崩しの必要性は慎重に検討した上で行う。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90A0056-882C-4A72-93BF-E01B5FA01E17}"/>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AE7250D-F10D-4610-B6A1-4EFB4EBD856E}"/>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242C67EB-F127-49CB-8AB2-F25BDE19E80E}"/>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28F4733-530D-4274-AA2B-50EE84893436}"/>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A70C14C-0FB8-46C2-AEFA-DA936BAD324B}"/>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34DB8D2-1D5F-47A2-8544-3465DBC83D83}"/>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6D5F58F-09AF-4979-88E5-B9FB4001CAA4}"/>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137FE8F2-5CAC-4C77-B3FA-84655732EF9F}"/>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7D3BED5-766F-4CD6-8994-05141F315525}"/>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E7440A9-C6E6-4384-A825-D5AD3C2E209F}"/>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6,905
6,633
43.24
6,408,019
6,080,601
236,705
3,514,092
2,230,229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0113541-777E-4FF1-A697-2A0765520B5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638506B-E116-4DC9-9C1A-312213C2B247}"/>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D83ADAA-CFA5-436D-80CB-05A56AEA5D58}"/>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CF0109C4-96D2-4E56-9B05-72884FE5F4D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B1AED92-802B-4D7F-99C2-1B93A421ECEA}"/>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D5DCEBBA-DF7C-4533-AD8F-12C8EB25C0A0}"/>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9287F17-5B88-45AA-8F86-D9E1D1FEE458}"/>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5BBB7F9-83B0-4651-A713-F6FBC810C7E4}"/>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3860D26-E6DA-4572-AC74-5D7FF812F974}"/>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5DF484F-29CA-44F1-A9B5-077CC1DC2E2D}"/>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5EA2FAB-5680-4C14-BFBD-BF60B6C4A8EB}"/>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A4A19EE-3726-40A1-8AB4-8D33616D71EF}"/>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447A221-2DA3-4297-BD02-3F9C93610CCD}"/>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21E1E84-463E-40BC-8BA9-DE012371D76C}"/>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367955B-763A-4D39-85AE-D7133D18F62A}"/>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5E083C0-74E2-4FB5-B882-58C6C5854034}"/>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0DF2734-96A6-449C-A3E2-D7C9A6618E99}"/>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67D24BF-7B45-4639-B71D-628C48E5A80C}"/>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03FA9E8-B9E4-48AC-B031-080C75AB7C59}"/>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31F221E-6B45-4052-9F8B-C5F2F1092163}"/>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6663ED6-EDF2-4DB3-901F-0570E81DC7D5}"/>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C945961-2C5C-4C40-B94D-CD13BCF9389B}"/>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BF221F5-F4C3-46F7-BCFD-BB2292F0A20D}"/>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40F4BE86-54FF-420F-A624-431AF134BEC2}"/>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1479B96-4A3E-46FA-AD35-8A81D4926552}"/>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01935A7-622B-4BCC-A4B1-49435E2BBB6A}"/>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BD9BFD5-9E59-4CBB-AD3D-D05107C7B82B}"/>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A6342F1-9092-4D2A-A285-5AA44ED50EBB}"/>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68C06B7-CD33-4243-990B-782B74B88437}"/>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35DA3C2-CD3C-43D6-BA4B-D576AD277433}"/>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9D5D27C-FBC4-43BC-B5B5-B0CE8D697F43}"/>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4EAE181-F7B7-429E-93F5-538F76CA8CA8}"/>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D233E1E-45CB-496C-B024-F72CB6783B05}"/>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58D3604-B5C4-4CBB-80BA-EC86961C9902}"/>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249D951E-AD6B-4E0D-A840-0E4312F8B8E8}"/>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4AFB878-21C2-4FDA-94EB-6D3343E78199}"/>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B7CD074-3620-466E-80A9-E9A706431E8C}"/>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成田空港関連における固定資産税や法人町民税の地方税が増収したこと</a:t>
          </a:r>
          <a:r>
            <a:rPr kumimoji="1" lang="ja-JP" altLang="ja-JP" sz="1100">
              <a:solidFill>
                <a:schemeClr val="dk1"/>
              </a:solidFill>
              <a:effectLst/>
              <a:latin typeface="+mn-lt"/>
              <a:ea typeface="+mn-ea"/>
              <a:cs typeface="+mn-cs"/>
            </a:rPr>
            <a:t>により、財政力指数が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となった。普通交付税が不交付になったことから、歳入に対する歳出のバランスに留意し、さらなる財政の健全化に努める。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ABB9AC2-C442-4630-91E3-539AA578DD08}"/>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BB826210-8726-4888-8B45-585124244C8E}"/>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15510850-AE7E-49B1-A0D8-B2AFCEE48D99}"/>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AF68DD00-487A-44C9-9801-FC295F69783D}"/>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D398B931-1E42-4CF4-AB9B-7D115B8DC38B}"/>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D2B511CE-84F7-406F-977C-3CBC2C3F4993}"/>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1A2CC365-E5A2-413C-9232-9DBB6B70281E}"/>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F5CF1A3F-A238-47ED-B038-5EF7791411DD}"/>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64094D2D-C82F-4609-9278-66918F21B9BD}"/>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638AED55-1EA0-482B-AA81-217F07F25E6F}"/>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A40432C-58E6-4FC2-9D39-C72952A86687}"/>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3852AD01-028C-4B90-893F-63CF90138B44}"/>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11341E27-0B58-4B50-9AF7-C04FE77C740A}"/>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A8DB42F8-09D8-496E-B959-347CCEF62FA1}"/>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332567D0-73F0-4BED-9D96-41027AE2404D}"/>
            </a:ext>
          </a:extLst>
        </xdr:cNvPr>
        <xdr:cNvCxnSpPr/>
      </xdr:nvCxnSpPr>
      <xdr:spPr>
        <a:xfrm flipV="1">
          <a:off x="4514850" y="6070318"/>
          <a:ext cx="0" cy="1377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14FE9EC9-34DE-449A-ABA6-D27347BF9713}"/>
            </a:ext>
          </a:extLst>
        </xdr:cNvPr>
        <xdr:cNvSpPr txBox="1"/>
      </xdr:nvSpPr>
      <xdr:spPr>
        <a:xfrm>
          <a:off x="4584700" y="741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CBD65F1F-95E6-424C-9CB8-57F83D0C8047}"/>
            </a:ext>
          </a:extLst>
        </xdr:cNvPr>
        <xdr:cNvCxnSpPr/>
      </xdr:nvCxnSpPr>
      <xdr:spPr>
        <a:xfrm>
          <a:off x="4425950" y="74474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10DB5113-3AB5-466F-87D7-D58259FD588A}"/>
            </a:ext>
          </a:extLst>
        </xdr:cNvPr>
        <xdr:cNvSpPr txBox="1"/>
      </xdr:nvSpPr>
      <xdr:spPr>
        <a:xfrm>
          <a:off x="4584700" y="582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361054CA-7750-4638-8382-8113E2FE4F35}"/>
            </a:ext>
          </a:extLst>
        </xdr:cNvPr>
        <xdr:cNvCxnSpPr/>
      </xdr:nvCxnSpPr>
      <xdr:spPr>
        <a:xfrm>
          <a:off x="4425950" y="60703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105128</xdr:rowOff>
    </xdr:from>
    <xdr:to>
      <xdr:col>23</xdr:col>
      <xdr:colOff>133350</xdr:colOff>
      <xdr:row>37</xdr:row>
      <xdr:rowOff>131939</xdr:rowOff>
    </xdr:to>
    <xdr:cxnSp macro="">
      <xdr:nvCxnSpPr>
        <xdr:cNvPr id="68" name="直線コネクタ 67">
          <a:extLst>
            <a:ext uri="{FF2B5EF4-FFF2-40B4-BE49-F238E27FC236}">
              <a16:creationId xmlns:a16="http://schemas.microsoft.com/office/drawing/2014/main" id="{DE08418E-87FF-4218-A0EB-CF8A65D6BBD3}"/>
            </a:ext>
          </a:extLst>
        </xdr:cNvPr>
        <xdr:cNvCxnSpPr/>
      </xdr:nvCxnSpPr>
      <xdr:spPr>
        <a:xfrm flipV="1">
          <a:off x="3752850" y="6307808"/>
          <a:ext cx="762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D8E905B-1C48-460D-97F7-550A387560CC}"/>
            </a:ext>
          </a:extLst>
        </xdr:cNvPr>
        <xdr:cNvSpPr txBox="1"/>
      </xdr:nvSpPr>
      <xdr:spPr>
        <a:xfrm>
          <a:off x="4584700" y="7188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F8BFB394-4209-47A0-A468-DFBC0DA12DF1}"/>
            </a:ext>
          </a:extLst>
        </xdr:cNvPr>
        <xdr:cNvSpPr/>
      </xdr:nvSpPr>
      <xdr:spPr>
        <a:xfrm>
          <a:off x="4464050" y="7212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118533</xdr:rowOff>
    </xdr:from>
    <xdr:to>
      <xdr:col>19</xdr:col>
      <xdr:colOff>133350</xdr:colOff>
      <xdr:row>37</xdr:row>
      <xdr:rowOff>131939</xdr:rowOff>
    </xdr:to>
    <xdr:cxnSp macro="">
      <xdr:nvCxnSpPr>
        <xdr:cNvPr id="71" name="直線コネクタ 70">
          <a:extLst>
            <a:ext uri="{FF2B5EF4-FFF2-40B4-BE49-F238E27FC236}">
              <a16:creationId xmlns:a16="http://schemas.microsoft.com/office/drawing/2014/main" id="{5D81BCF1-A6B5-4D01-A839-23FA937664D6}"/>
            </a:ext>
          </a:extLst>
        </xdr:cNvPr>
        <xdr:cNvCxnSpPr/>
      </xdr:nvCxnSpPr>
      <xdr:spPr>
        <a:xfrm>
          <a:off x="2940050" y="6321213"/>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896F1CEE-1628-4040-92CD-64F71F51FC32}"/>
            </a:ext>
          </a:extLst>
        </xdr:cNvPr>
        <xdr:cNvSpPr/>
      </xdr:nvSpPr>
      <xdr:spPr>
        <a:xfrm>
          <a:off x="3702050" y="7212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6CDCCAFF-CF7F-477B-9421-CEE4B1DD42C0}"/>
            </a:ext>
          </a:extLst>
        </xdr:cNvPr>
        <xdr:cNvSpPr txBox="1"/>
      </xdr:nvSpPr>
      <xdr:spPr>
        <a:xfrm>
          <a:off x="3409950" y="7299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118533</xdr:rowOff>
    </xdr:from>
    <xdr:to>
      <xdr:col>15</xdr:col>
      <xdr:colOff>82550</xdr:colOff>
      <xdr:row>37</xdr:row>
      <xdr:rowOff>118533</xdr:rowOff>
    </xdr:to>
    <xdr:cxnSp macro="">
      <xdr:nvCxnSpPr>
        <xdr:cNvPr id="74" name="直線コネクタ 73">
          <a:extLst>
            <a:ext uri="{FF2B5EF4-FFF2-40B4-BE49-F238E27FC236}">
              <a16:creationId xmlns:a16="http://schemas.microsoft.com/office/drawing/2014/main" id="{54E00334-0062-4A13-8CA5-826D95EB8110}"/>
            </a:ext>
          </a:extLst>
        </xdr:cNvPr>
        <xdr:cNvCxnSpPr/>
      </xdr:nvCxnSpPr>
      <xdr:spPr>
        <a:xfrm>
          <a:off x="2127250" y="6321213"/>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C6215178-1EC3-4944-936E-71121DC7C25F}"/>
            </a:ext>
          </a:extLst>
        </xdr:cNvPr>
        <xdr:cNvSpPr/>
      </xdr:nvSpPr>
      <xdr:spPr>
        <a:xfrm>
          <a:off x="2889250" y="7203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57A27890-1CE0-429B-AA81-431B73C22FD7}"/>
            </a:ext>
          </a:extLst>
        </xdr:cNvPr>
        <xdr:cNvSpPr txBox="1"/>
      </xdr:nvSpPr>
      <xdr:spPr>
        <a:xfrm>
          <a:off x="2597150" y="728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118533</xdr:rowOff>
    </xdr:from>
    <xdr:to>
      <xdr:col>11</xdr:col>
      <xdr:colOff>31750</xdr:colOff>
      <xdr:row>37</xdr:row>
      <xdr:rowOff>131939</xdr:rowOff>
    </xdr:to>
    <xdr:cxnSp macro="">
      <xdr:nvCxnSpPr>
        <xdr:cNvPr id="77" name="直線コネクタ 76">
          <a:extLst>
            <a:ext uri="{FF2B5EF4-FFF2-40B4-BE49-F238E27FC236}">
              <a16:creationId xmlns:a16="http://schemas.microsoft.com/office/drawing/2014/main" id="{7B2A0563-520A-4D53-8076-2BE487080129}"/>
            </a:ext>
          </a:extLst>
        </xdr:cNvPr>
        <xdr:cNvCxnSpPr/>
      </xdr:nvCxnSpPr>
      <xdr:spPr>
        <a:xfrm flipV="1">
          <a:off x="1333500" y="6321213"/>
          <a:ext cx="79375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885E0562-C357-4D22-BD67-CA29A2233A56}"/>
            </a:ext>
          </a:extLst>
        </xdr:cNvPr>
        <xdr:cNvSpPr/>
      </xdr:nvSpPr>
      <xdr:spPr>
        <a:xfrm>
          <a:off x="2095500" y="720315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79" name="テキスト ボックス 78">
          <a:extLst>
            <a:ext uri="{FF2B5EF4-FFF2-40B4-BE49-F238E27FC236}">
              <a16:creationId xmlns:a16="http://schemas.microsoft.com/office/drawing/2014/main" id="{9F76C110-3C30-44CF-8F50-A14508B04148}"/>
            </a:ext>
          </a:extLst>
        </xdr:cNvPr>
        <xdr:cNvSpPr txBox="1"/>
      </xdr:nvSpPr>
      <xdr:spPr>
        <a:xfrm>
          <a:off x="1784350" y="728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244E1BD4-25B6-4162-982A-8E20FAE763E1}"/>
            </a:ext>
          </a:extLst>
        </xdr:cNvPr>
        <xdr:cNvSpPr/>
      </xdr:nvSpPr>
      <xdr:spPr>
        <a:xfrm>
          <a:off x="1282700" y="7212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914CAD9B-FEE0-4A3A-B1AE-721DAA03A0D4}"/>
            </a:ext>
          </a:extLst>
        </xdr:cNvPr>
        <xdr:cNvSpPr txBox="1"/>
      </xdr:nvSpPr>
      <xdr:spPr>
        <a:xfrm>
          <a:off x="971550" y="729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2988803F-A8B2-4DC2-8B4B-2654BCAEBF39}"/>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A3FEB4AF-B9A5-4D9E-B66A-9DA729D3FA8A}"/>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73A3A3F-AD9B-4484-AE9C-7A360C8BBCA4}"/>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0B8312E-92E4-401D-98A2-4A1AC2D46E9E}"/>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BF7B19E-C643-48A9-9D92-3E9559484828}"/>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54328</xdr:rowOff>
    </xdr:from>
    <xdr:to>
      <xdr:col>23</xdr:col>
      <xdr:colOff>184150</xdr:colOff>
      <xdr:row>37</xdr:row>
      <xdr:rowOff>155928</xdr:rowOff>
    </xdr:to>
    <xdr:sp macro="" textlink="">
      <xdr:nvSpPr>
        <xdr:cNvPr id="87" name="楕円 86">
          <a:extLst>
            <a:ext uri="{FF2B5EF4-FFF2-40B4-BE49-F238E27FC236}">
              <a16:creationId xmlns:a16="http://schemas.microsoft.com/office/drawing/2014/main" id="{101C2200-74F1-44ED-9506-6FA4C59B685C}"/>
            </a:ext>
          </a:extLst>
        </xdr:cNvPr>
        <xdr:cNvSpPr/>
      </xdr:nvSpPr>
      <xdr:spPr>
        <a:xfrm>
          <a:off x="4464050" y="625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70855</xdr:rowOff>
    </xdr:from>
    <xdr:ext cx="762000" cy="259045"/>
    <xdr:sp macro="" textlink="">
      <xdr:nvSpPr>
        <xdr:cNvPr id="88" name="財政力該当値テキスト">
          <a:extLst>
            <a:ext uri="{FF2B5EF4-FFF2-40B4-BE49-F238E27FC236}">
              <a16:creationId xmlns:a16="http://schemas.microsoft.com/office/drawing/2014/main" id="{655E0E8C-752C-4389-854F-AEB7D84C6A97}"/>
            </a:ext>
          </a:extLst>
        </xdr:cNvPr>
        <xdr:cNvSpPr txBox="1"/>
      </xdr:nvSpPr>
      <xdr:spPr>
        <a:xfrm>
          <a:off x="4584700" y="610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81139</xdr:rowOff>
    </xdr:from>
    <xdr:to>
      <xdr:col>19</xdr:col>
      <xdr:colOff>184150</xdr:colOff>
      <xdr:row>38</xdr:row>
      <xdr:rowOff>11289</xdr:rowOff>
    </xdr:to>
    <xdr:sp macro="" textlink="">
      <xdr:nvSpPr>
        <xdr:cNvPr id="89" name="楕円 88">
          <a:extLst>
            <a:ext uri="{FF2B5EF4-FFF2-40B4-BE49-F238E27FC236}">
              <a16:creationId xmlns:a16="http://schemas.microsoft.com/office/drawing/2014/main" id="{42346BB6-9BF7-4FEF-A047-F0CEFD58A66C}"/>
            </a:ext>
          </a:extLst>
        </xdr:cNvPr>
        <xdr:cNvSpPr/>
      </xdr:nvSpPr>
      <xdr:spPr>
        <a:xfrm>
          <a:off x="3702050" y="62838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21466</xdr:rowOff>
    </xdr:from>
    <xdr:ext cx="736600" cy="259045"/>
    <xdr:sp macro="" textlink="">
      <xdr:nvSpPr>
        <xdr:cNvPr id="90" name="テキスト ボックス 89">
          <a:extLst>
            <a:ext uri="{FF2B5EF4-FFF2-40B4-BE49-F238E27FC236}">
              <a16:creationId xmlns:a16="http://schemas.microsoft.com/office/drawing/2014/main" id="{86B01654-6C7C-4334-878B-E145F21CB75B}"/>
            </a:ext>
          </a:extLst>
        </xdr:cNvPr>
        <xdr:cNvSpPr txBox="1"/>
      </xdr:nvSpPr>
      <xdr:spPr>
        <a:xfrm>
          <a:off x="3409950" y="6056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67733</xdr:rowOff>
    </xdr:from>
    <xdr:to>
      <xdr:col>15</xdr:col>
      <xdr:colOff>133350</xdr:colOff>
      <xdr:row>37</xdr:row>
      <xdr:rowOff>169334</xdr:rowOff>
    </xdr:to>
    <xdr:sp macro="" textlink="">
      <xdr:nvSpPr>
        <xdr:cNvPr id="91" name="楕円 90">
          <a:extLst>
            <a:ext uri="{FF2B5EF4-FFF2-40B4-BE49-F238E27FC236}">
              <a16:creationId xmlns:a16="http://schemas.microsoft.com/office/drawing/2014/main" id="{9EF3589C-4917-44C2-80B3-B7D1340E4F40}"/>
            </a:ext>
          </a:extLst>
        </xdr:cNvPr>
        <xdr:cNvSpPr/>
      </xdr:nvSpPr>
      <xdr:spPr>
        <a:xfrm>
          <a:off x="2889250" y="62704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8060</xdr:rowOff>
    </xdr:from>
    <xdr:ext cx="762000" cy="259045"/>
    <xdr:sp macro="" textlink="">
      <xdr:nvSpPr>
        <xdr:cNvPr id="92" name="テキスト ボックス 91">
          <a:extLst>
            <a:ext uri="{FF2B5EF4-FFF2-40B4-BE49-F238E27FC236}">
              <a16:creationId xmlns:a16="http://schemas.microsoft.com/office/drawing/2014/main" id="{A0931436-7325-40AF-8E80-18F233BACF3D}"/>
            </a:ext>
          </a:extLst>
        </xdr:cNvPr>
        <xdr:cNvSpPr txBox="1"/>
      </xdr:nvSpPr>
      <xdr:spPr>
        <a:xfrm>
          <a:off x="2597150" y="604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67733</xdr:rowOff>
    </xdr:from>
    <xdr:to>
      <xdr:col>11</xdr:col>
      <xdr:colOff>82550</xdr:colOff>
      <xdr:row>37</xdr:row>
      <xdr:rowOff>169334</xdr:rowOff>
    </xdr:to>
    <xdr:sp macro="" textlink="">
      <xdr:nvSpPr>
        <xdr:cNvPr id="93" name="楕円 92">
          <a:extLst>
            <a:ext uri="{FF2B5EF4-FFF2-40B4-BE49-F238E27FC236}">
              <a16:creationId xmlns:a16="http://schemas.microsoft.com/office/drawing/2014/main" id="{ED0AF42D-8E06-4CDC-89C0-93812951B769}"/>
            </a:ext>
          </a:extLst>
        </xdr:cNvPr>
        <xdr:cNvSpPr/>
      </xdr:nvSpPr>
      <xdr:spPr>
        <a:xfrm>
          <a:off x="2095500" y="6270413"/>
          <a:ext cx="8255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8060</xdr:rowOff>
    </xdr:from>
    <xdr:ext cx="762000" cy="259045"/>
    <xdr:sp macro="" textlink="">
      <xdr:nvSpPr>
        <xdr:cNvPr id="94" name="テキスト ボックス 93">
          <a:extLst>
            <a:ext uri="{FF2B5EF4-FFF2-40B4-BE49-F238E27FC236}">
              <a16:creationId xmlns:a16="http://schemas.microsoft.com/office/drawing/2014/main" id="{38581DE5-DC43-4118-9490-6876BF4E1388}"/>
            </a:ext>
          </a:extLst>
        </xdr:cNvPr>
        <xdr:cNvSpPr txBox="1"/>
      </xdr:nvSpPr>
      <xdr:spPr>
        <a:xfrm>
          <a:off x="1784350" y="604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81139</xdr:rowOff>
    </xdr:from>
    <xdr:to>
      <xdr:col>7</xdr:col>
      <xdr:colOff>31750</xdr:colOff>
      <xdr:row>38</xdr:row>
      <xdr:rowOff>11289</xdr:rowOff>
    </xdr:to>
    <xdr:sp macro="" textlink="">
      <xdr:nvSpPr>
        <xdr:cNvPr id="95" name="楕円 94">
          <a:extLst>
            <a:ext uri="{FF2B5EF4-FFF2-40B4-BE49-F238E27FC236}">
              <a16:creationId xmlns:a16="http://schemas.microsoft.com/office/drawing/2014/main" id="{5236E6B8-0747-403D-8B7A-9EB1EAA6341C}"/>
            </a:ext>
          </a:extLst>
        </xdr:cNvPr>
        <xdr:cNvSpPr/>
      </xdr:nvSpPr>
      <xdr:spPr>
        <a:xfrm>
          <a:off x="1282700" y="628381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21466</xdr:rowOff>
    </xdr:from>
    <xdr:ext cx="762000" cy="259045"/>
    <xdr:sp macro="" textlink="">
      <xdr:nvSpPr>
        <xdr:cNvPr id="96" name="テキスト ボックス 95">
          <a:extLst>
            <a:ext uri="{FF2B5EF4-FFF2-40B4-BE49-F238E27FC236}">
              <a16:creationId xmlns:a16="http://schemas.microsoft.com/office/drawing/2014/main" id="{5D008BBB-0D96-48E1-9450-3478C1547837}"/>
            </a:ext>
          </a:extLst>
        </xdr:cNvPr>
        <xdr:cNvSpPr txBox="1"/>
      </xdr:nvSpPr>
      <xdr:spPr>
        <a:xfrm>
          <a:off x="971550" y="605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1CD3B2A4-76CE-4187-B686-EB595FD74E8A}"/>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BEBB66E9-3C67-4CE4-9443-F2665699726A}"/>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8CE3D81F-2F9D-47B2-8B4F-584793F7226C}"/>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CF1DCBB4-DC17-42CD-AE53-3ACD835D1551}"/>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BF34EB98-26EC-459F-ADB7-E46A5FD287CF}"/>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E6C44E6D-0DE6-485E-A1CD-115C5D2041E5}"/>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5DCE25D9-2F14-4CDD-8661-741ABDA22DB9}"/>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D6E8E0AB-A19F-422E-9E0C-F4AA1A86F143}"/>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EA57A11-D41B-450C-BC9C-EA2C67716F68}"/>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833970F2-9860-40D0-BB47-F368AD8DC971}"/>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2149BBD9-89BF-4BE6-98D0-A1DFA775E674}"/>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ED41A3B9-049F-4F63-B573-D130B67F4C2E}"/>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7B9012-8C6D-4F06-8F4C-71BA088B3034}"/>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成田空港に隣接していることから騒音対策のため補助費等が割合として大きい。さらに前年度に比べ介護サービスを始めとする扶助費や公債費の増額により、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増加した。社会保障費が増加傾向にあることと、成田空港機能強化による普通建設事業費やインフラ整備のための公債費が増額していく見込みであることから、計画的な事業実行と経常的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F85D2EA8-8015-43E0-9FA8-2525D6728AF5}"/>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CC8560A0-EA53-4670-84B0-223908B946B8}"/>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2FDF3E00-A96F-488D-AD69-9E5F76B15D16}"/>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C2F98883-24BC-4DE2-AF7F-D84E1A772C13}"/>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65671AA5-4A17-488E-A4DA-8FAFEE24F454}"/>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F754A0E3-5FA8-4563-83D7-E3F567BED135}"/>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7E1E486B-68ED-4C05-8C9B-C7FCAB4A21E7}"/>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E9D56E14-8B6B-4076-AE27-52B7EF3E9492}"/>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1668CF79-5D2C-4D1C-9EB3-5AC8839817C8}"/>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4CBCE0D5-422F-4B70-995A-C0BF1125D987}"/>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A82CEB26-56C3-45E2-A146-46F7B239C3E0}"/>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F8161181-FECD-448D-9E31-1F34FD9626D7}"/>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2C261672-B9E4-45D4-8FA4-21C9EE177883}"/>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88AF1070-6717-4F0C-8175-EF14D4F3E84B}"/>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EC0A5E8C-7708-4F29-84F2-790CBBB0E765}"/>
            </a:ext>
          </a:extLst>
        </xdr:cNvPr>
        <xdr:cNvCxnSpPr/>
      </xdr:nvCxnSpPr>
      <xdr:spPr>
        <a:xfrm flipV="1">
          <a:off x="4514850" y="10059670"/>
          <a:ext cx="0" cy="11691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7A6758F1-D38F-4E8A-AFDD-43F7D4400E53}"/>
            </a:ext>
          </a:extLst>
        </xdr:cNvPr>
        <xdr:cNvSpPr txBox="1"/>
      </xdr:nvSpPr>
      <xdr:spPr>
        <a:xfrm>
          <a:off x="4584700" y="1120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612C05B0-D26F-46F8-A9AA-949B9126C6B4}"/>
            </a:ext>
          </a:extLst>
        </xdr:cNvPr>
        <xdr:cNvCxnSpPr/>
      </xdr:nvCxnSpPr>
      <xdr:spPr>
        <a:xfrm>
          <a:off x="4425950" y="112288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ADC04304-B531-415F-927E-A03E48A1D375}"/>
            </a:ext>
          </a:extLst>
        </xdr:cNvPr>
        <xdr:cNvSpPr txBox="1"/>
      </xdr:nvSpPr>
      <xdr:spPr>
        <a:xfrm>
          <a:off x="4584700" y="981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78B16C4B-541A-441A-8243-D34B9EDB6BB7}"/>
            </a:ext>
          </a:extLst>
        </xdr:cNvPr>
        <xdr:cNvCxnSpPr/>
      </xdr:nvCxnSpPr>
      <xdr:spPr>
        <a:xfrm>
          <a:off x="4425950" y="10059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124206</xdr:rowOff>
    </xdr:from>
    <xdr:to>
      <xdr:col>23</xdr:col>
      <xdr:colOff>133350</xdr:colOff>
      <xdr:row>62</xdr:row>
      <xdr:rowOff>25146</xdr:rowOff>
    </xdr:to>
    <xdr:cxnSp macro="">
      <xdr:nvCxnSpPr>
        <xdr:cNvPr id="129" name="直線コネクタ 128">
          <a:extLst>
            <a:ext uri="{FF2B5EF4-FFF2-40B4-BE49-F238E27FC236}">
              <a16:creationId xmlns:a16="http://schemas.microsoft.com/office/drawing/2014/main" id="{45A2B240-7893-4317-98D3-5DB12647F255}"/>
            </a:ext>
          </a:extLst>
        </xdr:cNvPr>
        <xdr:cNvCxnSpPr/>
      </xdr:nvCxnSpPr>
      <xdr:spPr>
        <a:xfrm>
          <a:off x="3752850" y="10350246"/>
          <a:ext cx="762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168419</xdr:rowOff>
    </xdr:from>
    <xdr:ext cx="762000" cy="259045"/>
    <xdr:sp macro="" textlink="">
      <xdr:nvSpPr>
        <xdr:cNvPr id="130" name="財政構造の弾力性平均値テキスト">
          <a:extLst>
            <a:ext uri="{FF2B5EF4-FFF2-40B4-BE49-F238E27FC236}">
              <a16:creationId xmlns:a16="http://schemas.microsoft.com/office/drawing/2014/main" id="{2E28E4BE-497A-467F-8723-054F7CCF47B0}"/>
            </a:ext>
          </a:extLst>
        </xdr:cNvPr>
        <xdr:cNvSpPr txBox="1"/>
      </xdr:nvSpPr>
      <xdr:spPr>
        <a:xfrm>
          <a:off x="4584700" y="10562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BB24CF5A-BE0D-4400-8E02-EAE4771C4976}"/>
            </a:ext>
          </a:extLst>
        </xdr:cNvPr>
        <xdr:cNvSpPr/>
      </xdr:nvSpPr>
      <xdr:spPr>
        <a:xfrm>
          <a:off x="4464050" y="1058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124206</xdr:rowOff>
    </xdr:from>
    <xdr:to>
      <xdr:col>19</xdr:col>
      <xdr:colOff>133350</xdr:colOff>
      <xdr:row>64</xdr:row>
      <xdr:rowOff>106934</xdr:rowOff>
    </xdr:to>
    <xdr:cxnSp macro="">
      <xdr:nvCxnSpPr>
        <xdr:cNvPr id="132" name="直線コネクタ 131">
          <a:extLst>
            <a:ext uri="{FF2B5EF4-FFF2-40B4-BE49-F238E27FC236}">
              <a16:creationId xmlns:a16="http://schemas.microsoft.com/office/drawing/2014/main" id="{8C74EB22-2A54-4AE5-944D-C841C15EC2BD}"/>
            </a:ext>
          </a:extLst>
        </xdr:cNvPr>
        <xdr:cNvCxnSpPr/>
      </xdr:nvCxnSpPr>
      <xdr:spPr>
        <a:xfrm flipV="1">
          <a:off x="2940050" y="10350246"/>
          <a:ext cx="812800" cy="48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8D9D6BB3-EEEA-4821-AF08-D8AD870D2839}"/>
            </a:ext>
          </a:extLst>
        </xdr:cNvPr>
        <xdr:cNvSpPr/>
      </xdr:nvSpPr>
      <xdr:spPr>
        <a:xfrm>
          <a:off x="3702050" y="1043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4" name="テキスト ボックス 133">
          <a:extLst>
            <a:ext uri="{FF2B5EF4-FFF2-40B4-BE49-F238E27FC236}">
              <a16:creationId xmlns:a16="http://schemas.microsoft.com/office/drawing/2014/main" id="{CEF61A33-2515-4851-87A1-3077DCF77C92}"/>
            </a:ext>
          </a:extLst>
        </xdr:cNvPr>
        <xdr:cNvSpPr txBox="1"/>
      </xdr:nvSpPr>
      <xdr:spPr>
        <a:xfrm>
          <a:off x="3409950" y="10521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106934</xdr:rowOff>
    </xdr:from>
    <xdr:to>
      <xdr:col>15</xdr:col>
      <xdr:colOff>82550</xdr:colOff>
      <xdr:row>65</xdr:row>
      <xdr:rowOff>3048</xdr:rowOff>
    </xdr:to>
    <xdr:cxnSp macro="">
      <xdr:nvCxnSpPr>
        <xdr:cNvPr id="135" name="直線コネクタ 134">
          <a:extLst>
            <a:ext uri="{FF2B5EF4-FFF2-40B4-BE49-F238E27FC236}">
              <a16:creationId xmlns:a16="http://schemas.microsoft.com/office/drawing/2014/main" id="{36BE20A9-E8D4-4C64-89E4-9F6EC4163545}"/>
            </a:ext>
          </a:extLst>
        </xdr:cNvPr>
        <xdr:cNvCxnSpPr/>
      </xdr:nvCxnSpPr>
      <xdr:spPr>
        <a:xfrm flipV="1">
          <a:off x="2127250" y="10835894"/>
          <a:ext cx="812800" cy="6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B1F403F3-1834-4C70-A249-1989C0676636}"/>
            </a:ext>
          </a:extLst>
        </xdr:cNvPr>
        <xdr:cNvSpPr/>
      </xdr:nvSpPr>
      <xdr:spPr>
        <a:xfrm>
          <a:off x="2889250" y="1061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8E53586D-1C1F-47E2-9932-F6B93B07F372}"/>
            </a:ext>
          </a:extLst>
        </xdr:cNvPr>
        <xdr:cNvSpPr txBox="1"/>
      </xdr:nvSpPr>
      <xdr:spPr>
        <a:xfrm>
          <a:off x="2597150" y="1038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65</xdr:row>
      <xdr:rowOff>3048</xdr:rowOff>
    </xdr:to>
    <xdr:cxnSp macro="">
      <xdr:nvCxnSpPr>
        <xdr:cNvPr id="138" name="直線コネクタ 137">
          <a:extLst>
            <a:ext uri="{FF2B5EF4-FFF2-40B4-BE49-F238E27FC236}">
              <a16:creationId xmlns:a16="http://schemas.microsoft.com/office/drawing/2014/main" id="{75010D06-FD11-4D77-B5EA-F0CBA3510D36}"/>
            </a:ext>
          </a:extLst>
        </xdr:cNvPr>
        <xdr:cNvCxnSpPr/>
      </xdr:nvCxnSpPr>
      <xdr:spPr>
        <a:xfrm>
          <a:off x="1333500" y="10768330"/>
          <a:ext cx="793750" cy="1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AA625A0C-246F-4ED5-9861-25C899B69E53}"/>
            </a:ext>
          </a:extLst>
        </xdr:cNvPr>
        <xdr:cNvSpPr/>
      </xdr:nvSpPr>
      <xdr:spPr>
        <a:xfrm>
          <a:off x="2095500" y="1065377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58969700-BB72-42C1-A159-688E3E18B14E}"/>
            </a:ext>
          </a:extLst>
        </xdr:cNvPr>
        <xdr:cNvSpPr txBox="1"/>
      </xdr:nvSpPr>
      <xdr:spPr>
        <a:xfrm>
          <a:off x="1784350" y="1042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E6415A8A-99E7-4D0D-B57C-9689B7BF1939}"/>
            </a:ext>
          </a:extLst>
        </xdr:cNvPr>
        <xdr:cNvSpPr/>
      </xdr:nvSpPr>
      <xdr:spPr>
        <a:xfrm>
          <a:off x="1282700" y="1064412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1B2E1625-B655-4B4A-85A6-953022F5828B}"/>
            </a:ext>
          </a:extLst>
        </xdr:cNvPr>
        <xdr:cNvSpPr txBox="1"/>
      </xdr:nvSpPr>
      <xdr:spPr>
        <a:xfrm>
          <a:off x="971550" y="1041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B8EA6750-5714-4003-96E2-3C8A22D73B08}"/>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4A02A2C-6C66-4816-9EB5-5E176191A3CD}"/>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A3A82C24-7477-4592-9329-1B6553928405}"/>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DBB7F32-EC02-465E-AE91-610B179E7AF1}"/>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A6A4485-4D65-41A8-9400-A8B4ADF7D28D}"/>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145796</xdr:rowOff>
    </xdr:from>
    <xdr:to>
      <xdr:col>23</xdr:col>
      <xdr:colOff>184150</xdr:colOff>
      <xdr:row>62</xdr:row>
      <xdr:rowOff>75946</xdr:rowOff>
    </xdr:to>
    <xdr:sp macro="" textlink="">
      <xdr:nvSpPr>
        <xdr:cNvPr id="148" name="楕円 147">
          <a:extLst>
            <a:ext uri="{FF2B5EF4-FFF2-40B4-BE49-F238E27FC236}">
              <a16:creationId xmlns:a16="http://schemas.microsoft.com/office/drawing/2014/main" id="{2EFE3F19-3CC7-40B3-B9C8-A0E33E646784}"/>
            </a:ext>
          </a:extLst>
        </xdr:cNvPr>
        <xdr:cNvSpPr/>
      </xdr:nvSpPr>
      <xdr:spPr>
        <a:xfrm>
          <a:off x="4464050" y="103718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162323</xdr:rowOff>
    </xdr:from>
    <xdr:ext cx="762000" cy="259045"/>
    <xdr:sp macro="" textlink="">
      <xdr:nvSpPr>
        <xdr:cNvPr id="149" name="財政構造の弾力性該当値テキスト">
          <a:extLst>
            <a:ext uri="{FF2B5EF4-FFF2-40B4-BE49-F238E27FC236}">
              <a16:creationId xmlns:a16="http://schemas.microsoft.com/office/drawing/2014/main" id="{4E2728AB-FC7E-4D13-B325-E09B8279EF82}"/>
            </a:ext>
          </a:extLst>
        </xdr:cNvPr>
        <xdr:cNvSpPr txBox="1"/>
      </xdr:nvSpPr>
      <xdr:spPr>
        <a:xfrm>
          <a:off x="4584700" y="1022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73406</xdr:rowOff>
    </xdr:from>
    <xdr:to>
      <xdr:col>19</xdr:col>
      <xdr:colOff>184150</xdr:colOff>
      <xdr:row>62</xdr:row>
      <xdr:rowOff>3556</xdr:rowOff>
    </xdr:to>
    <xdr:sp macro="" textlink="">
      <xdr:nvSpPr>
        <xdr:cNvPr id="150" name="楕円 149">
          <a:extLst>
            <a:ext uri="{FF2B5EF4-FFF2-40B4-BE49-F238E27FC236}">
              <a16:creationId xmlns:a16="http://schemas.microsoft.com/office/drawing/2014/main" id="{85F42D7D-6CAE-40D8-BB68-1704E7D9F73B}"/>
            </a:ext>
          </a:extLst>
        </xdr:cNvPr>
        <xdr:cNvSpPr/>
      </xdr:nvSpPr>
      <xdr:spPr>
        <a:xfrm>
          <a:off x="3702050" y="102994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13733</xdr:rowOff>
    </xdr:from>
    <xdr:ext cx="736600" cy="259045"/>
    <xdr:sp macro="" textlink="">
      <xdr:nvSpPr>
        <xdr:cNvPr id="151" name="テキスト ボックス 150">
          <a:extLst>
            <a:ext uri="{FF2B5EF4-FFF2-40B4-BE49-F238E27FC236}">
              <a16:creationId xmlns:a16="http://schemas.microsoft.com/office/drawing/2014/main" id="{F2B4DAF3-C13E-418D-9142-4872A6D3E756}"/>
            </a:ext>
          </a:extLst>
        </xdr:cNvPr>
        <xdr:cNvSpPr txBox="1"/>
      </xdr:nvSpPr>
      <xdr:spPr>
        <a:xfrm>
          <a:off x="3409950" y="1007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56134</xdr:rowOff>
    </xdr:from>
    <xdr:to>
      <xdr:col>15</xdr:col>
      <xdr:colOff>133350</xdr:colOff>
      <xdr:row>64</xdr:row>
      <xdr:rowOff>157734</xdr:rowOff>
    </xdr:to>
    <xdr:sp macro="" textlink="">
      <xdr:nvSpPr>
        <xdr:cNvPr id="152" name="楕円 151">
          <a:extLst>
            <a:ext uri="{FF2B5EF4-FFF2-40B4-BE49-F238E27FC236}">
              <a16:creationId xmlns:a16="http://schemas.microsoft.com/office/drawing/2014/main" id="{939BDF21-3707-44A0-A384-28AD40F9D910}"/>
            </a:ext>
          </a:extLst>
        </xdr:cNvPr>
        <xdr:cNvSpPr/>
      </xdr:nvSpPr>
      <xdr:spPr>
        <a:xfrm>
          <a:off x="2889250" y="1078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142511</xdr:rowOff>
    </xdr:from>
    <xdr:ext cx="762000" cy="259045"/>
    <xdr:sp macro="" textlink="">
      <xdr:nvSpPr>
        <xdr:cNvPr id="153" name="テキスト ボックス 152">
          <a:extLst>
            <a:ext uri="{FF2B5EF4-FFF2-40B4-BE49-F238E27FC236}">
              <a16:creationId xmlns:a16="http://schemas.microsoft.com/office/drawing/2014/main" id="{AFDADEC2-DCD6-4CBA-92E4-1120615CC432}"/>
            </a:ext>
          </a:extLst>
        </xdr:cNvPr>
        <xdr:cNvSpPr txBox="1"/>
      </xdr:nvSpPr>
      <xdr:spPr>
        <a:xfrm>
          <a:off x="2597150" y="1087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123698</xdr:rowOff>
    </xdr:from>
    <xdr:to>
      <xdr:col>11</xdr:col>
      <xdr:colOff>82550</xdr:colOff>
      <xdr:row>65</xdr:row>
      <xdr:rowOff>53848</xdr:rowOff>
    </xdr:to>
    <xdr:sp macro="" textlink="">
      <xdr:nvSpPr>
        <xdr:cNvPr id="154" name="楕円 153">
          <a:extLst>
            <a:ext uri="{FF2B5EF4-FFF2-40B4-BE49-F238E27FC236}">
              <a16:creationId xmlns:a16="http://schemas.microsoft.com/office/drawing/2014/main" id="{EED0232C-ECCA-4A77-B6C4-8CED4221341F}"/>
            </a:ext>
          </a:extLst>
        </xdr:cNvPr>
        <xdr:cNvSpPr/>
      </xdr:nvSpPr>
      <xdr:spPr>
        <a:xfrm>
          <a:off x="2095500" y="1085265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38625</xdr:rowOff>
    </xdr:from>
    <xdr:ext cx="762000" cy="259045"/>
    <xdr:sp macro="" textlink="">
      <xdr:nvSpPr>
        <xdr:cNvPr id="155" name="テキスト ボックス 154">
          <a:extLst>
            <a:ext uri="{FF2B5EF4-FFF2-40B4-BE49-F238E27FC236}">
              <a16:creationId xmlns:a16="http://schemas.microsoft.com/office/drawing/2014/main" id="{4818B32E-D041-48A4-8E24-8DA49FE6D3C1}"/>
            </a:ext>
          </a:extLst>
        </xdr:cNvPr>
        <xdr:cNvSpPr txBox="1"/>
      </xdr:nvSpPr>
      <xdr:spPr>
        <a:xfrm>
          <a:off x="1784350" y="1093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6" name="楕円 155">
          <a:extLst>
            <a:ext uri="{FF2B5EF4-FFF2-40B4-BE49-F238E27FC236}">
              <a16:creationId xmlns:a16="http://schemas.microsoft.com/office/drawing/2014/main" id="{A58177EF-B685-4BD7-8C0B-D8EB730DBBB5}"/>
            </a:ext>
          </a:extLst>
        </xdr:cNvPr>
        <xdr:cNvSpPr/>
      </xdr:nvSpPr>
      <xdr:spPr>
        <a:xfrm>
          <a:off x="1282700" y="1072134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57" name="テキスト ボックス 156">
          <a:extLst>
            <a:ext uri="{FF2B5EF4-FFF2-40B4-BE49-F238E27FC236}">
              <a16:creationId xmlns:a16="http://schemas.microsoft.com/office/drawing/2014/main" id="{A83326E1-FBE2-4B97-B8AD-46E74F2D5585}"/>
            </a:ext>
          </a:extLst>
        </xdr:cNvPr>
        <xdr:cNvSpPr txBox="1"/>
      </xdr:nvSpPr>
      <xdr:spPr>
        <a:xfrm>
          <a:off x="971550" y="1080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D00275E6-45B6-42A6-A87B-9A92CE87C5BC}"/>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8259FCF0-A701-4A17-B986-C5030F08F3EC}"/>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4E67D729-35CE-4166-B885-ADC94B1E807A}"/>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[364,072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52121876-A66E-4B60-A3F9-E8423450304B}"/>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6DFC4D9B-D57A-4CA5-B722-8A5F4888AEA1}"/>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34BB5615-9A5F-4421-BFF4-18FF351E7687}"/>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C1FFCC80-B857-4295-8BE1-B5B579A8AD0C}"/>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47523FE4-B76B-412F-A9BA-DAC52BE76A0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9AF9C14D-BB22-40D5-8068-7D8472251C28}"/>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AA96B0EA-CFD3-421D-A997-CC4F058FDDDF}"/>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2A8D58E7-D159-42E4-A1A7-B3BF01B0729C}"/>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A9449ABF-C084-4F71-81E0-09BE0B162055}"/>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4141A61-E43B-4980-8236-D04B8FE01C0D}"/>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人件費は、育児休暇取得職員の増加により職員給が</a:t>
          </a:r>
          <a:r>
            <a:rPr kumimoji="1" lang="en-US" altLang="ja-JP" sz="1100">
              <a:solidFill>
                <a:schemeClr val="dk1"/>
              </a:solidFill>
              <a:effectLst/>
              <a:latin typeface="+mn-lt"/>
              <a:ea typeface="+mn-ea"/>
              <a:cs typeface="+mn-cs"/>
            </a:rPr>
            <a:t>50,706</a:t>
          </a:r>
          <a:r>
            <a:rPr kumimoji="1" lang="ja-JP" altLang="ja-JP" sz="1100">
              <a:solidFill>
                <a:schemeClr val="dk1"/>
              </a:solidFill>
              <a:effectLst/>
              <a:latin typeface="+mn-lt"/>
              <a:ea typeface="+mn-ea"/>
              <a:cs typeface="+mn-cs"/>
            </a:rPr>
            <a:t>千円減額となったが、令和３年度に完成した子育て支援センターなどで会計年度任用職員（パートタイム）が増えたことにより職員給以外の人件費は増額している。業務量に応じた職員の適正化を図っていく。</a:t>
          </a:r>
          <a:endParaRPr lang="ja-JP" altLang="ja-JP" sz="1400">
            <a:effectLst/>
          </a:endParaRPr>
        </a:p>
        <a:p>
          <a:r>
            <a:rPr kumimoji="1" lang="ja-JP" altLang="ja-JP" sz="1100">
              <a:solidFill>
                <a:schemeClr val="dk1"/>
              </a:solidFill>
              <a:effectLst/>
              <a:latin typeface="+mn-lt"/>
              <a:ea typeface="+mn-ea"/>
              <a:cs typeface="+mn-cs"/>
            </a:rPr>
            <a:t>また物件費については、成田空港機能強化関連事業により増額しており、事業完了までは費用の平準化を図り行政サービスを提供していく。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DF2E5ADE-D023-4515-96A4-853BDF39DA5E}"/>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AD4D3AC6-5968-4C50-8619-25053C63C599}"/>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E03BDCE8-5508-4843-A875-8D4DD67B1E82}"/>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6315CFDD-0051-4194-A73D-A88AF058DA6C}"/>
            </a:ext>
          </a:extLst>
        </xdr:cNvPr>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8FAE26CC-EB84-4849-B0AA-C6156843D01A}"/>
            </a:ext>
          </a:extLst>
        </xdr:cNvPr>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56E17B7F-80D6-4779-825C-D09CB15BA17B}"/>
            </a:ext>
          </a:extLst>
        </xdr:cNvPr>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CD154634-328D-45C7-989E-5640AD3BF9D6}"/>
            </a:ext>
          </a:extLst>
        </xdr:cNvPr>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2F14A88B-062E-4FA1-8407-76BF30DE5653}"/>
            </a:ext>
          </a:extLst>
        </xdr:cNvPr>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55AE5A0F-F830-41CA-A378-7C641BBA3EE7}"/>
            </a:ext>
          </a:extLst>
        </xdr:cNvPr>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289B2EC4-73A6-45E9-A510-832F88461FFA}"/>
            </a:ext>
          </a:extLst>
        </xdr:cNvPr>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927F1100-BDFB-46B2-BF67-DE2A7904A3EA}"/>
            </a:ext>
          </a:extLst>
        </xdr:cNvPr>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6C5F4634-289D-4CE0-9634-E47F5D3C78A9}"/>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B5F6DC8D-F999-4960-999C-B22D89E68B2A}"/>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E520B2BF-1BBF-4C35-8FCD-4F4B7CE4F665}"/>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EAAE3003-A338-4DBB-A200-50A819ED8A74}"/>
            </a:ext>
          </a:extLst>
        </xdr:cNvPr>
        <xdr:cNvCxnSpPr/>
      </xdr:nvCxnSpPr>
      <xdr:spPr>
        <a:xfrm flipV="1">
          <a:off x="4514850" y="13521582"/>
          <a:ext cx="0" cy="1232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B872E50-93CE-401B-995D-4B8FC426B28D}"/>
            </a:ext>
          </a:extLst>
        </xdr:cNvPr>
        <xdr:cNvSpPr txBox="1"/>
      </xdr:nvSpPr>
      <xdr:spPr>
        <a:xfrm>
          <a:off x="4584700" y="1472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76200142-C7E4-4F51-8933-296DC42E1F55}"/>
            </a:ext>
          </a:extLst>
        </xdr:cNvPr>
        <xdr:cNvCxnSpPr/>
      </xdr:nvCxnSpPr>
      <xdr:spPr>
        <a:xfrm>
          <a:off x="4425950" y="147543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95647F20-A03E-4FDC-B82A-2E9D14CAFB48}"/>
            </a:ext>
          </a:extLst>
        </xdr:cNvPr>
        <xdr:cNvSpPr txBox="1"/>
      </xdr:nvSpPr>
      <xdr:spPr>
        <a:xfrm>
          <a:off x="4584700" y="1326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BF2EAFED-1EFA-45D6-90D8-40311AF70021}"/>
            </a:ext>
          </a:extLst>
        </xdr:cNvPr>
        <xdr:cNvCxnSpPr/>
      </xdr:nvCxnSpPr>
      <xdr:spPr>
        <a:xfrm>
          <a:off x="4425950" y="135215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18676</xdr:rowOff>
    </xdr:from>
    <xdr:to>
      <xdr:col>23</xdr:col>
      <xdr:colOff>133350</xdr:colOff>
      <xdr:row>83</xdr:row>
      <xdr:rowOff>46656</xdr:rowOff>
    </xdr:to>
    <xdr:cxnSp macro="">
      <xdr:nvCxnSpPr>
        <xdr:cNvPr id="190" name="直線コネクタ 189">
          <a:extLst>
            <a:ext uri="{FF2B5EF4-FFF2-40B4-BE49-F238E27FC236}">
              <a16:creationId xmlns:a16="http://schemas.microsoft.com/office/drawing/2014/main" id="{C3F92D83-9E56-4A34-BD43-F8BA07AB6094}"/>
            </a:ext>
          </a:extLst>
        </xdr:cNvPr>
        <xdr:cNvCxnSpPr/>
      </xdr:nvCxnSpPr>
      <xdr:spPr>
        <a:xfrm>
          <a:off x="3752850" y="13932796"/>
          <a:ext cx="762000" cy="2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153940</xdr:rowOff>
    </xdr:from>
    <xdr:ext cx="762000" cy="259045"/>
    <xdr:sp macro="" textlink="">
      <xdr:nvSpPr>
        <xdr:cNvPr id="191" name="人件費・物件費等の状況平均値テキスト">
          <a:extLst>
            <a:ext uri="{FF2B5EF4-FFF2-40B4-BE49-F238E27FC236}">
              <a16:creationId xmlns:a16="http://schemas.microsoft.com/office/drawing/2014/main" id="{6286E2EF-F094-403B-BB8A-5686673A8E1E}"/>
            </a:ext>
          </a:extLst>
        </xdr:cNvPr>
        <xdr:cNvSpPr txBox="1"/>
      </xdr:nvSpPr>
      <xdr:spPr>
        <a:xfrm>
          <a:off x="4584700" y="137327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EEAE8E74-7884-4A78-AF37-55E31C98A74F}"/>
            </a:ext>
          </a:extLst>
        </xdr:cNvPr>
        <xdr:cNvSpPr/>
      </xdr:nvSpPr>
      <xdr:spPr>
        <a:xfrm>
          <a:off x="4464050" y="138838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90745</xdr:rowOff>
    </xdr:from>
    <xdr:to>
      <xdr:col>19</xdr:col>
      <xdr:colOff>133350</xdr:colOff>
      <xdr:row>83</xdr:row>
      <xdr:rowOff>18676</xdr:rowOff>
    </xdr:to>
    <xdr:cxnSp macro="">
      <xdr:nvCxnSpPr>
        <xdr:cNvPr id="193" name="直線コネクタ 192">
          <a:extLst>
            <a:ext uri="{FF2B5EF4-FFF2-40B4-BE49-F238E27FC236}">
              <a16:creationId xmlns:a16="http://schemas.microsoft.com/office/drawing/2014/main" id="{11D987A7-CA76-47C1-8DFA-6FB071EB0766}"/>
            </a:ext>
          </a:extLst>
        </xdr:cNvPr>
        <xdr:cNvCxnSpPr/>
      </xdr:nvCxnSpPr>
      <xdr:spPr>
        <a:xfrm>
          <a:off x="2940050" y="13837225"/>
          <a:ext cx="812800" cy="9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60DD8253-E10C-453C-A286-036E76F334CE}"/>
            </a:ext>
          </a:extLst>
        </xdr:cNvPr>
        <xdr:cNvSpPr/>
      </xdr:nvSpPr>
      <xdr:spPr>
        <a:xfrm>
          <a:off x="3702050" y="13857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51249</xdr:rowOff>
    </xdr:from>
    <xdr:ext cx="736600" cy="259045"/>
    <xdr:sp macro="" textlink="">
      <xdr:nvSpPr>
        <xdr:cNvPr id="195" name="テキスト ボックス 194">
          <a:extLst>
            <a:ext uri="{FF2B5EF4-FFF2-40B4-BE49-F238E27FC236}">
              <a16:creationId xmlns:a16="http://schemas.microsoft.com/office/drawing/2014/main" id="{44C145A5-D003-4DBF-BD89-18F179BC2B56}"/>
            </a:ext>
          </a:extLst>
        </xdr:cNvPr>
        <xdr:cNvSpPr txBox="1"/>
      </xdr:nvSpPr>
      <xdr:spPr>
        <a:xfrm>
          <a:off x="3409950" y="13630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6034</xdr:rowOff>
    </xdr:from>
    <xdr:to>
      <xdr:col>15</xdr:col>
      <xdr:colOff>82550</xdr:colOff>
      <xdr:row>82</xdr:row>
      <xdr:rowOff>90745</xdr:rowOff>
    </xdr:to>
    <xdr:cxnSp macro="">
      <xdr:nvCxnSpPr>
        <xdr:cNvPr id="196" name="直線コネクタ 195">
          <a:extLst>
            <a:ext uri="{FF2B5EF4-FFF2-40B4-BE49-F238E27FC236}">
              <a16:creationId xmlns:a16="http://schemas.microsoft.com/office/drawing/2014/main" id="{7A14D1A0-C571-4C47-8EFC-1FC6C60411C1}"/>
            </a:ext>
          </a:extLst>
        </xdr:cNvPr>
        <xdr:cNvCxnSpPr/>
      </xdr:nvCxnSpPr>
      <xdr:spPr>
        <a:xfrm>
          <a:off x="2127250" y="13752514"/>
          <a:ext cx="812800" cy="8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B442DC5B-06CF-4E5A-AA2D-9D96B984E2E0}"/>
            </a:ext>
          </a:extLst>
        </xdr:cNvPr>
        <xdr:cNvSpPr/>
      </xdr:nvSpPr>
      <xdr:spPr>
        <a:xfrm>
          <a:off x="2889250" y="138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1D825061-21D4-4408-9AF9-902C663E4E01}"/>
            </a:ext>
          </a:extLst>
        </xdr:cNvPr>
        <xdr:cNvSpPr txBox="1"/>
      </xdr:nvSpPr>
      <xdr:spPr>
        <a:xfrm>
          <a:off x="2597150" y="1389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144276</xdr:rowOff>
    </xdr:from>
    <xdr:to>
      <xdr:col>11</xdr:col>
      <xdr:colOff>31750</xdr:colOff>
      <xdr:row>82</xdr:row>
      <xdr:rowOff>6034</xdr:rowOff>
    </xdr:to>
    <xdr:cxnSp macro="">
      <xdr:nvCxnSpPr>
        <xdr:cNvPr id="199" name="直線コネクタ 198">
          <a:extLst>
            <a:ext uri="{FF2B5EF4-FFF2-40B4-BE49-F238E27FC236}">
              <a16:creationId xmlns:a16="http://schemas.microsoft.com/office/drawing/2014/main" id="{A9898F84-AC07-4308-9EBC-000598D5223D}"/>
            </a:ext>
          </a:extLst>
        </xdr:cNvPr>
        <xdr:cNvCxnSpPr/>
      </xdr:nvCxnSpPr>
      <xdr:spPr>
        <a:xfrm>
          <a:off x="1333500" y="13723116"/>
          <a:ext cx="79375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AAC5982D-0542-4305-B106-6769EB154416}"/>
            </a:ext>
          </a:extLst>
        </xdr:cNvPr>
        <xdr:cNvSpPr/>
      </xdr:nvSpPr>
      <xdr:spPr>
        <a:xfrm>
          <a:off x="2095500" y="137496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0A2817BB-5DCB-43DF-87CF-BA243F5465A5}"/>
            </a:ext>
          </a:extLst>
        </xdr:cNvPr>
        <xdr:cNvSpPr txBox="1"/>
      </xdr:nvSpPr>
      <xdr:spPr>
        <a:xfrm>
          <a:off x="1784350" y="13836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97635C60-963B-4361-971E-0801A6BBC480}"/>
            </a:ext>
          </a:extLst>
        </xdr:cNvPr>
        <xdr:cNvSpPr/>
      </xdr:nvSpPr>
      <xdr:spPr>
        <a:xfrm>
          <a:off x="1282700" y="1372979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D6C6BC1C-84DE-417B-AACA-58A9FBF97B64}"/>
            </a:ext>
          </a:extLst>
        </xdr:cNvPr>
        <xdr:cNvSpPr txBox="1"/>
      </xdr:nvSpPr>
      <xdr:spPr>
        <a:xfrm>
          <a:off x="971550" y="1381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282FB5F-7849-435D-BC4F-DBE9C70E422E}"/>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CB3DF43E-7EAE-4308-BDF1-71B2B1042390}"/>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EAE0EFC5-A797-4D7E-A02A-BAF3D3237153}"/>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4D98FBD8-6AA7-4007-AD19-FCE8E90B71C3}"/>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AFAF03AF-3290-462E-BA9B-17DA0A2180D2}"/>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167306</xdr:rowOff>
    </xdr:from>
    <xdr:to>
      <xdr:col>23</xdr:col>
      <xdr:colOff>184150</xdr:colOff>
      <xdr:row>83</xdr:row>
      <xdr:rowOff>97456</xdr:rowOff>
    </xdr:to>
    <xdr:sp macro="" textlink="">
      <xdr:nvSpPr>
        <xdr:cNvPr id="209" name="楕円 208">
          <a:extLst>
            <a:ext uri="{FF2B5EF4-FFF2-40B4-BE49-F238E27FC236}">
              <a16:creationId xmlns:a16="http://schemas.microsoft.com/office/drawing/2014/main" id="{89425207-C245-4557-BB1A-F119944F23A6}"/>
            </a:ext>
          </a:extLst>
        </xdr:cNvPr>
        <xdr:cNvSpPr/>
      </xdr:nvSpPr>
      <xdr:spPr>
        <a:xfrm>
          <a:off x="4464050" y="139137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139383</xdr:rowOff>
    </xdr:from>
    <xdr:ext cx="762000" cy="259045"/>
    <xdr:sp macro="" textlink="">
      <xdr:nvSpPr>
        <xdr:cNvPr id="210" name="人件費・物件費等の状況該当値テキスト">
          <a:extLst>
            <a:ext uri="{FF2B5EF4-FFF2-40B4-BE49-F238E27FC236}">
              <a16:creationId xmlns:a16="http://schemas.microsoft.com/office/drawing/2014/main" id="{BE249DA6-CDC1-4C7A-A398-3D9C6C198B89}"/>
            </a:ext>
          </a:extLst>
        </xdr:cNvPr>
        <xdr:cNvSpPr txBox="1"/>
      </xdr:nvSpPr>
      <xdr:spPr>
        <a:xfrm>
          <a:off x="4584700" y="1388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139326</xdr:rowOff>
    </xdr:from>
    <xdr:to>
      <xdr:col>19</xdr:col>
      <xdr:colOff>184150</xdr:colOff>
      <xdr:row>83</xdr:row>
      <xdr:rowOff>69476</xdr:rowOff>
    </xdr:to>
    <xdr:sp macro="" textlink="">
      <xdr:nvSpPr>
        <xdr:cNvPr id="211" name="楕円 210">
          <a:extLst>
            <a:ext uri="{FF2B5EF4-FFF2-40B4-BE49-F238E27FC236}">
              <a16:creationId xmlns:a16="http://schemas.microsoft.com/office/drawing/2014/main" id="{7D7C63E0-8882-4472-84EC-2A59A645A0B5}"/>
            </a:ext>
          </a:extLst>
        </xdr:cNvPr>
        <xdr:cNvSpPr/>
      </xdr:nvSpPr>
      <xdr:spPr>
        <a:xfrm>
          <a:off x="3702050" y="13885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54253</xdr:rowOff>
    </xdr:from>
    <xdr:ext cx="736600" cy="259045"/>
    <xdr:sp macro="" textlink="">
      <xdr:nvSpPr>
        <xdr:cNvPr id="212" name="テキスト ボックス 211">
          <a:extLst>
            <a:ext uri="{FF2B5EF4-FFF2-40B4-BE49-F238E27FC236}">
              <a16:creationId xmlns:a16="http://schemas.microsoft.com/office/drawing/2014/main" id="{C1D9B30B-3C3A-4A72-BAEC-143648DEDF5F}"/>
            </a:ext>
          </a:extLst>
        </xdr:cNvPr>
        <xdr:cNvSpPr txBox="1"/>
      </xdr:nvSpPr>
      <xdr:spPr>
        <a:xfrm>
          <a:off x="3409950" y="13968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39945</xdr:rowOff>
    </xdr:from>
    <xdr:to>
      <xdr:col>15</xdr:col>
      <xdr:colOff>133350</xdr:colOff>
      <xdr:row>82</xdr:row>
      <xdr:rowOff>141545</xdr:rowOff>
    </xdr:to>
    <xdr:sp macro="" textlink="">
      <xdr:nvSpPr>
        <xdr:cNvPr id="213" name="楕円 212">
          <a:extLst>
            <a:ext uri="{FF2B5EF4-FFF2-40B4-BE49-F238E27FC236}">
              <a16:creationId xmlns:a16="http://schemas.microsoft.com/office/drawing/2014/main" id="{05A40ACC-EBA7-468C-A1D0-FE5300D771B0}"/>
            </a:ext>
          </a:extLst>
        </xdr:cNvPr>
        <xdr:cNvSpPr/>
      </xdr:nvSpPr>
      <xdr:spPr>
        <a:xfrm>
          <a:off x="2889250" y="1378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151722</xdr:rowOff>
    </xdr:from>
    <xdr:ext cx="762000" cy="259045"/>
    <xdr:sp macro="" textlink="">
      <xdr:nvSpPr>
        <xdr:cNvPr id="214" name="テキスト ボックス 213">
          <a:extLst>
            <a:ext uri="{FF2B5EF4-FFF2-40B4-BE49-F238E27FC236}">
              <a16:creationId xmlns:a16="http://schemas.microsoft.com/office/drawing/2014/main" id="{B8D5B505-F1AF-4A23-A472-25170810486B}"/>
            </a:ext>
          </a:extLst>
        </xdr:cNvPr>
        <xdr:cNvSpPr txBox="1"/>
      </xdr:nvSpPr>
      <xdr:spPr>
        <a:xfrm>
          <a:off x="2597150" y="1356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126684</xdr:rowOff>
    </xdr:from>
    <xdr:to>
      <xdr:col>11</xdr:col>
      <xdr:colOff>82550</xdr:colOff>
      <xdr:row>82</xdr:row>
      <xdr:rowOff>56834</xdr:rowOff>
    </xdr:to>
    <xdr:sp macro="" textlink="">
      <xdr:nvSpPr>
        <xdr:cNvPr id="215" name="楕円 214">
          <a:extLst>
            <a:ext uri="{FF2B5EF4-FFF2-40B4-BE49-F238E27FC236}">
              <a16:creationId xmlns:a16="http://schemas.microsoft.com/office/drawing/2014/main" id="{D8940073-67F5-48D8-8DA7-51232A08FDCB}"/>
            </a:ext>
          </a:extLst>
        </xdr:cNvPr>
        <xdr:cNvSpPr/>
      </xdr:nvSpPr>
      <xdr:spPr>
        <a:xfrm>
          <a:off x="2095500" y="1370552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67011</xdr:rowOff>
    </xdr:from>
    <xdr:ext cx="762000" cy="259045"/>
    <xdr:sp macro="" textlink="">
      <xdr:nvSpPr>
        <xdr:cNvPr id="216" name="テキスト ボックス 215">
          <a:extLst>
            <a:ext uri="{FF2B5EF4-FFF2-40B4-BE49-F238E27FC236}">
              <a16:creationId xmlns:a16="http://schemas.microsoft.com/office/drawing/2014/main" id="{CAA61185-ABED-4754-ACAD-9999C8E54A9A}"/>
            </a:ext>
          </a:extLst>
        </xdr:cNvPr>
        <xdr:cNvSpPr txBox="1"/>
      </xdr:nvSpPr>
      <xdr:spPr>
        <a:xfrm>
          <a:off x="1784350" y="1347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93476</xdr:rowOff>
    </xdr:from>
    <xdr:to>
      <xdr:col>7</xdr:col>
      <xdr:colOff>31750</xdr:colOff>
      <xdr:row>82</xdr:row>
      <xdr:rowOff>23626</xdr:rowOff>
    </xdr:to>
    <xdr:sp macro="" textlink="">
      <xdr:nvSpPr>
        <xdr:cNvPr id="217" name="楕円 216">
          <a:extLst>
            <a:ext uri="{FF2B5EF4-FFF2-40B4-BE49-F238E27FC236}">
              <a16:creationId xmlns:a16="http://schemas.microsoft.com/office/drawing/2014/main" id="{B5A4CECA-05FF-47DC-968A-44AD211AC1DE}"/>
            </a:ext>
          </a:extLst>
        </xdr:cNvPr>
        <xdr:cNvSpPr/>
      </xdr:nvSpPr>
      <xdr:spPr>
        <a:xfrm>
          <a:off x="1282700" y="1367231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33803</xdr:rowOff>
    </xdr:from>
    <xdr:ext cx="762000" cy="259045"/>
    <xdr:sp macro="" textlink="">
      <xdr:nvSpPr>
        <xdr:cNvPr id="218" name="テキスト ボックス 217">
          <a:extLst>
            <a:ext uri="{FF2B5EF4-FFF2-40B4-BE49-F238E27FC236}">
              <a16:creationId xmlns:a16="http://schemas.microsoft.com/office/drawing/2014/main" id="{CEB7366B-3B60-4EA2-9620-E835A0961D7D}"/>
            </a:ext>
          </a:extLst>
        </xdr:cNvPr>
        <xdr:cNvSpPr txBox="1"/>
      </xdr:nvSpPr>
      <xdr:spPr>
        <a:xfrm>
          <a:off x="971550" y="1344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FE989443-C309-4515-8DC4-AA2E6F3A1DFD}"/>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24983D42-2F92-4522-BF88-7BFEFC85F1B6}"/>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902759E9-C7DA-4262-A85C-47AD66AC4DBD}"/>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65C3FA26-4872-408A-8917-5A091927D90C}"/>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48BF8ACC-5C40-47AA-90C7-33048B1770BB}"/>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B1F22D83-CEB7-4073-B775-44228D8CBEFA}"/>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E283A07D-3071-45F0-851E-4775A00461DD}"/>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4FEC2551-C3B9-4F08-8EB9-D9B5ACC57C22}"/>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1367D295-7449-4126-9C80-71BEF609C6C4}"/>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A31F387F-5102-4B54-9D0B-BC6921084D23}"/>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5B9D99-2403-41B1-AE15-9C7094582101}"/>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D002B02E-9C06-45AF-B5B0-A1E206EDB0FE}"/>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A904F378-75E5-4258-AFF9-3A6DCE4495E5}"/>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ポイント低くなったものの、類似団体内平均と比べると</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ポイントと依然高い数値を示している。これは、国家公務員と比べ高卒</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年、高卒</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年以上の寄与率が高く、７級職の高卒</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年以上の職員が多いためである。人事評価制度などにより給与水準の適正化を図る。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F07ACC76-B850-45A9-AF35-01185A08295A}"/>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EC68FA9E-F29F-41C0-8C81-9854838D4E8A}"/>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7A44A2A4-D920-4EB8-9B79-61AC2254FAF1}"/>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795AD7A5-4279-4AEA-9B09-53DD99F7C58B}"/>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712E8704-06F8-4657-A185-0D570CC95C6B}"/>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41878B70-746C-4481-BFFF-6A036E9B4C66}"/>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4FE7F3EB-B4A8-41ED-94EB-1C8AB1D9D01E}"/>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53BA2FFD-FCD9-437A-9098-96731A6D25F9}"/>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24C932A2-6A41-49FF-BBDE-2CFE4BBA90C4}"/>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4959C189-DB3A-469D-BB83-CAD55433C42C}"/>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79EBA6BE-0EAF-414F-90AB-F0EB8BC8C651}"/>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A3C48866-8B6B-465B-AA54-B7F019DE0883}"/>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EB174AA8-C77A-4986-BCB6-41CFAB3FBEB1}"/>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8D1ACD95-02BC-4999-A783-4B096CBF9B19}"/>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5FD1EEE8-C89A-4166-93AC-DC81DF81D9C1}"/>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170604</xdr:rowOff>
    </xdr:from>
    <xdr:to>
      <xdr:col>81</xdr:col>
      <xdr:colOff>44450</xdr:colOff>
      <xdr:row>88</xdr:row>
      <xdr:rowOff>160866</xdr:rowOff>
    </xdr:to>
    <xdr:cxnSp macro="">
      <xdr:nvCxnSpPr>
        <xdr:cNvPr id="247" name="直線コネクタ 246">
          <a:extLst>
            <a:ext uri="{FF2B5EF4-FFF2-40B4-BE49-F238E27FC236}">
              <a16:creationId xmlns:a16="http://schemas.microsoft.com/office/drawing/2014/main" id="{07A9C6F6-5B65-4BF0-8451-73CC3C4CF6D4}"/>
            </a:ext>
          </a:extLst>
        </xdr:cNvPr>
        <xdr:cNvCxnSpPr/>
      </xdr:nvCxnSpPr>
      <xdr:spPr>
        <a:xfrm flipV="1">
          <a:off x="15474950" y="13749444"/>
          <a:ext cx="0" cy="1163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48" name="給与水準   （国との比較）最小値テキスト">
          <a:extLst>
            <a:ext uri="{FF2B5EF4-FFF2-40B4-BE49-F238E27FC236}">
              <a16:creationId xmlns:a16="http://schemas.microsoft.com/office/drawing/2014/main" id="{1466FEC8-F63C-41E0-A80C-DBE3792BE3FA}"/>
            </a:ext>
          </a:extLst>
        </xdr:cNvPr>
        <xdr:cNvSpPr txBox="1"/>
      </xdr:nvSpPr>
      <xdr:spPr>
        <a:xfrm>
          <a:off x="15563850" y="148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49" name="直線コネクタ 248">
          <a:extLst>
            <a:ext uri="{FF2B5EF4-FFF2-40B4-BE49-F238E27FC236}">
              <a16:creationId xmlns:a16="http://schemas.microsoft.com/office/drawing/2014/main" id="{FBE7C502-9BA3-47F9-A57C-49DF8A603AE3}"/>
            </a:ext>
          </a:extLst>
        </xdr:cNvPr>
        <xdr:cNvCxnSpPr/>
      </xdr:nvCxnSpPr>
      <xdr:spPr>
        <a:xfrm>
          <a:off x="15405100" y="14913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85531</xdr:rowOff>
    </xdr:from>
    <xdr:ext cx="762000" cy="259045"/>
    <xdr:sp macro="" textlink="">
      <xdr:nvSpPr>
        <xdr:cNvPr id="250" name="給与水準   （国との比較）最大値テキスト">
          <a:extLst>
            <a:ext uri="{FF2B5EF4-FFF2-40B4-BE49-F238E27FC236}">
              <a16:creationId xmlns:a16="http://schemas.microsoft.com/office/drawing/2014/main" id="{DAFDE76E-FD70-470A-AEEB-491C2A48CC50}"/>
            </a:ext>
          </a:extLst>
        </xdr:cNvPr>
        <xdr:cNvSpPr txBox="1"/>
      </xdr:nvSpPr>
      <xdr:spPr>
        <a:xfrm>
          <a:off x="15563850" y="13496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170604</xdr:rowOff>
    </xdr:from>
    <xdr:to>
      <xdr:col>81</xdr:col>
      <xdr:colOff>133350</xdr:colOff>
      <xdr:row>81</xdr:row>
      <xdr:rowOff>170604</xdr:rowOff>
    </xdr:to>
    <xdr:cxnSp macro="">
      <xdr:nvCxnSpPr>
        <xdr:cNvPr id="251" name="直線コネクタ 250">
          <a:extLst>
            <a:ext uri="{FF2B5EF4-FFF2-40B4-BE49-F238E27FC236}">
              <a16:creationId xmlns:a16="http://schemas.microsoft.com/office/drawing/2014/main" id="{0F705D49-C121-488A-A582-55BB6E22DB13}"/>
            </a:ext>
          </a:extLst>
        </xdr:cNvPr>
        <xdr:cNvCxnSpPr/>
      </xdr:nvCxnSpPr>
      <xdr:spPr>
        <a:xfrm>
          <a:off x="15405100" y="137494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160866</xdr:rowOff>
    </xdr:from>
    <xdr:to>
      <xdr:col>81</xdr:col>
      <xdr:colOff>44450</xdr:colOff>
      <xdr:row>89</xdr:row>
      <xdr:rowOff>93980</xdr:rowOff>
    </xdr:to>
    <xdr:cxnSp macro="">
      <xdr:nvCxnSpPr>
        <xdr:cNvPr id="252" name="直線コネクタ 251">
          <a:extLst>
            <a:ext uri="{FF2B5EF4-FFF2-40B4-BE49-F238E27FC236}">
              <a16:creationId xmlns:a16="http://schemas.microsoft.com/office/drawing/2014/main" id="{57A51C00-C4E9-4BFA-A39B-C7D75DEC846F}"/>
            </a:ext>
          </a:extLst>
        </xdr:cNvPr>
        <xdr:cNvCxnSpPr/>
      </xdr:nvCxnSpPr>
      <xdr:spPr>
        <a:xfrm flipV="1">
          <a:off x="14712950" y="14913186"/>
          <a:ext cx="762000" cy="10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45738</xdr:rowOff>
    </xdr:from>
    <xdr:ext cx="762000" cy="259045"/>
    <xdr:sp macro="" textlink="">
      <xdr:nvSpPr>
        <xdr:cNvPr id="253" name="給与水準   （国との比較）平均値テキスト">
          <a:extLst>
            <a:ext uri="{FF2B5EF4-FFF2-40B4-BE49-F238E27FC236}">
              <a16:creationId xmlns:a16="http://schemas.microsoft.com/office/drawing/2014/main" id="{CD0FCBD8-3CEF-4D52-9C6A-6D90ED6DF483}"/>
            </a:ext>
          </a:extLst>
        </xdr:cNvPr>
        <xdr:cNvSpPr txBox="1"/>
      </xdr:nvSpPr>
      <xdr:spPr>
        <a:xfrm>
          <a:off x="15563850" y="14127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4" name="フローチャート: 判断 253">
          <a:extLst>
            <a:ext uri="{FF2B5EF4-FFF2-40B4-BE49-F238E27FC236}">
              <a16:creationId xmlns:a16="http://schemas.microsoft.com/office/drawing/2014/main" id="{25C80F3A-9829-4AF1-9E6A-85DD47B01AFB}"/>
            </a:ext>
          </a:extLst>
        </xdr:cNvPr>
        <xdr:cNvSpPr/>
      </xdr:nvSpPr>
      <xdr:spPr>
        <a:xfrm>
          <a:off x="15427960" y="1427861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61807</xdr:rowOff>
    </xdr:from>
    <xdr:to>
      <xdr:col>77</xdr:col>
      <xdr:colOff>44450</xdr:colOff>
      <xdr:row>89</xdr:row>
      <xdr:rowOff>93980</xdr:rowOff>
    </xdr:to>
    <xdr:cxnSp macro="">
      <xdr:nvCxnSpPr>
        <xdr:cNvPr id="255" name="直線コネクタ 254">
          <a:extLst>
            <a:ext uri="{FF2B5EF4-FFF2-40B4-BE49-F238E27FC236}">
              <a16:creationId xmlns:a16="http://schemas.microsoft.com/office/drawing/2014/main" id="{F7C7664D-27D0-4DCB-BBDF-1408BF6D982B}"/>
            </a:ext>
          </a:extLst>
        </xdr:cNvPr>
        <xdr:cNvCxnSpPr/>
      </xdr:nvCxnSpPr>
      <xdr:spPr>
        <a:xfrm>
          <a:off x="13903960" y="14981767"/>
          <a:ext cx="80899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45296</xdr:rowOff>
    </xdr:from>
    <xdr:to>
      <xdr:col>77</xdr:col>
      <xdr:colOff>95250</xdr:colOff>
      <xdr:row>85</xdr:row>
      <xdr:rowOff>146896</xdr:rowOff>
    </xdr:to>
    <xdr:sp macro="" textlink="">
      <xdr:nvSpPr>
        <xdr:cNvPr id="256" name="フローチャート: 判断 255">
          <a:extLst>
            <a:ext uri="{FF2B5EF4-FFF2-40B4-BE49-F238E27FC236}">
              <a16:creationId xmlns:a16="http://schemas.microsoft.com/office/drawing/2014/main" id="{05C0F73E-9F7A-43EC-AD0E-F5F96A9A5763}"/>
            </a:ext>
          </a:extLst>
        </xdr:cNvPr>
        <xdr:cNvSpPr/>
      </xdr:nvSpPr>
      <xdr:spPr>
        <a:xfrm>
          <a:off x="14665960" y="1429469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157073</xdr:rowOff>
    </xdr:from>
    <xdr:ext cx="736600" cy="259045"/>
    <xdr:sp macro="" textlink="">
      <xdr:nvSpPr>
        <xdr:cNvPr id="257" name="テキスト ボックス 256">
          <a:extLst>
            <a:ext uri="{FF2B5EF4-FFF2-40B4-BE49-F238E27FC236}">
              <a16:creationId xmlns:a16="http://schemas.microsoft.com/office/drawing/2014/main" id="{ACD42840-34F5-41AF-A79C-94F21F4E06D5}"/>
            </a:ext>
          </a:extLst>
        </xdr:cNvPr>
        <xdr:cNvSpPr txBox="1"/>
      </xdr:nvSpPr>
      <xdr:spPr>
        <a:xfrm>
          <a:off x="14370050" y="1407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89</xdr:row>
      <xdr:rowOff>61807</xdr:rowOff>
    </xdr:to>
    <xdr:cxnSp macro="">
      <xdr:nvCxnSpPr>
        <xdr:cNvPr id="258" name="直線コネクタ 257">
          <a:extLst>
            <a:ext uri="{FF2B5EF4-FFF2-40B4-BE49-F238E27FC236}">
              <a16:creationId xmlns:a16="http://schemas.microsoft.com/office/drawing/2014/main" id="{F2238915-C2D9-46E3-90AA-61FA032E7E83}"/>
            </a:ext>
          </a:extLst>
        </xdr:cNvPr>
        <xdr:cNvCxnSpPr/>
      </xdr:nvCxnSpPr>
      <xdr:spPr>
        <a:xfrm>
          <a:off x="13106400" y="14832754"/>
          <a:ext cx="797560" cy="14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A92A580F-BA7E-428B-80A4-4AA4A4CA1C57}"/>
            </a:ext>
          </a:extLst>
        </xdr:cNvPr>
        <xdr:cNvSpPr/>
      </xdr:nvSpPr>
      <xdr:spPr>
        <a:xfrm>
          <a:off x="13868400" y="143107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7329440A-E374-4FB1-B0D5-08CEBDF39DA0}"/>
            </a:ext>
          </a:extLst>
        </xdr:cNvPr>
        <xdr:cNvSpPr txBox="1"/>
      </xdr:nvSpPr>
      <xdr:spPr>
        <a:xfrm>
          <a:off x="13557250" y="1408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89</xdr:row>
      <xdr:rowOff>21589</xdr:rowOff>
    </xdr:to>
    <xdr:cxnSp macro="">
      <xdr:nvCxnSpPr>
        <xdr:cNvPr id="261" name="直線コネクタ 260">
          <a:extLst>
            <a:ext uri="{FF2B5EF4-FFF2-40B4-BE49-F238E27FC236}">
              <a16:creationId xmlns:a16="http://schemas.microsoft.com/office/drawing/2014/main" id="{7109AEB2-8B9B-4408-910B-736AABCA94BF}"/>
            </a:ext>
          </a:extLst>
        </xdr:cNvPr>
        <xdr:cNvCxnSpPr/>
      </xdr:nvCxnSpPr>
      <xdr:spPr>
        <a:xfrm flipV="1">
          <a:off x="12293600" y="14832754"/>
          <a:ext cx="812800" cy="10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AFBAC96E-472F-4A61-9EDB-3CC410B87338}"/>
            </a:ext>
          </a:extLst>
        </xdr:cNvPr>
        <xdr:cNvSpPr/>
      </xdr:nvSpPr>
      <xdr:spPr>
        <a:xfrm>
          <a:off x="13055600" y="1431078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a:extLst>
            <a:ext uri="{FF2B5EF4-FFF2-40B4-BE49-F238E27FC236}">
              <a16:creationId xmlns:a16="http://schemas.microsoft.com/office/drawing/2014/main" id="{30F80D7B-BB58-4844-B815-B76F152E3082}"/>
            </a:ext>
          </a:extLst>
        </xdr:cNvPr>
        <xdr:cNvSpPr txBox="1"/>
      </xdr:nvSpPr>
      <xdr:spPr>
        <a:xfrm>
          <a:off x="12763500" y="1408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5174A8EB-EC88-4092-8D49-FC9DF1B17E5C}"/>
            </a:ext>
          </a:extLst>
        </xdr:cNvPr>
        <xdr:cNvSpPr/>
      </xdr:nvSpPr>
      <xdr:spPr>
        <a:xfrm>
          <a:off x="12242800" y="14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id="{84A94F33-2B03-46B0-BD85-CABA97462BCB}"/>
            </a:ext>
          </a:extLst>
        </xdr:cNvPr>
        <xdr:cNvSpPr txBox="1"/>
      </xdr:nvSpPr>
      <xdr:spPr>
        <a:xfrm>
          <a:off x="11950700" y="14091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7F2830BB-E80F-43B2-9F96-301C8E9794DC}"/>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97E91469-3305-401F-8CB8-F5EC8F540EFD}"/>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4F6145DF-0563-4521-83EF-223D30FD8712}"/>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1785A399-3B97-420D-BDF8-CAE3DB14704C}"/>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5D258C2A-8FB0-49DE-9DE4-4D7E654B4698}"/>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110066</xdr:rowOff>
    </xdr:from>
    <xdr:to>
      <xdr:col>81</xdr:col>
      <xdr:colOff>95250</xdr:colOff>
      <xdr:row>89</xdr:row>
      <xdr:rowOff>40216</xdr:rowOff>
    </xdr:to>
    <xdr:sp macro="" textlink="">
      <xdr:nvSpPr>
        <xdr:cNvPr id="271" name="楕円 270">
          <a:extLst>
            <a:ext uri="{FF2B5EF4-FFF2-40B4-BE49-F238E27FC236}">
              <a16:creationId xmlns:a16="http://schemas.microsoft.com/office/drawing/2014/main" id="{BD30EB07-4A50-4EFB-B9A3-A3A0985C7C7E}"/>
            </a:ext>
          </a:extLst>
        </xdr:cNvPr>
        <xdr:cNvSpPr/>
      </xdr:nvSpPr>
      <xdr:spPr>
        <a:xfrm>
          <a:off x="15427960" y="1486238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5943</xdr:rowOff>
    </xdr:from>
    <xdr:ext cx="762000" cy="259045"/>
    <xdr:sp macro="" textlink="">
      <xdr:nvSpPr>
        <xdr:cNvPr id="272" name="給与水準   （国との比較）該当値テキスト">
          <a:extLst>
            <a:ext uri="{FF2B5EF4-FFF2-40B4-BE49-F238E27FC236}">
              <a16:creationId xmlns:a16="http://schemas.microsoft.com/office/drawing/2014/main" id="{4AB870FF-B5F0-4917-824A-A84BF6C71E8E}"/>
            </a:ext>
          </a:extLst>
        </xdr:cNvPr>
        <xdr:cNvSpPr txBox="1"/>
      </xdr:nvSpPr>
      <xdr:spPr>
        <a:xfrm>
          <a:off x="15563850" y="1475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43180</xdr:rowOff>
    </xdr:from>
    <xdr:to>
      <xdr:col>77</xdr:col>
      <xdr:colOff>95250</xdr:colOff>
      <xdr:row>89</xdr:row>
      <xdr:rowOff>144780</xdr:rowOff>
    </xdr:to>
    <xdr:sp macro="" textlink="">
      <xdr:nvSpPr>
        <xdr:cNvPr id="273" name="楕円 272">
          <a:extLst>
            <a:ext uri="{FF2B5EF4-FFF2-40B4-BE49-F238E27FC236}">
              <a16:creationId xmlns:a16="http://schemas.microsoft.com/office/drawing/2014/main" id="{DB1DE6B9-CFCD-4585-A0BA-9733CE406B43}"/>
            </a:ext>
          </a:extLst>
        </xdr:cNvPr>
        <xdr:cNvSpPr/>
      </xdr:nvSpPr>
      <xdr:spPr>
        <a:xfrm>
          <a:off x="14665960" y="149631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129557</xdr:rowOff>
    </xdr:from>
    <xdr:ext cx="736600" cy="259045"/>
    <xdr:sp macro="" textlink="">
      <xdr:nvSpPr>
        <xdr:cNvPr id="274" name="テキスト ボックス 273">
          <a:extLst>
            <a:ext uri="{FF2B5EF4-FFF2-40B4-BE49-F238E27FC236}">
              <a16:creationId xmlns:a16="http://schemas.microsoft.com/office/drawing/2014/main" id="{DE64ED65-FBA7-4732-8EC6-32417179E1E7}"/>
            </a:ext>
          </a:extLst>
        </xdr:cNvPr>
        <xdr:cNvSpPr txBox="1"/>
      </xdr:nvSpPr>
      <xdr:spPr>
        <a:xfrm>
          <a:off x="14370050" y="1504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11007</xdr:rowOff>
    </xdr:from>
    <xdr:to>
      <xdr:col>73</xdr:col>
      <xdr:colOff>44450</xdr:colOff>
      <xdr:row>89</xdr:row>
      <xdr:rowOff>112607</xdr:rowOff>
    </xdr:to>
    <xdr:sp macro="" textlink="">
      <xdr:nvSpPr>
        <xdr:cNvPr id="275" name="楕円 274">
          <a:extLst>
            <a:ext uri="{FF2B5EF4-FFF2-40B4-BE49-F238E27FC236}">
              <a16:creationId xmlns:a16="http://schemas.microsoft.com/office/drawing/2014/main" id="{C44CA9E5-0747-461E-88ED-44B0CF10BB8B}"/>
            </a:ext>
          </a:extLst>
        </xdr:cNvPr>
        <xdr:cNvSpPr/>
      </xdr:nvSpPr>
      <xdr:spPr>
        <a:xfrm>
          <a:off x="13868400" y="149309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97384</xdr:rowOff>
    </xdr:from>
    <xdr:ext cx="762000" cy="259045"/>
    <xdr:sp macro="" textlink="">
      <xdr:nvSpPr>
        <xdr:cNvPr id="276" name="テキスト ボックス 275">
          <a:extLst>
            <a:ext uri="{FF2B5EF4-FFF2-40B4-BE49-F238E27FC236}">
              <a16:creationId xmlns:a16="http://schemas.microsoft.com/office/drawing/2014/main" id="{FFF0B716-41BD-4E70-B05E-A34BB3A5F189}"/>
            </a:ext>
          </a:extLst>
        </xdr:cNvPr>
        <xdr:cNvSpPr txBox="1"/>
      </xdr:nvSpPr>
      <xdr:spPr>
        <a:xfrm>
          <a:off x="13557250" y="1501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77" name="楕円 276">
          <a:extLst>
            <a:ext uri="{FF2B5EF4-FFF2-40B4-BE49-F238E27FC236}">
              <a16:creationId xmlns:a16="http://schemas.microsoft.com/office/drawing/2014/main" id="{A649B391-B1B1-4C51-B47F-DCF3EB1AB7B5}"/>
            </a:ext>
          </a:extLst>
        </xdr:cNvPr>
        <xdr:cNvSpPr/>
      </xdr:nvSpPr>
      <xdr:spPr>
        <a:xfrm>
          <a:off x="13055600" y="1478195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78" name="テキスト ボックス 277">
          <a:extLst>
            <a:ext uri="{FF2B5EF4-FFF2-40B4-BE49-F238E27FC236}">
              <a16:creationId xmlns:a16="http://schemas.microsoft.com/office/drawing/2014/main" id="{9BDD6916-361A-4B93-B494-0B227BC1244C}"/>
            </a:ext>
          </a:extLst>
        </xdr:cNvPr>
        <xdr:cNvSpPr txBox="1"/>
      </xdr:nvSpPr>
      <xdr:spPr>
        <a:xfrm>
          <a:off x="12763500" y="1486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142239</xdr:rowOff>
    </xdr:from>
    <xdr:to>
      <xdr:col>64</xdr:col>
      <xdr:colOff>152400</xdr:colOff>
      <xdr:row>89</xdr:row>
      <xdr:rowOff>72389</xdr:rowOff>
    </xdr:to>
    <xdr:sp macro="" textlink="">
      <xdr:nvSpPr>
        <xdr:cNvPr id="279" name="楕円 278">
          <a:extLst>
            <a:ext uri="{FF2B5EF4-FFF2-40B4-BE49-F238E27FC236}">
              <a16:creationId xmlns:a16="http://schemas.microsoft.com/office/drawing/2014/main" id="{A194556C-1900-456E-A845-C82EBC104741}"/>
            </a:ext>
          </a:extLst>
        </xdr:cNvPr>
        <xdr:cNvSpPr/>
      </xdr:nvSpPr>
      <xdr:spPr>
        <a:xfrm>
          <a:off x="12242800" y="148945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57166</xdr:rowOff>
    </xdr:from>
    <xdr:ext cx="762000" cy="259045"/>
    <xdr:sp macro="" textlink="">
      <xdr:nvSpPr>
        <xdr:cNvPr id="280" name="テキスト ボックス 279">
          <a:extLst>
            <a:ext uri="{FF2B5EF4-FFF2-40B4-BE49-F238E27FC236}">
              <a16:creationId xmlns:a16="http://schemas.microsoft.com/office/drawing/2014/main" id="{FEB85204-D057-430F-8FC0-4F10297D92CE}"/>
            </a:ext>
          </a:extLst>
        </xdr:cNvPr>
        <xdr:cNvSpPr txBox="1"/>
      </xdr:nvSpPr>
      <xdr:spPr>
        <a:xfrm>
          <a:off x="11950700" y="149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2035C09E-8A45-4788-85AD-F30B52E4FFEB}"/>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DD97265A-843F-497E-813F-E64BE7228F83}"/>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15549D2E-3CF2-4396-8B3D-5E5E90B1E210}"/>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9CE47DB1-0E2F-4EE7-B30E-1C6BA117C66A}"/>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4382C5E1-150C-4B79-A3B6-E88ACECDC633}"/>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6A18FB6D-6C94-418A-8FC9-FDCCFEB74754}"/>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F8654CD8-939A-48E6-8E40-C0E156F8EE9A}"/>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453E99C6-E52F-47CF-A95F-0A813C771D4B}"/>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4E5012C8-F4E6-440D-8AF2-67279E514D3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7E78F0C7-91CB-49AC-B707-E19B2BCD7866}"/>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32F22F84-C9D6-4E0E-AA17-F95F3F2AF9BD}"/>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AD7F0254-4675-476E-AA26-9B89D1370E88}"/>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6228225D-AF2C-4D8D-A872-5F1247FB553D}"/>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成田空港機能強化に伴う事業など事業が多様化しており業務量が増えているため、千葉県平均より</a:t>
          </a:r>
          <a:r>
            <a:rPr kumimoji="1" lang="en-US" altLang="ja-JP" sz="1100">
              <a:solidFill>
                <a:schemeClr val="dk1"/>
              </a:solidFill>
              <a:effectLst/>
              <a:latin typeface="+mn-lt"/>
              <a:ea typeface="+mn-ea"/>
              <a:cs typeface="+mn-cs"/>
            </a:rPr>
            <a:t>8.62</a:t>
          </a:r>
          <a:r>
            <a:rPr kumimoji="1" lang="ja-JP" altLang="ja-JP" sz="1100">
              <a:solidFill>
                <a:schemeClr val="dk1"/>
              </a:solidFill>
              <a:effectLst/>
              <a:latin typeface="+mn-lt"/>
              <a:ea typeface="+mn-ea"/>
              <a:cs typeface="+mn-cs"/>
            </a:rPr>
            <a:t>人上回っている。</a:t>
          </a:r>
          <a:endParaRPr lang="ja-JP" altLang="ja-JP" sz="1400">
            <a:effectLst/>
          </a:endParaRPr>
        </a:p>
        <a:p>
          <a:r>
            <a:rPr kumimoji="1" lang="ja-JP" altLang="ja-JP" sz="1100">
              <a:solidFill>
                <a:schemeClr val="dk1"/>
              </a:solidFill>
              <a:effectLst/>
              <a:latin typeface="+mn-lt"/>
              <a:ea typeface="+mn-ea"/>
              <a:cs typeface="+mn-cs"/>
            </a:rPr>
            <a:t>平成３１年度制定の芝山町定員管理適正化計画に基づき、職員数だけでなく、人材育成を行うことで、行政サービスを適宜適切に提供できるよう管理していく。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698EF7BB-299C-497B-BE9F-364E80E078C1}"/>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962CFA3F-2E6E-45B2-955F-7846E669E129}"/>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49FF3EA0-7525-4566-9278-732A3B770EB7}"/>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1F8F53E1-CB85-4C2A-A954-004FCB15DD05}"/>
            </a:ext>
          </a:extLst>
        </xdr:cNvPr>
        <xdr:cNvCxnSpPr/>
      </xdr:nvCxnSpPr>
      <xdr:spPr>
        <a:xfrm>
          <a:off x="11664950" y="111467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85490E6A-6297-4D8F-A81B-45BDA78EF082}"/>
            </a:ext>
          </a:extLst>
        </xdr:cNvPr>
        <xdr:cNvSpPr txBox="1"/>
      </xdr:nvSpPr>
      <xdr:spPr>
        <a:xfrm>
          <a:off x="109791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950CB9BB-3992-4146-8CBD-D2693C5FD0ED}"/>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221AD100-B2C8-4C35-9615-E4458043DBD2}"/>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9E986031-BFE5-446D-BC3B-0A6B26948F3D}"/>
            </a:ext>
          </a:extLst>
        </xdr:cNvPr>
        <xdr:cNvCxnSpPr/>
      </xdr:nvCxnSpPr>
      <xdr:spPr>
        <a:xfrm>
          <a:off x="11664950" y="99669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114E153C-D8EE-4D3A-9C5F-4FB9204BD26A}"/>
            </a:ext>
          </a:extLst>
        </xdr:cNvPr>
        <xdr:cNvSpPr txBox="1"/>
      </xdr:nvSpPr>
      <xdr:spPr>
        <a:xfrm>
          <a:off x="10979150" y="982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65ACF64C-47EC-4028-86EB-1F44349667AE}"/>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44DAD301-C507-464D-B711-0DFCAC2B6156}"/>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EE4D2274-C6A1-47E0-A30D-D85FB4BB4ED2}"/>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06" name="直線コネクタ 305">
          <a:extLst>
            <a:ext uri="{FF2B5EF4-FFF2-40B4-BE49-F238E27FC236}">
              <a16:creationId xmlns:a16="http://schemas.microsoft.com/office/drawing/2014/main" id="{0E601DA8-16F5-40DA-9E58-58EEE45F375E}"/>
            </a:ext>
          </a:extLst>
        </xdr:cNvPr>
        <xdr:cNvCxnSpPr/>
      </xdr:nvCxnSpPr>
      <xdr:spPr>
        <a:xfrm flipV="1">
          <a:off x="15474950" y="9933178"/>
          <a:ext cx="0" cy="1341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07" name="定員管理の状況最小値テキスト">
          <a:extLst>
            <a:ext uri="{FF2B5EF4-FFF2-40B4-BE49-F238E27FC236}">
              <a16:creationId xmlns:a16="http://schemas.microsoft.com/office/drawing/2014/main" id="{9859C834-F4FB-48C8-BD12-294B57B438AE}"/>
            </a:ext>
          </a:extLst>
        </xdr:cNvPr>
        <xdr:cNvSpPr txBox="1"/>
      </xdr:nvSpPr>
      <xdr:spPr>
        <a:xfrm>
          <a:off x="15563850" y="1124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08" name="直線コネクタ 307">
          <a:extLst>
            <a:ext uri="{FF2B5EF4-FFF2-40B4-BE49-F238E27FC236}">
              <a16:creationId xmlns:a16="http://schemas.microsoft.com/office/drawing/2014/main" id="{EACB3F16-46B6-437B-848E-739F53EF4B14}"/>
            </a:ext>
          </a:extLst>
        </xdr:cNvPr>
        <xdr:cNvCxnSpPr/>
      </xdr:nvCxnSpPr>
      <xdr:spPr>
        <a:xfrm>
          <a:off x="15405100" y="112744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09" name="定員管理の状況最大値テキスト">
          <a:extLst>
            <a:ext uri="{FF2B5EF4-FFF2-40B4-BE49-F238E27FC236}">
              <a16:creationId xmlns:a16="http://schemas.microsoft.com/office/drawing/2014/main" id="{AE6B1029-1FE9-439A-B4A3-F684D17AFE3E}"/>
            </a:ext>
          </a:extLst>
        </xdr:cNvPr>
        <xdr:cNvSpPr txBox="1"/>
      </xdr:nvSpPr>
      <xdr:spPr>
        <a:xfrm>
          <a:off x="15563850" y="968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0" name="直線コネクタ 309">
          <a:extLst>
            <a:ext uri="{FF2B5EF4-FFF2-40B4-BE49-F238E27FC236}">
              <a16:creationId xmlns:a16="http://schemas.microsoft.com/office/drawing/2014/main" id="{F94293FE-25F9-4AC8-82C6-5D2BD6EE7ABB}"/>
            </a:ext>
          </a:extLst>
        </xdr:cNvPr>
        <xdr:cNvCxnSpPr/>
      </xdr:nvCxnSpPr>
      <xdr:spPr>
        <a:xfrm>
          <a:off x="15405100" y="99331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100076</xdr:rowOff>
    </xdr:from>
    <xdr:to>
      <xdr:col>81</xdr:col>
      <xdr:colOff>44450</xdr:colOff>
      <xdr:row>61</xdr:row>
      <xdr:rowOff>121190</xdr:rowOff>
    </xdr:to>
    <xdr:cxnSp macro="">
      <xdr:nvCxnSpPr>
        <xdr:cNvPr id="311" name="直線コネクタ 310">
          <a:extLst>
            <a:ext uri="{FF2B5EF4-FFF2-40B4-BE49-F238E27FC236}">
              <a16:creationId xmlns:a16="http://schemas.microsoft.com/office/drawing/2014/main" id="{6E872673-3284-44C2-926C-94813B23F596}"/>
            </a:ext>
          </a:extLst>
        </xdr:cNvPr>
        <xdr:cNvCxnSpPr/>
      </xdr:nvCxnSpPr>
      <xdr:spPr>
        <a:xfrm flipV="1">
          <a:off x="14712950" y="10326116"/>
          <a:ext cx="762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2" name="定員管理の状況平均値テキスト">
          <a:extLst>
            <a:ext uri="{FF2B5EF4-FFF2-40B4-BE49-F238E27FC236}">
              <a16:creationId xmlns:a16="http://schemas.microsoft.com/office/drawing/2014/main" id="{5BF8F682-F0A9-4AED-B57C-9029BE81815F}"/>
            </a:ext>
          </a:extLst>
        </xdr:cNvPr>
        <xdr:cNvSpPr txBox="1"/>
      </xdr:nvSpPr>
      <xdr:spPr>
        <a:xfrm>
          <a:off x="15563850" y="10278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3" name="フローチャート: 判断 312">
          <a:extLst>
            <a:ext uri="{FF2B5EF4-FFF2-40B4-BE49-F238E27FC236}">
              <a16:creationId xmlns:a16="http://schemas.microsoft.com/office/drawing/2014/main" id="{848C25EB-235F-42C0-9D82-6A8269D86289}"/>
            </a:ext>
          </a:extLst>
        </xdr:cNvPr>
        <xdr:cNvSpPr/>
      </xdr:nvSpPr>
      <xdr:spPr>
        <a:xfrm>
          <a:off x="15427960" y="1030668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104902</xdr:rowOff>
    </xdr:from>
    <xdr:to>
      <xdr:col>77</xdr:col>
      <xdr:colOff>44450</xdr:colOff>
      <xdr:row>61</xdr:row>
      <xdr:rowOff>121190</xdr:rowOff>
    </xdr:to>
    <xdr:cxnSp macro="">
      <xdr:nvCxnSpPr>
        <xdr:cNvPr id="314" name="直線コネクタ 313">
          <a:extLst>
            <a:ext uri="{FF2B5EF4-FFF2-40B4-BE49-F238E27FC236}">
              <a16:creationId xmlns:a16="http://schemas.microsoft.com/office/drawing/2014/main" id="{F0DE1150-F91F-4E06-B57E-FA78FF71B543}"/>
            </a:ext>
          </a:extLst>
        </xdr:cNvPr>
        <xdr:cNvCxnSpPr/>
      </xdr:nvCxnSpPr>
      <xdr:spPr>
        <a:xfrm>
          <a:off x="13903960" y="10330942"/>
          <a:ext cx="80899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5" name="フローチャート: 判断 314">
          <a:extLst>
            <a:ext uri="{FF2B5EF4-FFF2-40B4-BE49-F238E27FC236}">
              <a16:creationId xmlns:a16="http://schemas.microsoft.com/office/drawing/2014/main" id="{EA9E458B-E8F0-4B7E-891B-A79C0410DC5E}"/>
            </a:ext>
          </a:extLst>
        </xdr:cNvPr>
        <xdr:cNvSpPr/>
      </xdr:nvSpPr>
      <xdr:spPr>
        <a:xfrm>
          <a:off x="14665960" y="1029401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8303</xdr:rowOff>
    </xdr:from>
    <xdr:ext cx="736600" cy="259045"/>
    <xdr:sp macro="" textlink="">
      <xdr:nvSpPr>
        <xdr:cNvPr id="316" name="テキスト ボックス 315">
          <a:extLst>
            <a:ext uri="{FF2B5EF4-FFF2-40B4-BE49-F238E27FC236}">
              <a16:creationId xmlns:a16="http://schemas.microsoft.com/office/drawing/2014/main" id="{55C97D33-2DBC-4B19-86B9-3662C326ED13}"/>
            </a:ext>
          </a:extLst>
        </xdr:cNvPr>
        <xdr:cNvSpPr txBox="1"/>
      </xdr:nvSpPr>
      <xdr:spPr>
        <a:xfrm>
          <a:off x="14370050" y="100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44577</xdr:rowOff>
    </xdr:from>
    <xdr:to>
      <xdr:col>72</xdr:col>
      <xdr:colOff>203200</xdr:colOff>
      <xdr:row>61</xdr:row>
      <xdr:rowOff>104902</xdr:rowOff>
    </xdr:to>
    <xdr:cxnSp macro="">
      <xdr:nvCxnSpPr>
        <xdr:cNvPr id="317" name="直線コネクタ 316">
          <a:extLst>
            <a:ext uri="{FF2B5EF4-FFF2-40B4-BE49-F238E27FC236}">
              <a16:creationId xmlns:a16="http://schemas.microsoft.com/office/drawing/2014/main" id="{B04AB7ED-4C64-4C1B-B466-E84A7A1D76C5}"/>
            </a:ext>
          </a:extLst>
        </xdr:cNvPr>
        <xdr:cNvCxnSpPr/>
      </xdr:nvCxnSpPr>
      <xdr:spPr>
        <a:xfrm>
          <a:off x="13106400" y="10270617"/>
          <a:ext cx="79756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18" name="フローチャート: 判断 317">
          <a:extLst>
            <a:ext uri="{FF2B5EF4-FFF2-40B4-BE49-F238E27FC236}">
              <a16:creationId xmlns:a16="http://schemas.microsoft.com/office/drawing/2014/main" id="{085B7F84-275F-458A-8AE9-09914AD222A3}"/>
            </a:ext>
          </a:extLst>
        </xdr:cNvPr>
        <xdr:cNvSpPr/>
      </xdr:nvSpPr>
      <xdr:spPr>
        <a:xfrm>
          <a:off x="13868400" y="102511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136923</xdr:rowOff>
    </xdr:from>
    <xdr:ext cx="762000" cy="259045"/>
    <xdr:sp macro="" textlink="">
      <xdr:nvSpPr>
        <xdr:cNvPr id="319" name="テキスト ボックス 318">
          <a:extLst>
            <a:ext uri="{FF2B5EF4-FFF2-40B4-BE49-F238E27FC236}">
              <a16:creationId xmlns:a16="http://schemas.microsoft.com/office/drawing/2014/main" id="{0AA14B14-6200-4DBD-95FB-9FA1FB0B5017}"/>
            </a:ext>
          </a:extLst>
        </xdr:cNvPr>
        <xdr:cNvSpPr txBox="1"/>
      </xdr:nvSpPr>
      <xdr:spPr>
        <a:xfrm>
          <a:off x="13557250" y="1002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44577</xdr:rowOff>
    </xdr:from>
    <xdr:to>
      <xdr:col>68</xdr:col>
      <xdr:colOff>152400</xdr:colOff>
      <xdr:row>61</xdr:row>
      <xdr:rowOff>46387</xdr:rowOff>
    </xdr:to>
    <xdr:cxnSp macro="">
      <xdr:nvCxnSpPr>
        <xdr:cNvPr id="320" name="直線コネクタ 319">
          <a:extLst>
            <a:ext uri="{FF2B5EF4-FFF2-40B4-BE49-F238E27FC236}">
              <a16:creationId xmlns:a16="http://schemas.microsoft.com/office/drawing/2014/main" id="{5C9000E8-398C-4AFF-A7F8-C43E4E512DBF}"/>
            </a:ext>
          </a:extLst>
        </xdr:cNvPr>
        <xdr:cNvCxnSpPr/>
      </xdr:nvCxnSpPr>
      <xdr:spPr>
        <a:xfrm flipV="1">
          <a:off x="12293600" y="10270617"/>
          <a:ext cx="8128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1" name="フローチャート: 判断 320">
          <a:extLst>
            <a:ext uri="{FF2B5EF4-FFF2-40B4-BE49-F238E27FC236}">
              <a16:creationId xmlns:a16="http://schemas.microsoft.com/office/drawing/2014/main" id="{F6EAD28B-F40B-4B6C-937B-65F5FB725BE1}"/>
            </a:ext>
          </a:extLst>
        </xdr:cNvPr>
        <xdr:cNvSpPr/>
      </xdr:nvSpPr>
      <xdr:spPr>
        <a:xfrm>
          <a:off x="13055600" y="1027531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2" name="テキスト ボックス 321">
          <a:extLst>
            <a:ext uri="{FF2B5EF4-FFF2-40B4-BE49-F238E27FC236}">
              <a16:creationId xmlns:a16="http://schemas.microsoft.com/office/drawing/2014/main" id="{A52D3CA3-F7C2-4592-B24F-A8D576F02E44}"/>
            </a:ext>
          </a:extLst>
        </xdr:cNvPr>
        <xdr:cNvSpPr txBox="1"/>
      </xdr:nvSpPr>
      <xdr:spPr>
        <a:xfrm>
          <a:off x="12763500" y="1036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3" name="フローチャート: 判断 322">
          <a:extLst>
            <a:ext uri="{FF2B5EF4-FFF2-40B4-BE49-F238E27FC236}">
              <a16:creationId xmlns:a16="http://schemas.microsoft.com/office/drawing/2014/main" id="{423A4FF8-C399-4D48-AFB7-DD8B9EEAA954}"/>
            </a:ext>
          </a:extLst>
        </xdr:cNvPr>
        <xdr:cNvSpPr/>
      </xdr:nvSpPr>
      <xdr:spPr>
        <a:xfrm>
          <a:off x="12242800" y="102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4" name="テキスト ボックス 323">
          <a:extLst>
            <a:ext uri="{FF2B5EF4-FFF2-40B4-BE49-F238E27FC236}">
              <a16:creationId xmlns:a16="http://schemas.microsoft.com/office/drawing/2014/main" id="{CD200E79-1657-41C4-8F5D-7A3B21E8F096}"/>
            </a:ext>
          </a:extLst>
        </xdr:cNvPr>
        <xdr:cNvSpPr txBox="1"/>
      </xdr:nvSpPr>
      <xdr:spPr>
        <a:xfrm>
          <a:off x="11950700" y="103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470BF91-9C99-44FE-BB9E-40B847CB6676}"/>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12B88456-6047-4839-8A43-5EF176F1C59B}"/>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D9217721-893A-49D5-94EA-35ECE0E681F6}"/>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65DF4672-C39B-46AB-B656-0053EDF0F1F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C8FDF35C-A134-44C0-A0D3-4A4B262AA6B5}"/>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30" name="楕円 329">
          <a:extLst>
            <a:ext uri="{FF2B5EF4-FFF2-40B4-BE49-F238E27FC236}">
              <a16:creationId xmlns:a16="http://schemas.microsoft.com/office/drawing/2014/main" id="{C714249E-E820-4820-9CF4-1F18D078534C}"/>
            </a:ext>
          </a:extLst>
        </xdr:cNvPr>
        <xdr:cNvSpPr/>
      </xdr:nvSpPr>
      <xdr:spPr>
        <a:xfrm>
          <a:off x="15427960" y="1027531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65803</xdr:rowOff>
    </xdr:from>
    <xdr:ext cx="762000" cy="259045"/>
    <xdr:sp macro="" textlink="">
      <xdr:nvSpPr>
        <xdr:cNvPr id="331" name="定員管理の状況該当値テキスト">
          <a:extLst>
            <a:ext uri="{FF2B5EF4-FFF2-40B4-BE49-F238E27FC236}">
              <a16:creationId xmlns:a16="http://schemas.microsoft.com/office/drawing/2014/main" id="{28D0E391-A750-46E2-ACB2-3A8C826B291D}"/>
            </a:ext>
          </a:extLst>
        </xdr:cNvPr>
        <xdr:cNvSpPr txBox="1"/>
      </xdr:nvSpPr>
      <xdr:spPr>
        <a:xfrm>
          <a:off x="15563850" y="1012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70390</xdr:rowOff>
    </xdr:from>
    <xdr:to>
      <xdr:col>77</xdr:col>
      <xdr:colOff>95250</xdr:colOff>
      <xdr:row>62</xdr:row>
      <xdr:rowOff>540</xdr:rowOff>
    </xdr:to>
    <xdr:sp macro="" textlink="">
      <xdr:nvSpPr>
        <xdr:cNvPr id="332" name="楕円 331">
          <a:extLst>
            <a:ext uri="{FF2B5EF4-FFF2-40B4-BE49-F238E27FC236}">
              <a16:creationId xmlns:a16="http://schemas.microsoft.com/office/drawing/2014/main" id="{084FC856-AC11-47BB-BB32-E61148CD219B}"/>
            </a:ext>
          </a:extLst>
        </xdr:cNvPr>
        <xdr:cNvSpPr/>
      </xdr:nvSpPr>
      <xdr:spPr>
        <a:xfrm>
          <a:off x="14665960" y="102964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156767</xdr:rowOff>
    </xdr:from>
    <xdr:ext cx="736600" cy="259045"/>
    <xdr:sp macro="" textlink="">
      <xdr:nvSpPr>
        <xdr:cNvPr id="333" name="テキスト ボックス 332">
          <a:extLst>
            <a:ext uri="{FF2B5EF4-FFF2-40B4-BE49-F238E27FC236}">
              <a16:creationId xmlns:a16="http://schemas.microsoft.com/office/drawing/2014/main" id="{42DE78C1-821B-4E27-9A96-AAAFAFD9F59D}"/>
            </a:ext>
          </a:extLst>
        </xdr:cNvPr>
        <xdr:cNvSpPr txBox="1"/>
      </xdr:nvSpPr>
      <xdr:spPr>
        <a:xfrm>
          <a:off x="14370050" y="10382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54102</xdr:rowOff>
    </xdr:from>
    <xdr:to>
      <xdr:col>73</xdr:col>
      <xdr:colOff>44450</xdr:colOff>
      <xdr:row>61</xdr:row>
      <xdr:rowOff>155702</xdr:rowOff>
    </xdr:to>
    <xdr:sp macro="" textlink="">
      <xdr:nvSpPr>
        <xdr:cNvPr id="334" name="楕円 333">
          <a:extLst>
            <a:ext uri="{FF2B5EF4-FFF2-40B4-BE49-F238E27FC236}">
              <a16:creationId xmlns:a16="http://schemas.microsoft.com/office/drawing/2014/main" id="{4FB44125-8658-470B-B8E3-94F7A04731CA}"/>
            </a:ext>
          </a:extLst>
        </xdr:cNvPr>
        <xdr:cNvSpPr/>
      </xdr:nvSpPr>
      <xdr:spPr>
        <a:xfrm>
          <a:off x="13868400" y="102801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140479</xdr:rowOff>
    </xdr:from>
    <xdr:ext cx="762000" cy="259045"/>
    <xdr:sp macro="" textlink="">
      <xdr:nvSpPr>
        <xdr:cNvPr id="335" name="テキスト ボックス 334">
          <a:extLst>
            <a:ext uri="{FF2B5EF4-FFF2-40B4-BE49-F238E27FC236}">
              <a16:creationId xmlns:a16="http://schemas.microsoft.com/office/drawing/2014/main" id="{3942AAFA-40D2-4D7C-80D9-BD62CAEB27B0}"/>
            </a:ext>
          </a:extLst>
        </xdr:cNvPr>
        <xdr:cNvSpPr txBox="1"/>
      </xdr:nvSpPr>
      <xdr:spPr>
        <a:xfrm>
          <a:off x="13557250" y="1036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165227</xdr:rowOff>
    </xdr:from>
    <xdr:to>
      <xdr:col>68</xdr:col>
      <xdr:colOff>203200</xdr:colOff>
      <xdr:row>61</xdr:row>
      <xdr:rowOff>95377</xdr:rowOff>
    </xdr:to>
    <xdr:sp macro="" textlink="">
      <xdr:nvSpPr>
        <xdr:cNvPr id="336" name="楕円 335">
          <a:extLst>
            <a:ext uri="{FF2B5EF4-FFF2-40B4-BE49-F238E27FC236}">
              <a16:creationId xmlns:a16="http://schemas.microsoft.com/office/drawing/2014/main" id="{3FBCC89C-AD14-459C-B906-739C76ACA277}"/>
            </a:ext>
          </a:extLst>
        </xdr:cNvPr>
        <xdr:cNvSpPr/>
      </xdr:nvSpPr>
      <xdr:spPr>
        <a:xfrm>
          <a:off x="13055600" y="1022362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105554</xdr:rowOff>
    </xdr:from>
    <xdr:ext cx="762000" cy="259045"/>
    <xdr:sp macro="" textlink="">
      <xdr:nvSpPr>
        <xdr:cNvPr id="337" name="テキスト ボックス 336">
          <a:extLst>
            <a:ext uri="{FF2B5EF4-FFF2-40B4-BE49-F238E27FC236}">
              <a16:creationId xmlns:a16="http://schemas.microsoft.com/office/drawing/2014/main" id="{397EA008-E2EF-4B8A-97DE-E696D8BB4705}"/>
            </a:ext>
          </a:extLst>
        </xdr:cNvPr>
        <xdr:cNvSpPr txBox="1"/>
      </xdr:nvSpPr>
      <xdr:spPr>
        <a:xfrm>
          <a:off x="12763500" y="999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167037</xdr:rowOff>
    </xdr:from>
    <xdr:to>
      <xdr:col>64</xdr:col>
      <xdr:colOff>152400</xdr:colOff>
      <xdr:row>61</xdr:row>
      <xdr:rowOff>97187</xdr:rowOff>
    </xdr:to>
    <xdr:sp macro="" textlink="">
      <xdr:nvSpPr>
        <xdr:cNvPr id="338" name="楕円 337">
          <a:extLst>
            <a:ext uri="{FF2B5EF4-FFF2-40B4-BE49-F238E27FC236}">
              <a16:creationId xmlns:a16="http://schemas.microsoft.com/office/drawing/2014/main" id="{75DD91FF-1002-4ABC-B298-998FCEED75D1}"/>
            </a:ext>
          </a:extLst>
        </xdr:cNvPr>
        <xdr:cNvSpPr/>
      </xdr:nvSpPr>
      <xdr:spPr>
        <a:xfrm>
          <a:off x="12242800" y="102254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107364</xdr:rowOff>
    </xdr:from>
    <xdr:ext cx="762000" cy="259045"/>
    <xdr:sp macro="" textlink="">
      <xdr:nvSpPr>
        <xdr:cNvPr id="339" name="テキスト ボックス 338">
          <a:extLst>
            <a:ext uri="{FF2B5EF4-FFF2-40B4-BE49-F238E27FC236}">
              <a16:creationId xmlns:a16="http://schemas.microsoft.com/office/drawing/2014/main" id="{3EBA7B9A-59DF-4683-A93A-560407064900}"/>
            </a:ext>
          </a:extLst>
        </xdr:cNvPr>
        <xdr:cNvSpPr txBox="1"/>
      </xdr:nvSpPr>
      <xdr:spPr>
        <a:xfrm>
          <a:off x="11950700" y="9998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BD9ABD28-12F0-453A-B1A3-A06C9264E9D4}"/>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7105DBF8-8700-4DE8-AFE3-D24F6986488D}"/>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B8D961BE-BF67-4752-9A23-810B7974AB86}"/>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BE3CE12A-AD6A-4A9A-BCE9-6CCF5D613067}"/>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E6DC1EF2-D718-4AF1-88AD-50C803051605}"/>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7A2885BE-9CC2-40CC-8CF5-CEBE99833CDF}"/>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B8FFF3AC-6FF5-4CD1-87E9-EA5E517CB6C3}"/>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874307DA-5019-470E-B957-15C4C5082F6D}"/>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32F958CA-BD4F-43D2-BDCF-7F625EE5CC25}"/>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73BCFEEB-E169-4D37-A682-C5AB1340A479}"/>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7AE9C4B5-F37E-4C2E-9467-C53AEA22B244}"/>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80B788BB-2BD2-4345-8ECB-EF7A5D89A41A}"/>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93408670-035B-4F38-85B8-180A227E7BF5}"/>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空港関連の固定資産税や法人町民税などの地方税の収入の増額により、前年度より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％低下した。今後は町内のみならず広域行政の施設建設など、大規模事業の実施が見込まれるため、地方債について償還額のバランスを調整しつつ計画的に活用することで財政の健全化を維持する。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250D69E0-F048-49E2-97CE-C43C284AA33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52896F5F-0E97-4168-8207-1F2A2CADAE35}"/>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E7D9BC84-8A0A-4E1C-A614-88FE3DBBD425}"/>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17072DF5-DFCD-4C42-9249-54D1D6ADF0EC}"/>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1181594A-C644-4646-8677-0AF3F99559AA}"/>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40A0F397-1C6B-4EF8-B7DA-E8F06A30D8BA}"/>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B36DE96-0E18-409D-A4A2-8C97C50F2218}"/>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83CEAC90-562F-46DC-B4C1-5CD4B0BD8B10}"/>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51BE2651-EE25-4B28-A05F-B74D93DE35B6}"/>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CF2A2C5C-062D-4720-A1C0-17DF7A94F575}"/>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555DF01-FCA3-44BB-9960-30B904D30012}"/>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56039CBE-B157-4A65-A14E-EA8C5ECDFFB7}"/>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9EF2D34B-8E87-4CB5-9BD0-8B58436770E1}"/>
            </a:ext>
          </a:extLst>
        </xdr:cNvPr>
        <xdr:cNvSpPr txBox="1"/>
      </xdr:nvSpPr>
      <xdr:spPr>
        <a:xfrm>
          <a:off x="1097915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F24E6598-7A0E-4768-A7A2-8E5C68A1BABC}"/>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ADC3580B-20D9-43B9-9B56-B36DB2965189}"/>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41DB466A-6390-4F2E-86A9-86E4E34E4CCB}"/>
            </a:ext>
          </a:extLst>
        </xdr:cNvPr>
        <xdr:cNvCxnSpPr/>
      </xdr:nvCxnSpPr>
      <xdr:spPr>
        <a:xfrm flipV="1">
          <a:off x="15474950" y="6043507"/>
          <a:ext cx="0" cy="1292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5B13F812-74A5-45F6-B0C9-3407F2C73BF7}"/>
            </a:ext>
          </a:extLst>
        </xdr:cNvPr>
        <xdr:cNvSpPr txBox="1"/>
      </xdr:nvSpPr>
      <xdr:spPr>
        <a:xfrm>
          <a:off x="15563850" y="730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11C12D78-8AE7-4196-B5DA-8A0DF014BDEF}"/>
            </a:ext>
          </a:extLst>
        </xdr:cNvPr>
        <xdr:cNvCxnSpPr/>
      </xdr:nvCxnSpPr>
      <xdr:spPr>
        <a:xfrm>
          <a:off x="15405100" y="73359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1" name="公債費負担の状況最大値テキスト">
          <a:extLst>
            <a:ext uri="{FF2B5EF4-FFF2-40B4-BE49-F238E27FC236}">
              <a16:creationId xmlns:a16="http://schemas.microsoft.com/office/drawing/2014/main" id="{A585E2C2-8EA5-40FA-99B2-47C0164B5147}"/>
            </a:ext>
          </a:extLst>
        </xdr:cNvPr>
        <xdr:cNvSpPr txBox="1"/>
      </xdr:nvSpPr>
      <xdr:spPr>
        <a:xfrm>
          <a:off x="15563850" y="579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2" name="直線コネクタ 371">
          <a:extLst>
            <a:ext uri="{FF2B5EF4-FFF2-40B4-BE49-F238E27FC236}">
              <a16:creationId xmlns:a16="http://schemas.microsoft.com/office/drawing/2014/main" id="{01B14659-888A-4CD1-A994-96E11E9AC7F4}"/>
            </a:ext>
          </a:extLst>
        </xdr:cNvPr>
        <xdr:cNvCxnSpPr/>
      </xdr:nvCxnSpPr>
      <xdr:spPr>
        <a:xfrm>
          <a:off x="15405100" y="60435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846</xdr:rowOff>
    </xdr:from>
    <xdr:to>
      <xdr:col>81</xdr:col>
      <xdr:colOff>44450</xdr:colOff>
      <xdr:row>39</xdr:row>
      <xdr:rowOff>24977</xdr:rowOff>
    </xdr:to>
    <xdr:cxnSp macro="">
      <xdr:nvCxnSpPr>
        <xdr:cNvPr id="373" name="直線コネクタ 372">
          <a:extLst>
            <a:ext uri="{FF2B5EF4-FFF2-40B4-BE49-F238E27FC236}">
              <a16:creationId xmlns:a16="http://schemas.microsoft.com/office/drawing/2014/main" id="{D284C8D6-C85E-4922-B4C6-81D3AAD9E1B9}"/>
            </a:ext>
          </a:extLst>
        </xdr:cNvPr>
        <xdr:cNvCxnSpPr/>
      </xdr:nvCxnSpPr>
      <xdr:spPr>
        <a:xfrm flipV="1">
          <a:off x="14712950" y="6538806"/>
          <a:ext cx="762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4" name="公債費負担の状況平均値テキスト">
          <a:extLst>
            <a:ext uri="{FF2B5EF4-FFF2-40B4-BE49-F238E27FC236}">
              <a16:creationId xmlns:a16="http://schemas.microsoft.com/office/drawing/2014/main" id="{9FBECBA6-BAC0-4D69-B1CC-B6FE86A89C9D}"/>
            </a:ext>
          </a:extLst>
        </xdr:cNvPr>
        <xdr:cNvSpPr txBox="1"/>
      </xdr:nvSpPr>
      <xdr:spPr>
        <a:xfrm>
          <a:off x="15563850" y="668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5" name="フローチャート: 判断 374">
          <a:extLst>
            <a:ext uri="{FF2B5EF4-FFF2-40B4-BE49-F238E27FC236}">
              <a16:creationId xmlns:a16="http://schemas.microsoft.com/office/drawing/2014/main" id="{924CB55B-2148-43E0-BBBF-ADB38D2EB998}"/>
            </a:ext>
          </a:extLst>
        </xdr:cNvPr>
        <xdr:cNvSpPr/>
      </xdr:nvSpPr>
      <xdr:spPr>
        <a:xfrm>
          <a:off x="15427960" y="67094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16933</xdr:rowOff>
    </xdr:from>
    <xdr:to>
      <xdr:col>77</xdr:col>
      <xdr:colOff>44450</xdr:colOff>
      <xdr:row>39</xdr:row>
      <xdr:rowOff>24977</xdr:rowOff>
    </xdr:to>
    <xdr:cxnSp macro="">
      <xdr:nvCxnSpPr>
        <xdr:cNvPr id="376" name="直線コネクタ 375">
          <a:extLst>
            <a:ext uri="{FF2B5EF4-FFF2-40B4-BE49-F238E27FC236}">
              <a16:creationId xmlns:a16="http://schemas.microsoft.com/office/drawing/2014/main" id="{9E149B08-5E22-43CA-B1D7-779B2C9526F9}"/>
            </a:ext>
          </a:extLst>
        </xdr:cNvPr>
        <xdr:cNvCxnSpPr/>
      </xdr:nvCxnSpPr>
      <xdr:spPr>
        <a:xfrm>
          <a:off x="13903960" y="6554893"/>
          <a:ext cx="80899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3B6F7518-B0E8-4C76-867A-A84846589225}"/>
            </a:ext>
          </a:extLst>
        </xdr:cNvPr>
        <xdr:cNvSpPr/>
      </xdr:nvSpPr>
      <xdr:spPr>
        <a:xfrm>
          <a:off x="14665960" y="66971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a:extLst>
            <a:ext uri="{FF2B5EF4-FFF2-40B4-BE49-F238E27FC236}">
              <a16:creationId xmlns:a16="http://schemas.microsoft.com/office/drawing/2014/main" id="{85942652-CA9E-4020-A83F-AF99668833F8}"/>
            </a:ext>
          </a:extLst>
        </xdr:cNvPr>
        <xdr:cNvSpPr txBox="1"/>
      </xdr:nvSpPr>
      <xdr:spPr>
        <a:xfrm>
          <a:off x="14370050" y="6779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156210</xdr:rowOff>
    </xdr:from>
    <xdr:to>
      <xdr:col>72</xdr:col>
      <xdr:colOff>203200</xdr:colOff>
      <xdr:row>39</xdr:row>
      <xdr:rowOff>16933</xdr:rowOff>
    </xdr:to>
    <xdr:cxnSp macro="">
      <xdr:nvCxnSpPr>
        <xdr:cNvPr id="379" name="直線コネクタ 378">
          <a:extLst>
            <a:ext uri="{FF2B5EF4-FFF2-40B4-BE49-F238E27FC236}">
              <a16:creationId xmlns:a16="http://schemas.microsoft.com/office/drawing/2014/main" id="{E781F9B2-4B45-4269-AA0B-9EC83873233A}"/>
            </a:ext>
          </a:extLst>
        </xdr:cNvPr>
        <xdr:cNvCxnSpPr/>
      </xdr:nvCxnSpPr>
      <xdr:spPr>
        <a:xfrm>
          <a:off x="13106400" y="6526530"/>
          <a:ext cx="797560" cy="2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0" name="フローチャート: 判断 379">
          <a:extLst>
            <a:ext uri="{FF2B5EF4-FFF2-40B4-BE49-F238E27FC236}">
              <a16:creationId xmlns:a16="http://schemas.microsoft.com/office/drawing/2014/main" id="{43877C12-3964-446F-99E7-AB97A645B030}"/>
            </a:ext>
          </a:extLst>
        </xdr:cNvPr>
        <xdr:cNvSpPr/>
      </xdr:nvSpPr>
      <xdr:spPr>
        <a:xfrm>
          <a:off x="13868400" y="669713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1" name="テキスト ボックス 380">
          <a:extLst>
            <a:ext uri="{FF2B5EF4-FFF2-40B4-BE49-F238E27FC236}">
              <a16:creationId xmlns:a16="http://schemas.microsoft.com/office/drawing/2014/main" id="{28CFA322-2D50-4F26-B4BF-94D14425E600}"/>
            </a:ext>
          </a:extLst>
        </xdr:cNvPr>
        <xdr:cNvSpPr txBox="1"/>
      </xdr:nvSpPr>
      <xdr:spPr>
        <a:xfrm>
          <a:off x="13557250" y="677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91863</xdr:rowOff>
    </xdr:from>
    <xdr:to>
      <xdr:col>68</xdr:col>
      <xdr:colOff>152400</xdr:colOff>
      <xdr:row>38</xdr:row>
      <xdr:rowOff>156210</xdr:rowOff>
    </xdr:to>
    <xdr:cxnSp macro="">
      <xdr:nvCxnSpPr>
        <xdr:cNvPr id="382" name="直線コネクタ 381">
          <a:extLst>
            <a:ext uri="{FF2B5EF4-FFF2-40B4-BE49-F238E27FC236}">
              <a16:creationId xmlns:a16="http://schemas.microsoft.com/office/drawing/2014/main" id="{C106BBBA-CFA2-494E-9F26-71551C39CC0B}"/>
            </a:ext>
          </a:extLst>
        </xdr:cNvPr>
        <xdr:cNvCxnSpPr/>
      </xdr:nvCxnSpPr>
      <xdr:spPr>
        <a:xfrm>
          <a:off x="12293600" y="6462183"/>
          <a:ext cx="8128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BC060BFC-931A-4C7E-8C0D-3DA5242C872B}"/>
            </a:ext>
          </a:extLst>
        </xdr:cNvPr>
        <xdr:cNvSpPr/>
      </xdr:nvSpPr>
      <xdr:spPr>
        <a:xfrm>
          <a:off x="13055600" y="667300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a:extLst>
            <a:ext uri="{FF2B5EF4-FFF2-40B4-BE49-F238E27FC236}">
              <a16:creationId xmlns:a16="http://schemas.microsoft.com/office/drawing/2014/main" id="{C6ACCFFE-BD34-40D5-87C7-8E38D31CF813}"/>
            </a:ext>
          </a:extLst>
        </xdr:cNvPr>
        <xdr:cNvSpPr txBox="1"/>
      </xdr:nvSpPr>
      <xdr:spPr>
        <a:xfrm>
          <a:off x="12763500" y="6755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5" name="フローチャート: 判断 384">
          <a:extLst>
            <a:ext uri="{FF2B5EF4-FFF2-40B4-BE49-F238E27FC236}">
              <a16:creationId xmlns:a16="http://schemas.microsoft.com/office/drawing/2014/main" id="{773CD05E-B597-457C-9429-383A5327A3E6}"/>
            </a:ext>
          </a:extLst>
        </xdr:cNvPr>
        <xdr:cNvSpPr/>
      </xdr:nvSpPr>
      <xdr:spPr>
        <a:xfrm>
          <a:off x="12242800" y="66730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86" name="テキスト ボックス 385">
          <a:extLst>
            <a:ext uri="{FF2B5EF4-FFF2-40B4-BE49-F238E27FC236}">
              <a16:creationId xmlns:a16="http://schemas.microsoft.com/office/drawing/2014/main" id="{6310A5BF-F64C-46CF-8452-64DC080E595A}"/>
            </a:ext>
          </a:extLst>
        </xdr:cNvPr>
        <xdr:cNvSpPr txBox="1"/>
      </xdr:nvSpPr>
      <xdr:spPr>
        <a:xfrm>
          <a:off x="11950700" y="6755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966F8FD4-9B3B-48E8-9C04-757FC125AA57}"/>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7F994A03-FDE7-449F-BD60-12668AF7385D}"/>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E33E2505-0BF2-400A-8698-25B3EC2D438F}"/>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EF904A74-8962-4C3C-8CEF-8CF4A46269AA}"/>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5E722A82-5271-41EA-B19F-30CE43EC926D}"/>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121496</xdr:rowOff>
    </xdr:from>
    <xdr:to>
      <xdr:col>81</xdr:col>
      <xdr:colOff>95250</xdr:colOff>
      <xdr:row>39</xdr:row>
      <xdr:rowOff>51646</xdr:rowOff>
    </xdr:to>
    <xdr:sp macro="" textlink="">
      <xdr:nvSpPr>
        <xdr:cNvPr id="392" name="楕円 391">
          <a:extLst>
            <a:ext uri="{FF2B5EF4-FFF2-40B4-BE49-F238E27FC236}">
              <a16:creationId xmlns:a16="http://schemas.microsoft.com/office/drawing/2014/main" id="{4366AF9A-CDD5-4312-A627-37054EB609EE}"/>
            </a:ext>
          </a:extLst>
        </xdr:cNvPr>
        <xdr:cNvSpPr/>
      </xdr:nvSpPr>
      <xdr:spPr>
        <a:xfrm>
          <a:off x="15427960" y="649181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138023</xdr:rowOff>
    </xdr:from>
    <xdr:ext cx="762000" cy="259045"/>
    <xdr:sp macro="" textlink="">
      <xdr:nvSpPr>
        <xdr:cNvPr id="393" name="公債費負担の状況該当値テキスト">
          <a:extLst>
            <a:ext uri="{FF2B5EF4-FFF2-40B4-BE49-F238E27FC236}">
              <a16:creationId xmlns:a16="http://schemas.microsoft.com/office/drawing/2014/main" id="{EE904AB3-3FEF-49F9-9DAB-264B9B0699EE}"/>
            </a:ext>
          </a:extLst>
        </xdr:cNvPr>
        <xdr:cNvSpPr txBox="1"/>
      </xdr:nvSpPr>
      <xdr:spPr>
        <a:xfrm>
          <a:off x="15563850" y="634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145627</xdr:rowOff>
    </xdr:from>
    <xdr:to>
      <xdr:col>77</xdr:col>
      <xdr:colOff>95250</xdr:colOff>
      <xdr:row>39</xdr:row>
      <xdr:rowOff>75777</xdr:rowOff>
    </xdr:to>
    <xdr:sp macro="" textlink="">
      <xdr:nvSpPr>
        <xdr:cNvPr id="394" name="楕円 393">
          <a:extLst>
            <a:ext uri="{FF2B5EF4-FFF2-40B4-BE49-F238E27FC236}">
              <a16:creationId xmlns:a16="http://schemas.microsoft.com/office/drawing/2014/main" id="{0CE2B097-A5CA-4B6F-94AA-7A03F3C86782}"/>
            </a:ext>
          </a:extLst>
        </xdr:cNvPr>
        <xdr:cNvSpPr/>
      </xdr:nvSpPr>
      <xdr:spPr>
        <a:xfrm>
          <a:off x="14665960" y="65159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85954</xdr:rowOff>
    </xdr:from>
    <xdr:ext cx="736600" cy="259045"/>
    <xdr:sp macro="" textlink="">
      <xdr:nvSpPr>
        <xdr:cNvPr id="395" name="テキスト ボックス 394">
          <a:extLst>
            <a:ext uri="{FF2B5EF4-FFF2-40B4-BE49-F238E27FC236}">
              <a16:creationId xmlns:a16="http://schemas.microsoft.com/office/drawing/2014/main" id="{BEAD0D82-CC1C-4890-9157-6DF95AB51501}"/>
            </a:ext>
          </a:extLst>
        </xdr:cNvPr>
        <xdr:cNvSpPr txBox="1"/>
      </xdr:nvSpPr>
      <xdr:spPr>
        <a:xfrm>
          <a:off x="14370050" y="6288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137583</xdr:rowOff>
    </xdr:from>
    <xdr:to>
      <xdr:col>73</xdr:col>
      <xdr:colOff>44450</xdr:colOff>
      <xdr:row>39</xdr:row>
      <xdr:rowOff>67733</xdr:rowOff>
    </xdr:to>
    <xdr:sp macro="" textlink="">
      <xdr:nvSpPr>
        <xdr:cNvPr id="396" name="楕円 395">
          <a:extLst>
            <a:ext uri="{FF2B5EF4-FFF2-40B4-BE49-F238E27FC236}">
              <a16:creationId xmlns:a16="http://schemas.microsoft.com/office/drawing/2014/main" id="{FC6CA9CA-43CF-4A91-8C16-E5A9B12586B8}"/>
            </a:ext>
          </a:extLst>
        </xdr:cNvPr>
        <xdr:cNvSpPr/>
      </xdr:nvSpPr>
      <xdr:spPr>
        <a:xfrm>
          <a:off x="13868400" y="650790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397" name="テキスト ボックス 396">
          <a:extLst>
            <a:ext uri="{FF2B5EF4-FFF2-40B4-BE49-F238E27FC236}">
              <a16:creationId xmlns:a16="http://schemas.microsoft.com/office/drawing/2014/main" id="{8F2C112C-C781-40E9-B325-64974CF23A58}"/>
            </a:ext>
          </a:extLst>
        </xdr:cNvPr>
        <xdr:cNvSpPr txBox="1"/>
      </xdr:nvSpPr>
      <xdr:spPr>
        <a:xfrm>
          <a:off x="13557250" y="62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105410</xdr:rowOff>
    </xdr:from>
    <xdr:to>
      <xdr:col>68</xdr:col>
      <xdr:colOff>203200</xdr:colOff>
      <xdr:row>39</xdr:row>
      <xdr:rowOff>35560</xdr:rowOff>
    </xdr:to>
    <xdr:sp macro="" textlink="">
      <xdr:nvSpPr>
        <xdr:cNvPr id="398" name="楕円 397">
          <a:extLst>
            <a:ext uri="{FF2B5EF4-FFF2-40B4-BE49-F238E27FC236}">
              <a16:creationId xmlns:a16="http://schemas.microsoft.com/office/drawing/2014/main" id="{EC163192-E7F7-4692-87F2-CC999EF52341}"/>
            </a:ext>
          </a:extLst>
        </xdr:cNvPr>
        <xdr:cNvSpPr/>
      </xdr:nvSpPr>
      <xdr:spPr>
        <a:xfrm>
          <a:off x="13055600" y="647573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45737</xdr:rowOff>
    </xdr:from>
    <xdr:ext cx="762000" cy="259045"/>
    <xdr:sp macro="" textlink="">
      <xdr:nvSpPr>
        <xdr:cNvPr id="399" name="テキスト ボックス 398">
          <a:extLst>
            <a:ext uri="{FF2B5EF4-FFF2-40B4-BE49-F238E27FC236}">
              <a16:creationId xmlns:a16="http://schemas.microsoft.com/office/drawing/2014/main" id="{5D2E1E2D-ABB3-4E30-8992-A08814603E1F}"/>
            </a:ext>
          </a:extLst>
        </xdr:cNvPr>
        <xdr:cNvSpPr txBox="1"/>
      </xdr:nvSpPr>
      <xdr:spPr>
        <a:xfrm>
          <a:off x="12763500" y="624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41063</xdr:rowOff>
    </xdr:from>
    <xdr:to>
      <xdr:col>64</xdr:col>
      <xdr:colOff>152400</xdr:colOff>
      <xdr:row>38</xdr:row>
      <xdr:rowOff>142663</xdr:rowOff>
    </xdr:to>
    <xdr:sp macro="" textlink="">
      <xdr:nvSpPr>
        <xdr:cNvPr id="400" name="楕円 399">
          <a:extLst>
            <a:ext uri="{FF2B5EF4-FFF2-40B4-BE49-F238E27FC236}">
              <a16:creationId xmlns:a16="http://schemas.microsoft.com/office/drawing/2014/main" id="{9D6E3155-82AC-4175-8E79-68AD30ABB76B}"/>
            </a:ext>
          </a:extLst>
        </xdr:cNvPr>
        <xdr:cNvSpPr/>
      </xdr:nvSpPr>
      <xdr:spPr>
        <a:xfrm>
          <a:off x="12242800" y="641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152840</xdr:rowOff>
    </xdr:from>
    <xdr:ext cx="762000" cy="259045"/>
    <xdr:sp macro="" textlink="">
      <xdr:nvSpPr>
        <xdr:cNvPr id="401" name="テキスト ボックス 400">
          <a:extLst>
            <a:ext uri="{FF2B5EF4-FFF2-40B4-BE49-F238E27FC236}">
              <a16:creationId xmlns:a16="http://schemas.microsoft.com/office/drawing/2014/main" id="{4A31EBB0-0D9F-4F35-A3A5-1BE3100FBCB1}"/>
            </a:ext>
          </a:extLst>
        </xdr:cNvPr>
        <xdr:cNvSpPr txBox="1"/>
      </xdr:nvSpPr>
      <xdr:spPr>
        <a:xfrm>
          <a:off x="11950700" y="618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7A658332-37CE-4A04-974D-60A7AD2123B8}"/>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643205C2-0867-4F5D-BCEA-64DF9DE5633D}"/>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3015F8D9-CC3B-4660-80E0-348BAE1D8730}"/>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A8B83F5-1723-4A8C-98B4-1DE37BE693C9}"/>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F56504F-9166-43BF-93CC-F69595731954}"/>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EC9EE153-12E9-4D0C-8E41-33407AA58D58}"/>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185BC4C3-D37F-4912-99AF-45DD46DCF416}"/>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A2F8D7A2-ED8B-4C76-BC9B-72CD62392CBB}"/>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FE3D5269-C879-4960-B429-1A31CCCC78F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69729691-E4CF-446A-8239-263DFEEBD990}"/>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E0548EB7-D19C-475B-A1E0-EB757EB01A3F}"/>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F24CF478-CDE6-42D9-86BB-C126CDBA3225}"/>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9D3ED5D0-B468-45F2-ACCE-2C35A4236B5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将来負担額よりも当該経費に充当可能な財源（基金、地方債現在高等に係る基準財政需要額算入見込額）が大きいため、「</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」とされている。</a:t>
          </a:r>
          <a:endParaRPr lang="ja-JP" altLang="ja-JP" sz="1400">
            <a:effectLst/>
          </a:endParaRPr>
        </a:p>
        <a:p>
          <a:r>
            <a:rPr kumimoji="1" lang="ja-JP" altLang="ja-JP" sz="1100">
              <a:solidFill>
                <a:schemeClr val="dk1"/>
              </a:solidFill>
              <a:effectLst/>
              <a:latin typeface="+mn-lt"/>
              <a:ea typeface="+mn-ea"/>
              <a:cs typeface="+mn-cs"/>
            </a:rPr>
            <a:t>今後も計画的な基金積立及び地方債、債務負担行為設定を適正に行っていく。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43105EF4-B9D8-47AB-BA57-D8DC23728E81}"/>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CF781B02-B787-4A31-A3BB-C79205D84943}"/>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712295D3-1828-4FDD-980B-4D3537C20F22}"/>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8" name="直線コネクタ 417">
          <a:extLst>
            <a:ext uri="{FF2B5EF4-FFF2-40B4-BE49-F238E27FC236}">
              <a16:creationId xmlns:a16="http://schemas.microsoft.com/office/drawing/2014/main" id="{0C4A784A-5CB6-41CF-B0DB-4281731F78D6}"/>
            </a:ext>
          </a:extLst>
        </xdr:cNvPr>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9" name="テキスト ボックス 418">
          <a:extLst>
            <a:ext uri="{FF2B5EF4-FFF2-40B4-BE49-F238E27FC236}">
              <a16:creationId xmlns:a16="http://schemas.microsoft.com/office/drawing/2014/main" id="{8169F29F-5948-43CE-B6AB-6B9EF339E05C}"/>
            </a:ext>
          </a:extLst>
        </xdr:cNvPr>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0" name="直線コネクタ 419">
          <a:extLst>
            <a:ext uri="{FF2B5EF4-FFF2-40B4-BE49-F238E27FC236}">
              <a16:creationId xmlns:a16="http://schemas.microsoft.com/office/drawing/2014/main" id="{A36B297F-7B48-416D-95C9-A717CCFE190D}"/>
            </a:ext>
          </a:extLst>
        </xdr:cNvPr>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1" name="テキスト ボックス 420">
          <a:extLst>
            <a:ext uri="{FF2B5EF4-FFF2-40B4-BE49-F238E27FC236}">
              <a16:creationId xmlns:a16="http://schemas.microsoft.com/office/drawing/2014/main" id="{A5C2562C-E094-4814-B409-B7617855C748}"/>
            </a:ext>
          </a:extLst>
        </xdr:cNvPr>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2" name="直線コネクタ 421">
          <a:extLst>
            <a:ext uri="{FF2B5EF4-FFF2-40B4-BE49-F238E27FC236}">
              <a16:creationId xmlns:a16="http://schemas.microsoft.com/office/drawing/2014/main" id="{6B9EFFBB-F1A8-4523-BC16-AF70E2B14188}"/>
            </a:ext>
          </a:extLst>
        </xdr:cNvPr>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3" name="テキスト ボックス 422">
          <a:extLst>
            <a:ext uri="{FF2B5EF4-FFF2-40B4-BE49-F238E27FC236}">
              <a16:creationId xmlns:a16="http://schemas.microsoft.com/office/drawing/2014/main" id="{7F598FDC-6B3E-4E63-ADB6-B913D3BEA235}"/>
            </a:ext>
          </a:extLst>
        </xdr:cNvPr>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4" name="直線コネクタ 423">
          <a:extLst>
            <a:ext uri="{FF2B5EF4-FFF2-40B4-BE49-F238E27FC236}">
              <a16:creationId xmlns:a16="http://schemas.microsoft.com/office/drawing/2014/main" id="{7865973E-7D2E-43FE-8602-06E3FE2D3905}"/>
            </a:ext>
          </a:extLst>
        </xdr:cNvPr>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5" name="テキスト ボックス 424">
          <a:extLst>
            <a:ext uri="{FF2B5EF4-FFF2-40B4-BE49-F238E27FC236}">
              <a16:creationId xmlns:a16="http://schemas.microsoft.com/office/drawing/2014/main" id="{C83B2073-04A5-4287-BBE3-07F808028B14}"/>
            </a:ext>
          </a:extLst>
        </xdr:cNvPr>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6" name="直線コネクタ 425">
          <a:extLst>
            <a:ext uri="{FF2B5EF4-FFF2-40B4-BE49-F238E27FC236}">
              <a16:creationId xmlns:a16="http://schemas.microsoft.com/office/drawing/2014/main" id="{BB967BA5-FC45-499C-83C0-F38ABF2AFD7E}"/>
            </a:ext>
          </a:extLst>
        </xdr:cNvPr>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7" name="テキスト ボックス 426">
          <a:extLst>
            <a:ext uri="{FF2B5EF4-FFF2-40B4-BE49-F238E27FC236}">
              <a16:creationId xmlns:a16="http://schemas.microsoft.com/office/drawing/2014/main" id="{DD415CA1-D95C-467C-AAEC-C6219058F5D8}"/>
            </a:ext>
          </a:extLst>
        </xdr:cNvPr>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8" name="直線コネクタ 427">
          <a:extLst>
            <a:ext uri="{FF2B5EF4-FFF2-40B4-BE49-F238E27FC236}">
              <a16:creationId xmlns:a16="http://schemas.microsoft.com/office/drawing/2014/main" id="{37A50696-DB14-42C7-A75C-36C0314352D3}"/>
            </a:ext>
          </a:extLst>
        </xdr:cNvPr>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9" name="テキスト ボックス 428">
          <a:extLst>
            <a:ext uri="{FF2B5EF4-FFF2-40B4-BE49-F238E27FC236}">
              <a16:creationId xmlns:a16="http://schemas.microsoft.com/office/drawing/2014/main" id="{77EC63B8-04EC-461D-B60F-D1D3501FA50E}"/>
            </a:ext>
          </a:extLst>
        </xdr:cNvPr>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DA9FCD6-8FB4-4C53-BC60-156DF1CFF2B4}"/>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E06B845C-C31F-4F53-B791-AE2CAB9B9871}"/>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2" name="直線コネクタ 431">
          <a:extLst>
            <a:ext uri="{FF2B5EF4-FFF2-40B4-BE49-F238E27FC236}">
              <a16:creationId xmlns:a16="http://schemas.microsoft.com/office/drawing/2014/main" id="{28E04ED2-859B-4B81-AEF5-47DB9057C5BE}"/>
            </a:ext>
          </a:extLst>
        </xdr:cNvPr>
        <xdr:cNvCxnSpPr/>
      </xdr:nvCxnSpPr>
      <xdr:spPr>
        <a:xfrm flipV="1">
          <a:off x="15474950" y="2263684"/>
          <a:ext cx="0" cy="16268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3" name="将来負担の状況最小値テキスト">
          <a:extLst>
            <a:ext uri="{FF2B5EF4-FFF2-40B4-BE49-F238E27FC236}">
              <a16:creationId xmlns:a16="http://schemas.microsoft.com/office/drawing/2014/main" id="{68A938FE-B55D-492D-B688-D7894AE53751}"/>
            </a:ext>
          </a:extLst>
        </xdr:cNvPr>
        <xdr:cNvSpPr txBox="1"/>
      </xdr:nvSpPr>
      <xdr:spPr>
        <a:xfrm>
          <a:off x="15563850" y="38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4" name="直線コネクタ 433">
          <a:extLst>
            <a:ext uri="{FF2B5EF4-FFF2-40B4-BE49-F238E27FC236}">
              <a16:creationId xmlns:a16="http://schemas.microsoft.com/office/drawing/2014/main" id="{BA3E8E79-2A90-447C-818D-274B33F4DCBC}"/>
            </a:ext>
          </a:extLst>
        </xdr:cNvPr>
        <xdr:cNvCxnSpPr/>
      </xdr:nvCxnSpPr>
      <xdr:spPr>
        <a:xfrm>
          <a:off x="15405100" y="38905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5" name="将来負担の状況最大値テキスト">
          <a:extLst>
            <a:ext uri="{FF2B5EF4-FFF2-40B4-BE49-F238E27FC236}">
              <a16:creationId xmlns:a16="http://schemas.microsoft.com/office/drawing/2014/main" id="{5278A382-B36A-4DD5-AF3E-9CBB803E99CF}"/>
            </a:ext>
          </a:extLst>
        </xdr:cNvPr>
        <xdr:cNvSpPr txBox="1"/>
      </xdr:nvSpPr>
      <xdr:spPr>
        <a:xfrm>
          <a:off x="15563850" y="19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6" name="直線コネクタ 435">
          <a:extLst>
            <a:ext uri="{FF2B5EF4-FFF2-40B4-BE49-F238E27FC236}">
              <a16:creationId xmlns:a16="http://schemas.microsoft.com/office/drawing/2014/main" id="{99103B4E-D686-4D1F-B1AB-60AC5CFFABB3}"/>
            </a:ext>
          </a:extLst>
        </xdr:cNvPr>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7" name="将来負担の状況平均値テキスト">
          <a:extLst>
            <a:ext uri="{FF2B5EF4-FFF2-40B4-BE49-F238E27FC236}">
              <a16:creationId xmlns:a16="http://schemas.microsoft.com/office/drawing/2014/main" id="{F2C0262E-7BCB-4335-B81B-92EA5143E2C6}"/>
            </a:ext>
          </a:extLst>
        </xdr:cNvPr>
        <xdr:cNvSpPr txBox="1"/>
      </xdr:nvSpPr>
      <xdr:spPr>
        <a:xfrm>
          <a:off x="15563850" y="218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8" name="フローチャート: 判断 437">
          <a:extLst>
            <a:ext uri="{FF2B5EF4-FFF2-40B4-BE49-F238E27FC236}">
              <a16:creationId xmlns:a16="http://schemas.microsoft.com/office/drawing/2014/main" id="{62F6C483-6B9F-4570-BE26-D22C8DDFAD3F}"/>
            </a:ext>
          </a:extLst>
        </xdr:cNvPr>
        <xdr:cNvSpPr/>
      </xdr:nvSpPr>
      <xdr:spPr>
        <a:xfrm>
          <a:off x="15427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9" name="フローチャート: 判断 438">
          <a:extLst>
            <a:ext uri="{FF2B5EF4-FFF2-40B4-BE49-F238E27FC236}">
              <a16:creationId xmlns:a16="http://schemas.microsoft.com/office/drawing/2014/main" id="{F66B11C3-75D7-4CD9-9B11-90C82D08AF77}"/>
            </a:ext>
          </a:extLst>
        </xdr:cNvPr>
        <xdr:cNvSpPr/>
      </xdr:nvSpPr>
      <xdr:spPr>
        <a:xfrm>
          <a:off x="14665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0" name="テキスト ボックス 439">
          <a:extLst>
            <a:ext uri="{FF2B5EF4-FFF2-40B4-BE49-F238E27FC236}">
              <a16:creationId xmlns:a16="http://schemas.microsoft.com/office/drawing/2014/main" id="{1D9A1D92-CD52-4662-A070-13828DF459B1}"/>
            </a:ext>
          </a:extLst>
        </xdr:cNvPr>
        <xdr:cNvSpPr txBox="1"/>
      </xdr:nvSpPr>
      <xdr:spPr>
        <a:xfrm>
          <a:off x="14370050" y="198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1" name="フローチャート: 判断 440">
          <a:extLst>
            <a:ext uri="{FF2B5EF4-FFF2-40B4-BE49-F238E27FC236}">
              <a16:creationId xmlns:a16="http://schemas.microsoft.com/office/drawing/2014/main" id="{10EBA1D6-93DC-43F6-8BB5-1828F9D924BF}"/>
            </a:ext>
          </a:extLst>
        </xdr:cNvPr>
        <xdr:cNvSpPr/>
      </xdr:nvSpPr>
      <xdr:spPr>
        <a:xfrm>
          <a:off x="13868400" y="22128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2" name="テキスト ボックス 441">
          <a:extLst>
            <a:ext uri="{FF2B5EF4-FFF2-40B4-BE49-F238E27FC236}">
              <a16:creationId xmlns:a16="http://schemas.microsoft.com/office/drawing/2014/main" id="{33FB9E6A-6F2A-48D1-93DF-EC1C76434A75}"/>
            </a:ext>
          </a:extLst>
        </xdr:cNvPr>
        <xdr:cNvSpPr txBox="1"/>
      </xdr:nvSpPr>
      <xdr:spPr>
        <a:xfrm>
          <a:off x="1355725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3" name="フローチャート: 判断 442">
          <a:extLst>
            <a:ext uri="{FF2B5EF4-FFF2-40B4-BE49-F238E27FC236}">
              <a16:creationId xmlns:a16="http://schemas.microsoft.com/office/drawing/2014/main" id="{8FDFA602-C2B5-491A-825B-8081775D5BED}"/>
            </a:ext>
          </a:extLst>
        </xdr:cNvPr>
        <xdr:cNvSpPr/>
      </xdr:nvSpPr>
      <xdr:spPr>
        <a:xfrm>
          <a:off x="13055600" y="221288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41DAF2C7-3126-4C99-8021-FB82ED701689}"/>
            </a:ext>
          </a:extLst>
        </xdr:cNvPr>
        <xdr:cNvSpPr txBox="1"/>
      </xdr:nvSpPr>
      <xdr:spPr>
        <a:xfrm>
          <a:off x="1276350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5" name="フローチャート: 判断 444">
          <a:extLst>
            <a:ext uri="{FF2B5EF4-FFF2-40B4-BE49-F238E27FC236}">
              <a16:creationId xmlns:a16="http://schemas.microsoft.com/office/drawing/2014/main" id="{5561E6A2-2A42-4F2F-B5D0-D1B7B42F72A9}"/>
            </a:ext>
          </a:extLst>
        </xdr:cNvPr>
        <xdr:cNvSpPr/>
      </xdr:nvSpPr>
      <xdr:spPr>
        <a:xfrm>
          <a:off x="12242800" y="22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3A6A4164-8F6D-43C9-95C7-3296EAE7E0F0}"/>
            </a:ext>
          </a:extLst>
        </xdr:cNvPr>
        <xdr:cNvSpPr txBox="1"/>
      </xdr:nvSpPr>
      <xdr:spPr>
        <a:xfrm>
          <a:off x="1195070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6419A82B-3ED8-4275-9554-0072AF43644D}"/>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FFE4949D-4763-439E-ACCF-727AD10CBB47}"/>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E5995FC4-DD81-41A0-96A3-5201AF26763E}"/>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D7D2B97E-EE46-49DE-808F-D06AFFD40FC1}"/>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4AA7187C-B25F-4C0C-8A50-637483C165BD}"/>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6,905
6,633
43.24
6,408,019
6,080,601
236,705
3,514,092
2,230,229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ポイント高いが、主に手当支給額（地域手当）の差が原因と思われる。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また前年度より育児休暇取得職員が増えたため、人件費全体としては低下している。業務量に応じた職員数の適正化を図っていく。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37</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82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39</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973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39</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506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506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102870</xdr:rowOff>
    </xdr:from>
    <xdr:to>
      <xdr:col>20</xdr:col>
      <xdr:colOff>38100</xdr:colOff>
      <xdr:row>38</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57150</xdr:rowOff>
    </xdr:from>
    <xdr:to>
      <xdr:col>15</xdr:col>
      <xdr:colOff>149225</xdr:colOff>
      <xdr:row>39</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68580</xdr:rowOff>
    </xdr:from>
    <xdr:to>
      <xdr:col>6</xdr:col>
      <xdr:colOff>171450</xdr:colOff>
      <xdr:row>38</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154957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ポイント高い水準であるのは、アウトソーシングやハードウェア・ソフトウェアのリース契約による調達が大きな要因である。業務ごとに個別システムを構築しており保守料や使用料が嵩んでしまっている。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情報セキュリティに留意しながら、システムの統一化を図り経費削減をしていく。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161290</xdr:rowOff>
    </xdr:from>
    <xdr:to>
      <xdr:col>82</xdr:col>
      <xdr:colOff>107950</xdr:colOff>
      <xdr:row>16</xdr:row>
      <xdr:rowOff>1270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7330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1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18415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7330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18415</xdr:rowOff>
    </xdr:from>
    <xdr:to>
      <xdr:col>73</xdr:col>
      <xdr:colOff>180975</xdr:colOff>
      <xdr:row>17</xdr:row>
      <xdr:rowOff>58420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76161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29845</xdr:rowOff>
    </xdr:from>
    <xdr:to>
      <xdr:col>69</xdr:col>
      <xdr:colOff>92075</xdr:colOff>
      <xdr:row>17</xdr:row>
      <xdr:rowOff>58420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9444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121920</xdr:rowOff>
    </xdr:from>
    <xdr:to>
      <xdr:col>82</xdr:col>
      <xdr:colOff>158750</xdr:colOff>
      <xdr:row>16</xdr:row>
      <xdr:rowOff>52070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93997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6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139065</xdr:rowOff>
    </xdr:from>
    <xdr:to>
      <xdr:col>74</xdr:col>
      <xdr:colOff>31750</xdr:colOff>
      <xdr:row>16</xdr:row>
      <xdr:rowOff>69215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53992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7620</xdr:rowOff>
    </xdr:from>
    <xdr:to>
      <xdr:col>69</xdr:col>
      <xdr:colOff>142875</xdr:colOff>
      <xdr:row>17</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93997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00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150495</xdr:rowOff>
    </xdr:from>
    <xdr:to>
      <xdr:col>65</xdr:col>
      <xdr:colOff>53975</xdr:colOff>
      <xdr:row>17</xdr:row>
      <xdr:rowOff>80645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9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65422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98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介護サービスを始めとする福祉サービスの増額により前年度より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％上昇している。今後も高齢化等の要因による扶助費の増額が見込まれるため、利用者のニーズにも合わせた健全な財政運営を行っていく。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271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71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48277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7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56</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662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56</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853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ポイント高い水準となっている。その他で大きな割合を占めている繰出金が、前年度より</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百万円増えたことによる。これは、令和４年度より簡易水道事業の認可に伴い、新たに繰出金が発生したためである。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受益者負担を原則としていても、維持管理や公債費に対して繰出をしている。経営戦略や施設の維持補修計画を立て、繰出金の適正化を図る。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157480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6672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57</xdr:row>
      <xdr:rowOff>77470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6672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77470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751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8890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751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78757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101617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26670</xdr:rowOff>
    </xdr:from>
    <xdr:to>
      <xdr:col>74</xdr:col>
      <xdr:colOff>31750</xdr:colOff>
      <xdr:row>57</xdr:row>
      <xdr:rowOff>128270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類似団体内平均より高い水準であるのは、航空機騒音対策事業に対する各種補助金や、広域の行政サービス（基幹相談支援センター、電子計算処理等）を負担金として支出しているためである。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各種団体への補助金は適正性・公平性を精査していく。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37</xdr:row>
      <xdr:rowOff>152146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4820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38</xdr:row>
      <xdr:rowOff>90424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4957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90424</xdr:rowOff>
    </xdr:from>
    <xdr:to>
      <xdr:col>73</xdr:col>
      <xdr:colOff>180975</xdr:colOff>
      <xdr:row>38</xdr:row>
      <xdr:rowOff>131572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6055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35560</xdr:rowOff>
    </xdr:from>
    <xdr:to>
      <xdr:col>69</xdr:col>
      <xdr:colOff>92075</xdr:colOff>
      <xdr:row>38</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5506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39624</xdr:rowOff>
    </xdr:from>
    <xdr:to>
      <xdr:col>74</xdr:col>
      <xdr:colOff>31750</xdr:colOff>
      <xdr:row>38</xdr:row>
      <xdr:rowOff>141224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126001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80772</xdr:rowOff>
    </xdr:from>
    <xdr:to>
      <xdr:col>69</xdr:col>
      <xdr:colOff>142875</xdr:colOff>
      <xdr:row>39</xdr:row>
      <xdr:rowOff>10922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167149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156210</xdr:rowOff>
    </xdr:from>
    <xdr:to>
      <xdr:col>65</xdr:col>
      <xdr:colOff>53975</xdr:colOff>
      <xdr:row>38</xdr:row>
      <xdr:rowOff>86360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71137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令和４年度に至るまで類似団体内平均値より低く、かつ微増減である。今後は空港機能強化関連事業や老朽化した施設の改修等に対して地方債を活用する見込みであることから、増加していくことが想定される。大規模事業の実施計画並びに借入額、償還額を適正に管理し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66040</xdr:rowOff>
    </xdr:from>
    <xdr:to>
      <xdr:col>24</xdr:col>
      <xdr:colOff>25400</xdr:colOff>
      <xdr:row>74</xdr:row>
      <xdr:rowOff>77470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7533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66040</xdr:rowOff>
    </xdr:from>
    <xdr:to>
      <xdr:col>19</xdr:col>
      <xdr:colOff>187325</xdr:colOff>
      <xdr:row>74</xdr:row>
      <xdr:rowOff>88900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753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81280</xdr:rowOff>
    </xdr:from>
    <xdr:to>
      <xdr:col>15</xdr:col>
      <xdr:colOff>98425</xdr:colOff>
      <xdr:row>74</xdr:row>
      <xdr:rowOff>88900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768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69850</xdr:rowOff>
    </xdr:from>
    <xdr:to>
      <xdr:col>11</xdr:col>
      <xdr:colOff>9525</xdr:colOff>
      <xdr:row>74</xdr:row>
      <xdr:rowOff>81280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7571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26670</xdr:rowOff>
    </xdr:from>
    <xdr:to>
      <xdr:col>24</xdr:col>
      <xdr:colOff>76200</xdr:colOff>
      <xdr:row>74</xdr:row>
      <xdr:rowOff>128270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43197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xdr:rowOff>
    </xdr:from>
    <xdr:to>
      <xdr:col>20</xdr:col>
      <xdr:colOff>38100</xdr:colOff>
      <xdr:row>74</xdr:row>
      <xdr:rowOff>116840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127017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47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38100</xdr:rowOff>
    </xdr:from>
    <xdr:to>
      <xdr:col>15</xdr:col>
      <xdr:colOff>149225</xdr:colOff>
      <xdr:row>74</xdr:row>
      <xdr:rowOff>139700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149877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30480</xdr:rowOff>
    </xdr:from>
    <xdr:to>
      <xdr:col>11</xdr:col>
      <xdr:colOff>60325</xdr:colOff>
      <xdr:row>74</xdr:row>
      <xdr:rowOff>132080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142257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19050</xdr:rowOff>
    </xdr:from>
    <xdr:to>
      <xdr:col>6</xdr:col>
      <xdr:colOff>171450</xdr:colOff>
      <xdr:row>74</xdr:row>
      <xdr:rowOff>120650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航空機騒音対策事業に関連した人件費や補助費により高水準となっている。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各経費では、概ね減少傾向にあるため、引き続き事務の適正化に努めていく。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78</xdr:row>
      <xdr:rowOff>104139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4315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80</xdr:row>
      <xdr:rowOff>85089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431520"/>
          <a:ext cx="889000" cy="36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85089</xdr:rowOff>
    </xdr:from>
    <xdr:to>
      <xdr:col>73</xdr:col>
      <xdr:colOff>180975</xdr:colOff>
      <xdr:row>80</xdr:row>
      <xdr:rowOff>146050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8010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50800</xdr:rowOff>
    </xdr:from>
    <xdr:to>
      <xdr:col>69</xdr:col>
      <xdr:colOff>92075</xdr:colOff>
      <xdr:row>80</xdr:row>
      <xdr:rowOff>146050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766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34289</xdr:rowOff>
    </xdr:from>
    <xdr:to>
      <xdr:col>74</xdr:col>
      <xdr:colOff>31750</xdr:colOff>
      <xdr:row>80</xdr:row>
      <xdr:rowOff>135889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120666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83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95250</xdr:rowOff>
    </xdr:from>
    <xdr:to>
      <xdr:col>69</xdr:col>
      <xdr:colOff>142875</xdr:colOff>
      <xdr:row>81</xdr:row>
      <xdr:rowOff>25400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89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0</xdr:rowOff>
    </xdr:from>
    <xdr:to>
      <xdr:col>65</xdr:col>
      <xdr:colOff>53975</xdr:colOff>
      <xdr:row>80</xdr:row>
      <xdr:rowOff>101600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86377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121645</xdr:rowOff>
    </xdr:from>
    <xdr:to>
      <xdr:col>29</xdr:col>
      <xdr:colOff>127000</xdr:colOff>
      <xdr:row>17</xdr:row>
      <xdr:rowOff>141798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83920"/>
          <a:ext cx="647700" cy="20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141798</xdr:rowOff>
    </xdr:from>
    <xdr:to>
      <xdr:col>26</xdr:col>
      <xdr:colOff>50800</xdr:colOff>
      <xdr:row>17</xdr:row>
      <xdr:rowOff>157174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04073"/>
          <a:ext cx="698500" cy="15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157174</xdr:rowOff>
    </xdr:from>
    <xdr:to>
      <xdr:col>22</xdr:col>
      <xdr:colOff>114300</xdr:colOff>
      <xdr:row>18</xdr:row>
      <xdr:rowOff>64015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19449"/>
          <a:ext cx="698500" cy="78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64015</xdr:rowOff>
    </xdr:from>
    <xdr:to>
      <xdr:col>18</xdr:col>
      <xdr:colOff>177800</xdr:colOff>
      <xdr:row>18</xdr:row>
      <xdr:rowOff>65432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97740"/>
          <a:ext cx="698500" cy="1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70845</xdr:rowOff>
    </xdr:from>
    <xdr:to>
      <xdr:col>29</xdr:col>
      <xdr:colOff>177800</xdr:colOff>
      <xdr:row>18</xdr:row>
      <xdr:rowOff>995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33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42922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90998</xdr:rowOff>
    </xdr:from>
    <xdr:to>
      <xdr:col>26</xdr:col>
      <xdr:colOff>101600</xdr:colOff>
      <xdr:row>18</xdr:row>
      <xdr:rowOff>21148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53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5925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3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106374</xdr:rowOff>
    </xdr:from>
    <xdr:to>
      <xdr:col>22</xdr:col>
      <xdr:colOff>165100</xdr:colOff>
      <xdr:row>18</xdr:row>
      <xdr:rowOff>36524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68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21301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55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13215</xdr:rowOff>
    </xdr:from>
    <xdr:to>
      <xdr:col>19</xdr:col>
      <xdr:colOff>38100</xdr:colOff>
      <xdr:row>18</xdr:row>
      <xdr:rowOff>114815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46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99592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14632</xdr:rowOff>
    </xdr:from>
    <xdr:to>
      <xdr:col>15</xdr:col>
      <xdr:colOff>101600</xdr:colOff>
      <xdr:row>18</xdr:row>
      <xdr:rowOff>116232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48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101009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3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14970</xdr:rowOff>
    </xdr:from>
    <xdr:to>
      <xdr:col>29</xdr:col>
      <xdr:colOff>127000</xdr:colOff>
      <xdr:row>37</xdr:row>
      <xdr:rowOff>24571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39670"/>
          <a:ext cx="647700" cy="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24571</xdr:rowOff>
    </xdr:from>
    <xdr:to>
      <xdr:col>26</xdr:col>
      <xdr:colOff>50800</xdr:colOff>
      <xdr:row>37</xdr:row>
      <xdr:rowOff>46696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49271"/>
          <a:ext cx="698500" cy="22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46696</xdr:rowOff>
    </xdr:from>
    <xdr:to>
      <xdr:col>22</xdr:col>
      <xdr:colOff>114300</xdr:colOff>
      <xdr:row>37</xdr:row>
      <xdr:rowOff>76953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71396"/>
          <a:ext cx="698500" cy="30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76953</xdr:rowOff>
    </xdr:from>
    <xdr:to>
      <xdr:col>18</xdr:col>
      <xdr:colOff>177800</xdr:colOff>
      <xdr:row>37</xdr:row>
      <xdr:rowOff>116958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01653"/>
          <a:ext cx="698500" cy="40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135620</xdr:rowOff>
    </xdr:from>
    <xdr:to>
      <xdr:col>29</xdr:col>
      <xdr:colOff>177800</xdr:colOff>
      <xdr:row>37</xdr:row>
      <xdr:rowOff>65770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88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107697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6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145221</xdr:rowOff>
    </xdr:from>
    <xdr:to>
      <xdr:col>26</xdr:col>
      <xdr:colOff>101600</xdr:colOff>
      <xdr:row>37</xdr:row>
      <xdr:rowOff>75371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98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60148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84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167346</xdr:rowOff>
    </xdr:from>
    <xdr:to>
      <xdr:col>22</xdr:col>
      <xdr:colOff>165100</xdr:colOff>
      <xdr:row>37</xdr:row>
      <xdr:rowOff>97496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20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82273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0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26153</xdr:rowOff>
    </xdr:from>
    <xdr:to>
      <xdr:col>19</xdr:col>
      <xdr:colOff>38100</xdr:colOff>
      <xdr:row>37</xdr:row>
      <xdr:rowOff>127753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50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112530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37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66158</xdr:rowOff>
    </xdr:from>
    <xdr:to>
      <xdr:col>15</xdr:col>
      <xdr:colOff>101600</xdr:colOff>
      <xdr:row>37</xdr:row>
      <xdr:rowOff>167758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90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152535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7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6,905
6,633
43.24
6,408,019
6,080,601
236,705
3,514,092
2,230,229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16376</xdr:rowOff>
    </xdr:from>
    <xdr:to>
      <xdr:col>24</xdr:col>
      <xdr:colOff>63500</xdr:colOff>
      <xdr:row>36</xdr:row>
      <xdr:rowOff>43259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3797300" y="6188576"/>
          <a:ext cx="838200" cy="2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16376</xdr:rowOff>
    </xdr:from>
    <xdr:to>
      <xdr:col>19</xdr:col>
      <xdr:colOff>177800</xdr:colOff>
      <xdr:row>36</xdr:row>
      <xdr:rowOff>47700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188576"/>
          <a:ext cx="889000" cy="3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47700</xdr:rowOff>
    </xdr:from>
    <xdr:to>
      <xdr:col>15</xdr:col>
      <xdr:colOff>50800</xdr:colOff>
      <xdr:row>36</xdr:row>
      <xdr:rowOff>167938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219900"/>
          <a:ext cx="889000" cy="12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89816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163183</xdr:rowOff>
    </xdr:from>
    <xdr:to>
      <xdr:col>10</xdr:col>
      <xdr:colOff>114300</xdr:colOff>
      <xdr:row>36</xdr:row>
      <xdr:rowOff>167938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1130300" y="6335383"/>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34371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50110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163909</xdr:rowOff>
    </xdr:from>
    <xdr:to>
      <xdr:col>24</xdr:col>
      <xdr:colOff>114300</xdr:colOff>
      <xdr:row>36</xdr:row>
      <xdr:rowOff>94059</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16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142336</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14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137026</xdr:rowOff>
    </xdr:from>
    <xdr:to>
      <xdr:col>20</xdr:col>
      <xdr:colOff>38100</xdr:colOff>
      <xdr:row>36</xdr:row>
      <xdr:rowOff>67176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13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58303</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23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168350</xdr:rowOff>
    </xdr:from>
    <xdr:to>
      <xdr:col>15</xdr:col>
      <xdr:colOff>101600</xdr:colOff>
      <xdr:row>36</xdr:row>
      <xdr:rowOff>98500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1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115027</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94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117138</xdr:rowOff>
    </xdr:from>
    <xdr:to>
      <xdr:col>10</xdr:col>
      <xdr:colOff>165100</xdr:colOff>
      <xdr:row>37</xdr:row>
      <xdr:rowOff>47288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2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38415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38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112383</xdr:rowOff>
    </xdr:from>
    <xdr:to>
      <xdr:col>6</xdr:col>
      <xdr:colOff>38100</xdr:colOff>
      <xdr:row>37</xdr:row>
      <xdr:rowOff>42533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28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33660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37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160513</xdr:rowOff>
    </xdr:from>
    <xdr:to>
      <xdr:col>24</xdr:col>
      <xdr:colOff>63500</xdr:colOff>
      <xdr:row>57</xdr:row>
      <xdr:rowOff>163588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33163"/>
          <a:ext cx="838200" cy="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05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163588</xdr:rowOff>
    </xdr:from>
    <xdr:to>
      <xdr:col>19</xdr:col>
      <xdr:colOff>177800</xdr:colOff>
      <xdr:row>58</xdr:row>
      <xdr:rowOff>117199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36238"/>
          <a:ext cx="889000" cy="12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95406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3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117199</xdr:rowOff>
    </xdr:from>
    <xdr:to>
      <xdr:col>15</xdr:col>
      <xdr:colOff>50800</xdr:colOff>
      <xdr:row>58</xdr:row>
      <xdr:rowOff>128672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61299"/>
          <a:ext cx="889000" cy="1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128672</xdr:rowOff>
    </xdr:from>
    <xdr:to>
      <xdr:col>10</xdr:col>
      <xdr:colOff>114300</xdr:colOff>
      <xdr:row>58</xdr:row>
      <xdr:rowOff>160362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72772"/>
          <a:ext cx="889000" cy="3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109713</xdr:rowOff>
    </xdr:from>
    <xdr:to>
      <xdr:col>24</xdr:col>
      <xdr:colOff>114300</xdr:colOff>
      <xdr:row>58</xdr:row>
      <xdr:rowOff>39863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8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132590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3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112788</xdr:rowOff>
    </xdr:from>
    <xdr:to>
      <xdr:col>20</xdr:col>
      <xdr:colOff>38100</xdr:colOff>
      <xdr:row>58</xdr:row>
      <xdr:rowOff>42938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59465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66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66399</xdr:rowOff>
    </xdr:from>
    <xdr:to>
      <xdr:col>15</xdr:col>
      <xdr:colOff>101600</xdr:colOff>
      <xdr:row>58</xdr:row>
      <xdr:rowOff>167999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1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159126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10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77872</xdr:rowOff>
    </xdr:from>
    <xdr:to>
      <xdr:col>10</xdr:col>
      <xdr:colOff>165100</xdr:colOff>
      <xdr:row>59</xdr:row>
      <xdr:rowOff>8022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2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170599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11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109562</xdr:rowOff>
    </xdr:from>
    <xdr:to>
      <xdr:col>6</xdr:col>
      <xdr:colOff>38100</xdr:colOff>
      <xdr:row>59</xdr:row>
      <xdr:rowOff>39712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5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30839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14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63881</xdr:rowOff>
    </xdr:from>
    <xdr:to>
      <xdr:col>24</xdr:col>
      <xdr:colOff>63500</xdr:colOff>
      <xdr:row>77</xdr:row>
      <xdr:rowOff>138443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094081"/>
          <a:ext cx="838200" cy="24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0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63100</xdr:rowOff>
    </xdr:from>
    <xdr:to>
      <xdr:col>19</xdr:col>
      <xdr:colOff>177800</xdr:colOff>
      <xdr:row>77</xdr:row>
      <xdr:rowOff>138443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64750"/>
          <a:ext cx="889000" cy="7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63100</xdr:rowOff>
    </xdr:from>
    <xdr:to>
      <xdr:col>15</xdr:col>
      <xdr:colOff>50800</xdr:colOff>
      <xdr:row>78</xdr:row>
      <xdr:rowOff>61004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64750"/>
          <a:ext cx="889000" cy="16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61004</xdr:rowOff>
    </xdr:from>
    <xdr:to>
      <xdr:col>10</xdr:col>
      <xdr:colOff>114300</xdr:colOff>
      <xdr:row>78</xdr:row>
      <xdr:rowOff>92608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34104"/>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13081</xdr:rowOff>
    </xdr:from>
    <xdr:to>
      <xdr:col>24</xdr:col>
      <xdr:colOff>114300</xdr:colOff>
      <xdr:row>76</xdr:row>
      <xdr:rowOff>114681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4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35958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89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87643</xdr:rowOff>
    </xdr:from>
    <xdr:to>
      <xdr:col>20</xdr:col>
      <xdr:colOff>38100</xdr:colOff>
      <xdr:row>78</xdr:row>
      <xdr:rowOff>17793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8920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38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12300</xdr:rowOff>
    </xdr:from>
    <xdr:to>
      <xdr:col>15</xdr:col>
      <xdr:colOff>101600</xdr:colOff>
      <xdr:row>77</xdr:row>
      <xdr:rowOff>113900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105027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30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10204</xdr:rowOff>
    </xdr:from>
    <xdr:to>
      <xdr:col>10</xdr:col>
      <xdr:colOff>165100</xdr:colOff>
      <xdr:row>78</xdr:row>
      <xdr:rowOff>111804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102931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7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41808</xdr:rowOff>
    </xdr:from>
    <xdr:to>
      <xdr:col>6</xdr:col>
      <xdr:colOff>38100</xdr:colOff>
      <xdr:row>78</xdr:row>
      <xdr:rowOff>143408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1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134535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0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77315</xdr:rowOff>
    </xdr:from>
    <xdr:to>
      <xdr:col>24</xdr:col>
      <xdr:colOff>63500</xdr:colOff>
      <xdr:row>97</xdr:row>
      <xdr:rowOff>142258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707965"/>
          <a:ext cx="838200" cy="6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49141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77315</xdr:rowOff>
    </xdr:from>
    <xdr:to>
      <xdr:col>19</xdr:col>
      <xdr:colOff>177800</xdr:colOff>
      <xdr:row>98</xdr:row>
      <xdr:rowOff>92717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07965"/>
          <a:ext cx="889000" cy="18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34576</xdr:rowOff>
    </xdr:from>
    <xdr:to>
      <xdr:col>15</xdr:col>
      <xdr:colOff>50800</xdr:colOff>
      <xdr:row>98</xdr:row>
      <xdr:rowOff>92717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836676"/>
          <a:ext cx="889000" cy="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34576</xdr:rowOff>
    </xdr:from>
    <xdr:to>
      <xdr:col>10</xdr:col>
      <xdr:colOff>114300</xdr:colOff>
      <xdr:row>98</xdr:row>
      <xdr:rowOff>64785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36676"/>
          <a:ext cx="889000" cy="3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16397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91458</xdr:rowOff>
    </xdr:from>
    <xdr:to>
      <xdr:col>24</xdr:col>
      <xdr:colOff>114300</xdr:colOff>
      <xdr:row>98</xdr:row>
      <xdr:rowOff>21608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72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6385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3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26515</xdr:rowOff>
    </xdr:from>
    <xdr:to>
      <xdr:col>20</xdr:col>
      <xdr:colOff>38100</xdr:colOff>
      <xdr:row>97</xdr:row>
      <xdr:rowOff>128115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119242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74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41917</xdr:rowOff>
    </xdr:from>
    <xdr:to>
      <xdr:col>15</xdr:col>
      <xdr:colOff>101600</xdr:colOff>
      <xdr:row>98</xdr:row>
      <xdr:rowOff>143517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4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134644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3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155226</xdr:rowOff>
    </xdr:from>
    <xdr:to>
      <xdr:col>10</xdr:col>
      <xdr:colOff>165100</xdr:colOff>
      <xdr:row>98</xdr:row>
      <xdr:rowOff>85376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76503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7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13985</xdr:rowOff>
    </xdr:from>
    <xdr:to>
      <xdr:col>6</xdr:col>
      <xdr:colOff>38100</xdr:colOff>
      <xdr:row>98</xdr:row>
      <xdr:rowOff>115585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1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106712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0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167598</xdr:rowOff>
    </xdr:from>
    <xdr:to>
      <xdr:col>55</xdr:col>
      <xdr:colOff>0</xdr:colOff>
      <xdr:row>37</xdr:row>
      <xdr:rowOff>68907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39798"/>
          <a:ext cx="838200" cy="7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8525</xdr:rowOff>
    </xdr:from>
    <xdr:to>
      <xdr:col>50</xdr:col>
      <xdr:colOff>114300</xdr:colOff>
      <xdr:row>37</xdr:row>
      <xdr:rowOff>68907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666375"/>
          <a:ext cx="889000" cy="74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8525</xdr:rowOff>
    </xdr:from>
    <xdr:to>
      <xdr:col>45</xdr:col>
      <xdr:colOff>177800</xdr:colOff>
      <xdr:row>37</xdr:row>
      <xdr:rowOff>127365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666375"/>
          <a:ext cx="889000" cy="80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50296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87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127365</xdr:rowOff>
    </xdr:from>
    <xdr:to>
      <xdr:col>41</xdr:col>
      <xdr:colOff>50800</xdr:colOff>
      <xdr:row>38</xdr:row>
      <xdr:rowOff>20846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71015"/>
          <a:ext cx="889000" cy="6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116798</xdr:rowOff>
    </xdr:from>
    <xdr:to>
      <xdr:col>55</xdr:col>
      <xdr:colOff>50800</xdr:colOff>
      <xdr:row>37</xdr:row>
      <xdr:rowOff>46948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8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95225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6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18107</xdr:rowOff>
    </xdr:from>
    <xdr:to>
      <xdr:col>50</xdr:col>
      <xdr:colOff>165100</xdr:colOff>
      <xdr:row>37</xdr:row>
      <xdr:rowOff>119707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6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110834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45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129175</xdr:rowOff>
    </xdr:from>
    <xdr:to>
      <xdr:col>46</xdr:col>
      <xdr:colOff>38100</xdr:colOff>
      <xdr:row>33</xdr:row>
      <xdr:rowOff>59325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6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75852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390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76565</xdr:rowOff>
    </xdr:from>
    <xdr:to>
      <xdr:col>41</xdr:col>
      <xdr:colOff>101600</xdr:colOff>
      <xdr:row>38</xdr:row>
      <xdr:rowOff>6714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20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169292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1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141496</xdr:rowOff>
    </xdr:from>
    <xdr:to>
      <xdr:col>36</xdr:col>
      <xdr:colOff>165100</xdr:colOff>
      <xdr:row>38</xdr:row>
      <xdr:rowOff>71647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851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62773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7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147157</xdr:rowOff>
    </xdr:from>
    <xdr:to>
      <xdr:col>55</xdr:col>
      <xdr:colOff>0</xdr:colOff>
      <xdr:row>57</xdr:row>
      <xdr:rowOff>151946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19807"/>
          <a:ext cx="8382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147157</xdr:rowOff>
    </xdr:from>
    <xdr:to>
      <xdr:col>50</xdr:col>
      <xdr:colOff>114300</xdr:colOff>
      <xdr:row>58</xdr:row>
      <xdr:rowOff>14873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19807"/>
          <a:ext cx="889000" cy="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6650</xdr:rowOff>
    </xdr:from>
    <xdr:to>
      <xdr:col>45</xdr:col>
      <xdr:colOff>177800</xdr:colOff>
      <xdr:row>58</xdr:row>
      <xdr:rowOff>14873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50750"/>
          <a:ext cx="889000" cy="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141774</xdr:rowOff>
    </xdr:from>
    <xdr:to>
      <xdr:col>41</xdr:col>
      <xdr:colOff>50800</xdr:colOff>
      <xdr:row>58</xdr:row>
      <xdr:rowOff>6650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14424"/>
          <a:ext cx="889000" cy="3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101146</xdr:rowOff>
    </xdr:from>
    <xdr:to>
      <xdr:col>55</xdr:col>
      <xdr:colOff>50800</xdr:colOff>
      <xdr:row>58</xdr:row>
      <xdr:rowOff>31296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7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16073</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8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96357</xdr:rowOff>
    </xdr:from>
    <xdr:to>
      <xdr:col>50</xdr:col>
      <xdr:colOff>165100</xdr:colOff>
      <xdr:row>58</xdr:row>
      <xdr:rowOff>26507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6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17634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6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135523</xdr:rowOff>
    </xdr:from>
    <xdr:to>
      <xdr:col>46</xdr:col>
      <xdr:colOff>38100</xdr:colOff>
      <xdr:row>58</xdr:row>
      <xdr:rowOff>65673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0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56800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0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127300</xdr:rowOff>
    </xdr:from>
    <xdr:to>
      <xdr:col>41</xdr:col>
      <xdr:colOff>101600</xdr:colOff>
      <xdr:row>58</xdr:row>
      <xdr:rowOff>57450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9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48577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9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90974</xdr:rowOff>
    </xdr:from>
    <xdr:to>
      <xdr:col>36</xdr:col>
      <xdr:colOff>165100</xdr:colOff>
      <xdr:row>58</xdr:row>
      <xdr:rowOff>21124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6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12251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5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54676</xdr:rowOff>
    </xdr:from>
    <xdr:to>
      <xdr:col>55</xdr:col>
      <xdr:colOff>0</xdr:colOff>
      <xdr:row>78</xdr:row>
      <xdr:rowOff>156845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27776"/>
          <a:ext cx="838200" cy="10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54676</xdr:rowOff>
    </xdr:from>
    <xdr:to>
      <xdr:col>50</xdr:col>
      <xdr:colOff>114300</xdr:colOff>
      <xdr:row>78</xdr:row>
      <xdr:rowOff>114058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27776"/>
          <a:ext cx="889000" cy="5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114058</xdr:rowOff>
    </xdr:from>
    <xdr:to>
      <xdr:col>45</xdr:col>
      <xdr:colOff>177800</xdr:colOff>
      <xdr:row>78</xdr:row>
      <xdr:rowOff>114432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87158"/>
          <a:ext cx="8890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105845</xdr:rowOff>
    </xdr:from>
    <xdr:to>
      <xdr:col>41</xdr:col>
      <xdr:colOff>50800</xdr:colOff>
      <xdr:row>78</xdr:row>
      <xdr:rowOff>114432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78945"/>
          <a:ext cx="889000" cy="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106045</xdr:rowOff>
    </xdr:from>
    <xdr:to>
      <xdr:col>55</xdr:col>
      <xdr:colOff>50800</xdr:colOff>
      <xdr:row>79</xdr:row>
      <xdr:rowOff>36195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20972</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9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3876</xdr:rowOff>
    </xdr:from>
    <xdr:to>
      <xdr:col>50</xdr:col>
      <xdr:colOff>165100</xdr:colOff>
      <xdr:row>78</xdr:row>
      <xdr:rowOff>105476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96603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46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63258</xdr:rowOff>
    </xdr:from>
    <xdr:to>
      <xdr:col>46</xdr:col>
      <xdr:colOff>38100</xdr:colOff>
      <xdr:row>78</xdr:row>
      <xdr:rowOff>164858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3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155985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2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63632</xdr:rowOff>
    </xdr:from>
    <xdr:to>
      <xdr:col>41</xdr:col>
      <xdr:colOff>101600</xdr:colOff>
      <xdr:row>78</xdr:row>
      <xdr:rowOff>165232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3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156359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55045</xdr:rowOff>
    </xdr:from>
    <xdr:to>
      <xdr:col>36</xdr:col>
      <xdr:colOff>165100</xdr:colOff>
      <xdr:row>78</xdr:row>
      <xdr:rowOff>156645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2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147772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2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62936</xdr:rowOff>
    </xdr:from>
    <xdr:to>
      <xdr:col>55</xdr:col>
      <xdr:colOff>0</xdr:colOff>
      <xdr:row>98</xdr:row>
      <xdr:rowOff>94794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65036"/>
          <a:ext cx="838200" cy="3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94794</xdr:rowOff>
    </xdr:from>
    <xdr:to>
      <xdr:col>50</xdr:col>
      <xdr:colOff>114300</xdr:colOff>
      <xdr:row>98</xdr:row>
      <xdr:rowOff>104349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96894"/>
          <a:ext cx="8890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101563</xdr:rowOff>
    </xdr:from>
    <xdr:to>
      <xdr:col>45</xdr:col>
      <xdr:colOff>177800</xdr:colOff>
      <xdr:row>98</xdr:row>
      <xdr:rowOff>104349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903663"/>
          <a:ext cx="889000" cy="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73738</xdr:rowOff>
    </xdr:from>
    <xdr:to>
      <xdr:col>41</xdr:col>
      <xdr:colOff>50800</xdr:colOff>
      <xdr:row>98</xdr:row>
      <xdr:rowOff>101563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75838"/>
          <a:ext cx="889000" cy="2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12136</xdr:rowOff>
    </xdr:from>
    <xdr:to>
      <xdr:col>55</xdr:col>
      <xdr:colOff>50800</xdr:colOff>
      <xdr:row>98</xdr:row>
      <xdr:rowOff>113736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98513</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2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43994</xdr:rowOff>
    </xdr:from>
    <xdr:to>
      <xdr:col>50</xdr:col>
      <xdr:colOff>165100</xdr:colOff>
      <xdr:row>98</xdr:row>
      <xdr:rowOff>145594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4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136721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3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53549</xdr:rowOff>
    </xdr:from>
    <xdr:to>
      <xdr:col>46</xdr:col>
      <xdr:colOff>38100</xdr:colOff>
      <xdr:row>98</xdr:row>
      <xdr:rowOff>155149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5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146276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4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50763</xdr:rowOff>
    </xdr:from>
    <xdr:to>
      <xdr:col>41</xdr:col>
      <xdr:colOff>101600</xdr:colOff>
      <xdr:row>98</xdr:row>
      <xdr:rowOff>152363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5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143490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4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22938</xdr:rowOff>
    </xdr:from>
    <xdr:to>
      <xdr:col>36</xdr:col>
      <xdr:colOff>165100</xdr:colOff>
      <xdr:row>98</xdr:row>
      <xdr:rowOff>124538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2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115665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1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139509</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54609"/>
          <a:ext cx="838200" cy="7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139509</xdr:rowOff>
    </xdr:from>
    <xdr:to>
      <xdr:col>81</xdr:col>
      <xdr:colOff>50800</xdr:colOff>
      <xdr:row>39</xdr:row>
      <xdr:rowOff>28308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54609"/>
          <a:ext cx="889000" cy="6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85623</xdr:rowOff>
    </xdr:from>
    <xdr:to>
      <xdr:col>76</xdr:col>
      <xdr:colOff>114300</xdr:colOff>
      <xdr:row>39</xdr:row>
      <xdr:rowOff>28308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00723"/>
          <a:ext cx="889000" cy="1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85623</xdr:rowOff>
    </xdr:from>
    <xdr:to>
      <xdr:col>71</xdr:col>
      <xdr:colOff>177800</xdr:colOff>
      <xdr:row>39</xdr:row>
      <xdr:rowOff>44310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00723"/>
          <a:ext cx="889000" cy="1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88709</xdr:rowOff>
    </xdr:from>
    <xdr:to>
      <xdr:col>81</xdr:col>
      <xdr:colOff>101600</xdr:colOff>
      <xdr:row>39</xdr:row>
      <xdr:rowOff>18859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9986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9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148958</xdr:rowOff>
    </xdr:from>
    <xdr:to>
      <xdr:col>76</xdr:col>
      <xdr:colOff>165100</xdr:colOff>
      <xdr:row>39</xdr:row>
      <xdr:rowOff>79108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6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70235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7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34823</xdr:rowOff>
    </xdr:from>
    <xdr:to>
      <xdr:col>72</xdr:col>
      <xdr:colOff>38100</xdr:colOff>
      <xdr:row>38</xdr:row>
      <xdr:rowOff>136423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4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127550</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6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164960</xdr:rowOff>
    </xdr:from>
    <xdr:to>
      <xdr:col>67</xdr:col>
      <xdr:colOff>101600</xdr:colOff>
      <xdr:row>39</xdr:row>
      <xdr:rowOff>95110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8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86237</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57333" y="6772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71166</xdr:rowOff>
    </xdr:from>
    <xdr:to>
      <xdr:col>85</xdr:col>
      <xdr:colOff>127000</xdr:colOff>
      <xdr:row>78</xdr:row>
      <xdr:rowOff>75555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44266"/>
          <a:ext cx="8382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75555</xdr:rowOff>
    </xdr:from>
    <xdr:to>
      <xdr:col>81</xdr:col>
      <xdr:colOff>50800</xdr:colOff>
      <xdr:row>78</xdr:row>
      <xdr:rowOff>87378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448655"/>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87378</xdr:rowOff>
    </xdr:from>
    <xdr:to>
      <xdr:col>76</xdr:col>
      <xdr:colOff>114300</xdr:colOff>
      <xdr:row>78</xdr:row>
      <xdr:rowOff>94734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460478"/>
          <a:ext cx="889000" cy="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94734</xdr:rowOff>
    </xdr:from>
    <xdr:to>
      <xdr:col>71</xdr:col>
      <xdr:colOff>177800</xdr:colOff>
      <xdr:row>78</xdr:row>
      <xdr:rowOff>100944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67834"/>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20366</xdr:rowOff>
    </xdr:from>
    <xdr:to>
      <xdr:col>85</xdr:col>
      <xdr:colOff>177800</xdr:colOff>
      <xdr:row>78</xdr:row>
      <xdr:rowOff>121966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9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170243</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7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24755</xdr:rowOff>
    </xdr:from>
    <xdr:to>
      <xdr:col>81</xdr:col>
      <xdr:colOff>101600</xdr:colOff>
      <xdr:row>78</xdr:row>
      <xdr:rowOff>126355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9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117482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9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36578</xdr:rowOff>
    </xdr:from>
    <xdr:to>
      <xdr:col>76</xdr:col>
      <xdr:colOff>165100</xdr:colOff>
      <xdr:row>78</xdr:row>
      <xdr:rowOff>138178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129305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50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43934</xdr:rowOff>
    </xdr:from>
    <xdr:to>
      <xdr:col>72</xdr:col>
      <xdr:colOff>38100</xdr:colOff>
      <xdr:row>78</xdr:row>
      <xdr:rowOff>145534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136661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0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50144</xdr:rowOff>
    </xdr:from>
    <xdr:to>
      <xdr:col>67</xdr:col>
      <xdr:colOff>101600</xdr:colOff>
      <xdr:row>78</xdr:row>
      <xdr:rowOff>151744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2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142871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1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110337</xdr:rowOff>
    </xdr:from>
    <xdr:to>
      <xdr:col>85</xdr:col>
      <xdr:colOff>127000</xdr:colOff>
      <xdr:row>98</xdr:row>
      <xdr:rowOff>73044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40987"/>
          <a:ext cx="838200" cy="13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110337</xdr:rowOff>
    </xdr:from>
    <xdr:to>
      <xdr:col>81</xdr:col>
      <xdr:colOff>50800</xdr:colOff>
      <xdr:row>98</xdr:row>
      <xdr:rowOff>27741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40987"/>
          <a:ext cx="889000" cy="8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27741</xdr:rowOff>
    </xdr:from>
    <xdr:to>
      <xdr:col>76</xdr:col>
      <xdr:colOff>114300</xdr:colOff>
      <xdr:row>98</xdr:row>
      <xdr:rowOff>132206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29841"/>
          <a:ext cx="889000" cy="10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130857</xdr:rowOff>
    </xdr:from>
    <xdr:to>
      <xdr:col>71</xdr:col>
      <xdr:colOff>177800</xdr:colOff>
      <xdr:row>98</xdr:row>
      <xdr:rowOff>132206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32957"/>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22244</xdr:rowOff>
    </xdr:from>
    <xdr:to>
      <xdr:col>85</xdr:col>
      <xdr:colOff>177800</xdr:colOff>
      <xdr:row>98</xdr:row>
      <xdr:rowOff>123844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2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0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59537</xdr:rowOff>
    </xdr:from>
    <xdr:to>
      <xdr:col>81</xdr:col>
      <xdr:colOff>101600</xdr:colOff>
      <xdr:row>97</xdr:row>
      <xdr:rowOff>161137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6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152264</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78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148391</xdr:rowOff>
    </xdr:from>
    <xdr:to>
      <xdr:col>76</xdr:col>
      <xdr:colOff>165100</xdr:colOff>
      <xdr:row>98</xdr:row>
      <xdr:rowOff>78541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7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69668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87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81406</xdr:rowOff>
    </xdr:from>
    <xdr:to>
      <xdr:col>72</xdr:col>
      <xdr:colOff>38100</xdr:colOff>
      <xdr:row>99</xdr:row>
      <xdr:rowOff>11556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8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2683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7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80057</xdr:rowOff>
    </xdr:from>
    <xdr:to>
      <xdr:col>67</xdr:col>
      <xdr:colOff>101600</xdr:colOff>
      <xdr:row>99</xdr:row>
      <xdr:rowOff>10207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8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1334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104191</xdr:rowOff>
    </xdr:from>
    <xdr:to>
      <xdr:col>116</xdr:col>
      <xdr:colOff>63500</xdr:colOff>
      <xdr:row>37</xdr:row>
      <xdr:rowOff>65215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276391"/>
          <a:ext cx="838200" cy="13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152616</xdr:rowOff>
    </xdr:from>
    <xdr:to>
      <xdr:col>111</xdr:col>
      <xdr:colOff>177800</xdr:colOff>
      <xdr:row>37</xdr:row>
      <xdr:rowOff>65215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324816"/>
          <a:ext cx="889000" cy="8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68966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58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152616</xdr:rowOff>
    </xdr:from>
    <xdr:to>
      <xdr:col>107</xdr:col>
      <xdr:colOff>50800</xdr:colOff>
      <xdr:row>37</xdr:row>
      <xdr:rowOff>67691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324816"/>
          <a:ext cx="889000" cy="8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112475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67691</xdr:rowOff>
    </xdr:from>
    <xdr:to>
      <xdr:col>102</xdr:col>
      <xdr:colOff>114300</xdr:colOff>
      <xdr:row>37</xdr:row>
      <xdr:rowOff>159131</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411341"/>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122572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6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141927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6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53391</xdr:rowOff>
    </xdr:from>
    <xdr:to>
      <xdr:col>116</xdr:col>
      <xdr:colOff>114300</xdr:colOff>
      <xdr:row>36</xdr:row>
      <xdr:rowOff>154991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22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76268</xdr:rowOff>
    </xdr:from>
    <xdr:ext cx="534377"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0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14415</xdr:rowOff>
    </xdr:from>
    <xdr:to>
      <xdr:col>112</xdr:col>
      <xdr:colOff>38100</xdr:colOff>
      <xdr:row>37</xdr:row>
      <xdr:rowOff>116015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35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132542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13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101816</xdr:rowOff>
    </xdr:from>
    <xdr:to>
      <xdr:col>107</xdr:col>
      <xdr:colOff>101600</xdr:colOff>
      <xdr:row>37</xdr:row>
      <xdr:rowOff>31966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27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48493</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67111" y="60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16891</xdr:rowOff>
    </xdr:from>
    <xdr:to>
      <xdr:col>102</xdr:col>
      <xdr:colOff>165100</xdr:colOff>
      <xdr:row>37</xdr:row>
      <xdr:rowOff>118491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3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135018</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13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108331</xdr:rowOff>
    </xdr:from>
    <xdr:to>
      <xdr:col>98</xdr:col>
      <xdr:colOff>38100</xdr:colOff>
      <xdr:row>38</xdr:row>
      <xdr:rowOff>38481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4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55008</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22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77602</xdr:rowOff>
    </xdr:from>
    <xdr:to>
      <xdr:col>116</xdr:col>
      <xdr:colOff>63500</xdr:colOff>
      <xdr:row>59</xdr:row>
      <xdr:rowOff>77880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193152"/>
          <a:ext cx="8382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77880</xdr:rowOff>
    </xdr:from>
    <xdr:to>
      <xdr:col>111</xdr:col>
      <xdr:colOff>177800</xdr:colOff>
      <xdr:row>59</xdr:row>
      <xdr:rowOff>78223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193430"/>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78223</xdr:rowOff>
    </xdr:from>
    <xdr:to>
      <xdr:col>107</xdr:col>
      <xdr:colOff>50800</xdr:colOff>
      <xdr:row>59</xdr:row>
      <xdr:rowOff>78615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193773"/>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76525</xdr:rowOff>
    </xdr:from>
    <xdr:to>
      <xdr:col>102</xdr:col>
      <xdr:colOff>114300</xdr:colOff>
      <xdr:row>59</xdr:row>
      <xdr:rowOff>78615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92075"/>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26802</xdr:rowOff>
    </xdr:from>
    <xdr:to>
      <xdr:col>116</xdr:col>
      <xdr:colOff>114300</xdr:colOff>
      <xdr:row>59</xdr:row>
      <xdr:rowOff>128402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4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113179</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5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27080</xdr:rowOff>
    </xdr:from>
    <xdr:to>
      <xdr:col>112</xdr:col>
      <xdr:colOff>38100</xdr:colOff>
      <xdr:row>59</xdr:row>
      <xdr:rowOff>128680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4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119807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23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27423</xdr:rowOff>
    </xdr:from>
    <xdr:to>
      <xdr:col>107</xdr:col>
      <xdr:colOff>101600</xdr:colOff>
      <xdr:row>59</xdr:row>
      <xdr:rowOff>129023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4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120150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23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27815</xdr:rowOff>
    </xdr:from>
    <xdr:to>
      <xdr:col>102</xdr:col>
      <xdr:colOff>165100</xdr:colOff>
      <xdr:row>59</xdr:row>
      <xdr:rowOff>129415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4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120542</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23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25725</xdr:rowOff>
    </xdr:from>
    <xdr:to>
      <xdr:col>98</xdr:col>
      <xdr:colOff>38100</xdr:colOff>
      <xdr:row>59</xdr:row>
      <xdr:rowOff>127325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4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118452</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23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134163</xdr:rowOff>
    </xdr:from>
    <xdr:to>
      <xdr:col>116</xdr:col>
      <xdr:colOff>63500</xdr:colOff>
      <xdr:row>74</xdr:row>
      <xdr:rowOff>99568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650013"/>
          <a:ext cx="838200" cy="13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154627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99568</xdr:rowOff>
    </xdr:from>
    <xdr:to>
      <xdr:col>111</xdr:col>
      <xdr:colOff>177800</xdr:colOff>
      <xdr:row>75</xdr:row>
      <xdr:rowOff>39853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786868"/>
          <a:ext cx="889000" cy="1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127613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9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39853</xdr:rowOff>
    </xdr:from>
    <xdr:to>
      <xdr:col>107</xdr:col>
      <xdr:colOff>50800</xdr:colOff>
      <xdr:row>75</xdr:row>
      <xdr:rowOff>94272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898603"/>
          <a:ext cx="889000" cy="5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167237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94272</xdr:rowOff>
    </xdr:from>
    <xdr:to>
      <xdr:col>102</xdr:col>
      <xdr:colOff>114300</xdr:colOff>
      <xdr:row>75</xdr:row>
      <xdr:rowOff>109436</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953022"/>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83363</xdr:rowOff>
    </xdr:from>
    <xdr:to>
      <xdr:col>116</xdr:col>
      <xdr:colOff>114300</xdr:colOff>
      <xdr:row>74</xdr:row>
      <xdr:rowOff>13513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59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106240</xdr:rowOff>
    </xdr:from>
    <xdr:ext cx="599010"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45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48768</xdr:rowOff>
    </xdr:from>
    <xdr:to>
      <xdr:col>112</xdr:col>
      <xdr:colOff>38100</xdr:colOff>
      <xdr:row>74</xdr:row>
      <xdr:rowOff>150368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166895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5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160503</xdr:rowOff>
    </xdr:from>
    <xdr:to>
      <xdr:col>107</xdr:col>
      <xdr:colOff>101600</xdr:colOff>
      <xdr:row>75</xdr:row>
      <xdr:rowOff>90653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84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107180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62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43472</xdr:rowOff>
    </xdr:from>
    <xdr:to>
      <xdr:col>102</xdr:col>
      <xdr:colOff>165100</xdr:colOff>
      <xdr:row>75</xdr:row>
      <xdr:rowOff>145072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9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136199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9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58636</xdr:rowOff>
    </xdr:from>
    <xdr:to>
      <xdr:col>98</xdr:col>
      <xdr:colOff>38100</xdr:colOff>
      <xdr:row>75</xdr:row>
      <xdr:rowOff>160235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917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151362</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01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880,608</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年度から類似団体内平均を下回っていたが、令和４年度は前年度より</a:t>
          </a:r>
          <a:r>
            <a:rPr kumimoji="1" lang="en-US" altLang="ja-JP" sz="1300">
              <a:latin typeface="ＭＳ Ｐゴシック" panose="020B0600070205080204" pitchFamily="50" charset="-128"/>
              <a:ea typeface="ＭＳ Ｐゴシック" panose="020B0600070205080204" pitchFamily="50" charset="-128"/>
            </a:rPr>
            <a:t>12,914</a:t>
          </a:r>
          <a:r>
            <a:rPr kumimoji="1" lang="ja-JP" altLang="en-US" sz="1300">
              <a:latin typeface="ＭＳ Ｐゴシック" panose="020B0600070205080204" pitchFamily="50" charset="-128"/>
              <a:ea typeface="ＭＳ Ｐゴシック" panose="020B0600070205080204" pitchFamily="50" charset="-128"/>
            </a:rPr>
            <a:t>円上昇した。これは道路維持工事町単独事業町内全域路線維持補修</a:t>
          </a:r>
          <a:r>
            <a:rPr kumimoji="1" lang="en-US" altLang="ja-JP" sz="1300">
              <a:latin typeface="ＭＳ Ｐゴシック" panose="020B0600070205080204" pitchFamily="50" charset="-128"/>
              <a:ea typeface="ＭＳ Ｐゴシック" panose="020B0600070205080204" pitchFamily="50" charset="-128"/>
            </a:rPr>
            <a:t>89,632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79,822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169,454</a:t>
          </a:r>
          <a:r>
            <a:rPr kumimoji="1" lang="ja-JP" altLang="en-US" sz="1300">
              <a:latin typeface="ＭＳ Ｐゴシック" panose="020B0600070205080204" pitchFamily="50" charset="-128"/>
              <a:ea typeface="ＭＳ Ｐゴシック" panose="020B0600070205080204" pitchFamily="50" charset="-128"/>
            </a:rPr>
            <a:t>千円）増額になったことによる。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類似団体内平均を上回っている物件費、投資及び出資金、繰出金について、まず物件費は地籍調査事業が継続していることと防災無線個別受信機購入費や庁内システム関連事業による増額が大きな要因といえる。投資及び出資金については、騒音対策事業などの空港関連への出捐金があり、令和４年度増額したためである。繰出金は、特別会計への繰出金であり、本来独立採算が原則であるが、維持管理や公債費に対して繰出していることがある。さらに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年度認可を受け事業開始した簡易水道事業に対する繰出金が新規に発生したことにより増額している。いずれも特定財源や地方債の充当を行いながら、事業の適正化と計画性を図っていく。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類似団体より低い数値であるが、公共施設の老朽化も進んでいるため、今後増額していくことが予想される。個別施設計画に基づき計画的な建設・改修・統合による費用の平準化、適正化により縮減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6,905
6,633
43.24
6,408,019
6,080,601
236,705
3,514,092
2,230,229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105410</xdr:rowOff>
    </xdr:from>
    <xdr:to>
      <xdr:col>24</xdr:col>
      <xdr:colOff>63500</xdr:colOff>
      <xdr:row>35</xdr:row>
      <xdr:rowOff>74041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34710"/>
          <a:ext cx="838200" cy="1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97045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7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105410</xdr:rowOff>
    </xdr:from>
    <xdr:to>
      <xdr:col>19</xdr:col>
      <xdr:colOff>177800</xdr:colOff>
      <xdr:row>35</xdr:row>
      <xdr:rowOff>111379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34710"/>
          <a:ext cx="889000" cy="17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70502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94742</xdr:rowOff>
    </xdr:from>
    <xdr:to>
      <xdr:col>15</xdr:col>
      <xdr:colOff>50800</xdr:colOff>
      <xdr:row>35</xdr:row>
      <xdr:rowOff>111379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95492"/>
          <a:ext cx="8890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80027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94742</xdr:rowOff>
    </xdr:from>
    <xdr:to>
      <xdr:col>10</xdr:col>
      <xdr:colOff>114300</xdr:colOff>
      <xdr:row>35</xdr:row>
      <xdr:rowOff>115951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95492"/>
          <a:ext cx="8890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20337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28465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23241</xdr:rowOff>
    </xdr:from>
    <xdr:to>
      <xdr:col>24</xdr:col>
      <xdr:colOff>114300</xdr:colOff>
      <xdr:row>35</xdr:row>
      <xdr:rowOff>124841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2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46118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7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54610</xdr:rowOff>
    </xdr:from>
    <xdr:to>
      <xdr:col>20</xdr:col>
      <xdr:colOff>38100</xdr:colOff>
      <xdr:row>34</xdr:row>
      <xdr:rowOff>156210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1287</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5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60579</xdr:rowOff>
    </xdr:from>
    <xdr:to>
      <xdr:col>15</xdr:col>
      <xdr:colOff>101600</xdr:colOff>
      <xdr:row>35</xdr:row>
      <xdr:rowOff>162179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7256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8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43942</xdr:rowOff>
    </xdr:from>
    <xdr:to>
      <xdr:col>10</xdr:col>
      <xdr:colOff>165100</xdr:colOff>
      <xdr:row>35</xdr:row>
      <xdr:rowOff>145542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162069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81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65151</xdr:rowOff>
    </xdr:from>
    <xdr:to>
      <xdr:col>6</xdr:col>
      <xdr:colOff>38100</xdr:colOff>
      <xdr:row>35</xdr:row>
      <xdr:rowOff>166751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11828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84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123016</xdr:rowOff>
    </xdr:from>
    <xdr:to>
      <xdr:col>24</xdr:col>
      <xdr:colOff>63500</xdr:colOff>
      <xdr:row>56</xdr:row>
      <xdr:rowOff>137174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24216"/>
          <a:ext cx="838200" cy="1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0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5440</xdr:rowOff>
    </xdr:from>
    <xdr:to>
      <xdr:col>19</xdr:col>
      <xdr:colOff>177800</xdr:colOff>
      <xdr:row>56</xdr:row>
      <xdr:rowOff>123016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06640"/>
          <a:ext cx="889000" cy="11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40387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81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5440</xdr:rowOff>
    </xdr:from>
    <xdr:to>
      <xdr:col>15</xdr:col>
      <xdr:colOff>50800</xdr:colOff>
      <xdr:row>57</xdr:row>
      <xdr:rowOff>36900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06640"/>
          <a:ext cx="889000" cy="20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102593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36900</xdr:rowOff>
    </xdr:from>
    <xdr:to>
      <xdr:col>10</xdr:col>
      <xdr:colOff>114300</xdr:colOff>
      <xdr:row>57</xdr:row>
      <xdr:rowOff>64401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09550"/>
          <a:ext cx="889000" cy="2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167088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3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86374</xdr:rowOff>
    </xdr:from>
    <xdr:to>
      <xdr:col>24</xdr:col>
      <xdr:colOff>114300</xdr:colOff>
      <xdr:row>57</xdr:row>
      <xdr:rowOff>16524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8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109251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3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72216</xdr:rowOff>
    </xdr:from>
    <xdr:to>
      <xdr:col>20</xdr:col>
      <xdr:colOff>38100</xdr:colOff>
      <xdr:row>57</xdr:row>
      <xdr:rowOff>2366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7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18893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44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126090</xdr:rowOff>
    </xdr:from>
    <xdr:to>
      <xdr:col>15</xdr:col>
      <xdr:colOff>101600</xdr:colOff>
      <xdr:row>56</xdr:row>
      <xdr:rowOff>56240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5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72767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33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157550</xdr:rowOff>
    </xdr:from>
    <xdr:to>
      <xdr:col>10</xdr:col>
      <xdr:colOff>165100</xdr:colOff>
      <xdr:row>57</xdr:row>
      <xdr:rowOff>87700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104227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3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13601</xdr:rowOff>
    </xdr:from>
    <xdr:to>
      <xdr:col>6</xdr:col>
      <xdr:colOff>38100</xdr:colOff>
      <xdr:row>57</xdr:row>
      <xdr:rowOff>115201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8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131728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6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9243</xdr:rowOff>
    </xdr:from>
    <xdr:to>
      <xdr:col>24</xdr:col>
      <xdr:colOff>63500</xdr:colOff>
      <xdr:row>76</xdr:row>
      <xdr:rowOff>88402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39443"/>
          <a:ext cx="838200" cy="7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9243</xdr:rowOff>
    </xdr:from>
    <xdr:to>
      <xdr:col>19</xdr:col>
      <xdr:colOff>177800</xdr:colOff>
      <xdr:row>77</xdr:row>
      <xdr:rowOff>52584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39443"/>
          <a:ext cx="889000" cy="2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52584</xdr:rowOff>
    </xdr:from>
    <xdr:to>
      <xdr:col>15</xdr:col>
      <xdr:colOff>50800</xdr:colOff>
      <xdr:row>77</xdr:row>
      <xdr:rowOff>97025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54234"/>
          <a:ext cx="889000" cy="4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61033</xdr:rowOff>
    </xdr:from>
    <xdr:to>
      <xdr:col>10</xdr:col>
      <xdr:colOff>114300</xdr:colOff>
      <xdr:row>77</xdr:row>
      <xdr:rowOff>97025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62683"/>
          <a:ext cx="889000" cy="3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37602</xdr:rowOff>
    </xdr:from>
    <xdr:to>
      <xdr:col>24</xdr:col>
      <xdr:colOff>114300</xdr:colOff>
      <xdr:row>76</xdr:row>
      <xdr:rowOff>139202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6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16029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4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129893</xdr:rowOff>
    </xdr:from>
    <xdr:to>
      <xdr:col>20</xdr:col>
      <xdr:colOff>38100</xdr:colOff>
      <xdr:row>76</xdr:row>
      <xdr:rowOff>60043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8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51170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8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1784</xdr:rowOff>
    </xdr:from>
    <xdr:to>
      <xdr:col>15</xdr:col>
      <xdr:colOff>101600</xdr:colOff>
      <xdr:row>77</xdr:row>
      <xdr:rowOff>103384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0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94511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9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46225</xdr:rowOff>
    </xdr:from>
    <xdr:to>
      <xdr:col>10</xdr:col>
      <xdr:colOff>165100</xdr:colOff>
      <xdr:row>77</xdr:row>
      <xdr:rowOff>147825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138952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4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10233</xdr:rowOff>
    </xdr:from>
    <xdr:to>
      <xdr:col>6</xdr:col>
      <xdr:colOff>38100</xdr:colOff>
      <xdr:row>77</xdr:row>
      <xdr:rowOff>111833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102960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04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149758</xdr:rowOff>
    </xdr:from>
    <xdr:to>
      <xdr:col>24</xdr:col>
      <xdr:colOff>63500</xdr:colOff>
      <xdr:row>97</xdr:row>
      <xdr:rowOff>21354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08958"/>
          <a:ext cx="838200" cy="4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149758</xdr:rowOff>
    </xdr:from>
    <xdr:to>
      <xdr:col>19</xdr:col>
      <xdr:colOff>177800</xdr:colOff>
      <xdr:row>97</xdr:row>
      <xdr:rowOff>99457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08958"/>
          <a:ext cx="889000" cy="12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99457</xdr:rowOff>
    </xdr:from>
    <xdr:to>
      <xdr:col>15</xdr:col>
      <xdr:colOff>50800</xdr:colOff>
      <xdr:row>97</xdr:row>
      <xdr:rowOff>124772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30107"/>
          <a:ext cx="889000" cy="2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124772</xdr:rowOff>
    </xdr:from>
    <xdr:to>
      <xdr:col>10</xdr:col>
      <xdr:colOff>114300</xdr:colOff>
      <xdr:row>97</xdr:row>
      <xdr:rowOff>131328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55422"/>
          <a:ext cx="889000" cy="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142004</xdr:rowOff>
    </xdr:from>
    <xdr:to>
      <xdr:col>24</xdr:col>
      <xdr:colOff>114300</xdr:colOff>
      <xdr:row>97</xdr:row>
      <xdr:rowOff>72154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0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56931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1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98958</xdr:rowOff>
    </xdr:from>
    <xdr:to>
      <xdr:col>20</xdr:col>
      <xdr:colOff>38100</xdr:colOff>
      <xdr:row>97</xdr:row>
      <xdr:rowOff>29108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5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20235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5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48657</xdr:rowOff>
    </xdr:from>
    <xdr:to>
      <xdr:col>15</xdr:col>
      <xdr:colOff>101600</xdr:colOff>
      <xdr:row>97</xdr:row>
      <xdr:rowOff>150257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7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141384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7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73972</xdr:rowOff>
    </xdr:from>
    <xdr:to>
      <xdr:col>10</xdr:col>
      <xdr:colOff>165100</xdr:colOff>
      <xdr:row>98</xdr:row>
      <xdr:rowOff>4122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166699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9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80528</xdr:rowOff>
    </xdr:from>
    <xdr:to>
      <xdr:col>6</xdr:col>
      <xdr:colOff>38100</xdr:colOff>
      <xdr:row>98</xdr:row>
      <xdr:rowOff>10678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1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0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165685</xdr:rowOff>
    </xdr:from>
    <xdr:to>
      <xdr:col>55</xdr:col>
      <xdr:colOff>0</xdr:colOff>
      <xdr:row>59</xdr:row>
      <xdr:rowOff>3752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109785"/>
          <a:ext cx="838200" cy="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129811</xdr:rowOff>
    </xdr:from>
    <xdr:to>
      <xdr:col>50</xdr:col>
      <xdr:colOff>114300</xdr:colOff>
      <xdr:row>59</xdr:row>
      <xdr:rowOff>3752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02461"/>
          <a:ext cx="889000" cy="21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129811</xdr:rowOff>
    </xdr:from>
    <xdr:to>
      <xdr:col>45</xdr:col>
      <xdr:colOff>177800</xdr:colOff>
      <xdr:row>59</xdr:row>
      <xdr:rowOff>1348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02461"/>
          <a:ext cx="889000" cy="21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136088</xdr:rowOff>
    </xdr:from>
    <xdr:to>
      <xdr:col>41</xdr:col>
      <xdr:colOff>50800</xdr:colOff>
      <xdr:row>59</xdr:row>
      <xdr:rowOff>1348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80188"/>
          <a:ext cx="889000" cy="3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114885</xdr:rowOff>
    </xdr:from>
    <xdr:to>
      <xdr:col>55</xdr:col>
      <xdr:colOff>50800</xdr:colOff>
      <xdr:row>59</xdr:row>
      <xdr:rowOff>45035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29812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7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124402</xdr:rowOff>
    </xdr:from>
    <xdr:to>
      <xdr:col>50</xdr:col>
      <xdr:colOff>165100</xdr:colOff>
      <xdr:row>59</xdr:row>
      <xdr:rowOff>54552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45679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6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79011</xdr:rowOff>
    </xdr:from>
    <xdr:to>
      <xdr:col>46</xdr:col>
      <xdr:colOff>38100</xdr:colOff>
      <xdr:row>58</xdr:row>
      <xdr:rowOff>9161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5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4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121998</xdr:rowOff>
    </xdr:from>
    <xdr:to>
      <xdr:col>41</xdr:col>
      <xdr:colOff>101600</xdr:colOff>
      <xdr:row>59</xdr:row>
      <xdr:rowOff>52148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43275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5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85288</xdr:rowOff>
    </xdr:from>
    <xdr:to>
      <xdr:col>36</xdr:col>
      <xdr:colOff>165100</xdr:colOff>
      <xdr:row>59</xdr:row>
      <xdr:rowOff>15438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6565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2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74828</xdr:rowOff>
    </xdr:from>
    <xdr:to>
      <xdr:col>55</xdr:col>
      <xdr:colOff>0</xdr:colOff>
      <xdr:row>78</xdr:row>
      <xdr:rowOff>97309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47928"/>
          <a:ext cx="838200" cy="2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94538</xdr:rowOff>
    </xdr:from>
    <xdr:to>
      <xdr:col>50</xdr:col>
      <xdr:colOff>114300</xdr:colOff>
      <xdr:row>78</xdr:row>
      <xdr:rowOff>97309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67638"/>
          <a:ext cx="889000" cy="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94538</xdr:rowOff>
    </xdr:from>
    <xdr:to>
      <xdr:col>45</xdr:col>
      <xdr:colOff>177800</xdr:colOff>
      <xdr:row>78</xdr:row>
      <xdr:rowOff>110731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67638"/>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103494</xdr:rowOff>
    </xdr:from>
    <xdr:to>
      <xdr:col>41</xdr:col>
      <xdr:colOff>50800</xdr:colOff>
      <xdr:row>78</xdr:row>
      <xdr:rowOff>110731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76594"/>
          <a:ext cx="889000" cy="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24028</xdr:rowOff>
    </xdr:from>
    <xdr:to>
      <xdr:col>55</xdr:col>
      <xdr:colOff>50800</xdr:colOff>
      <xdr:row>78</xdr:row>
      <xdr:rowOff>125628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9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110405</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1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46509</xdr:rowOff>
    </xdr:from>
    <xdr:to>
      <xdr:col>50</xdr:col>
      <xdr:colOff>165100</xdr:colOff>
      <xdr:row>78</xdr:row>
      <xdr:rowOff>148109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1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139236</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1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43738</xdr:rowOff>
    </xdr:from>
    <xdr:to>
      <xdr:col>46</xdr:col>
      <xdr:colOff>38100</xdr:colOff>
      <xdr:row>78</xdr:row>
      <xdr:rowOff>145338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136465</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0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59931</xdr:rowOff>
    </xdr:from>
    <xdr:to>
      <xdr:col>41</xdr:col>
      <xdr:colOff>101600</xdr:colOff>
      <xdr:row>78</xdr:row>
      <xdr:rowOff>161531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152658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52694</xdr:rowOff>
    </xdr:from>
    <xdr:to>
      <xdr:col>36</xdr:col>
      <xdr:colOff>165100</xdr:colOff>
      <xdr:row>78</xdr:row>
      <xdr:rowOff>154294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2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145421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1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72811</xdr:rowOff>
    </xdr:from>
    <xdr:to>
      <xdr:col>55</xdr:col>
      <xdr:colOff>0</xdr:colOff>
      <xdr:row>96</xdr:row>
      <xdr:rowOff>155375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360561"/>
          <a:ext cx="838200" cy="25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40856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00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93264</xdr:rowOff>
    </xdr:from>
    <xdr:to>
      <xdr:col>50</xdr:col>
      <xdr:colOff>114300</xdr:colOff>
      <xdr:row>96</xdr:row>
      <xdr:rowOff>155375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552464"/>
          <a:ext cx="889000" cy="6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93264</xdr:rowOff>
    </xdr:from>
    <xdr:to>
      <xdr:col>45</xdr:col>
      <xdr:colOff>177800</xdr:colOff>
      <xdr:row>97</xdr:row>
      <xdr:rowOff>125809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552464"/>
          <a:ext cx="889000" cy="20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49451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8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125809</xdr:rowOff>
    </xdr:from>
    <xdr:to>
      <xdr:col>41</xdr:col>
      <xdr:colOff>50800</xdr:colOff>
      <xdr:row>97</xdr:row>
      <xdr:rowOff>170920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756459"/>
          <a:ext cx="889000" cy="4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22011</xdr:rowOff>
    </xdr:from>
    <xdr:to>
      <xdr:col>55</xdr:col>
      <xdr:colOff>50800</xdr:colOff>
      <xdr:row>95</xdr:row>
      <xdr:rowOff>123611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30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44888</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1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104575</xdr:rowOff>
    </xdr:from>
    <xdr:to>
      <xdr:col>50</xdr:col>
      <xdr:colOff>165100</xdr:colOff>
      <xdr:row>97</xdr:row>
      <xdr:rowOff>34725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6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25852</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65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42464</xdr:rowOff>
    </xdr:from>
    <xdr:to>
      <xdr:col>46</xdr:col>
      <xdr:colOff>38100</xdr:colOff>
      <xdr:row>96</xdr:row>
      <xdr:rowOff>144064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160591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27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75009</xdr:rowOff>
    </xdr:from>
    <xdr:to>
      <xdr:col>41</xdr:col>
      <xdr:colOff>101600</xdr:colOff>
      <xdr:row>98</xdr:row>
      <xdr:rowOff>5159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0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167736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9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120120</xdr:rowOff>
    </xdr:from>
    <xdr:to>
      <xdr:col>36</xdr:col>
      <xdr:colOff>165100</xdr:colOff>
      <xdr:row>98</xdr:row>
      <xdr:rowOff>50270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41397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4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100087</xdr:rowOff>
    </xdr:from>
    <xdr:to>
      <xdr:col>85</xdr:col>
      <xdr:colOff>127000</xdr:colOff>
      <xdr:row>37</xdr:row>
      <xdr:rowOff>160078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443737"/>
          <a:ext cx="838200" cy="5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100087</xdr:rowOff>
    </xdr:from>
    <xdr:to>
      <xdr:col>81</xdr:col>
      <xdr:colOff>50800</xdr:colOff>
      <xdr:row>38</xdr:row>
      <xdr:rowOff>101050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43737"/>
          <a:ext cx="889000" cy="17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107876</xdr:rowOff>
    </xdr:from>
    <xdr:to>
      <xdr:col>76</xdr:col>
      <xdr:colOff>114300</xdr:colOff>
      <xdr:row>38</xdr:row>
      <xdr:rowOff>101050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451526"/>
          <a:ext cx="889000" cy="16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107876</xdr:rowOff>
    </xdr:from>
    <xdr:to>
      <xdr:col>71</xdr:col>
      <xdr:colOff>177800</xdr:colOff>
      <xdr:row>38</xdr:row>
      <xdr:rowOff>26151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451526"/>
          <a:ext cx="889000" cy="8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109278</xdr:rowOff>
    </xdr:from>
    <xdr:to>
      <xdr:col>85</xdr:col>
      <xdr:colOff>177800</xdr:colOff>
      <xdr:row>38</xdr:row>
      <xdr:rowOff>39429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529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87705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3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49287</xdr:rowOff>
    </xdr:from>
    <xdr:to>
      <xdr:col>81</xdr:col>
      <xdr:colOff>101600</xdr:colOff>
      <xdr:row>37</xdr:row>
      <xdr:rowOff>150887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9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142014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8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50250</xdr:rowOff>
    </xdr:from>
    <xdr:to>
      <xdr:col>76</xdr:col>
      <xdr:colOff>165100</xdr:colOff>
      <xdr:row>38</xdr:row>
      <xdr:rowOff>151850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6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142977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5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57076</xdr:rowOff>
    </xdr:from>
    <xdr:to>
      <xdr:col>72</xdr:col>
      <xdr:colOff>38100</xdr:colOff>
      <xdr:row>37</xdr:row>
      <xdr:rowOff>158676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0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149803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9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146801</xdr:rowOff>
    </xdr:from>
    <xdr:to>
      <xdr:col>67</xdr:col>
      <xdr:colOff>101600</xdr:colOff>
      <xdr:row>38</xdr:row>
      <xdr:rowOff>76951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68078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8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4721</xdr:rowOff>
    </xdr:from>
    <xdr:to>
      <xdr:col>85</xdr:col>
      <xdr:colOff>127000</xdr:colOff>
      <xdr:row>58</xdr:row>
      <xdr:rowOff>39965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948821"/>
          <a:ext cx="838200" cy="3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4721</xdr:rowOff>
    </xdr:from>
    <xdr:to>
      <xdr:col>81</xdr:col>
      <xdr:colOff>50800</xdr:colOff>
      <xdr:row>58</xdr:row>
      <xdr:rowOff>25818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948821"/>
          <a:ext cx="8890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25818</xdr:rowOff>
    </xdr:from>
    <xdr:to>
      <xdr:col>76</xdr:col>
      <xdr:colOff>114300</xdr:colOff>
      <xdr:row>58</xdr:row>
      <xdr:rowOff>70810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69918"/>
          <a:ext cx="889000" cy="4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70810</xdr:rowOff>
    </xdr:from>
    <xdr:to>
      <xdr:col>71</xdr:col>
      <xdr:colOff>177800</xdr:colOff>
      <xdr:row>58</xdr:row>
      <xdr:rowOff>88801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10014910"/>
          <a:ext cx="889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160615</xdr:rowOff>
    </xdr:from>
    <xdr:to>
      <xdr:col>85</xdr:col>
      <xdr:colOff>177800</xdr:colOff>
      <xdr:row>58</xdr:row>
      <xdr:rowOff>90765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3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75542</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4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125371</xdr:rowOff>
    </xdr:from>
    <xdr:to>
      <xdr:col>81</xdr:col>
      <xdr:colOff>101600</xdr:colOff>
      <xdr:row>58</xdr:row>
      <xdr:rowOff>55521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9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46648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9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146468</xdr:rowOff>
    </xdr:from>
    <xdr:to>
      <xdr:col>76</xdr:col>
      <xdr:colOff>165100</xdr:colOff>
      <xdr:row>58</xdr:row>
      <xdr:rowOff>76618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67745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01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20010</xdr:rowOff>
    </xdr:from>
    <xdr:to>
      <xdr:col>72</xdr:col>
      <xdr:colOff>38100</xdr:colOff>
      <xdr:row>58</xdr:row>
      <xdr:rowOff>121610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112737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5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38001</xdr:rowOff>
    </xdr:from>
    <xdr:to>
      <xdr:col>67</xdr:col>
      <xdr:colOff>101600</xdr:colOff>
      <xdr:row>58</xdr:row>
      <xdr:rowOff>139601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8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130728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7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139509</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12609"/>
          <a:ext cx="838200" cy="7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139509</xdr:rowOff>
    </xdr:from>
    <xdr:to>
      <xdr:col>81</xdr:col>
      <xdr:colOff>50800</xdr:colOff>
      <xdr:row>79</xdr:row>
      <xdr:rowOff>28308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12609"/>
          <a:ext cx="889000" cy="6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85623</xdr:rowOff>
    </xdr:from>
    <xdr:to>
      <xdr:col>76</xdr:col>
      <xdr:colOff>114300</xdr:colOff>
      <xdr:row>79</xdr:row>
      <xdr:rowOff>28308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458723"/>
          <a:ext cx="889000" cy="1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85623</xdr:rowOff>
    </xdr:from>
    <xdr:to>
      <xdr:col>71</xdr:col>
      <xdr:colOff>177800</xdr:colOff>
      <xdr:row>79</xdr:row>
      <xdr:rowOff>44310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458723"/>
          <a:ext cx="889000" cy="1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88709</xdr:rowOff>
    </xdr:from>
    <xdr:to>
      <xdr:col>81</xdr:col>
      <xdr:colOff>101600</xdr:colOff>
      <xdr:row>79</xdr:row>
      <xdr:rowOff>18859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6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9986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55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148958</xdr:rowOff>
    </xdr:from>
    <xdr:to>
      <xdr:col>76</xdr:col>
      <xdr:colOff>165100</xdr:colOff>
      <xdr:row>79</xdr:row>
      <xdr:rowOff>79108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2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70235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61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34823</xdr:rowOff>
    </xdr:from>
    <xdr:to>
      <xdr:col>72</xdr:col>
      <xdr:colOff>38100</xdr:colOff>
      <xdr:row>78</xdr:row>
      <xdr:rowOff>136423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0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127550</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36111" y="1350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164960</xdr:rowOff>
    </xdr:from>
    <xdr:to>
      <xdr:col>67</xdr:col>
      <xdr:colOff>101600</xdr:colOff>
      <xdr:row>79</xdr:row>
      <xdr:rowOff>95110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86237</xdr:rowOff>
    </xdr:from>
    <xdr:ext cx="313932"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57333" y="13630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71166</xdr:rowOff>
    </xdr:from>
    <xdr:to>
      <xdr:col>85</xdr:col>
      <xdr:colOff>127000</xdr:colOff>
      <xdr:row>98</xdr:row>
      <xdr:rowOff>75555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873266"/>
          <a:ext cx="8382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75555</xdr:rowOff>
    </xdr:from>
    <xdr:to>
      <xdr:col>81</xdr:col>
      <xdr:colOff>50800</xdr:colOff>
      <xdr:row>98</xdr:row>
      <xdr:rowOff>87378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877655"/>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87378</xdr:rowOff>
    </xdr:from>
    <xdr:to>
      <xdr:col>76</xdr:col>
      <xdr:colOff>114300</xdr:colOff>
      <xdr:row>98</xdr:row>
      <xdr:rowOff>94734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889478"/>
          <a:ext cx="889000" cy="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94734</xdr:rowOff>
    </xdr:from>
    <xdr:to>
      <xdr:col>71</xdr:col>
      <xdr:colOff>177800</xdr:colOff>
      <xdr:row>98</xdr:row>
      <xdr:rowOff>100944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896834"/>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20366</xdr:rowOff>
    </xdr:from>
    <xdr:to>
      <xdr:col>85</xdr:col>
      <xdr:colOff>177800</xdr:colOff>
      <xdr:row>98</xdr:row>
      <xdr:rowOff>121966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82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170243</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8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24755</xdr:rowOff>
    </xdr:from>
    <xdr:to>
      <xdr:col>81</xdr:col>
      <xdr:colOff>101600</xdr:colOff>
      <xdr:row>98</xdr:row>
      <xdr:rowOff>126355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82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117482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91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36578</xdr:rowOff>
    </xdr:from>
    <xdr:to>
      <xdr:col>76</xdr:col>
      <xdr:colOff>165100</xdr:colOff>
      <xdr:row>98</xdr:row>
      <xdr:rowOff>138178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83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129305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93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43934</xdr:rowOff>
    </xdr:from>
    <xdr:to>
      <xdr:col>72</xdr:col>
      <xdr:colOff>38100</xdr:colOff>
      <xdr:row>98</xdr:row>
      <xdr:rowOff>145534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8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136661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93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50144</xdr:rowOff>
    </xdr:from>
    <xdr:to>
      <xdr:col>67</xdr:col>
      <xdr:colOff>101600</xdr:colOff>
      <xdr:row>98</xdr:row>
      <xdr:rowOff>151744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8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142871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9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当町の支出では、議会費、総務費、土木費以外は類似団体平均を下回っている。前年度から比べ土木費の増額幅が大きいのは、成田空港機能強化関連事業によるインフラ整備等が始まったことと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維持工事町単独事業町内全域路線維持補修が増額になったことが大きな要因である。今後も成田空港機能強化関連事業は継続していくため、衛生（簡易水道事業）費及び土木費の増額が見込まれる。総務費についても、空港対策費として、成田国際空港を離着陸する航空機の騒音対策事業にかかる経費や各種補助金があるため多額となったいるため、類似団体平均より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町民のニーズに合わせた計画的な財政運営に努めていく。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年度から財政調整基金の取崩しなく、積立を行っているため、</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標準財政規模比は、標準財政規模</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約</a:t>
          </a:r>
          <a:r>
            <a:rPr kumimoji="1"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億円の増</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となり、</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財政調整基金の年度末残高</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約</a:t>
          </a:r>
          <a:r>
            <a:rPr kumimoji="1"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億円</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となったことで、</a:t>
          </a:r>
          <a:r>
            <a:rPr kumimoji="1" lang="en-US" altLang="ja-JP" sz="1400">
              <a:latin typeface="ＭＳ ゴシック" pitchFamily="49" charset="-128"/>
              <a:ea typeface="ＭＳ ゴシック" pitchFamily="49" charset="-128"/>
            </a:rPr>
            <a:t>34.22</a:t>
          </a:r>
          <a:r>
            <a:rPr kumimoji="1" lang="ja-JP" altLang="en-US" sz="1400">
              <a:latin typeface="ＭＳ ゴシック" pitchFamily="49" charset="-128"/>
              <a:ea typeface="ＭＳ ゴシック" pitchFamily="49" charset="-128"/>
            </a:rPr>
            <a:t>％まで増となった。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実質収支額及び実質単年度収支の減少は、令和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年度から普通交付税が不交付になったことから歳入総額が減少したためである。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おり、健全な財政運営ができていると評価できる。今後は、大規模事業の実施に向けて国庫支出金等の財源以外にも、徴収の強化等による歳入確保に努め、黒字状態を維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578" t="s">
        <v>81</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82</v>
      </c>
      <c r="C2" s="176"/>
      <c r="D2" s="177"/>
    </row>
    <row r="3" spans="1:119" ht="18.75" customHeight="1" thickBot="1" x14ac:dyDescent="0.25">
      <c r="A3" s="175"/>
      <c r="B3" s="579" t="s">
        <v>83</v>
      </c>
      <c r="C3" s="580"/>
      <c r="D3" s="580"/>
      <c r="E3" s="581"/>
      <c r="F3" s="581"/>
      <c r="G3" s="581"/>
      <c r="H3" s="581"/>
      <c r="I3" s="581"/>
      <c r="J3" s="581"/>
      <c r="K3" s="581"/>
      <c r="L3" s="581" t="s">
        <v>84</v>
      </c>
      <c r="M3" s="581"/>
      <c r="N3" s="581"/>
      <c r="O3" s="581"/>
      <c r="P3" s="581"/>
      <c r="Q3" s="581"/>
      <c r="R3" s="584"/>
      <c r="S3" s="584"/>
      <c r="T3" s="584"/>
      <c r="U3" s="584"/>
      <c r="V3" s="585"/>
      <c r="W3" s="475" t="s">
        <v>85</v>
      </c>
      <c r="X3" s="476"/>
      <c r="Y3" s="476"/>
      <c r="Z3" s="476"/>
      <c r="AA3" s="476"/>
      <c r="AB3" s="580"/>
      <c r="AC3" s="584" t="s">
        <v>86</v>
      </c>
      <c r="AD3" s="476"/>
      <c r="AE3" s="476"/>
      <c r="AF3" s="476"/>
      <c r="AG3" s="476"/>
      <c r="AH3" s="476"/>
      <c r="AI3" s="476"/>
      <c r="AJ3" s="476"/>
      <c r="AK3" s="476"/>
      <c r="AL3" s="546"/>
      <c r="AM3" s="475" t="s">
        <v>87</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88</v>
      </c>
      <c r="BO3" s="476"/>
      <c r="BP3" s="476"/>
      <c r="BQ3" s="476"/>
      <c r="BR3" s="476"/>
      <c r="BS3" s="476"/>
      <c r="BT3" s="476"/>
      <c r="BU3" s="546"/>
      <c r="BV3" s="475" t="s">
        <v>89</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90</v>
      </c>
      <c r="CU3" s="476"/>
      <c r="CV3" s="476"/>
      <c r="CW3" s="476"/>
      <c r="CX3" s="476"/>
      <c r="CY3" s="476"/>
      <c r="CZ3" s="476"/>
      <c r="DA3" s="546"/>
      <c r="DB3" s="475" t="s">
        <v>91</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92</v>
      </c>
      <c r="AZ4" s="433"/>
      <c r="BA4" s="433"/>
      <c r="BB4" s="433"/>
      <c r="BC4" s="433"/>
      <c r="BD4" s="433"/>
      <c r="BE4" s="433"/>
      <c r="BF4" s="433"/>
      <c r="BG4" s="433"/>
      <c r="BH4" s="433"/>
      <c r="BI4" s="433"/>
      <c r="BJ4" s="433"/>
      <c r="BK4" s="433"/>
      <c r="BL4" s="433"/>
      <c r="BM4" s="434"/>
      <c r="BN4" s="435">
        <v>6408019</v>
      </c>
      <c r="BO4" s="436"/>
      <c r="BP4" s="436"/>
      <c r="BQ4" s="436"/>
      <c r="BR4" s="436"/>
      <c r="BS4" s="436"/>
      <c r="BT4" s="436"/>
      <c r="BU4" s="437"/>
      <c r="BV4" s="435">
        <v>6763251</v>
      </c>
      <c r="BW4" s="436"/>
      <c r="BX4" s="436"/>
      <c r="BY4" s="436"/>
      <c r="BZ4" s="436"/>
      <c r="CA4" s="436"/>
      <c r="CB4" s="436"/>
      <c r="CC4" s="437"/>
      <c r="CD4" s="572" t="s">
        <v>93</v>
      </c>
      <c r="CE4" s="573"/>
      <c r="CF4" s="573"/>
      <c r="CG4" s="573"/>
      <c r="CH4" s="573"/>
      <c r="CI4" s="573"/>
      <c r="CJ4" s="573"/>
      <c r="CK4" s="573"/>
      <c r="CL4" s="573"/>
      <c r="CM4" s="573"/>
      <c r="CN4" s="573"/>
      <c r="CO4" s="573"/>
      <c r="CP4" s="573"/>
      <c r="CQ4" s="573"/>
      <c r="CR4" s="573"/>
      <c r="CS4" s="574"/>
      <c r="CT4" s="575">
        <v>6.7</v>
      </c>
      <c r="CU4" s="576"/>
      <c r="CV4" s="576"/>
      <c r="CW4" s="576"/>
      <c r="CX4" s="576"/>
      <c r="CY4" s="576"/>
      <c r="CZ4" s="576"/>
      <c r="DA4" s="577"/>
      <c r="DB4" s="575">
        <v>12.9</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94</v>
      </c>
      <c r="AN5" s="363"/>
      <c r="AO5" s="363"/>
      <c r="AP5" s="363"/>
      <c r="AQ5" s="363"/>
      <c r="AR5" s="363"/>
      <c r="AS5" s="363"/>
      <c r="AT5" s="364"/>
      <c r="AU5" s="464" t="s">
        <v>95</v>
      </c>
      <c r="AV5" s="465"/>
      <c r="AW5" s="465"/>
      <c r="AX5" s="465"/>
      <c r="AY5" s="420" t="s">
        <v>96</v>
      </c>
      <c r="AZ5" s="421"/>
      <c r="BA5" s="421"/>
      <c r="BB5" s="421"/>
      <c r="BC5" s="421"/>
      <c r="BD5" s="421"/>
      <c r="BE5" s="421"/>
      <c r="BF5" s="421"/>
      <c r="BG5" s="421"/>
      <c r="BH5" s="421"/>
      <c r="BI5" s="421"/>
      <c r="BJ5" s="421"/>
      <c r="BK5" s="421"/>
      <c r="BL5" s="421"/>
      <c r="BM5" s="422"/>
      <c r="BN5" s="406">
        <v>6080601</v>
      </c>
      <c r="BO5" s="407"/>
      <c r="BP5" s="407"/>
      <c r="BQ5" s="407"/>
      <c r="BR5" s="407"/>
      <c r="BS5" s="407"/>
      <c r="BT5" s="407"/>
      <c r="BU5" s="408"/>
      <c r="BV5" s="406">
        <v>6265136</v>
      </c>
      <c r="BW5" s="407"/>
      <c r="BX5" s="407"/>
      <c r="BY5" s="407"/>
      <c r="BZ5" s="407"/>
      <c r="CA5" s="407"/>
      <c r="CB5" s="407"/>
      <c r="CC5" s="408"/>
      <c r="CD5" s="446" t="s">
        <v>97</v>
      </c>
      <c r="CE5" s="366"/>
      <c r="CF5" s="366"/>
      <c r="CG5" s="366"/>
      <c r="CH5" s="366"/>
      <c r="CI5" s="366"/>
      <c r="CJ5" s="366"/>
      <c r="CK5" s="366"/>
      <c r="CL5" s="366"/>
      <c r="CM5" s="366"/>
      <c r="CN5" s="366"/>
      <c r="CO5" s="366"/>
      <c r="CP5" s="366"/>
      <c r="CQ5" s="366"/>
      <c r="CR5" s="366"/>
      <c r="CS5" s="447"/>
      <c r="CT5" s="403">
        <v>82.1</v>
      </c>
      <c r="CU5" s="404"/>
      <c r="CV5" s="404"/>
      <c r="CW5" s="404"/>
      <c r="CX5" s="404"/>
      <c r="CY5" s="404"/>
      <c r="CZ5" s="404"/>
      <c r="DA5" s="405"/>
      <c r="DB5" s="403">
        <v>80.599999999999994</v>
      </c>
      <c r="DC5" s="404"/>
      <c r="DD5" s="404"/>
      <c r="DE5" s="404"/>
      <c r="DF5" s="404"/>
      <c r="DG5" s="404"/>
      <c r="DH5" s="404"/>
      <c r="DI5" s="405"/>
    </row>
    <row r="6" spans="1:119" ht="18.75" customHeight="1" x14ac:dyDescent="0.2">
      <c r="A6" s="175"/>
      <c r="B6" s="552" t="s">
        <v>98</v>
      </c>
      <c r="C6" s="393"/>
      <c r="D6" s="393"/>
      <c r="E6" s="553"/>
      <c r="F6" s="553"/>
      <c r="G6" s="553"/>
      <c r="H6" s="553"/>
      <c r="I6" s="553"/>
      <c r="J6" s="553"/>
      <c r="K6" s="553"/>
      <c r="L6" s="553" t="s">
        <v>99</v>
      </c>
      <c r="M6" s="553"/>
      <c r="N6" s="553"/>
      <c r="O6" s="553"/>
      <c r="P6" s="553"/>
      <c r="Q6" s="553"/>
      <c r="R6" s="391"/>
      <c r="S6" s="391"/>
      <c r="T6" s="391"/>
      <c r="U6" s="391"/>
      <c r="V6" s="559"/>
      <c r="W6" s="496" t="s">
        <v>100</v>
      </c>
      <c r="X6" s="392"/>
      <c r="Y6" s="392"/>
      <c r="Z6" s="392"/>
      <c r="AA6" s="392"/>
      <c r="AB6" s="393"/>
      <c r="AC6" s="564" t="s">
        <v>101</v>
      </c>
      <c r="AD6" s="565"/>
      <c r="AE6" s="565"/>
      <c r="AF6" s="565"/>
      <c r="AG6" s="565"/>
      <c r="AH6" s="565"/>
      <c r="AI6" s="565"/>
      <c r="AJ6" s="565"/>
      <c r="AK6" s="565"/>
      <c r="AL6" s="566"/>
      <c r="AM6" s="463" t="s">
        <v>102</v>
      </c>
      <c r="AN6" s="363"/>
      <c r="AO6" s="363"/>
      <c r="AP6" s="363"/>
      <c r="AQ6" s="363"/>
      <c r="AR6" s="363"/>
      <c r="AS6" s="363"/>
      <c r="AT6" s="364"/>
      <c r="AU6" s="464" t="s">
        <v>103</v>
      </c>
      <c r="AV6" s="465"/>
      <c r="AW6" s="465"/>
      <c r="AX6" s="465"/>
      <c r="AY6" s="420" t="s">
        <v>104</v>
      </c>
      <c r="AZ6" s="421"/>
      <c r="BA6" s="421"/>
      <c r="BB6" s="421"/>
      <c r="BC6" s="421"/>
      <c r="BD6" s="421"/>
      <c r="BE6" s="421"/>
      <c r="BF6" s="421"/>
      <c r="BG6" s="421"/>
      <c r="BH6" s="421"/>
      <c r="BI6" s="421"/>
      <c r="BJ6" s="421"/>
      <c r="BK6" s="421"/>
      <c r="BL6" s="421"/>
      <c r="BM6" s="422"/>
      <c r="BN6" s="406">
        <v>327418</v>
      </c>
      <c r="BO6" s="407"/>
      <c r="BP6" s="407"/>
      <c r="BQ6" s="407"/>
      <c r="BR6" s="407"/>
      <c r="BS6" s="407"/>
      <c r="BT6" s="407"/>
      <c r="BU6" s="408"/>
      <c r="BV6" s="406">
        <v>498115</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82.1</v>
      </c>
      <c r="CU6" s="550"/>
      <c r="CV6" s="550"/>
      <c r="CW6" s="550"/>
      <c r="CX6" s="550"/>
      <c r="CY6" s="550"/>
      <c r="CZ6" s="550"/>
      <c r="DA6" s="551"/>
      <c r="DB6" s="549">
        <v>83.2</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90713</v>
      </c>
      <c r="BO7" s="407"/>
      <c r="BP7" s="407"/>
      <c r="BQ7" s="407"/>
      <c r="BR7" s="407"/>
      <c r="BS7" s="407"/>
      <c r="BT7" s="407"/>
      <c r="BU7" s="408"/>
      <c r="BV7" s="406">
        <v>69986</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3514092</v>
      </c>
      <c r="CU7" s="407"/>
      <c r="CV7" s="407"/>
      <c r="CW7" s="407"/>
      <c r="CX7" s="407"/>
      <c r="CY7" s="407"/>
      <c r="CZ7" s="407"/>
      <c r="DA7" s="408"/>
      <c r="DB7" s="406">
        <v>3317220</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111</v>
      </c>
      <c r="AV8" s="465"/>
      <c r="AW8" s="465"/>
      <c r="AX8" s="465"/>
      <c r="AY8" s="420" t="s">
        <v>112</v>
      </c>
      <c r="AZ8" s="421"/>
      <c r="BA8" s="421"/>
      <c r="BB8" s="421"/>
      <c r="BC8" s="421"/>
      <c r="BD8" s="421"/>
      <c r="BE8" s="421"/>
      <c r="BF8" s="421"/>
      <c r="BG8" s="421"/>
      <c r="BH8" s="421"/>
      <c r="BI8" s="421"/>
      <c r="BJ8" s="421"/>
      <c r="BK8" s="421"/>
      <c r="BL8" s="421"/>
      <c r="BM8" s="422"/>
      <c r="BN8" s="406">
        <v>236705</v>
      </c>
      <c r="BO8" s="407"/>
      <c r="BP8" s="407"/>
      <c r="BQ8" s="407"/>
      <c r="BR8" s="407"/>
      <c r="BS8" s="407"/>
      <c r="BT8" s="407"/>
      <c r="BU8" s="408"/>
      <c r="BV8" s="406">
        <v>428129</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1</v>
      </c>
      <c r="CU8" s="510"/>
      <c r="CV8" s="510"/>
      <c r="CW8" s="510"/>
      <c r="CX8" s="510"/>
      <c r="CY8" s="510"/>
      <c r="CZ8" s="510"/>
      <c r="DA8" s="511"/>
      <c r="DB8" s="509">
        <v>0.98</v>
      </c>
      <c r="DC8" s="510"/>
      <c r="DD8" s="510"/>
      <c r="DE8" s="510"/>
      <c r="DF8" s="510"/>
      <c r="DG8" s="510"/>
      <c r="DH8" s="510"/>
      <c r="DI8" s="511"/>
    </row>
    <row r="9" spans="1:119" ht="18.75" customHeight="1" thickBot="1" x14ac:dyDescent="0.25">
      <c r="A9" s="175"/>
      <c r="B9" s="538" t="s">
        <v>114</v>
      </c>
      <c r="C9" s="539"/>
      <c r="D9" s="539"/>
      <c r="E9" s="539"/>
      <c r="F9" s="539"/>
      <c r="G9" s="539"/>
      <c r="H9" s="539"/>
      <c r="I9" s="539"/>
      <c r="J9" s="539"/>
      <c r="K9" s="457"/>
      <c r="L9" s="540" t="s">
        <v>115</v>
      </c>
      <c r="M9" s="541"/>
      <c r="N9" s="541"/>
      <c r="O9" s="541"/>
      <c r="P9" s="541"/>
      <c r="Q9" s="542"/>
      <c r="R9" s="543">
        <v>7033</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118</v>
      </c>
      <c r="AV9" s="465"/>
      <c r="AW9" s="465"/>
      <c r="AX9" s="465"/>
      <c r="AY9" s="420" t="s">
        <v>119</v>
      </c>
      <c r="AZ9" s="421"/>
      <c r="BA9" s="421"/>
      <c r="BB9" s="421"/>
      <c r="BC9" s="421"/>
      <c r="BD9" s="421"/>
      <c r="BE9" s="421"/>
      <c r="BF9" s="421"/>
      <c r="BG9" s="421"/>
      <c r="BH9" s="421"/>
      <c r="BI9" s="421"/>
      <c r="BJ9" s="421"/>
      <c r="BK9" s="421"/>
      <c r="BL9" s="421"/>
      <c r="BM9" s="422"/>
      <c r="BN9" s="406">
        <v>-191424</v>
      </c>
      <c r="BO9" s="407"/>
      <c r="BP9" s="407"/>
      <c r="BQ9" s="407"/>
      <c r="BR9" s="407"/>
      <c r="BS9" s="407"/>
      <c r="BT9" s="407"/>
      <c r="BU9" s="408"/>
      <c r="BV9" s="406">
        <v>175153</v>
      </c>
      <c r="BW9" s="407"/>
      <c r="BX9" s="407"/>
      <c r="BY9" s="407"/>
      <c r="BZ9" s="407"/>
      <c r="CA9" s="407"/>
      <c r="CB9" s="407"/>
      <c r="CC9" s="408"/>
      <c r="CD9" s="446" t="s">
        <v>120</v>
      </c>
      <c r="CE9" s="366"/>
      <c r="CF9" s="366"/>
      <c r="CG9" s="366"/>
      <c r="CH9" s="366"/>
      <c r="CI9" s="366"/>
      <c r="CJ9" s="366"/>
      <c r="CK9" s="366"/>
      <c r="CL9" s="366"/>
      <c r="CM9" s="366"/>
      <c r="CN9" s="366"/>
      <c r="CO9" s="366"/>
      <c r="CP9" s="366"/>
      <c r="CQ9" s="366"/>
      <c r="CR9" s="366"/>
      <c r="CS9" s="447"/>
      <c r="CT9" s="403">
        <v>5.8</v>
      </c>
      <c r="CU9" s="404"/>
      <c r="CV9" s="404"/>
      <c r="CW9" s="404"/>
      <c r="CX9" s="404"/>
      <c r="CY9" s="404"/>
      <c r="CZ9" s="404"/>
      <c r="DA9" s="405"/>
      <c r="DB9" s="403">
        <v>5.6</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121</v>
      </c>
      <c r="M10" s="363"/>
      <c r="N10" s="363"/>
      <c r="O10" s="363"/>
      <c r="P10" s="363"/>
      <c r="Q10" s="364"/>
      <c r="R10" s="359">
        <v>7431</v>
      </c>
      <c r="S10" s="360"/>
      <c r="T10" s="360"/>
      <c r="U10" s="360"/>
      <c r="V10" s="419"/>
      <c r="W10" s="547"/>
      <c r="X10" s="357"/>
      <c r="Y10" s="357"/>
      <c r="Z10" s="357"/>
      <c r="AA10" s="357"/>
      <c r="AB10" s="357"/>
      <c r="AC10" s="357"/>
      <c r="AD10" s="357"/>
      <c r="AE10" s="357"/>
      <c r="AF10" s="357"/>
      <c r="AG10" s="357"/>
      <c r="AH10" s="357"/>
      <c r="AI10" s="357"/>
      <c r="AJ10" s="357"/>
      <c r="AK10" s="357"/>
      <c r="AL10" s="548"/>
      <c r="AM10" s="463" t="s">
        <v>122</v>
      </c>
      <c r="AN10" s="363"/>
      <c r="AO10" s="363"/>
      <c r="AP10" s="363"/>
      <c r="AQ10" s="363"/>
      <c r="AR10" s="363"/>
      <c r="AS10" s="363"/>
      <c r="AT10" s="364"/>
      <c r="AU10" s="464" t="s">
        <v>123</v>
      </c>
      <c r="AV10" s="465"/>
      <c r="AW10" s="465"/>
      <c r="AX10" s="465"/>
      <c r="AY10" s="420" t="s">
        <v>124</v>
      </c>
      <c r="AZ10" s="421"/>
      <c r="BA10" s="421"/>
      <c r="BB10" s="421"/>
      <c r="BC10" s="421"/>
      <c r="BD10" s="421"/>
      <c r="BE10" s="421"/>
      <c r="BF10" s="421"/>
      <c r="BG10" s="421"/>
      <c r="BH10" s="421"/>
      <c r="BI10" s="421"/>
      <c r="BJ10" s="421"/>
      <c r="BK10" s="421"/>
      <c r="BL10" s="421"/>
      <c r="BM10" s="422"/>
      <c r="BN10" s="406">
        <v>250162</v>
      </c>
      <c r="BO10" s="407"/>
      <c r="BP10" s="407"/>
      <c r="BQ10" s="407"/>
      <c r="BR10" s="407"/>
      <c r="BS10" s="407"/>
      <c r="BT10" s="407"/>
      <c r="BU10" s="408"/>
      <c r="BV10" s="406">
        <v>128685</v>
      </c>
      <c r="BW10" s="407"/>
      <c r="BX10" s="407"/>
      <c r="BY10" s="407"/>
      <c r="BZ10" s="407"/>
      <c r="CA10" s="407"/>
      <c r="CB10" s="407"/>
      <c r="CC10" s="408"/>
      <c r="CD10" s="178" t="s">
        <v>125</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538"/>
      <c r="C11" s="539"/>
      <c r="D11" s="539"/>
      <c r="E11" s="539"/>
      <c r="F11" s="539"/>
      <c r="G11" s="539"/>
      <c r="H11" s="539"/>
      <c r="I11" s="539"/>
      <c r="J11" s="539"/>
      <c r="K11" s="457"/>
      <c r="L11" s="367" t="s">
        <v>126</v>
      </c>
      <c r="M11" s="368"/>
      <c r="N11" s="368"/>
      <c r="O11" s="368"/>
      <c r="P11" s="368"/>
      <c r="Q11" s="369"/>
      <c r="R11" s="535" t="s">
        <v>127</v>
      </c>
      <c r="S11" s="536"/>
      <c r="T11" s="536"/>
      <c r="U11" s="536"/>
      <c r="V11" s="537"/>
      <c r="W11" s="547"/>
      <c r="X11" s="357"/>
      <c r="Y11" s="357"/>
      <c r="Z11" s="357"/>
      <c r="AA11" s="357"/>
      <c r="AB11" s="357"/>
      <c r="AC11" s="357"/>
      <c r="AD11" s="357"/>
      <c r="AE11" s="357"/>
      <c r="AF11" s="357"/>
      <c r="AG11" s="357"/>
      <c r="AH11" s="357"/>
      <c r="AI11" s="357"/>
      <c r="AJ11" s="357"/>
      <c r="AK11" s="357"/>
      <c r="AL11" s="548"/>
      <c r="AM11" s="463" t="s">
        <v>128</v>
      </c>
      <c r="AN11" s="363"/>
      <c r="AO11" s="363"/>
      <c r="AP11" s="363"/>
      <c r="AQ11" s="363"/>
      <c r="AR11" s="363"/>
      <c r="AS11" s="363"/>
      <c r="AT11" s="364"/>
      <c r="AU11" s="464" t="s">
        <v>118</v>
      </c>
      <c r="AV11" s="465"/>
      <c r="AW11" s="465"/>
      <c r="AX11" s="465"/>
      <c r="AY11" s="420" t="s">
        <v>129</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130</v>
      </c>
      <c r="CE11" s="366"/>
      <c r="CF11" s="366"/>
      <c r="CG11" s="366"/>
      <c r="CH11" s="366"/>
      <c r="CI11" s="366"/>
      <c r="CJ11" s="366"/>
      <c r="CK11" s="366"/>
      <c r="CL11" s="366"/>
      <c r="CM11" s="366"/>
      <c r="CN11" s="366"/>
      <c r="CO11" s="366"/>
      <c r="CP11" s="366"/>
      <c r="CQ11" s="366"/>
      <c r="CR11" s="366"/>
      <c r="CS11" s="447"/>
      <c r="CT11" s="509" t="s">
        <v>131</v>
      </c>
      <c r="CU11" s="510"/>
      <c r="CV11" s="510"/>
      <c r="CW11" s="510"/>
      <c r="CX11" s="510"/>
      <c r="CY11" s="510"/>
      <c r="CZ11" s="510"/>
      <c r="DA11" s="511"/>
      <c r="DB11" s="509" t="s">
        <v>132</v>
      </c>
      <c r="DC11" s="510"/>
      <c r="DD11" s="510"/>
      <c r="DE11" s="510"/>
      <c r="DF11" s="510"/>
      <c r="DG11" s="510"/>
      <c r="DH11" s="510"/>
      <c r="DI11" s="511"/>
    </row>
    <row r="12" spans="1:119" ht="18.75" customHeight="1" x14ac:dyDescent="0.2">
      <c r="A12" s="175"/>
      <c r="B12" s="512" t="s">
        <v>133</v>
      </c>
      <c r="C12" s="513"/>
      <c r="D12" s="513"/>
      <c r="E12" s="513"/>
      <c r="F12" s="513"/>
      <c r="G12" s="513"/>
      <c r="H12" s="513"/>
      <c r="I12" s="513"/>
      <c r="J12" s="513"/>
      <c r="K12" s="514"/>
      <c r="L12" s="521" t="s">
        <v>134</v>
      </c>
      <c r="M12" s="522"/>
      <c r="N12" s="522"/>
      <c r="O12" s="522"/>
      <c r="P12" s="522"/>
      <c r="Q12" s="523"/>
      <c r="R12" s="524">
        <v>6905</v>
      </c>
      <c r="S12" s="525"/>
      <c r="T12" s="525"/>
      <c r="U12" s="525"/>
      <c r="V12" s="526"/>
      <c r="W12" s="527" t="s">
        <v>1</v>
      </c>
      <c r="X12" s="465"/>
      <c r="Y12" s="465"/>
      <c r="Z12" s="465"/>
      <c r="AA12" s="465"/>
      <c r="AB12" s="528"/>
      <c r="AC12" s="529" t="s">
        <v>135</v>
      </c>
      <c r="AD12" s="530"/>
      <c r="AE12" s="530"/>
      <c r="AF12" s="530"/>
      <c r="AG12" s="531"/>
      <c r="AH12" s="529" t="s">
        <v>136</v>
      </c>
      <c r="AI12" s="530"/>
      <c r="AJ12" s="530"/>
      <c r="AK12" s="530"/>
      <c r="AL12" s="532"/>
      <c r="AM12" s="463" t="s">
        <v>137</v>
      </c>
      <c r="AN12" s="363"/>
      <c r="AO12" s="363"/>
      <c r="AP12" s="363"/>
      <c r="AQ12" s="363"/>
      <c r="AR12" s="363"/>
      <c r="AS12" s="363"/>
      <c r="AT12" s="364"/>
      <c r="AU12" s="464" t="s">
        <v>118</v>
      </c>
      <c r="AV12" s="465"/>
      <c r="AW12" s="465"/>
      <c r="AX12" s="465"/>
      <c r="AY12" s="420" t="s">
        <v>138</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139</v>
      </c>
      <c r="CE12" s="366"/>
      <c r="CF12" s="366"/>
      <c r="CG12" s="366"/>
      <c r="CH12" s="366"/>
      <c r="CI12" s="366"/>
      <c r="CJ12" s="366"/>
      <c r="CK12" s="366"/>
      <c r="CL12" s="366"/>
      <c r="CM12" s="366"/>
      <c r="CN12" s="366"/>
      <c r="CO12" s="366"/>
      <c r="CP12" s="366"/>
      <c r="CQ12" s="366"/>
      <c r="CR12" s="366"/>
      <c r="CS12" s="447"/>
      <c r="CT12" s="509" t="s">
        <v>131</v>
      </c>
      <c r="CU12" s="510"/>
      <c r="CV12" s="510"/>
      <c r="CW12" s="510"/>
      <c r="CX12" s="510"/>
      <c r="CY12" s="510"/>
      <c r="CZ12" s="510"/>
      <c r="DA12" s="511"/>
      <c r="DB12" s="509" t="s">
        <v>132</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84"/>
      <c r="M13" s="490" t="s">
        <v>140</v>
      </c>
      <c r="N13" s="491"/>
      <c r="O13" s="491"/>
      <c r="P13" s="491"/>
      <c r="Q13" s="492"/>
      <c r="R13" s="493">
        <v>6633</v>
      </c>
      <c r="S13" s="494"/>
      <c r="T13" s="494"/>
      <c r="U13" s="494"/>
      <c r="V13" s="495"/>
      <c r="W13" s="496" t="s">
        <v>141</v>
      </c>
      <c r="X13" s="392"/>
      <c r="Y13" s="392"/>
      <c r="Z13" s="392"/>
      <c r="AA13" s="392"/>
      <c r="AB13" s="393"/>
      <c r="AC13" s="359">
        <v>759</v>
      </c>
      <c r="AD13" s="360"/>
      <c r="AE13" s="360"/>
      <c r="AF13" s="360"/>
      <c r="AG13" s="361"/>
      <c r="AH13" s="359">
        <v>982</v>
      </c>
      <c r="AI13" s="360"/>
      <c r="AJ13" s="360"/>
      <c r="AK13" s="360"/>
      <c r="AL13" s="419"/>
      <c r="AM13" s="463" t="s">
        <v>142</v>
      </c>
      <c r="AN13" s="363"/>
      <c r="AO13" s="363"/>
      <c r="AP13" s="363"/>
      <c r="AQ13" s="363"/>
      <c r="AR13" s="363"/>
      <c r="AS13" s="363"/>
      <c r="AT13" s="364"/>
      <c r="AU13" s="464" t="s">
        <v>143</v>
      </c>
      <c r="AV13" s="465"/>
      <c r="AW13" s="465"/>
      <c r="AX13" s="465"/>
      <c r="AY13" s="420" t="s">
        <v>144</v>
      </c>
      <c r="AZ13" s="421"/>
      <c r="BA13" s="421"/>
      <c r="BB13" s="421"/>
      <c r="BC13" s="421"/>
      <c r="BD13" s="421"/>
      <c r="BE13" s="421"/>
      <c r="BF13" s="421"/>
      <c r="BG13" s="421"/>
      <c r="BH13" s="421"/>
      <c r="BI13" s="421"/>
      <c r="BJ13" s="421"/>
      <c r="BK13" s="421"/>
      <c r="BL13" s="421"/>
      <c r="BM13" s="422"/>
      <c r="BN13" s="406">
        <v>58738</v>
      </c>
      <c r="BO13" s="407"/>
      <c r="BP13" s="407"/>
      <c r="BQ13" s="407"/>
      <c r="BR13" s="407"/>
      <c r="BS13" s="407"/>
      <c r="BT13" s="407"/>
      <c r="BU13" s="408"/>
      <c r="BV13" s="406">
        <v>303838</v>
      </c>
      <c r="BW13" s="407"/>
      <c r="BX13" s="407"/>
      <c r="BY13" s="407"/>
      <c r="BZ13" s="407"/>
      <c r="CA13" s="407"/>
      <c r="CB13" s="407"/>
      <c r="CC13" s="408"/>
      <c r="CD13" s="446" t="s">
        <v>145</v>
      </c>
      <c r="CE13" s="366"/>
      <c r="CF13" s="366"/>
      <c r="CG13" s="366"/>
      <c r="CH13" s="366"/>
      <c r="CI13" s="366"/>
      <c r="CJ13" s="366"/>
      <c r="CK13" s="366"/>
      <c r="CL13" s="366"/>
      <c r="CM13" s="366"/>
      <c r="CN13" s="366"/>
      <c r="CO13" s="366"/>
      <c r="CP13" s="366"/>
      <c r="CQ13" s="366"/>
      <c r="CR13" s="366"/>
      <c r="CS13" s="447"/>
      <c r="CT13" s="403">
        <v>6.3</v>
      </c>
      <c r="CU13" s="404"/>
      <c r="CV13" s="404"/>
      <c r="CW13" s="404"/>
      <c r="CX13" s="404"/>
      <c r="CY13" s="404"/>
      <c r="CZ13" s="404"/>
      <c r="DA13" s="405"/>
      <c r="DB13" s="403">
        <v>6.6</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146</v>
      </c>
      <c r="M14" s="533"/>
      <c r="N14" s="533"/>
      <c r="O14" s="533"/>
      <c r="P14" s="533"/>
      <c r="Q14" s="534"/>
      <c r="R14" s="493">
        <v>6998</v>
      </c>
      <c r="S14" s="494"/>
      <c r="T14" s="494"/>
      <c r="U14" s="494"/>
      <c r="V14" s="495"/>
      <c r="W14" s="497"/>
      <c r="X14" s="395"/>
      <c r="Y14" s="395"/>
      <c r="Z14" s="395"/>
      <c r="AA14" s="395"/>
      <c r="AB14" s="396"/>
      <c r="AC14" s="486">
        <v>21.5</v>
      </c>
      <c r="AD14" s="487"/>
      <c r="AE14" s="487"/>
      <c r="AF14" s="487"/>
      <c r="AG14" s="488"/>
      <c r="AH14" s="486">
        <v>25</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147</v>
      </c>
      <c r="CE14" s="444"/>
      <c r="CF14" s="444"/>
      <c r="CG14" s="444"/>
      <c r="CH14" s="444"/>
      <c r="CI14" s="444"/>
      <c r="CJ14" s="444"/>
      <c r="CK14" s="444"/>
      <c r="CL14" s="444"/>
      <c r="CM14" s="444"/>
      <c r="CN14" s="444"/>
      <c r="CO14" s="444"/>
      <c r="CP14" s="444"/>
      <c r="CQ14" s="444"/>
      <c r="CR14" s="444"/>
      <c r="CS14" s="445"/>
      <c r="CT14" s="503" t="s">
        <v>131</v>
      </c>
      <c r="CU14" s="504"/>
      <c r="CV14" s="504"/>
      <c r="CW14" s="504"/>
      <c r="CX14" s="504"/>
      <c r="CY14" s="504"/>
      <c r="CZ14" s="504"/>
      <c r="DA14" s="505"/>
      <c r="DB14" s="503" t="s">
        <v>132</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84"/>
      <c r="M15" s="490" t="s">
        <v>140</v>
      </c>
      <c r="N15" s="491"/>
      <c r="O15" s="491"/>
      <c r="P15" s="491"/>
      <c r="Q15" s="492"/>
      <c r="R15" s="493">
        <v>6748</v>
      </c>
      <c r="S15" s="494"/>
      <c r="T15" s="494"/>
      <c r="U15" s="494"/>
      <c r="V15" s="495"/>
      <c r="W15" s="496" t="s">
        <v>148</v>
      </c>
      <c r="X15" s="392"/>
      <c r="Y15" s="392"/>
      <c r="Z15" s="392"/>
      <c r="AA15" s="392"/>
      <c r="AB15" s="393"/>
      <c r="AC15" s="359">
        <v>664</v>
      </c>
      <c r="AD15" s="360"/>
      <c r="AE15" s="360"/>
      <c r="AF15" s="360"/>
      <c r="AG15" s="361"/>
      <c r="AH15" s="359">
        <v>743</v>
      </c>
      <c r="AI15" s="360"/>
      <c r="AJ15" s="360"/>
      <c r="AK15" s="360"/>
      <c r="AL15" s="419"/>
      <c r="AM15" s="463"/>
      <c r="AN15" s="363"/>
      <c r="AO15" s="363"/>
      <c r="AP15" s="363"/>
      <c r="AQ15" s="363"/>
      <c r="AR15" s="363"/>
      <c r="AS15" s="363"/>
      <c r="AT15" s="364"/>
      <c r="AU15" s="464"/>
      <c r="AV15" s="465"/>
      <c r="AW15" s="465"/>
      <c r="AX15" s="465"/>
      <c r="AY15" s="432" t="s">
        <v>149</v>
      </c>
      <c r="AZ15" s="433"/>
      <c r="BA15" s="433"/>
      <c r="BB15" s="433"/>
      <c r="BC15" s="433"/>
      <c r="BD15" s="433"/>
      <c r="BE15" s="433"/>
      <c r="BF15" s="433"/>
      <c r="BG15" s="433"/>
      <c r="BH15" s="433"/>
      <c r="BI15" s="433"/>
      <c r="BJ15" s="433"/>
      <c r="BK15" s="433"/>
      <c r="BL15" s="433"/>
      <c r="BM15" s="434"/>
      <c r="BN15" s="435">
        <v>2694036</v>
      </c>
      <c r="BO15" s="436"/>
      <c r="BP15" s="436"/>
      <c r="BQ15" s="436"/>
      <c r="BR15" s="436"/>
      <c r="BS15" s="436"/>
      <c r="BT15" s="436"/>
      <c r="BU15" s="437"/>
      <c r="BV15" s="435">
        <v>2361257</v>
      </c>
      <c r="BW15" s="436"/>
      <c r="BX15" s="436"/>
      <c r="BY15" s="436"/>
      <c r="BZ15" s="436"/>
      <c r="CA15" s="436"/>
      <c r="CB15" s="436"/>
      <c r="CC15" s="437"/>
      <c r="CD15" s="506" t="s">
        <v>150</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515"/>
      <c r="C16" s="516"/>
      <c r="D16" s="516"/>
      <c r="E16" s="516"/>
      <c r="F16" s="516"/>
      <c r="G16" s="516"/>
      <c r="H16" s="516"/>
      <c r="I16" s="516"/>
      <c r="J16" s="516"/>
      <c r="K16" s="517"/>
      <c r="L16" s="480" t="s">
        <v>151</v>
      </c>
      <c r="M16" s="481"/>
      <c r="N16" s="481"/>
      <c r="O16" s="481"/>
      <c r="P16" s="481"/>
      <c r="Q16" s="482"/>
      <c r="R16" s="483" t="s">
        <v>152</v>
      </c>
      <c r="S16" s="484"/>
      <c r="T16" s="484"/>
      <c r="U16" s="484"/>
      <c r="V16" s="485"/>
      <c r="W16" s="497"/>
      <c r="X16" s="395"/>
      <c r="Y16" s="395"/>
      <c r="Z16" s="395"/>
      <c r="AA16" s="395"/>
      <c r="AB16" s="396"/>
      <c r="AC16" s="486">
        <v>18.8</v>
      </c>
      <c r="AD16" s="487"/>
      <c r="AE16" s="487"/>
      <c r="AF16" s="487"/>
      <c r="AG16" s="488"/>
      <c r="AH16" s="486">
        <v>18.899999999999999</v>
      </c>
      <c r="AI16" s="487"/>
      <c r="AJ16" s="487"/>
      <c r="AK16" s="487"/>
      <c r="AL16" s="489"/>
      <c r="AM16" s="463"/>
      <c r="AN16" s="363"/>
      <c r="AO16" s="363"/>
      <c r="AP16" s="363"/>
      <c r="AQ16" s="363"/>
      <c r="AR16" s="363"/>
      <c r="AS16" s="363"/>
      <c r="AT16" s="364"/>
      <c r="AU16" s="464"/>
      <c r="AV16" s="465"/>
      <c r="AW16" s="465"/>
      <c r="AX16" s="465"/>
      <c r="AY16" s="420" t="s">
        <v>153</v>
      </c>
      <c r="AZ16" s="421"/>
      <c r="BA16" s="421"/>
      <c r="BB16" s="421"/>
      <c r="BC16" s="421"/>
      <c r="BD16" s="421"/>
      <c r="BE16" s="421"/>
      <c r="BF16" s="421"/>
      <c r="BG16" s="421"/>
      <c r="BH16" s="421"/>
      <c r="BI16" s="421"/>
      <c r="BJ16" s="421"/>
      <c r="BK16" s="421"/>
      <c r="BL16" s="421"/>
      <c r="BM16" s="422"/>
      <c r="BN16" s="406">
        <v>2541976</v>
      </c>
      <c r="BO16" s="407"/>
      <c r="BP16" s="407"/>
      <c r="BQ16" s="407"/>
      <c r="BR16" s="407"/>
      <c r="BS16" s="407"/>
      <c r="BT16" s="407"/>
      <c r="BU16" s="408"/>
      <c r="BV16" s="406">
        <v>2483596</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89"/>
      <c r="M17" s="499" t="s">
        <v>154</v>
      </c>
      <c r="N17" s="500"/>
      <c r="O17" s="500"/>
      <c r="P17" s="500"/>
      <c r="Q17" s="501"/>
      <c r="R17" s="483" t="s">
        <v>155</v>
      </c>
      <c r="S17" s="484"/>
      <c r="T17" s="484"/>
      <c r="U17" s="484"/>
      <c r="V17" s="485"/>
      <c r="W17" s="496" t="s">
        <v>156</v>
      </c>
      <c r="X17" s="392"/>
      <c r="Y17" s="392"/>
      <c r="Z17" s="392"/>
      <c r="AA17" s="392"/>
      <c r="AB17" s="393"/>
      <c r="AC17" s="359">
        <v>2110</v>
      </c>
      <c r="AD17" s="360"/>
      <c r="AE17" s="360"/>
      <c r="AF17" s="360"/>
      <c r="AG17" s="361"/>
      <c r="AH17" s="359">
        <v>2198</v>
      </c>
      <c r="AI17" s="360"/>
      <c r="AJ17" s="360"/>
      <c r="AK17" s="360"/>
      <c r="AL17" s="419"/>
      <c r="AM17" s="463"/>
      <c r="AN17" s="363"/>
      <c r="AO17" s="363"/>
      <c r="AP17" s="363"/>
      <c r="AQ17" s="363"/>
      <c r="AR17" s="363"/>
      <c r="AS17" s="363"/>
      <c r="AT17" s="364"/>
      <c r="AU17" s="464"/>
      <c r="AV17" s="465"/>
      <c r="AW17" s="465"/>
      <c r="AX17" s="465"/>
      <c r="AY17" s="420" t="s">
        <v>157</v>
      </c>
      <c r="AZ17" s="421"/>
      <c r="BA17" s="421"/>
      <c r="BB17" s="421"/>
      <c r="BC17" s="421"/>
      <c r="BD17" s="421"/>
      <c r="BE17" s="421"/>
      <c r="BF17" s="421"/>
      <c r="BG17" s="421"/>
      <c r="BH17" s="421"/>
      <c r="BI17" s="421"/>
      <c r="BJ17" s="421"/>
      <c r="BK17" s="421"/>
      <c r="BL17" s="421"/>
      <c r="BM17" s="422"/>
      <c r="BN17" s="406">
        <v>3514092</v>
      </c>
      <c r="BO17" s="407"/>
      <c r="BP17" s="407"/>
      <c r="BQ17" s="407"/>
      <c r="BR17" s="407"/>
      <c r="BS17" s="407"/>
      <c r="BT17" s="407"/>
      <c r="BU17" s="408"/>
      <c r="BV17" s="406">
        <v>3068305</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158</v>
      </c>
      <c r="C18" s="457"/>
      <c r="D18" s="457"/>
      <c r="E18" s="458"/>
      <c r="F18" s="458"/>
      <c r="G18" s="458"/>
      <c r="H18" s="458"/>
      <c r="I18" s="458"/>
      <c r="J18" s="458"/>
      <c r="K18" s="458"/>
      <c r="L18" s="459">
        <v>43.24</v>
      </c>
      <c r="M18" s="459"/>
      <c r="N18" s="459"/>
      <c r="O18" s="459"/>
      <c r="P18" s="459"/>
      <c r="Q18" s="459"/>
      <c r="R18" s="460"/>
      <c r="S18" s="460"/>
      <c r="T18" s="460"/>
      <c r="U18" s="460"/>
      <c r="V18" s="461"/>
      <c r="W18" s="477"/>
      <c r="X18" s="478"/>
      <c r="Y18" s="478"/>
      <c r="Z18" s="478"/>
      <c r="AA18" s="478"/>
      <c r="AB18" s="502"/>
      <c r="AC18" s="376">
        <v>59.7</v>
      </c>
      <c r="AD18" s="377"/>
      <c r="AE18" s="377"/>
      <c r="AF18" s="377"/>
      <c r="AG18" s="462"/>
      <c r="AH18" s="376">
        <v>56</v>
      </c>
      <c r="AI18" s="377"/>
      <c r="AJ18" s="377"/>
      <c r="AK18" s="377"/>
      <c r="AL18" s="378"/>
      <c r="AM18" s="463"/>
      <c r="AN18" s="363"/>
      <c r="AO18" s="363"/>
      <c r="AP18" s="363"/>
      <c r="AQ18" s="363"/>
      <c r="AR18" s="363"/>
      <c r="AS18" s="363"/>
      <c r="AT18" s="364"/>
      <c r="AU18" s="464"/>
      <c r="AV18" s="465"/>
      <c r="AW18" s="465"/>
      <c r="AX18" s="465"/>
      <c r="AY18" s="420" t="s">
        <v>159</v>
      </c>
      <c r="AZ18" s="421"/>
      <c r="BA18" s="421"/>
      <c r="BB18" s="421"/>
      <c r="BC18" s="421"/>
      <c r="BD18" s="421"/>
      <c r="BE18" s="421"/>
      <c r="BF18" s="421"/>
      <c r="BG18" s="421"/>
      <c r="BH18" s="421"/>
      <c r="BI18" s="421"/>
      <c r="BJ18" s="421"/>
      <c r="BK18" s="421"/>
      <c r="BL18" s="421"/>
      <c r="BM18" s="422"/>
      <c r="BN18" s="406">
        <v>3216663</v>
      </c>
      <c r="BO18" s="407"/>
      <c r="BP18" s="407"/>
      <c r="BQ18" s="407"/>
      <c r="BR18" s="407"/>
      <c r="BS18" s="407"/>
      <c r="BT18" s="407"/>
      <c r="BU18" s="408"/>
      <c r="BV18" s="406">
        <v>3265856</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160</v>
      </c>
      <c r="C19" s="457"/>
      <c r="D19" s="457"/>
      <c r="E19" s="458"/>
      <c r="F19" s="458"/>
      <c r="G19" s="458"/>
      <c r="H19" s="458"/>
      <c r="I19" s="458"/>
      <c r="J19" s="458"/>
      <c r="K19" s="458"/>
      <c r="L19" s="466">
        <v>163</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161</v>
      </c>
      <c r="AZ19" s="421"/>
      <c r="BA19" s="421"/>
      <c r="BB19" s="421"/>
      <c r="BC19" s="421"/>
      <c r="BD19" s="421"/>
      <c r="BE19" s="421"/>
      <c r="BF19" s="421"/>
      <c r="BG19" s="421"/>
      <c r="BH19" s="421"/>
      <c r="BI19" s="421"/>
      <c r="BJ19" s="421"/>
      <c r="BK19" s="421"/>
      <c r="BL19" s="421"/>
      <c r="BM19" s="422"/>
      <c r="BN19" s="406">
        <v>4540050</v>
      </c>
      <c r="BO19" s="407"/>
      <c r="BP19" s="407"/>
      <c r="BQ19" s="407"/>
      <c r="BR19" s="407"/>
      <c r="BS19" s="407"/>
      <c r="BT19" s="407"/>
      <c r="BU19" s="408"/>
      <c r="BV19" s="406">
        <v>4582294</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162</v>
      </c>
      <c r="C20" s="457"/>
      <c r="D20" s="457"/>
      <c r="E20" s="458"/>
      <c r="F20" s="458"/>
      <c r="G20" s="458"/>
      <c r="H20" s="458"/>
      <c r="I20" s="458"/>
      <c r="J20" s="458"/>
      <c r="K20" s="458"/>
      <c r="L20" s="466">
        <v>2513</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163</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164</v>
      </c>
      <c r="C22" s="383"/>
      <c r="D22" s="384"/>
      <c r="E22" s="391" t="s">
        <v>1</v>
      </c>
      <c r="F22" s="392"/>
      <c r="G22" s="392"/>
      <c r="H22" s="392"/>
      <c r="I22" s="392"/>
      <c r="J22" s="392"/>
      <c r="K22" s="393"/>
      <c r="L22" s="391" t="s">
        <v>165</v>
      </c>
      <c r="M22" s="392"/>
      <c r="N22" s="392"/>
      <c r="O22" s="392"/>
      <c r="P22" s="393"/>
      <c r="Q22" s="397" t="s">
        <v>166</v>
      </c>
      <c r="R22" s="398"/>
      <c r="S22" s="398"/>
      <c r="T22" s="398"/>
      <c r="U22" s="398"/>
      <c r="V22" s="399"/>
      <c r="W22" s="448" t="s">
        <v>167</v>
      </c>
      <c r="X22" s="383"/>
      <c r="Y22" s="384"/>
      <c r="Z22" s="391" t="s">
        <v>1</v>
      </c>
      <c r="AA22" s="392"/>
      <c r="AB22" s="392"/>
      <c r="AC22" s="392"/>
      <c r="AD22" s="392"/>
      <c r="AE22" s="392"/>
      <c r="AF22" s="392"/>
      <c r="AG22" s="393"/>
      <c r="AH22" s="409" t="s">
        <v>168</v>
      </c>
      <c r="AI22" s="392"/>
      <c r="AJ22" s="392"/>
      <c r="AK22" s="392"/>
      <c r="AL22" s="393"/>
      <c r="AM22" s="409" t="s">
        <v>169</v>
      </c>
      <c r="AN22" s="410"/>
      <c r="AO22" s="410"/>
      <c r="AP22" s="410"/>
      <c r="AQ22" s="410"/>
      <c r="AR22" s="411"/>
      <c r="AS22" s="397" t="s">
        <v>166</v>
      </c>
      <c r="AT22" s="398"/>
      <c r="AU22" s="398"/>
      <c r="AV22" s="398"/>
      <c r="AW22" s="398"/>
      <c r="AX22" s="415"/>
      <c r="AY22" s="432" t="s">
        <v>170</v>
      </c>
      <c r="AZ22" s="433"/>
      <c r="BA22" s="433"/>
      <c r="BB22" s="433"/>
      <c r="BC22" s="433"/>
      <c r="BD22" s="433"/>
      <c r="BE22" s="433"/>
      <c r="BF22" s="433"/>
      <c r="BG22" s="433"/>
      <c r="BH22" s="433"/>
      <c r="BI22" s="433"/>
      <c r="BJ22" s="433"/>
      <c r="BK22" s="433"/>
      <c r="BL22" s="433"/>
      <c r="BM22" s="434"/>
      <c r="BN22" s="435">
        <v>2230229</v>
      </c>
      <c r="BO22" s="436"/>
      <c r="BP22" s="436"/>
      <c r="BQ22" s="436"/>
      <c r="BR22" s="436"/>
      <c r="BS22" s="436"/>
      <c r="BT22" s="436"/>
      <c r="BU22" s="437"/>
      <c r="BV22" s="435">
        <v>2425380</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171</v>
      </c>
      <c r="AZ23" s="421"/>
      <c r="BA23" s="421"/>
      <c r="BB23" s="421"/>
      <c r="BC23" s="421"/>
      <c r="BD23" s="421"/>
      <c r="BE23" s="421"/>
      <c r="BF23" s="421"/>
      <c r="BG23" s="421"/>
      <c r="BH23" s="421"/>
      <c r="BI23" s="421"/>
      <c r="BJ23" s="421"/>
      <c r="BK23" s="421"/>
      <c r="BL23" s="421"/>
      <c r="BM23" s="422"/>
      <c r="BN23" s="406">
        <v>1979453</v>
      </c>
      <c r="BO23" s="407"/>
      <c r="BP23" s="407"/>
      <c r="BQ23" s="407"/>
      <c r="BR23" s="407"/>
      <c r="BS23" s="407"/>
      <c r="BT23" s="407"/>
      <c r="BU23" s="408"/>
      <c r="BV23" s="406">
        <v>2133215</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172</v>
      </c>
      <c r="F24" s="363"/>
      <c r="G24" s="363"/>
      <c r="H24" s="363"/>
      <c r="I24" s="363"/>
      <c r="J24" s="363"/>
      <c r="K24" s="364"/>
      <c r="L24" s="359">
        <v>1</v>
      </c>
      <c r="M24" s="360"/>
      <c r="N24" s="360"/>
      <c r="O24" s="360"/>
      <c r="P24" s="361"/>
      <c r="Q24" s="359">
        <v>7490</v>
      </c>
      <c r="R24" s="360"/>
      <c r="S24" s="360"/>
      <c r="T24" s="360"/>
      <c r="U24" s="360"/>
      <c r="V24" s="361"/>
      <c r="W24" s="449"/>
      <c r="X24" s="386"/>
      <c r="Y24" s="387"/>
      <c r="Z24" s="362" t="s">
        <v>173</v>
      </c>
      <c r="AA24" s="363"/>
      <c r="AB24" s="363"/>
      <c r="AC24" s="363"/>
      <c r="AD24" s="363"/>
      <c r="AE24" s="363"/>
      <c r="AF24" s="363"/>
      <c r="AG24" s="364"/>
      <c r="AH24" s="359">
        <v>111</v>
      </c>
      <c r="AI24" s="360"/>
      <c r="AJ24" s="360"/>
      <c r="AK24" s="360"/>
      <c r="AL24" s="361"/>
      <c r="AM24" s="359">
        <v>339549</v>
      </c>
      <c r="AN24" s="360"/>
      <c r="AO24" s="360"/>
      <c r="AP24" s="360"/>
      <c r="AQ24" s="360"/>
      <c r="AR24" s="361"/>
      <c r="AS24" s="359">
        <v>3059</v>
      </c>
      <c r="AT24" s="360"/>
      <c r="AU24" s="360"/>
      <c r="AV24" s="360"/>
      <c r="AW24" s="360"/>
      <c r="AX24" s="419"/>
      <c r="AY24" s="379" t="s">
        <v>174</v>
      </c>
      <c r="AZ24" s="380"/>
      <c r="BA24" s="380"/>
      <c r="BB24" s="380"/>
      <c r="BC24" s="380"/>
      <c r="BD24" s="380"/>
      <c r="BE24" s="380"/>
      <c r="BF24" s="380"/>
      <c r="BG24" s="380"/>
      <c r="BH24" s="380"/>
      <c r="BI24" s="380"/>
      <c r="BJ24" s="380"/>
      <c r="BK24" s="380"/>
      <c r="BL24" s="380"/>
      <c r="BM24" s="381"/>
      <c r="BN24" s="406">
        <v>1051534</v>
      </c>
      <c r="BO24" s="407"/>
      <c r="BP24" s="407"/>
      <c r="BQ24" s="407"/>
      <c r="BR24" s="407"/>
      <c r="BS24" s="407"/>
      <c r="BT24" s="407"/>
      <c r="BU24" s="408"/>
      <c r="BV24" s="406">
        <v>1091526</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175</v>
      </c>
      <c r="F25" s="363"/>
      <c r="G25" s="363"/>
      <c r="H25" s="363"/>
      <c r="I25" s="363"/>
      <c r="J25" s="363"/>
      <c r="K25" s="364"/>
      <c r="L25" s="359">
        <v>1</v>
      </c>
      <c r="M25" s="360"/>
      <c r="N25" s="360"/>
      <c r="O25" s="360"/>
      <c r="P25" s="361"/>
      <c r="Q25" s="359">
        <v>6140</v>
      </c>
      <c r="R25" s="360"/>
      <c r="S25" s="360"/>
      <c r="T25" s="360"/>
      <c r="U25" s="360"/>
      <c r="V25" s="361"/>
      <c r="W25" s="449"/>
      <c r="X25" s="386"/>
      <c r="Y25" s="387"/>
      <c r="Z25" s="362" t="s">
        <v>176</v>
      </c>
      <c r="AA25" s="363"/>
      <c r="AB25" s="363"/>
      <c r="AC25" s="363"/>
      <c r="AD25" s="363"/>
      <c r="AE25" s="363"/>
      <c r="AF25" s="363"/>
      <c r="AG25" s="364"/>
      <c r="AH25" s="359" t="s">
        <v>132</v>
      </c>
      <c r="AI25" s="360"/>
      <c r="AJ25" s="360"/>
      <c r="AK25" s="360"/>
      <c r="AL25" s="361"/>
      <c r="AM25" s="359" t="s">
        <v>132</v>
      </c>
      <c r="AN25" s="360"/>
      <c r="AO25" s="360"/>
      <c r="AP25" s="360"/>
      <c r="AQ25" s="360"/>
      <c r="AR25" s="361"/>
      <c r="AS25" s="359" t="s">
        <v>132</v>
      </c>
      <c r="AT25" s="360"/>
      <c r="AU25" s="360"/>
      <c r="AV25" s="360"/>
      <c r="AW25" s="360"/>
      <c r="AX25" s="419"/>
      <c r="AY25" s="432" t="s">
        <v>177</v>
      </c>
      <c r="AZ25" s="433"/>
      <c r="BA25" s="433"/>
      <c r="BB25" s="433"/>
      <c r="BC25" s="433"/>
      <c r="BD25" s="433"/>
      <c r="BE25" s="433"/>
      <c r="BF25" s="433"/>
      <c r="BG25" s="433"/>
      <c r="BH25" s="433"/>
      <c r="BI25" s="433"/>
      <c r="BJ25" s="433"/>
      <c r="BK25" s="433"/>
      <c r="BL25" s="433"/>
      <c r="BM25" s="434"/>
      <c r="BN25" s="435">
        <v>1078271</v>
      </c>
      <c r="BO25" s="436"/>
      <c r="BP25" s="436"/>
      <c r="BQ25" s="436"/>
      <c r="BR25" s="436"/>
      <c r="BS25" s="436"/>
      <c r="BT25" s="436"/>
      <c r="BU25" s="437"/>
      <c r="BV25" s="435">
        <v>1195895</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178</v>
      </c>
      <c r="F26" s="363"/>
      <c r="G26" s="363"/>
      <c r="H26" s="363"/>
      <c r="I26" s="363"/>
      <c r="J26" s="363"/>
      <c r="K26" s="364"/>
      <c r="L26" s="359">
        <v>1</v>
      </c>
      <c r="M26" s="360"/>
      <c r="N26" s="360"/>
      <c r="O26" s="360"/>
      <c r="P26" s="361"/>
      <c r="Q26" s="359">
        <v>5460</v>
      </c>
      <c r="R26" s="360"/>
      <c r="S26" s="360"/>
      <c r="T26" s="360"/>
      <c r="U26" s="360"/>
      <c r="V26" s="361"/>
      <c r="W26" s="449"/>
      <c r="X26" s="386"/>
      <c r="Y26" s="387"/>
      <c r="Z26" s="362" t="s">
        <v>179</v>
      </c>
      <c r="AA26" s="417"/>
      <c r="AB26" s="417"/>
      <c r="AC26" s="417"/>
      <c r="AD26" s="417"/>
      <c r="AE26" s="417"/>
      <c r="AF26" s="417"/>
      <c r="AG26" s="418"/>
      <c r="AH26" s="359">
        <v>2</v>
      </c>
      <c r="AI26" s="360"/>
      <c r="AJ26" s="360"/>
      <c r="AK26" s="360"/>
      <c r="AL26" s="361"/>
      <c r="AM26" s="359" t="s">
        <v>180</v>
      </c>
      <c r="AN26" s="360"/>
      <c r="AO26" s="360"/>
      <c r="AP26" s="360"/>
      <c r="AQ26" s="360"/>
      <c r="AR26" s="361"/>
      <c r="AS26" s="359" t="s">
        <v>180</v>
      </c>
      <c r="AT26" s="360"/>
      <c r="AU26" s="360"/>
      <c r="AV26" s="360"/>
      <c r="AW26" s="360"/>
      <c r="AX26" s="419"/>
      <c r="AY26" s="446" t="s">
        <v>181</v>
      </c>
      <c r="AZ26" s="366"/>
      <c r="BA26" s="366"/>
      <c r="BB26" s="366"/>
      <c r="BC26" s="366"/>
      <c r="BD26" s="366"/>
      <c r="BE26" s="366"/>
      <c r="BF26" s="366"/>
      <c r="BG26" s="366"/>
      <c r="BH26" s="366"/>
      <c r="BI26" s="366"/>
      <c r="BJ26" s="366"/>
      <c r="BK26" s="366"/>
      <c r="BL26" s="366"/>
      <c r="BM26" s="447"/>
      <c r="BN26" s="406" t="s">
        <v>132</v>
      </c>
      <c r="BO26" s="407"/>
      <c r="BP26" s="407"/>
      <c r="BQ26" s="407"/>
      <c r="BR26" s="407"/>
      <c r="BS26" s="407"/>
      <c r="BT26" s="407"/>
      <c r="BU26" s="408"/>
      <c r="BV26" s="406" t="s">
        <v>132</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182</v>
      </c>
      <c r="F27" s="363"/>
      <c r="G27" s="363"/>
      <c r="H27" s="363"/>
      <c r="I27" s="363"/>
      <c r="J27" s="363"/>
      <c r="K27" s="364"/>
      <c r="L27" s="359">
        <v>1</v>
      </c>
      <c r="M27" s="360"/>
      <c r="N27" s="360"/>
      <c r="O27" s="360"/>
      <c r="P27" s="361"/>
      <c r="Q27" s="359">
        <v>2790</v>
      </c>
      <c r="R27" s="360"/>
      <c r="S27" s="360"/>
      <c r="T27" s="360"/>
      <c r="U27" s="360"/>
      <c r="V27" s="361"/>
      <c r="W27" s="449"/>
      <c r="X27" s="386"/>
      <c r="Y27" s="387"/>
      <c r="Z27" s="362" t="s">
        <v>183</v>
      </c>
      <c r="AA27" s="363"/>
      <c r="AB27" s="363"/>
      <c r="AC27" s="363"/>
      <c r="AD27" s="363"/>
      <c r="AE27" s="363"/>
      <c r="AF27" s="363"/>
      <c r="AG27" s="364"/>
      <c r="AH27" s="359" t="s">
        <v>132</v>
      </c>
      <c r="AI27" s="360"/>
      <c r="AJ27" s="360"/>
      <c r="AK27" s="360"/>
      <c r="AL27" s="361"/>
      <c r="AM27" s="359" t="s">
        <v>132</v>
      </c>
      <c r="AN27" s="360"/>
      <c r="AO27" s="360"/>
      <c r="AP27" s="360"/>
      <c r="AQ27" s="360"/>
      <c r="AR27" s="361"/>
      <c r="AS27" s="359" t="s">
        <v>132</v>
      </c>
      <c r="AT27" s="360"/>
      <c r="AU27" s="360"/>
      <c r="AV27" s="360"/>
      <c r="AW27" s="360"/>
      <c r="AX27" s="419"/>
      <c r="AY27" s="443" t="s">
        <v>184</v>
      </c>
      <c r="AZ27" s="444"/>
      <c r="BA27" s="444"/>
      <c r="BB27" s="444"/>
      <c r="BC27" s="444"/>
      <c r="BD27" s="444"/>
      <c r="BE27" s="444"/>
      <c r="BF27" s="444"/>
      <c r="BG27" s="444"/>
      <c r="BH27" s="444"/>
      <c r="BI27" s="444"/>
      <c r="BJ27" s="444"/>
      <c r="BK27" s="444"/>
      <c r="BL27" s="444"/>
      <c r="BM27" s="445"/>
      <c r="BN27" s="440">
        <v>150001</v>
      </c>
      <c r="BO27" s="441"/>
      <c r="BP27" s="441"/>
      <c r="BQ27" s="441"/>
      <c r="BR27" s="441"/>
      <c r="BS27" s="441"/>
      <c r="BT27" s="441"/>
      <c r="BU27" s="442"/>
      <c r="BV27" s="440">
        <v>150000</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185</v>
      </c>
      <c r="F28" s="363"/>
      <c r="G28" s="363"/>
      <c r="H28" s="363"/>
      <c r="I28" s="363"/>
      <c r="J28" s="363"/>
      <c r="K28" s="364"/>
      <c r="L28" s="359">
        <v>1</v>
      </c>
      <c r="M28" s="360"/>
      <c r="N28" s="360"/>
      <c r="O28" s="360"/>
      <c r="P28" s="361"/>
      <c r="Q28" s="359">
        <v>2330</v>
      </c>
      <c r="R28" s="360"/>
      <c r="S28" s="360"/>
      <c r="T28" s="360"/>
      <c r="U28" s="360"/>
      <c r="V28" s="361"/>
      <c r="W28" s="449"/>
      <c r="X28" s="386"/>
      <c r="Y28" s="387"/>
      <c r="Z28" s="362" t="s">
        <v>186</v>
      </c>
      <c r="AA28" s="363"/>
      <c r="AB28" s="363"/>
      <c r="AC28" s="363"/>
      <c r="AD28" s="363"/>
      <c r="AE28" s="363"/>
      <c r="AF28" s="363"/>
      <c r="AG28" s="364"/>
      <c r="AH28" s="359" t="s">
        <v>132</v>
      </c>
      <c r="AI28" s="360"/>
      <c r="AJ28" s="360"/>
      <c r="AK28" s="360"/>
      <c r="AL28" s="361"/>
      <c r="AM28" s="359" t="s">
        <v>132</v>
      </c>
      <c r="AN28" s="360"/>
      <c r="AO28" s="360"/>
      <c r="AP28" s="360"/>
      <c r="AQ28" s="360"/>
      <c r="AR28" s="361"/>
      <c r="AS28" s="359" t="s">
        <v>132</v>
      </c>
      <c r="AT28" s="360"/>
      <c r="AU28" s="360"/>
      <c r="AV28" s="360"/>
      <c r="AW28" s="360"/>
      <c r="AX28" s="419"/>
      <c r="AY28" s="423" t="s">
        <v>187</v>
      </c>
      <c r="AZ28" s="424"/>
      <c r="BA28" s="424"/>
      <c r="BB28" s="425"/>
      <c r="BC28" s="432" t="s">
        <v>50</v>
      </c>
      <c r="BD28" s="433"/>
      <c r="BE28" s="433"/>
      <c r="BF28" s="433"/>
      <c r="BG28" s="433"/>
      <c r="BH28" s="433"/>
      <c r="BI28" s="433"/>
      <c r="BJ28" s="433"/>
      <c r="BK28" s="433"/>
      <c r="BL28" s="433"/>
      <c r="BM28" s="434"/>
      <c r="BN28" s="435">
        <v>1202427</v>
      </c>
      <c r="BO28" s="436"/>
      <c r="BP28" s="436"/>
      <c r="BQ28" s="436"/>
      <c r="BR28" s="436"/>
      <c r="BS28" s="436"/>
      <c r="BT28" s="436"/>
      <c r="BU28" s="437"/>
      <c r="BV28" s="435">
        <v>952265</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188</v>
      </c>
      <c r="F29" s="363"/>
      <c r="G29" s="363"/>
      <c r="H29" s="363"/>
      <c r="I29" s="363"/>
      <c r="J29" s="363"/>
      <c r="K29" s="364"/>
      <c r="L29" s="359">
        <v>10</v>
      </c>
      <c r="M29" s="360"/>
      <c r="N29" s="360"/>
      <c r="O29" s="360"/>
      <c r="P29" s="361"/>
      <c r="Q29" s="359">
        <v>2190</v>
      </c>
      <c r="R29" s="360"/>
      <c r="S29" s="360"/>
      <c r="T29" s="360"/>
      <c r="U29" s="360"/>
      <c r="V29" s="361"/>
      <c r="W29" s="450"/>
      <c r="X29" s="451"/>
      <c r="Y29" s="452"/>
      <c r="Z29" s="362" t="s">
        <v>189</v>
      </c>
      <c r="AA29" s="363"/>
      <c r="AB29" s="363"/>
      <c r="AC29" s="363"/>
      <c r="AD29" s="363"/>
      <c r="AE29" s="363"/>
      <c r="AF29" s="363"/>
      <c r="AG29" s="364"/>
      <c r="AH29" s="359">
        <v>111</v>
      </c>
      <c r="AI29" s="360"/>
      <c r="AJ29" s="360"/>
      <c r="AK29" s="360"/>
      <c r="AL29" s="361"/>
      <c r="AM29" s="359">
        <v>339549</v>
      </c>
      <c r="AN29" s="360"/>
      <c r="AO29" s="360"/>
      <c r="AP29" s="360"/>
      <c r="AQ29" s="360"/>
      <c r="AR29" s="361"/>
      <c r="AS29" s="359">
        <v>3059</v>
      </c>
      <c r="AT29" s="360"/>
      <c r="AU29" s="360"/>
      <c r="AV29" s="360"/>
      <c r="AW29" s="360"/>
      <c r="AX29" s="419"/>
      <c r="AY29" s="426"/>
      <c r="AZ29" s="427"/>
      <c r="BA29" s="427"/>
      <c r="BB29" s="428"/>
      <c r="BC29" s="420" t="s">
        <v>190</v>
      </c>
      <c r="BD29" s="421"/>
      <c r="BE29" s="421"/>
      <c r="BF29" s="421"/>
      <c r="BG29" s="421"/>
      <c r="BH29" s="421"/>
      <c r="BI29" s="421"/>
      <c r="BJ29" s="421"/>
      <c r="BK29" s="421"/>
      <c r="BL29" s="421"/>
      <c r="BM29" s="422"/>
      <c r="BN29" s="406">
        <v>145932</v>
      </c>
      <c r="BO29" s="407"/>
      <c r="BP29" s="407"/>
      <c r="BQ29" s="407"/>
      <c r="BR29" s="407"/>
      <c r="BS29" s="407"/>
      <c r="BT29" s="407"/>
      <c r="BU29" s="408"/>
      <c r="BV29" s="406">
        <v>145932</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191</v>
      </c>
      <c r="X30" s="374"/>
      <c r="Y30" s="374"/>
      <c r="Z30" s="374"/>
      <c r="AA30" s="374"/>
      <c r="AB30" s="374"/>
      <c r="AC30" s="374"/>
      <c r="AD30" s="374"/>
      <c r="AE30" s="374"/>
      <c r="AF30" s="374"/>
      <c r="AG30" s="375"/>
      <c r="AH30" s="376">
        <v>103</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1965667</v>
      </c>
      <c r="BO30" s="441"/>
      <c r="BP30" s="441"/>
      <c r="BQ30" s="441"/>
      <c r="BR30" s="441"/>
      <c r="BS30" s="441"/>
      <c r="BT30" s="441"/>
      <c r="BU30" s="442"/>
      <c r="BV30" s="440">
        <v>1876493</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365" t="s">
        <v>192</v>
      </c>
      <c r="D32" s="365"/>
      <c r="E32" s="365"/>
      <c r="F32" s="365"/>
      <c r="G32" s="365"/>
      <c r="H32" s="365"/>
      <c r="I32" s="365"/>
      <c r="J32" s="365"/>
      <c r="K32" s="365"/>
      <c r="L32" s="365"/>
      <c r="M32" s="365"/>
      <c r="N32" s="365"/>
      <c r="O32" s="365"/>
      <c r="P32" s="365"/>
      <c r="Q32" s="365"/>
      <c r="R32" s="365"/>
      <c r="S32" s="365"/>
      <c r="U32" s="366" t="s">
        <v>193</v>
      </c>
      <c r="V32" s="366"/>
      <c r="W32" s="366"/>
      <c r="X32" s="366"/>
      <c r="Y32" s="366"/>
      <c r="Z32" s="366"/>
      <c r="AA32" s="366"/>
      <c r="AB32" s="366"/>
      <c r="AC32" s="366"/>
      <c r="AD32" s="366"/>
      <c r="AE32" s="366"/>
      <c r="AF32" s="366"/>
      <c r="AG32" s="366"/>
      <c r="AH32" s="366"/>
      <c r="AI32" s="366"/>
      <c r="AJ32" s="366"/>
      <c r="AK32" s="366"/>
      <c r="AM32" s="366" t="s">
        <v>194</v>
      </c>
      <c r="AN32" s="366"/>
      <c r="AO32" s="366"/>
      <c r="AP32" s="366"/>
      <c r="AQ32" s="366"/>
      <c r="AR32" s="366"/>
      <c r="AS32" s="366"/>
      <c r="AT32" s="366"/>
      <c r="AU32" s="366"/>
      <c r="AV32" s="366"/>
      <c r="AW32" s="366"/>
      <c r="AX32" s="366"/>
      <c r="AY32" s="366"/>
      <c r="AZ32" s="366"/>
      <c r="BA32" s="366"/>
      <c r="BB32" s="366"/>
      <c r="BC32" s="366"/>
      <c r="BE32" s="366" t="s">
        <v>195</v>
      </c>
      <c r="BF32" s="366"/>
      <c r="BG32" s="366"/>
      <c r="BH32" s="366"/>
      <c r="BI32" s="366"/>
      <c r="BJ32" s="366"/>
      <c r="BK32" s="366"/>
      <c r="BL32" s="366"/>
      <c r="BM32" s="366"/>
      <c r="BN32" s="366"/>
      <c r="BO32" s="366"/>
      <c r="BP32" s="366"/>
      <c r="BQ32" s="366"/>
      <c r="BR32" s="366"/>
      <c r="BS32" s="366"/>
      <c r="BT32" s="366"/>
      <c r="BU32" s="366"/>
      <c r="BW32" s="366" t="s">
        <v>196</v>
      </c>
      <c r="BX32" s="366"/>
      <c r="BY32" s="366"/>
      <c r="BZ32" s="366"/>
      <c r="CA32" s="366"/>
      <c r="CB32" s="366"/>
      <c r="CC32" s="366"/>
      <c r="CD32" s="366"/>
      <c r="CE32" s="366"/>
      <c r="CF32" s="366"/>
      <c r="CG32" s="366"/>
      <c r="CH32" s="366"/>
      <c r="CI32" s="366"/>
      <c r="CJ32" s="366"/>
      <c r="CK32" s="366"/>
      <c r="CL32" s="366"/>
      <c r="CM32" s="366"/>
      <c r="CO32" s="366" t="s">
        <v>197</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2">
      <c r="A33" s="175"/>
      <c r="B33" s="199"/>
      <c r="C33" s="358" t="s">
        <v>198</v>
      </c>
      <c r="D33" s="358"/>
      <c r="E33" s="357" t="s">
        <v>199</v>
      </c>
      <c r="F33" s="357"/>
      <c r="G33" s="357"/>
      <c r="H33" s="357"/>
      <c r="I33" s="357"/>
      <c r="J33" s="357"/>
      <c r="K33" s="357"/>
      <c r="L33" s="357"/>
      <c r="M33" s="357"/>
      <c r="N33" s="357"/>
      <c r="O33" s="357"/>
      <c r="P33" s="357"/>
      <c r="Q33" s="357"/>
      <c r="R33" s="357"/>
      <c r="S33" s="357"/>
      <c r="T33" s="200"/>
      <c r="U33" s="358" t="s">
        <v>198</v>
      </c>
      <c r="V33" s="358"/>
      <c r="W33" s="357" t="s">
        <v>199</v>
      </c>
      <c r="X33" s="357"/>
      <c r="Y33" s="357"/>
      <c r="Z33" s="357"/>
      <c r="AA33" s="357"/>
      <c r="AB33" s="357"/>
      <c r="AC33" s="357"/>
      <c r="AD33" s="357"/>
      <c r="AE33" s="357"/>
      <c r="AF33" s="357"/>
      <c r="AG33" s="357"/>
      <c r="AH33" s="357"/>
      <c r="AI33" s="357"/>
      <c r="AJ33" s="357"/>
      <c r="AK33" s="357"/>
      <c r="AL33" s="200"/>
      <c r="AM33" s="358" t="s">
        <v>198</v>
      </c>
      <c r="AN33" s="358"/>
      <c r="AO33" s="357" t="s">
        <v>199</v>
      </c>
      <c r="AP33" s="357"/>
      <c r="AQ33" s="357"/>
      <c r="AR33" s="357"/>
      <c r="AS33" s="357"/>
      <c r="AT33" s="357"/>
      <c r="AU33" s="357"/>
      <c r="AV33" s="357"/>
      <c r="AW33" s="357"/>
      <c r="AX33" s="357"/>
      <c r="AY33" s="357"/>
      <c r="AZ33" s="357"/>
      <c r="BA33" s="357"/>
      <c r="BB33" s="357"/>
      <c r="BC33" s="357"/>
      <c r="BD33" s="201"/>
      <c r="BE33" s="357" t="s">
        <v>200</v>
      </c>
      <c r="BF33" s="357"/>
      <c r="BG33" s="357" t="s">
        <v>201</v>
      </c>
      <c r="BH33" s="357"/>
      <c r="BI33" s="357"/>
      <c r="BJ33" s="357"/>
      <c r="BK33" s="357"/>
      <c r="BL33" s="357"/>
      <c r="BM33" s="357"/>
      <c r="BN33" s="357"/>
      <c r="BO33" s="357"/>
      <c r="BP33" s="357"/>
      <c r="BQ33" s="357"/>
      <c r="BR33" s="357"/>
      <c r="BS33" s="357"/>
      <c r="BT33" s="357"/>
      <c r="BU33" s="357"/>
      <c r="BV33" s="201"/>
      <c r="BW33" s="358" t="s">
        <v>200</v>
      </c>
      <c r="BX33" s="358"/>
      <c r="BY33" s="357" t="s">
        <v>202</v>
      </c>
      <c r="BZ33" s="357"/>
      <c r="CA33" s="357"/>
      <c r="CB33" s="357"/>
      <c r="CC33" s="357"/>
      <c r="CD33" s="357"/>
      <c r="CE33" s="357"/>
      <c r="CF33" s="357"/>
      <c r="CG33" s="357"/>
      <c r="CH33" s="357"/>
      <c r="CI33" s="357"/>
      <c r="CJ33" s="357"/>
      <c r="CK33" s="357"/>
      <c r="CL33" s="357"/>
      <c r="CM33" s="357"/>
      <c r="CN33" s="200"/>
      <c r="CO33" s="358" t="s">
        <v>198</v>
      </c>
      <c r="CP33" s="358"/>
      <c r="CQ33" s="357" t="s">
        <v>203</v>
      </c>
      <c r="CR33" s="357"/>
      <c r="CS33" s="357"/>
      <c r="CT33" s="357"/>
      <c r="CU33" s="357"/>
      <c r="CV33" s="357"/>
      <c r="CW33" s="357"/>
      <c r="CX33" s="357"/>
      <c r="CY33" s="357"/>
      <c r="CZ33" s="357"/>
      <c r="DA33" s="357"/>
      <c r="DB33" s="357"/>
      <c r="DC33" s="357"/>
      <c r="DD33" s="357"/>
      <c r="DE33" s="357"/>
      <c r="DF33" s="200"/>
      <c r="DG33" s="356" t="s">
        <v>204</v>
      </c>
      <c r="DH33" s="356"/>
      <c r="DI33" s="202"/>
    </row>
    <row r="34" spans="1:113" ht="32.25" customHeight="1" x14ac:dyDescent="0.2">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t="str">
        <f>IF(AO34="","",MAX(C34:D43,U34:V43)+1)</f>
        <v/>
      </c>
      <c r="AN34" s="354"/>
      <c r="AO34" s="355"/>
      <c r="AP34" s="355"/>
      <c r="AQ34" s="355"/>
      <c r="AR34" s="355"/>
      <c r="AS34" s="355"/>
      <c r="AT34" s="355"/>
      <c r="AU34" s="355"/>
      <c r="AV34" s="355"/>
      <c r="AW34" s="355"/>
      <c r="AX34" s="355"/>
      <c r="AY34" s="355"/>
      <c r="AZ34" s="355"/>
      <c r="BA34" s="355"/>
      <c r="BB34" s="355"/>
      <c r="BC34" s="355"/>
      <c r="BD34" s="175"/>
      <c r="BE34" s="354">
        <f>IF(BG34="","",MAX(C34:D43,U34:V43,AM34:AN43)+1)</f>
        <v>5</v>
      </c>
      <c r="BF34" s="354"/>
      <c r="BG34" s="355" t="str">
        <f>IF('各会計、関係団体の財政状況及び健全化判断比率'!B31="","",'各会計、関係団体の財政状況及び健全化判断比率'!B31)</f>
        <v>農業集落排水事業特別会計</v>
      </c>
      <c r="BH34" s="355"/>
      <c r="BI34" s="355"/>
      <c r="BJ34" s="355"/>
      <c r="BK34" s="355"/>
      <c r="BL34" s="355"/>
      <c r="BM34" s="355"/>
      <c r="BN34" s="355"/>
      <c r="BO34" s="355"/>
      <c r="BP34" s="355"/>
      <c r="BQ34" s="355"/>
      <c r="BR34" s="355"/>
      <c r="BS34" s="355"/>
      <c r="BT34" s="355"/>
      <c r="BU34" s="355"/>
      <c r="BV34" s="175"/>
      <c r="BW34" s="354">
        <f>IF(BY34="","",MAX(C34:D43,U34:V43,AM34:AN43,BE34:BF43)+1)</f>
        <v>9</v>
      </c>
      <c r="BX34" s="354"/>
      <c r="BY34" s="355" t="str">
        <f>IF('各会計、関係団体の財政状況及び健全化判断比率'!B68="","",'各会計、関係団体の財政状況及び健全化判断比率'!B68)</f>
        <v>山武郡市広域行政組合（一般会計）</v>
      </c>
      <c r="BZ34" s="355"/>
      <c r="CA34" s="355"/>
      <c r="CB34" s="355"/>
      <c r="CC34" s="355"/>
      <c r="CD34" s="355"/>
      <c r="CE34" s="355"/>
      <c r="CF34" s="355"/>
      <c r="CG34" s="355"/>
      <c r="CH34" s="355"/>
      <c r="CI34" s="355"/>
      <c r="CJ34" s="355"/>
      <c r="CK34" s="355"/>
      <c r="CL34" s="355"/>
      <c r="CM34" s="355"/>
      <c r="CN34" s="175"/>
      <c r="CO34" s="354">
        <f>IF(CQ34="","",MAX(C34:D43,U34:V43,AM34:AN43,BE34:BF43,BW34:BX43)+1)</f>
        <v>17</v>
      </c>
      <c r="CP34" s="354"/>
      <c r="CQ34" s="355" t="str">
        <f>IF('各会計、関係団体の財政状況及び健全化判断比率'!BS7="","",'各会計、関係団体の財政状況及び健全化判断比率'!BS7)</f>
        <v>芝山町振興公社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2">
      <c r="A35" s="175"/>
      <c r="B35" s="199"/>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6</v>
      </c>
      <c r="BF35" s="354"/>
      <c r="BG35" s="355" t="str">
        <f>IF('各会計、関係団体の財政状況及び健全化判断比率'!B32="","",'各会計、関係団体の財政状況及び健全化判断比率'!B32)</f>
        <v>公共下水道事業特別会計</v>
      </c>
      <c r="BH35" s="355"/>
      <c r="BI35" s="355"/>
      <c r="BJ35" s="355"/>
      <c r="BK35" s="355"/>
      <c r="BL35" s="355"/>
      <c r="BM35" s="355"/>
      <c r="BN35" s="355"/>
      <c r="BO35" s="355"/>
      <c r="BP35" s="355"/>
      <c r="BQ35" s="355"/>
      <c r="BR35" s="355"/>
      <c r="BS35" s="355"/>
      <c r="BT35" s="355"/>
      <c r="BU35" s="355"/>
      <c r="BV35" s="175"/>
      <c r="BW35" s="354">
        <f t="shared" ref="BW35:BW43" si="2">IF(BY35="","",BW34+1)</f>
        <v>10</v>
      </c>
      <c r="BX35" s="354"/>
      <c r="BY35" s="355" t="str">
        <f>IF('各会計、関係団体の財政状況及び健全化判断比率'!B69="","",'各会計、関係団体の財政状況及び健全化判断比率'!B69)</f>
        <v>千葉県後期高齢者医療広域連合（一般会計）</v>
      </c>
      <c r="BZ35" s="355"/>
      <c r="CA35" s="355"/>
      <c r="CB35" s="355"/>
      <c r="CC35" s="355"/>
      <c r="CD35" s="355"/>
      <c r="CE35" s="355"/>
      <c r="CF35" s="355"/>
      <c r="CG35" s="355"/>
      <c r="CH35" s="355"/>
      <c r="CI35" s="355"/>
      <c r="CJ35" s="355"/>
      <c r="CK35" s="355"/>
      <c r="CL35" s="355"/>
      <c r="CM35" s="355"/>
      <c r="CN35" s="175"/>
      <c r="CO35" s="354">
        <f t="shared" ref="CO35:CO43" si="3">IF(CQ35="","",CO34+1)</f>
        <v>18</v>
      </c>
      <c r="CP35" s="354"/>
      <c r="CQ35" s="355" t="str">
        <f>IF('各会計、関係団体の財政状況及び健全化判断比率'!BS8="","",'各会計、関係団体の財政状況及び健全化判断比率'!BS8)</f>
        <v>風和里しばやま</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2">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f t="shared" si="1"/>
        <v>7</v>
      </c>
      <c r="BF36" s="354"/>
      <c r="BG36" s="355" t="str">
        <f>IF('各会計、関係団体の財政状況及び健全化判断比率'!B33="","",'各会計、関係団体の財政状況及び健全化判断比率'!B33)</f>
        <v>共同浄化槽事業特別会計</v>
      </c>
      <c r="BH36" s="355"/>
      <c r="BI36" s="355"/>
      <c r="BJ36" s="355"/>
      <c r="BK36" s="355"/>
      <c r="BL36" s="355"/>
      <c r="BM36" s="355"/>
      <c r="BN36" s="355"/>
      <c r="BO36" s="355"/>
      <c r="BP36" s="355"/>
      <c r="BQ36" s="355"/>
      <c r="BR36" s="355"/>
      <c r="BS36" s="355"/>
      <c r="BT36" s="355"/>
      <c r="BU36" s="355"/>
      <c r="BV36" s="175"/>
      <c r="BW36" s="354">
        <f t="shared" si="2"/>
        <v>11</v>
      </c>
      <c r="BX36" s="354"/>
      <c r="BY36" s="355" t="str">
        <f>IF('各会計、関係団体の財政状況及び健全化判断比率'!B70="","",'各会計、関係団体の財政状況及び健全化判断比率'!B70)</f>
        <v>千葉県後期高齢者医療広域連合（後期高齢者医療特別会計）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2">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f t="shared" si="1"/>
        <v>8</v>
      </c>
      <c r="BF37" s="354"/>
      <c r="BG37" s="355" t="str">
        <f>IF('各会計、関係団体の財政状況及び健全化判断比率'!B34="","",'各会計、関係団体の財政状況及び健全化判断比率'!B34)</f>
        <v>簡易水道事業特別会計</v>
      </c>
      <c r="BH37" s="355"/>
      <c r="BI37" s="355"/>
      <c r="BJ37" s="355"/>
      <c r="BK37" s="355"/>
      <c r="BL37" s="355"/>
      <c r="BM37" s="355"/>
      <c r="BN37" s="355"/>
      <c r="BO37" s="355"/>
      <c r="BP37" s="355"/>
      <c r="BQ37" s="355"/>
      <c r="BR37" s="355"/>
      <c r="BS37" s="355"/>
      <c r="BT37" s="355"/>
      <c r="BU37" s="355"/>
      <c r="BV37" s="175"/>
      <c r="BW37" s="354">
        <f t="shared" si="2"/>
        <v>12</v>
      </c>
      <c r="BX37" s="354"/>
      <c r="BY37" s="355" t="str">
        <f>IF('各会計、関係団体の財政状況及び健全化判断比率'!B71="","",'各会計、関係団体の財政状況及び健全化判断比率'!B71)</f>
        <v>山武郡市環境衛生組合（一般会計）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2">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13</v>
      </c>
      <c r="BX38" s="354"/>
      <c r="BY38" s="355" t="str">
        <f>IF('各会計、関係団体の財政状況及び健全化判断比率'!B72="","",'各会計、関係団体の財政状況及び健全化判断比率'!B72)</f>
        <v>千葉県市町村総合事務組合（一般会計）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2">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14</v>
      </c>
      <c r="BX39" s="354"/>
      <c r="BY39" s="355" t="str">
        <f>IF('各会計、関係団体の財政状況及び健全化判断比率'!B73="","",'各会計、関係団体の財政状況及び健全化判断比率'!B73)</f>
        <v>千葉県市町村総合事務組合（千葉県自治会館管理運営特別会計）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2">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15</v>
      </c>
      <c r="BX40" s="354"/>
      <c r="BY40" s="355" t="str">
        <f>IF('各会計、関係団体の財政状況及び健全化判断比率'!B74="","",'各会計、関係団体の財政状況及び健全化判断比率'!B74)</f>
        <v>千葉県市町村総合事務組合（千葉県自治研修センター特別会計）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2">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16</v>
      </c>
      <c r="BX41" s="354"/>
      <c r="BY41" s="355" t="str">
        <f>IF('各会計、関係団体の財政状況及び健全化判断比率'!B75="","",'各会計、関係団体の財政状況及び健全化判断比率'!B75)</f>
        <v>千葉県市町村総合事務組合（千葉県市町村交通災害共済特別会計）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2">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2">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205</v>
      </c>
      <c r="E46" s="351" t="s">
        <v>206</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207</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208</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209</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210</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211</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212</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213</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yqGybrK1zMHRGdKC+JcRnKv3Lyif+b736Jj0IcT4uHIaw+aNFzonVYp471ppotzpVMUW37yuq2gcH9RI6W4pLg==" saltValue="5dcw5ixAcRCb8Psdf9Tr1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36" t="s">
        <v>569</v>
      </c>
      <c r="D34" s="1136"/>
      <c r="E34" s="1137"/>
      <c r="F34" s="32">
        <v>6.73</v>
      </c>
      <c r="G34" s="33">
        <v>13.87</v>
      </c>
      <c r="H34" s="33">
        <v>8.1</v>
      </c>
      <c r="I34" s="33">
        <v>12.9</v>
      </c>
      <c r="J34" s="34">
        <v>6.73</v>
      </c>
      <c r="K34" s="22"/>
      <c r="L34" s="22"/>
      <c r="M34" s="22"/>
      <c r="N34" s="22"/>
      <c r="O34" s="22"/>
      <c r="P34" s="22"/>
    </row>
    <row r="35" spans="1:16" ht="39" customHeight="1" x14ac:dyDescent="0.2">
      <c r="A35" s="22"/>
      <c r="B35" s="35"/>
      <c r="C35" s="1132" t="s">
        <v>570</v>
      </c>
      <c r="D35" s="1132"/>
      <c r="E35" s="1133"/>
      <c r="F35" s="36">
        <v>0.87</v>
      </c>
      <c r="G35" s="37">
        <v>1.76</v>
      </c>
      <c r="H35" s="37">
        <v>1.2</v>
      </c>
      <c r="I35" s="37">
        <v>0.79</v>
      </c>
      <c r="J35" s="38">
        <v>2.33</v>
      </c>
      <c r="K35" s="22"/>
      <c r="L35" s="22"/>
      <c r="M35" s="22"/>
      <c r="N35" s="22"/>
      <c r="O35" s="22"/>
      <c r="P35" s="22"/>
    </row>
    <row r="36" spans="1:16" ht="39" customHeight="1" x14ac:dyDescent="0.2">
      <c r="A36" s="22"/>
      <c r="B36" s="35"/>
      <c r="C36" s="1132" t="s">
        <v>571</v>
      </c>
      <c r="D36" s="1132"/>
      <c r="E36" s="1133"/>
      <c r="F36" s="36">
        <v>1.33</v>
      </c>
      <c r="G36" s="37">
        <v>1.5</v>
      </c>
      <c r="H36" s="37">
        <v>1.6</v>
      </c>
      <c r="I36" s="37">
        <v>0.88</v>
      </c>
      <c r="J36" s="38">
        <v>1.18</v>
      </c>
      <c r="K36" s="22"/>
      <c r="L36" s="22"/>
      <c r="M36" s="22"/>
      <c r="N36" s="22"/>
      <c r="O36" s="22"/>
      <c r="P36" s="22"/>
    </row>
    <row r="37" spans="1:16" ht="39" customHeight="1" x14ac:dyDescent="0.2">
      <c r="A37" s="22"/>
      <c r="B37" s="35"/>
      <c r="C37" s="1132" t="s">
        <v>572</v>
      </c>
      <c r="D37" s="1132"/>
      <c r="E37" s="1133"/>
      <c r="F37" s="36">
        <v>0.01</v>
      </c>
      <c r="G37" s="37">
        <v>0.01</v>
      </c>
      <c r="H37" s="37">
        <v>0.01</v>
      </c>
      <c r="I37" s="37">
        <v>0.01</v>
      </c>
      <c r="J37" s="38">
        <v>0.93</v>
      </c>
      <c r="K37" s="22"/>
      <c r="L37" s="22"/>
      <c r="M37" s="22"/>
      <c r="N37" s="22"/>
      <c r="O37" s="22"/>
      <c r="P37" s="22"/>
    </row>
    <row r="38" spans="1:16" ht="39" customHeight="1" x14ac:dyDescent="0.2">
      <c r="A38" s="22"/>
      <c r="B38" s="35"/>
      <c r="C38" s="1132" t="s">
        <v>573</v>
      </c>
      <c r="D38" s="1132"/>
      <c r="E38" s="1133"/>
      <c r="F38" s="36">
        <v>0.01</v>
      </c>
      <c r="G38" s="37">
        <v>0.01</v>
      </c>
      <c r="H38" s="37">
        <v>0.01</v>
      </c>
      <c r="I38" s="37">
        <v>0.01</v>
      </c>
      <c r="J38" s="38">
        <v>0.14000000000000001</v>
      </c>
      <c r="K38" s="22"/>
      <c r="L38" s="22"/>
      <c r="M38" s="22"/>
      <c r="N38" s="22"/>
      <c r="O38" s="22"/>
      <c r="P38" s="22"/>
    </row>
    <row r="39" spans="1:16" ht="39" customHeight="1" x14ac:dyDescent="0.2">
      <c r="A39" s="22"/>
      <c r="B39" s="35"/>
      <c r="C39" s="1132" t="s">
        <v>574</v>
      </c>
      <c r="D39" s="1132"/>
      <c r="E39" s="1133"/>
      <c r="F39" s="36" t="s">
        <v>521</v>
      </c>
      <c r="G39" s="37" t="s">
        <v>521</v>
      </c>
      <c r="H39" s="37" t="s">
        <v>521</v>
      </c>
      <c r="I39" s="37">
        <v>0</v>
      </c>
      <c r="J39" s="38">
        <v>0.05</v>
      </c>
      <c r="K39" s="22"/>
      <c r="L39" s="22"/>
      <c r="M39" s="22"/>
      <c r="N39" s="22"/>
      <c r="O39" s="22"/>
      <c r="P39" s="22"/>
    </row>
    <row r="40" spans="1:16" ht="39" customHeight="1" x14ac:dyDescent="0.2">
      <c r="A40" s="22"/>
      <c r="B40" s="35"/>
      <c r="C40" s="1132" t="s">
        <v>575</v>
      </c>
      <c r="D40" s="1132"/>
      <c r="E40" s="1133"/>
      <c r="F40" s="36">
        <v>0.01</v>
      </c>
      <c r="G40" s="37">
        <v>0.01</v>
      </c>
      <c r="H40" s="37">
        <v>0.01</v>
      </c>
      <c r="I40" s="37">
        <v>0.01</v>
      </c>
      <c r="J40" s="38">
        <v>0.01</v>
      </c>
      <c r="K40" s="22"/>
      <c r="L40" s="22"/>
      <c r="M40" s="22"/>
      <c r="N40" s="22"/>
      <c r="O40" s="22"/>
      <c r="P40" s="22"/>
    </row>
    <row r="41" spans="1:16" ht="39" customHeight="1" x14ac:dyDescent="0.2">
      <c r="A41" s="22"/>
      <c r="B41" s="35"/>
      <c r="C41" s="1132" t="s">
        <v>576</v>
      </c>
      <c r="D41" s="1132"/>
      <c r="E41" s="1133"/>
      <c r="F41" s="36" t="s">
        <v>521</v>
      </c>
      <c r="G41" s="37" t="s">
        <v>521</v>
      </c>
      <c r="H41" s="37" t="s">
        <v>521</v>
      </c>
      <c r="I41" s="37" t="s">
        <v>521</v>
      </c>
      <c r="J41" s="38">
        <v>0</v>
      </c>
      <c r="K41" s="22"/>
      <c r="L41" s="22"/>
      <c r="M41" s="22"/>
      <c r="N41" s="22"/>
      <c r="O41" s="22"/>
      <c r="P41" s="22"/>
    </row>
    <row r="42" spans="1:16" ht="39" customHeight="1" x14ac:dyDescent="0.2">
      <c r="A42" s="22"/>
      <c r="B42" s="39"/>
      <c r="C42" s="1132" t="s">
        <v>577</v>
      </c>
      <c r="D42" s="1132"/>
      <c r="E42" s="1133"/>
      <c r="F42" s="36" t="s">
        <v>521</v>
      </c>
      <c r="G42" s="37" t="s">
        <v>521</v>
      </c>
      <c r="H42" s="37" t="s">
        <v>521</v>
      </c>
      <c r="I42" s="37" t="s">
        <v>521</v>
      </c>
      <c r="J42" s="38" t="s">
        <v>521</v>
      </c>
      <c r="K42" s="22"/>
      <c r="L42" s="22"/>
      <c r="M42" s="22"/>
      <c r="N42" s="22"/>
      <c r="O42" s="22"/>
      <c r="P42" s="22"/>
    </row>
    <row r="43" spans="1:16" ht="39" customHeight="1" thickBot="1" x14ac:dyDescent="0.25">
      <c r="A43" s="22"/>
      <c r="B43" s="40"/>
      <c r="C43" s="1134" t="s">
        <v>578</v>
      </c>
      <c r="D43" s="1134"/>
      <c r="E43" s="1135"/>
      <c r="F43" s="41" t="s">
        <v>521</v>
      </c>
      <c r="G43" s="42" t="s">
        <v>521</v>
      </c>
      <c r="H43" s="42" t="s">
        <v>521</v>
      </c>
      <c r="I43" s="42" t="s">
        <v>521</v>
      </c>
      <c r="J43" s="43" t="s">
        <v>521</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yAvRlTrM1oV0rLJBqvsVdsjYQ12jloia6aSJLbZ95aT8SnLAbh9NPUZ1NNuRiYF6D3/inXlVZIUTpmq3GDhF2w==" saltValue="unzpNC1vk3bYMA2pmIHB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563</v>
      </c>
      <c r="L44" s="54" t="s">
        <v>564</v>
      </c>
      <c r="M44" s="54" t="s">
        <v>565</v>
      </c>
      <c r="N44" s="54" t="s">
        <v>566</v>
      </c>
      <c r="O44" s="55" t="s">
        <v>567</v>
      </c>
      <c r="P44" s="46"/>
      <c r="Q44" s="46"/>
      <c r="R44" s="46"/>
      <c r="S44" s="46"/>
      <c r="T44" s="46"/>
      <c r="U44" s="46"/>
    </row>
    <row r="45" spans="1:21" ht="30.75" customHeight="1" x14ac:dyDescent="0.2">
      <c r="A45" s="46"/>
      <c r="B45" s="1161" t="s">
        <v>11</v>
      </c>
      <c r="C45" s="1162"/>
      <c r="D45" s="56"/>
      <c r="E45" s="1167" t="s">
        <v>12</v>
      </c>
      <c r="F45" s="1167"/>
      <c r="G45" s="1167"/>
      <c r="H45" s="1167"/>
      <c r="I45" s="1167"/>
      <c r="J45" s="1168"/>
      <c r="K45" s="57">
        <v>220</v>
      </c>
      <c r="L45" s="58">
        <v>231</v>
      </c>
      <c r="M45" s="58">
        <v>240</v>
      </c>
      <c r="N45" s="58">
        <v>258</v>
      </c>
      <c r="O45" s="59">
        <v>262</v>
      </c>
      <c r="P45" s="46"/>
      <c r="Q45" s="46"/>
      <c r="R45" s="46"/>
      <c r="S45" s="46"/>
      <c r="T45" s="46"/>
      <c r="U45" s="46"/>
    </row>
    <row r="46" spans="1:21" ht="30.75" customHeight="1" x14ac:dyDescent="0.2">
      <c r="A46" s="46"/>
      <c r="B46" s="1163"/>
      <c r="C46" s="1164"/>
      <c r="D46" s="60"/>
      <c r="E46" s="1140" t="s">
        <v>13</v>
      </c>
      <c r="F46" s="1140"/>
      <c r="G46" s="1140"/>
      <c r="H46" s="1140"/>
      <c r="I46" s="1140"/>
      <c r="J46" s="1141"/>
      <c r="K46" s="61" t="s">
        <v>521</v>
      </c>
      <c r="L46" s="62" t="s">
        <v>521</v>
      </c>
      <c r="M46" s="62" t="s">
        <v>521</v>
      </c>
      <c r="N46" s="62" t="s">
        <v>521</v>
      </c>
      <c r="O46" s="63" t="s">
        <v>521</v>
      </c>
      <c r="P46" s="46"/>
      <c r="Q46" s="46"/>
      <c r="R46" s="46"/>
      <c r="S46" s="46"/>
      <c r="T46" s="46"/>
      <c r="U46" s="46"/>
    </row>
    <row r="47" spans="1:21" ht="30.75" customHeight="1" x14ac:dyDescent="0.2">
      <c r="A47" s="46"/>
      <c r="B47" s="1163"/>
      <c r="C47" s="1164"/>
      <c r="D47" s="60"/>
      <c r="E47" s="1140" t="s">
        <v>14</v>
      </c>
      <c r="F47" s="1140"/>
      <c r="G47" s="1140"/>
      <c r="H47" s="1140"/>
      <c r="I47" s="1140"/>
      <c r="J47" s="1141"/>
      <c r="K47" s="61" t="s">
        <v>521</v>
      </c>
      <c r="L47" s="62" t="s">
        <v>521</v>
      </c>
      <c r="M47" s="62" t="s">
        <v>521</v>
      </c>
      <c r="N47" s="62" t="s">
        <v>521</v>
      </c>
      <c r="O47" s="63" t="s">
        <v>521</v>
      </c>
      <c r="P47" s="46"/>
      <c r="Q47" s="46"/>
      <c r="R47" s="46"/>
      <c r="S47" s="46"/>
      <c r="T47" s="46"/>
      <c r="U47" s="46"/>
    </row>
    <row r="48" spans="1:21" ht="30.75" customHeight="1" x14ac:dyDescent="0.2">
      <c r="A48" s="46"/>
      <c r="B48" s="1163"/>
      <c r="C48" s="1164"/>
      <c r="D48" s="60"/>
      <c r="E48" s="1140" t="s">
        <v>15</v>
      </c>
      <c r="F48" s="1140"/>
      <c r="G48" s="1140"/>
      <c r="H48" s="1140"/>
      <c r="I48" s="1140"/>
      <c r="J48" s="1141"/>
      <c r="K48" s="61">
        <v>187</v>
      </c>
      <c r="L48" s="62">
        <v>182</v>
      </c>
      <c r="M48" s="62">
        <v>174</v>
      </c>
      <c r="N48" s="62">
        <v>160</v>
      </c>
      <c r="O48" s="63">
        <v>146</v>
      </c>
      <c r="P48" s="46"/>
      <c r="Q48" s="46"/>
      <c r="R48" s="46"/>
      <c r="S48" s="46"/>
      <c r="T48" s="46"/>
      <c r="U48" s="46"/>
    </row>
    <row r="49" spans="1:21" ht="30.75" customHeight="1" x14ac:dyDescent="0.2">
      <c r="A49" s="46"/>
      <c r="B49" s="1163"/>
      <c r="C49" s="1164"/>
      <c r="D49" s="60"/>
      <c r="E49" s="1140" t="s">
        <v>16</v>
      </c>
      <c r="F49" s="1140"/>
      <c r="G49" s="1140"/>
      <c r="H49" s="1140"/>
      <c r="I49" s="1140"/>
      <c r="J49" s="1141"/>
      <c r="K49" s="61">
        <v>19</v>
      </c>
      <c r="L49" s="62">
        <v>22</v>
      </c>
      <c r="M49" s="62">
        <v>28</v>
      </c>
      <c r="N49" s="62">
        <v>26</v>
      </c>
      <c r="O49" s="63">
        <v>31</v>
      </c>
      <c r="P49" s="46"/>
      <c r="Q49" s="46"/>
      <c r="R49" s="46"/>
      <c r="S49" s="46"/>
      <c r="T49" s="46"/>
      <c r="U49" s="46"/>
    </row>
    <row r="50" spans="1:21" ht="30.75" customHeight="1" x14ac:dyDescent="0.2">
      <c r="A50" s="46"/>
      <c r="B50" s="1163"/>
      <c r="C50" s="1164"/>
      <c r="D50" s="60"/>
      <c r="E50" s="1140" t="s">
        <v>17</v>
      </c>
      <c r="F50" s="1140"/>
      <c r="G50" s="1140"/>
      <c r="H50" s="1140"/>
      <c r="I50" s="1140"/>
      <c r="J50" s="1141"/>
      <c r="K50" s="61">
        <v>1</v>
      </c>
      <c r="L50" s="62">
        <v>1</v>
      </c>
      <c r="M50" s="62">
        <v>0</v>
      </c>
      <c r="N50" s="62">
        <v>0</v>
      </c>
      <c r="O50" s="63" t="s">
        <v>521</v>
      </c>
      <c r="P50" s="46"/>
      <c r="Q50" s="46"/>
      <c r="R50" s="46"/>
      <c r="S50" s="46"/>
      <c r="T50" s="46"/>
      <c r="U50" s="46"/>
    </row>
    <row r="51" spans="1:21" ht="30.75" customHeight="1" x14ac:dyDescent="0.2">
      <c r="A51" s="46"/>
      <c r="B51" s="1165"/>
      <c r="C51" s="1166"/>
      <c r="D51" s="64"/>
      <c r="E51" s="1140" t="s">
        <v>18</v>
      </c>
      <c r="F51" s="1140"/>
      <c r="G51" s="1140"/>
      <c r="H51" s="1140"/>
      <c r="I51" s="1140"/>
      <c r="J51" s="1141"/>
      <c r="K51" s="61" t="s">
        <v>521</v>
      </c>
      <c r="L51" s="62" t="s">
        <v>521</v>
      </c>
      <c r="M51" s="62" t="s">
        <v>521</v>
      </c>
      <c r="N51" s="62" t="s">
        <v>521</v>
      </c>
      <c r="O51" s="63" t="s">
        <v>521</v>
      </c>
      <c r="P51" s="46"/>
      <c r="Q51" s="46"/>
      <c r="R51" s="46"/>
      <c r="S51" s="46"/>
      <c r="T51" s="46"/>
      <c r="U51" s="46"/>
    </row>
    <row r="52" spans="1:21" ht="30.75" customHeight="1" x14ac:dyDescent="0.2">
      <c r="A52" s="46"/>
      <c r="B52" s="1138" t="s">
        <v>19</v>
      </c>
      <c r="C52" s="1139"/>
      <c r="D52" s="64"/>
      <c r="E52" s="1140" t="s">
        <v>20</v>
      </c>
      <c r="F52" s="1140"/>
      <c r="G52" s="1140"/>
      <c r="H52" s="1140"/>
      <c r="I52" s="1140"/>
      <c r="J52" s="1141"/>
      <c r="K52" s="61">
        <v>262</v>
      </c>
      <c r="L52" s="62">
        <v>255</v>
      </c>
      <c r="M52" s="62">
        <v>250</v>
      </c>
      <c r="N52" s="62">
        <v>246</v>
      </c>
      <c r="O52" s="63">
        <v>240</v>
      </c>
      <c r="P52" s="46"/>
      <c r="Q52" s="46"/>
      <c r="R52" s="46"/>
      <c r="S52" s="46"/>
      <c r="T52" s="46"/>
      <c r="U52" s="46"/>
    </row>
    <row r="53" spans="1:21" ht="30.75" customHeight="1" thickBot="1" x14ac:dyDescent="0.25">
      <c r="A53" s="46"/>
      <c r="B53" s="1142" t="s">
        <v>21</v>
      </c>
      <c r="C53" s="1143"/>
      <c r="D53" s="65"/>
      <c r="E53" s="1144" t="s">
        <v>22</v>
      </c>
      <c r="F53" s="1144"/>
      <c r="G53" s="1144"/>
      <c r="H53" s="1144"/>
      <c r="I53" s="1144"/>
      <c r="J53" s="1145"/>
      <c r="K53" s="66">
        <v>165</v>
      </c>
      <c r="L53" s="67">
        <v>181</v>
      </c>
      <c r="M53" s="67">
        <v>192</v>
      </c>
      <c r="N53" s="67">
        <v>198</v>
      </c>
      <c r="O53" s="68">
        <v>199</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579</v>
      </c>
      <c r="P56" s="46"/>
      <c r="Q56" s="46"/>
      <c r="R56" s="46"/>
      <c r="S56" s="46"/>
      <c r="T56" s="46"/>
      <c r="U56" s="46"/>
    </row>
    <row r="57" spans="1:21" ht="31.5" customHeight="1" thickBot="1" x14ac:dyDescent="0.25">
      <c r="A57" s="46"/>
      <c r="B57" s="74"/>
      <c r="C57" s="75"/>
      <c r="D57" s="75"/>
      <c r="E57" s="76"/>
      <c r="F57" s="76"/>
      <c r="G57" s="76"/>
      <c r="H57" s="76"/>
      <c r="I57" s="76"/>
      <c r="J57" s="77" t="s">
        <v>2</v>
      </c>
      <c r="K57" s="78" t="s">
        <v>580</v>
      </c>
      <c r="L57" s="79" t="s">
        <v>581</v>
      </c>
      <c r="M57" s="79" t="s">
        <v>582</v>
      </c>
      <c r="N57" s="79" t="s">
        <v>583</v>
      </c>
      <c r="O57" s="80" t="s">
        <v>584</v>
      </c>
      <c r="P57" s="46"/>
      <c r="Q57" s="46"/>
      <c r="R57" s="46"/>
      <c r="S57" s="46"/>
      <c r="T57" s="46"/>
      <c r="U57" s="46"/>
    </row>
    <row r="58" spans="1:21" ht="31.5" customHeight="1" x14ac:dyDescent="0.2">
      <c r="B58" s="1146" t="s">
        <v>26</v>
      </c>
      <c r="C58" s="1147"/>
      <c r="D58" s="1152" t="s">
        <v>27</v>
      </c>
      <c r="E58" s="1153"/>
      <c r="F58" s="1153"/>
      <c r="G58" s="1153"/>
      <c r="H58" s="1153"/>
      <c r="I58" s="1153"/>
      <c r="J58" s="1154"/>
      <c r="K58" s="81" t="s">
        <v>589</v>
      </c>
      <c r="L58" s="82" t="s">
        <v>589</v>
      </c>
      <c r="M58" s="82" t="s">
        <v>589</v>
      </c>
      <c r="N58" s="82" t="s">
        <v>589</v>
      </c>
      <c r="O58" s="83" t="s">
        <v>589</v>
      </c>
    </row>
    <row r="59" spans="1:21" ht="31.5" customHeight="1" x14ac:dyDescent="0.2">
      <c r="B59" s="1148"/>
      <c r="C59" s="1149"/>
      <c r="D59" s="1155" t="s">
        <v>28</v>
      </c>
      <c r="E59" s="1156"/>
      <c r="F59" s="1156"/>
      <c r="G59" s="1156"/>
      <c r="H59" s="1156"/>
      <c r="I59" s="1156"/>
      <c r="J59" s="1157"/>
      <c r="K59" s="84" t="s">
        <v>589</v>
      </c>
      <c r="L59" s="85" t="s">
        <v>589</v>
      </c>
      <c r="M59" s="85" t="s">
        <v>589</v>
      </c>
      <c r="N59" s="85" t="s">
        <v>589</v>
      </c>
      <c r="O59" s="86" t="s">
        <v>589</v>
      </c>
    </row>
    <row r="60" spans="1:21" ht="31.5" customHeight="1" thickBot="1" x14ac:dyDescent="0.25">
      <c r="B60" s="1150"/>
      <c r="C60" s="1151"/>
      <c r="D60" s="1158" t="s">
        <v>29</v>
      </c>
      <c r="E60" s="1159"/>
      <c r="F60" s="1159"/>
      <c r="G60" s="1159"/>
      <c r="H60" s="1159"/>
      <c r="I60" s="1159"/>
      <c r="J60" s="1160"/>
      <c r="K60" s="87" t="s">
        <v>589</v>
      </c>
      <c r="L60" s="88" t="s">
        <v>589</v>
      </c>
      <c r="M60" s="88" t="s">
        <v>589</v>
      </c>
      <c r="N60" s="88" t="s">
        <v>589</v>
      </c>
      <c r="O60" s="89" t="s">
        <v>589</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9AyKg0GzhNOvQNkzvrwkTXDvAOPZuyq+hEhSXEkNGXzaTtCiv4/zmlCZmaLfy1ShvFGGlBV4hlNJMUOQyNhXsg==" saltValue="w3Mfi8iibJs0U08RIVklf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563</v>
      </c>
      <c r="J40" s="101" t="s">
        <v>564</v>
      </c>
      <c r="K40" s="101" t="s">
        <v>565</v>
      </c>
      <c r="L40" s="101" t="s">
        <v>566</v>
      </c>
      <c r="M40" s="102" t="s">
        <v>567</v>
      </c>
    </row>
    <row r="41" spans="2:13" ht="27.75" customHeight="1" x14ac:dyDescent="0.2">
      <c r="B41" s="1181" t="s">
        <v>32</v>
      </c>
      <c r="C41" s="1182"/>
      <c r="D41" s="103"/>
      <c r="E41" s="1183" t="s">
        <v>33</v>
      </c>
      <c r="F41" s="1183"/>
      <c r="G41" s="1183"/>
      <c r="H41" s="1184"/>
      <c r="I41" s="342">
        <v>2475</v>
      </c>
      <c r="J41" s="343">
        <v>2414</v>
      </c>
      <c r="K41" s="343">
        <v>2296</v>
      </c>
      <c r="L41" s="343">
        <v>2425</v>
      </c>
      <c r="M41" s="344">
        <v>2230</v>
      </c>
    </row>
    <row r="42" spans="2:13" ht="27.75" customHeight="1" x14ac:dyDescent="0.2">
      <c r="B42" s="1171"/>
      <c r="C42" s="1172"/>
      <c r="D42" s="104"/>
      <c r="E42" s="1175" t="s">
        <v>34</v>
      </c>
      <c r="F42" s="1175"/>
      <c r="G42" s="1175"/>
      <c r="H42" s="1176"/>
      <c r="I42" s="345" t="s">
        <v>521</v>
      </c>
      <c r="J42" s="346" t="s">
        <v>521</v>
      </c>
      <c r="K42" s="346" t="s">
        <v>521</v>
      </c>
      <c r="L42" s="346" t="s">
        <v>521</v>
      </c>
      <c r="M42" s="347" t="s">
        <v>521</v>
      </c>
    </row>
    <row r="43" spans="2:13" ht="27.75" customHeight="1" x14ac:dyDescent="0.2">
      <c r="B43" s="1171"/>
      <c r="C43" s="1172"/>
      <c r="D43" s="104"/>
      <c r="E43" s="1175" t="s">
        <v>35</v>
      </c>
      <c r="F43" s="1175"/>
      <c r="G43" s="1175"/>
      <c r="H43" s="1176"/>
      <c r="I43" s="345">
        <v>1254</v>
      </c>
      <c r="J43" s="346">
        <v>1092</v>
      </c>
      <c r="K43" s="346">
        <v>933</v>
      </c>
      <c r="L43" s="346">
        <v>786</v>
      </c>
      <c r="M43" s="347">
        <v>658</v>
      </c>
    </row>
    <row r="44" spans="2:13" ht="27.75" customHeight="1" x14ac:dyDescent="0.2">
      <c r="B44" s="1171"/>
      <c r="C44" s="1172"/>
      <c r="D44" s="104"/>
      <c r="E44" s="1175" t="s">
        <v>36</v>
      </c>
      <c r="F44" s="1175"/>
      <c r="G44" s="1175"/>
      <c r="H44" s="1176"/>
      <c r="I44" s="345">
        <v>153</v>
      </c>
      <c r="J44" s="346">
        <v>188</v>
      </c>
      <c r="K44" s="346">
        <v>168</v>
      </c>
      <c r="L44" s="346">
        <v>210</v>
      </c>
      <c r="M44" s="347">
        <v>239</v>
      </c>
    </row>
    <row r="45" spans="2:13" ht="27.75" customHeight="1" x14ac:dyDescent="0.2">
      <c r="B45" s="1171"/>
      <c r="C45" s="1172"/>
      <c r="D45" s="104"/>
      <c r="E45" s="1175" t="s">
        <v>37</v>
      </c>
      <c r="F45" s="1175"/>
      <c r="G45" s="1175"/>
      <c r="H45" s="1176"/>
      <c r="I45" s="345">
        <v>101</v>
      </c>
      <c r="J45" s="346">
        <v>92</v>
      </c>
      <c r="K45" s="346">
        <v>158</v>
      </c>
      <c r="L45" s="346">
        <v>110</v>
      </c>
      <c r="M45" s="347">
        <v>107</v>
      </c>
    </row>
    <row r="46" spans="2:13" ht="27.75" customHeight="1" x14ac:dyDescent="0.2">
      <c r="B46" s="1171"/>
      <c r="C46" s="1172"/>
      <c r="D46" s="105"/>
      <c r="E46" s="1175" t="s">
        <v>38</v>
      </c>
      <c r="F46" s="1175"/>
      <c r="G46" s="1175"/>
      <c r="H46" s="1176"/>
      <c r="I46" s="345" t="s">
        <v>521</v>
      </c>
      <c r="J46" s="346" t="s">
        <v>521</v>
      </c>
      <c r="K46" s="346" t="s">
        <v>521</v>
      </c>
      <c r="L46" s="346" t="s">
        <v>521</v>
      </c>
      <c r="M46" s="347" t="s">
        <v>521</v>
      </c>
    </row>
    <row r="47" spans="2:13" ht="27.75" customHeight="1" x14ac:dyDescent="0.2">
      <c r="B47" s="1171"/>
      <c r="C47" s="1172"/>
      <c r="D47" s="106"/>
      <c r="E47" s="1185" t="s">
        <v>39</v>
      </c>
      <c r="F47" s="1186"/>
      <c r="G47" s="1186"/>
      <c r="H47" s="1187"/>
      <c r="I47" s="345" t="s">
        <v>521</v>
      </c>
      <c r="J47" s="346" t="s">
        <v>521</v>
      </c>
      <c r="K47" s="346" t="s">
        <v>521</v>
      </c>
      <c r="L47" s="346" t="s">
        <v>521</v>
      </c>
      <c r="M47" s="347" t="s">
        <v>521</v>
      </c>
    </row>
    <row r="48" spans="2:13" ht="27.75" customHeight="1" x14ac:dyDescent="0.2">
      <c r="B48" s="1171"/>
      <c r="C48" s="1172"/>
      <c r="D48" s="104"/>
      <c r="E48" s="1175" t="s">
        <v>40</v>
      </c>
      <c r="F48" s="1175"/>
      <c r="G48" s="1175"/>
      <c r="H48" s="1176"/>
      <c r="I48" s="345" t="s">
        <v>521</v>
      </c>
      <c r="J48" s="346" t="s">
        <v>521</v>
      </c>
      <c r="K48" s="346" t="s">
        <v>521</v>
      </c>
      <c r="L48" s="346" t="s">
        <v>521</v>
      </c>
      <c r="M48" s="347" t="s">
        <v>521</v>
      </c>
    </row>
    <row r="49" spans="2:13" ht="27.75" customHeight="1" x14ac:dyDescent="0.2">
      <c r="B49" s="1173"/>
      <c r="C49" s="1174"/>
      <c r="D49" s="104"/>
      <c r="E49" s="1175" t="s">
        <v>41</v>
      </c>
      <c r="F49" s="1175"/>
      <c r="G49" s="1175"/>
      <c r="H49" s="1176"/>
      <c r="I49" s="345" t="s">
        <v>521</v>
      </c>
      <c r="J49" s="346" t="s">
        <v>521</v>
      </c>
      <c r="K49" s="346" t="s">
        <v>521</v>
      </c>
      <c r="L49" s="346" t="s">
        <v>521</v>
      </c>
      <c r="M49" s="347" t="s">
        <v>521</v>
      </c>
    </row>
    <row r="50" spans="2:13" ht="27.75" customHeight="1" x14ac:dyDescent="0.2">
      <c r="B50" s="1169" t="s">
        <v>42</v>
      </c>
      <c r="C50" s="1170"/>
      <c r="D50" s="107"/>
      <c r="E50" s="1175" t="s">
        <v>43</v>
      </c>
      <c r="F50" s="1175"/>
      <c r="G50" s="1175"/>
      <c r="H50" s="1176"/>
      <c r="I50" s="345">
        <v>2409</v>
      </c>
      <c r="J50" s="346">
        <v>2116</v>
      </c>
      <c r="K50" s="346">
        <v>2561</v>
      </c>
      <c r="L50" s="346">
        <v>3328</v>
      </c>
      <c r="M50" s="347">
        <v>3665</v>
      </c>
    </row>
    <row r="51" spans="2:13" ht="27.75" customHeight="1" x14ac:dyDescent="0.2">
      <c r="B51" s="1171"/>
      <c r="C51" s="1172"/>
      <c r="D51" s="104"/>
      <c r="E51" s="1175" t="s">
        <v>44</v>
      </c>
      <c r="F51" s="1175"/>
      <c r="G51" s="1175"/>
      <c r="H51" s="1176"/>
      <c r="I51" s="345" t="s">
        <v>521</v>
      </c>
      <c r="J51" s="346" t="s">
        <v>521</v>
      </c>
      <c r="K51" s="346" t="s">
        <v>521</v>
      </c>
      <c r="L51" s="346" t="s">
        <v>521</v>
      </c>
      <c r="M51" s="347" t="s">
        <v>521</v>
      </c>
    </row>
    <row r="52" spans="2:13" ht="27.75" customHeight="1" x14ac:dyDescent="0.2">
      <c r="B52" s="1173"/>
      <c r="C52" s="1174"/>
      <c r="D52" s="104"/>
      <c r="E52" s="1175" t="s">
        <v>45</v>
      </c>
      <c r="F52" s="1175"/>
      <c r="G52" s="1175"/>
      <c r="H52" s="1176"/>
      <c r="I52" s="345">
        <v>2818</v>
      </c>
      <c r="J52" s="346">
        <v>2599</v>
      </c>
      <c r="K52" s="346">
        <v>2471</v>
      </c>
      <c r="L52" s="346">
        <v>2390</v>
      </c>
      <c r="M52" s="347">
        <v>2185</v>
      </c>
    </row>
    <row r="53" spans="2:13" ht="27.75" customHeight="1" thickBot="1" x14ac:dyDescent="0.25">
      <c r="B53" s="1177" t="s">
        <v>46</v>
      </c>
      <c r="C53" s="1178"/>
      <c r="D53" s="108"/>
      <c r="E53" s="1179" t="s">
        <v>47</v>
      </c>
      <c r="F53" s="1179"/>
      <c r="G53" s="1179"/>
      <c r="H53" s="1180"/>
      <c r="I53" s="348">
        <v>-1244</v>
      </c>
      <c r="J53" s="349">
        <v>-930</v>
      </c>
      <c r="K53" s="349">
        <v>-1477</v>
      </c>
      <c r="L53" s="349">
        <v>-2187</v>
      </c>
      <c r="M53" s="350">
        <v>-2616</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m74TQDJrgu0ZqR3P8mS32O1cXAyLPHobj+Y9XRTXaRmuEXkjPVVv6GcH/EioOVfhfCzEHxzOWzpefhHAq1Wf4w==" saltValue="iJJRodr57yndiSkwFWXr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565</v>
      </c>
      <c r="G54" s="117" t="s">
        <v>566</v>
      </c>
      <c r="H54" s="118" t="s">
        <v>567</v>
      </c>
    </row>
    <row r="55" spans="2:8" ht="52.5" customHeight="1" x14ac:dyDescent="0.2">
      <c r="B55" s="119"/>
      <c r="C55" s="1196" t="s">
        <v>50</v>
      </c>
      <c r="D55" s="1196"/>
      <c r="E55" s="1197"/>
      <c r="F55" s="120">
        <v>824</v>
      </c>
      <c r="G55" s="120">
        <v>952</v>
      </c>
      <c r="H55" s="121">
        <v>1202</v>
      </c>
    </row>
    <row r="56" spans="2:8" ht="52.5" customHeight="1" x14ac:dyDescent="0.2">
      <c r="B56" s="122"/>
      <c r="C56" s="1198" t="s">
        <v>51</v>
      </c>
      <c r="D56" s="1198"/>
      <c r="E56" s="1199"/>
      <c r="F56" s="123">
        <v>61</v>
      </c>
      <c r="G56" s="123">
        <v>146</v>
      </c>
      <c r="H56" s="124">
        <v>146</v>
      </c>
    </row>
    <row r="57" spans="2:8" ht="53.25" customHeight="1" x14ac:dyDescent="0.2">
      <c r="B57" s="122"/>
      <c r="C57" s="1200" t="s">
        <v>52</v>
      </c>
      <c r="D57" s="1200"/>
      <c r="E57" s="1201"/>
      <c r="F57" s="125">
        <v>1418</v>
      </c>
      <c r="G57" s="125">
        <v>1876</v>
      </c>
      <c r="H57" s="126">
        <v>1966</v>
      </c>
    </row>
    <row r="58" spans="2:8" ht="45.75" customHeight="1" x14ac:dyDescent="0.2">
      <c r="B58" s="127"/>
      <c r="C58" s="1188" t="s">
        <v>585</v>
      </c>
      <c r="D58" s="1189"/>
      <c r="E58" s="1190"/>
      <c r="F58" s="128">
        <v>296</v>
      </c>
      <c r="G58" s="128">
        <v>396</v>
      </c>
      <c r="H58" s="129">
        <v>388</v>
      </c>
    </row>
    <row r="59" spans="2:8" ht="45.75" customHeight="1" x14ac:dyDescent="0.2">
      <c r="B59" s="127"/>
      <c r="C59" s="1188" t="s">
        <v>586</v>
      </c>
      <c r="D59" s="1189"/>
      <c r="E59" s="1190"/>
      <c r="F59" s="128">
        <v>197</v>
      </c>
      <c r="G59" s="128">
        <v>385</v>
      </c>
      <c r="H59" s="129">
        <v>385</v>
      </c>
    </row>
    <row r="60" spans="2:8" ht="45.75" customHeight="1" x14ac:dyDescent="0.2">
      <c r="B60" s="127"/>
      <c r="C60" s="1188" t="s">
        <v>587</v>
      </c>
      <c r="D60" s="1189"/>
      <c r="E60" s="1190"/>
      <c r="F60" s="128">
        <v>0</v>
      </c>
      <c r="G60" s="128">
        <v>150</v>
      </c>
      <c r="H60" s="129">
        <v>272</v>
      </c>
    </row>
    <row r="61" spans="2:8" ht="45.75" customHeight="1" x14ac:dyDescent="0.2">
      <c r="B61" s="127"/>
      <c r="C61" s="1188" t="s">
        <v>588</v>
      </c>
      <c r="D61" s="1189"/>
      <c r="E61" s="1190"/>
      <c r="F61" s="128">
        <v>223</v>
      </c>
      <c r="G61" s="128">
        <v>225</v>
      </c>
      <c r="H61" s="129">
        <v>226</v>
      </c>
    </row>
    <row r="62" spans="2:8" ht="45.75" customHeight="1" thickBot="1" x14ac:dyDescent="0.25">
      <c r="B62" s="130"/>
      <c r="C62" s="1191" t="s">
        <v>590</v>
      </c>
      <c r="D62" s="1192"/>
      <c r="E62" s="1193"/>
      <c r="F62" s="131">
        <v>163</v>
      </c>
      <c r="G62" s="131">
        <v>163</v>
      </c>
      <c r="H62" s="132">
        <v>163</v>
      </c>
    </row>
    <row r="63" spans="2:8" ht="52.5" customHeight="1" thickBot="1" x14ac:dyDescent="0.25">
      <c r="B63" s="133"/>
      <c r="C63" s="1194" t="s">
        <v>53</v>
      </c>
      <c r="D63" s="1194"/>
      <c r="E63" s="1195"/>
      <c r="F63" s="134">
        <v>2303</v>
      </c>
      <c r="G63" s="134">
        <v>2975</v>
      </c>
      <c r="H63" s="135">
        <v>3314</v>
      </c>
    </row>
    <row r="64" spans="2:8" ht="13.2" x14ac:dyDescent="0.2"/>
  </sheetData>
  <sheetProtection algorithmName="SHA-512" hashValue="+MvflwSukp7/zAZIRZIouTqNLuBHCUx44ndnaCU5tYb2w+jRMTZe2DuDsbTPKP4IPnE+wAlREzuYLxPGwcfduQ==" saltValue="2RZPQZ+tngSRaGff+Rdj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560</v>
      </c>
      <c r="G2" s="149"/>
      <c r="H2" s="150"/>
    </row>
    <row r="3" spans="1:8" x14ac:dyDescent="0.2">
      <c r="A3" s="146" t="s">
        <v>553</v>
      </c>
      <c r="B3" s="151"/>
      <c r="C3" s="152"/>
      <c r="D3" s="153">
        <v>74093</v>
      </c>
      <c r="E3" s="154"/>
      <c r="F3" s="155">
        <v>167497</v>
      </c>
      <c r="G3" s="156"/>
      <c r="H3" s="157"/>
    </row>
    <row r="4" spans="1:8" x14ac:dyDescent="0.2">
      <c r="A4" s="158"/>
      <c r="B4" s="159"/>
      <c r="C4" s="160"/>
      <c r="D4" s="161">
        <v>58619</v>
      </c>
      <c r="E4" s="162"/>
      <c r="F4" s="163">
        <v>82571</v>
      </c>
      <c r="G4" s="164"/>
      <c r="H4" s="165"/>
    </row>
    <row r="5" spans="1:8" x14ac:dyDescent="0.2">
      <c r="A5" s="146" t="s">
        <v>555</v>
      </c>
      <c r="B5" s="151"/>
      <c r="C5" s="152"/>
      <c r="D5" s="153">
        <v>58202</v>
      </c>
      <c r="E5" s="154"/>
      <c r="F5" s="155">
        <v>190274</v>
      </c>
      <c r="G5" s="156"/>
      <c r="H5" s="157"/>
    </row>
    <row r="6" spans="1:8" x14ac:dyDescent="0.2">
      <c r="A6" s="158"/>
      <c r="B6" s="159"/>
      <c r="C6" s="160"/>
      <c r="D6" s="161">
        <v>50143</v>
      </c>
      <c r="E6" s="162"/>
      <c r="F6" s="163">
        <v>88584</v>
      </c>
      <c r="G6" s="164"/>
      <c r="H6" s="165"/>
    </row>
    <row r="7" spans="1:8" x14ac:dyDescent="0.2">
      <c r="A7" s="146" t="s">
        <v>556</v>
      </c>
      <c r="B7" s="151"/>
      <c r="C7" s="152"/>
      <c r="D7" s="153">
        <v>54605</v>
      </c>
      <c r="E7" s="154"/>
      <c r="F7" s="155">
        <v>200194</v>
      </c>
      <c r="G7" s="156"/>
      <c r="H7" s="157"/>
    </row>
    <row r="8" spans="1:8" x14ac:dyDescent="0.2">
      <c r="A8" s="158"/>
      <c r="B8" s="159"/>
      <c r="C8" s="160"/>
      <c r="D8" s="161">
        <v>41233</v>
      </c>
      <c r="E8" s="162"/>
      <c r="F8" s="163">
        <v>106422</v>
      </c>
      <c r="G8" s="164"/>
      <c r="H8" s="165"/>
    </row>
    <row r="9" spans="1:8" x14ac:dyDescent="0.2">
      <c r="A9" s="146" t="s">
        <v>557</v>
      </c>
      <c r="B9" s="151"/>
      <c r="C9" s="152"/>
      <c r="D9" s="153">
        <v>71738</v>
      </c>
      <c r="E9" s="154"/>
      <c r="F9" s="155">
        <v>196914</v>
      </c>
      <c r="G9" s="156"/>
      <c r="H9" s="157"/>
    </row>
    <row r="10" spans="1:8" x14ac:dyDescent="0.2">
      <c r="A10" s="158"/>
      <c r="B10" s="159"/>
      <c r="C10" s="160"/>
      <c r="D10" s="161">
        <v>64481</v>
      </c>
      <c r="E10" s="162"/>
      <c r="F10" s="163">
        <v>98966</v>
      </c>
      <c r="G10" s="164"/>
      <c r="H10" s="165"/>
    </row>
    <row r="11" spans="1:8" x14ac:dyDescent="0.2">
      <c r="A11" s="146" t="s">
        <v>558</v>
      </c>
      <c r="B11" s="151"/>
      <c r="C11" s="152"/>
      <c r="D11" s="153">
        <v>69643</v>
      </c>
      <c r="E11" s="154"/>
      <c r="F11" s="155">
        <v>204757</v>
      </c>
      <c r="G11" s="156"/>
      <c r="H11" s="157"/>
    </row>
    <row r="12" spans="1:8" x14ac:dyDescent="0.2">
      <c r="A12" s="158"/>
      <c r="B12" s="159"/>
      <c r="C12" s="166"/>
      <c r="D12" s="161">
        <v>67452</v>
      </c>
      <c r="E12" s="162"/>
      <c r="F12" s="163">
        <v>106071</v>
      </c>
      <c r="G12" s="164"/>
      <c r="H12" s="165"/>
    </row>
    <row r="13" spans="1:8" x14ac:dyDescent="0.2">
      <c r="A13" s="146"/>
      <c r="B13" s="151"/>
      <c r="C13" s="152"/>
      <c r="D13" s="153">
        <v>65656</v>
      </c>
      <c r="E13" s="154"/>
      <c r="F13" s="155">
        <v>191927</v>
      </c>
      <c r="G13" s="167"/>
      <c r="H13" s="157"/>
    </row>
    <row r="14" spans="1:8" x14ac:dyDescent="0.2">
      <c r="A14" s="158"/>
      <c r="B14" s="159"/>
      <c r="C14" s="160"/>
      <c r="D14" s="161">
        <v>56386</v>
      </c>
      <c r="E14" s="162"/>
      <c r="F14" s="163">
        <v>96523</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6.73</v>
      </c>
      <c r="C19" s="168">
        <f>ROUND(VALUE(SUBSTITUTE(実質収支比率等に係る経年分析!G$48,"▲","-")),2)</f>
        <v>13.87</v>
      </c>
      <c r="D19" s="168">
        <f>ROUND(VALUE(SUBSTITUTE(実質収支比率等に係る経年分析!H$48,"▲","-")),2)</f>
        <v>8.1</v>
      </c>
      <c r="E19" s="168">
        <f>ROUND(VALUE(SUBSTITUTE(実質収支比率等に係る経年分析!I$48,"▲","-")),2)</f>
        <v>12.91</v>
      </c>
      <c r="F19" s="168">
        <f>ROUND(VALUE(SUBSTITUTE(実質収支比率等に係る経年分析!J$48,"▲","-")),2)</f>
        <v>6.74</v>
      </c>
    </row>
    <row r="20" spans="1:11" x14ac:dyDescent="0.2">
      <c r="A20" s="168" t="s">
        <v>57</v>
      </c>
      <c r="B20" s="168">
        <f>ROUND(VALUE(SUBSTITUTE(実質収支比率等に係る経年分析!F$47,"▲","-")),2)</f>
        <v>28.83</v>
      </c>
      <c r="C20" s="168">
        <f>ROUND(VALUE(SUBSTITUTE(実質収支比率等に係る経年分析!G$47,"▲","-")),2)</f>
        <v>17.829999999999998</v>
      </c>
      <c r="D20" s="168">
        <f>ROUND(VALUE(SUBSTITUTE(実質収支比率等に係る経年分析!H$47,"▲","-")),2)</f>
        <v>26.38</v>
      </c>
      <c r="E20" s="168">
        <f>ROUND(VALUE(SUBSTITUTE(実質収支比率等に係る経年分析!I$47,"▲","-")),2)</f>
        <v>28.71</v>
      </c>
      <c r="F20" s="168">
        <f>ROUND(VALUE(SUBSTITUTE(実質収支比率等に係る経年分析!J$47,"▲","-")),2)</f>
        <v>34.22</v>
      </c>
    </row>
    <row r="21" spans="1:11" x14ac:dyDescent="0.2">
      <c r="A21" s="168" t="s">
        <v>58</v>
      </c>
      <c r="B21" s="168">
        <f>IF(ISNUMBER(VALUE(SUBSTITUTE(実質収支比率等に係る経年分析!F$49,"▲","-"))),ROUND(VALUE(SUBSTITUTE(実質収支比率等に係る経年分析!F$49,"▲","-")),2),NA())</f>
        <v>2.0499999999999998</v>
      </c>
      <c r="C21" s="168">
        <f>IF(ISNUMBER(VALUE(SUBSTITUTE(実質収支比率等に係る経年分析!G$49,"▲","-"))),ROUND(VALUE(SUBSTITUTE(実質収支比率等に係る経年分析!G$49,"▲","-")),2),NA())</f>
        <v>-4.22</v>
      </c>
      <c r="D21" s="168">
        <f>IF(ISNUMBER(VALUE(SUBSTITUTE(実質収支比率等に係る経年分析!H$49,"▲","-"))),ROUND(VALUE(SUBSTITUTE(実質収支比率等に係る経年分析!H$49,"▲","-")),2),NA())</f>
        <v>4.67</v>
      </c>
      <c r="E21" s="168">
        <f>IF(ISNUMBER(VALUE(SUBSTITUTE(実質収支比率等に係る経年分析!I$49,"▲","-"))),ROUND(VALUE(SUBSTITUTE(実質収支比率等に係る経年分析!I$49,"▲","-")),2),NA())</f>
        <v>9.16</v>
      </c>
      <c r="F21" s="168">
        <f>IF(ISNUMBER(VALUE(SUBSTITUTE(実質収支比率等に係る経年分析!J$49,"▲","-"))),ROUND(VALUE(SUBSTITUTE(実質収支比率等に係る経年分析!J$49,"▲","-")),2),NA())</f>
        <v>1.67</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簡易水道事業特別会計</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2">
      <c r="A30" s="169" t="str">
        <f>IF(連結実質赤字比率に係る赤字・黒字の構成分析!C$40="",NA(),連結実質赤字比率に係る赤字・黒字の構成分析!C$40)</f>
        <v>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0.01</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0.01</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0.01</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0.01</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0.01</v>
      </c>
    </row>
    <row r="31" spans="1:11" x14ac:dyDescent="0.2">
      <c r="A31" s="169" t="str">
        <f>IF(連結実質赤字比率に係る赤字・黒字の構成分析!C$39="",NA(),連結実質赤字比率に係る赤字・黒字の構成分析!C$39)</f>
        <v>共同浄化槽事業特別会計</v>
      </c>
      <c r="B31" s="169" t="e">
        <f>IF(ROUND(VALUE(SUBSTITUTE(連結実質赤字比率に係る赤字・黒字の構成分析!F$39,"▲", "-")), 2) &lt; 0, ABS(ROUND(VALUE(SUBSTITUTE(連結実質赤字比率に係る赤字・黒字の構成分析!F$39,"▲", "-")), 2)), NA())</f>
        <v>#VALUE!</v>
      </c>
      <c r="C31" s="169" t="e">
        <f>IF(ROUND(VALUE(SUBSTITUTE(連結実質赤字比率に係る赤字・黒字の構成分析!F$39,"▲", "-")), 2) &gt;= 0, ABS(ROUND(VALUE(SUBSTITUTE(連結実質赤字比率に係る赤字・黒字の構成分析!F$39,"▲", "-")), 2)), NA())</f>
        <v>#VALUE!</v>
      </c>
      <c r="D31" s="169" t="e">
        <f>IF(ROUND(VALUE(SUBSTITUTE(連結実質赤字比率に係る赤字・黒字の構成分析!G$39,"▲", "-")), 2) &lt; 0, ABS(ROUND(VALUE(SUBSTITUTE(連結実質赤字比率に係る赤字・黒字の構成分析!G$39,"▲", "-")), 2)), NA())</f>
        <v>#VALUE!</v>
      </c>
      <c r="E31" s="169" t="e">
        <f>IF(ROUND(VALUE(SUBSTITUTE(連結実質赤字比率に係る赤字・黒字の構成分析!G$39,"▲", "-")), 2) &gt;= 0, ABS(ROUND(VALUE(SUBSTITUTE(連結実質赤字比率に係る赤字・黒字の構成分析!G$39,"▲", "-")), 2)), NA())</f>
        <v>#VALUE!</v>
      </c>
      <c r="F31" s="169" t="e">
        <f>IF(ROUND(VALUE(SUBSTITUTE(連結実質赤字比率に係る赤字・黒字の構成分析!H$39,"▲", "-")), 2) &lt; 0, ABS(ROUND(VALUE(SUBSTITUTE(連結実質赤字比率に係る赤字・黒字の構成分析!H$39,"▲", "-")), 2)), NA())</f>
        <v>#VALUE!</v>
      </c>
      <c r="G31" s="169" t="e">
        <f>IF(ROUND(VALUE(SUBSTITUTE(連結実質赤字比率に係る赤字・黒字の構成分析!H$39,"▲", "-")), 2) &gt;= 0, ABS(ROUND(VALUE(SUBSTITUTE(連結実質赤字比率に係る赤字・黒字の構成分析!H$39,"▲", "-")), 2)), NA())</f>
        <v>#VALUE!</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0.05</v>
      </c>
    </row>
    <row r="32" spans="1:11" x14ac:dyDescent="0.2">
      <c r="A32" s="169" t="str">
        <f>IF(連結実質赤字比率に係る赤字・黒字の構成分析!C$38="",NA(),連結実質赤字比率に係る赤字・黒字の構成分析!C$38)</f>
        <v>農業集落排水事業特別会計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0.14000000000000001</v>
      </c>
    </row>
    <row r="33" spans="1:16" x14ac:dyDescent="0.2">
      <c r="A33" s="169" t="str">
        <f>IF(連結実質赤字比率に係る赤字・黒字の構成分析!C$37="",NA(),連結実質赤字比率に係る赤字・黒字の構成分析!C$37)</f>
        <v>公共下水道事業特別会計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0.01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0.01</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0.01</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0.93</v>
      </c>
    </row>
    <row r="34" spans="1:16" x14ac:dyDescent="0.2">
      <c r="A34" s="169" t="str">
        <f>IF(連結実質赤字比率に係る赤字・黒字の構成分析!C$36="",NA(),連結実質赤字比率に係る赤字・黒字の構成分析!C$36)</f>
        <v>国民健康保険特別会計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1.33</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1.5</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1.6</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0.88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1.18</v>
      </c>
    </row>
    <row r="35" spans="1:16" x14ac:dyDescent="0.2">
      <c r="A35" s="169" t="str">
        <f>IF(連結実質赤字比率に係る赤字・黒字の構成分析!C$35="",NA(),連結実質赤字比率に係る赤字・黒字の構成分析!C$35)</f>
        <v>介護保険特別会計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0.87</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1.76</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1.2</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0.79</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2.33</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6.73</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13.87</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8.1</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12.9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6.73</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262</v>
      </c>
      <c r="E42" s="170"/>
      <c r="F42" s="170"/>
      <c r="G42" s="170">
        <f>'実質公債費比率（分子）の構造'!L$52</f>
        <v>255</v>
      </c>
      <c r="H42" s="170"/>
      <c r="I42" s="170"/>
      <c r="J42" s="170">
        <f>'実質公債費比率（分子）の構造'!M$52</f>
        <v>250</v>
      </c>
      <c r="K42" s="170"/>
      <c r="L42" s="170"/>
      <c r="M42" s="170">
        <f>'実質公債費比率（分子）の構造'!N$52</f>
        <v>246</v>
      </c>
      <c r="N42" s="170"/>
      <c r="O42" s="170"/>
      <c r="P42" s="170">
        <f>'実質公債費比率（分子）の構造'!O$52</f>
        <v>240</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1</v>
      </c>
      <c r="C44" s="170"/>
      <c r="D44" s="170"/>
      <c r="E44" s="170">
        <f>'実質公債費比率（分子）の構造'!L$50</f>
        <v>1</v>
      </c>
      <c r="F44" s="170"/>
      <c r="G44" s="170"/>
      <c r="H44" s="170">
        <f>'実質公債費比率（分子）の構造'!M$50</f>
        <v>0</v>
      </c>
      <c r="I44" s="170"/>
      <c r="J44" s="170"/>
      <c r="K44" s="170">
        <f>'実質公債費比率（分子）の構造'!N$50</f>
        <v>0</v>
      </c>
      <c r="L44" s="170"/>
      <c r="M44" s="170"/>
      <c r="N44" s="170" t="str">
        <f>'実質公債費比率（分子）の構造'!O$50</f>
        <v>-</v>
      </c>
      <c r="O44" s="170"/>
      <c r="P44" s="170"/>
    </row>
    <row r="45" spans="1:16" x14ac:dyDescent="0.2">
      <c r="A45" s="170" t="s">
        <v>68</v>
      </c>
      <c r="B45" s="170">
        <f>'実質公債費比率（分子）の構造'!K$49</f>
        <v>19</v>
      </c>
      <c r="C45" s="170"/>
      <c r="D45" s="170"/>
      <c r="E45" s="170">
        <f>'実質公債費比率（分子）の構造'!L$49</f>
        <v>22</v>
      </c>
      <c r="F45" s="170"/>
      <c r="G45" s="170"/>
      <c r="H45" s="170">
        <f>'実質公債費比率（分子）の構造'!M$49</f>
        <v>28</v>
      </c>
      <c r="I45" s="170"/>
      <c r="J45" s="170"/>
      <c r="K45" s="170">
        <f>'実質公債費比率（分子）の構造'!N$49</f>
        <v>26</v>
      </c>
      <c r="L45" s="170"/>
      <c r="M45" s="170"/>
      <c r="N45" s="170">
        <f>'実質公債費比率（分子）の構造'!O$49</f>
        <v>31</v>
      </c>
      <c r="O45" s="170"/>
      <c r="P45" s="170"/>
    </row>
    <row r="46" spans="1:16" x14ac:dyDescent="0.2">
      <c r="A46" s="170" t="s">
        <v>69</v>
      </c>
      <c r="B46" s="170">
        <f>'実質公債費比率（分子）の構造'!K$48</f>
        <v>187</v>
      </c>
      <c r="C46" s="170"/>
      <c r="D46" s="170"/>
      <c r="E46" s="170">
        <f>'実質公債費比率（分子）の構造'!L$48</f>
        <v>182</v>
      </c>
      <c r="F46" s="170"/>
      <c r="G46" s="170"/>
      <c r="H46" s="170">
        <f>'実質公債費比率（分子）の構造'!M$48</f>
        <v>174</v>
      </c>
      <c r="I46" s="170"/>
      <c r="J46" s="170"/>
      <c r="K46" s="170">
        <f>'実質公債費比率（分子）の構造'!N$48</f>
        <v>160</v>
      </c>
      <c r="L46" s="170"/>
      <c r="M46" s="170"/>
      <c r="N46" s="170">
        <f>'実質公債費比率（分子）の構造'!O$48</f>
        <v>146</v>
      </c>
      <c r="O46" s="170"/>
      <c r="P46" s="170"/>
    </row>
    <row r="47" spans="1:16" x14ac:dyDescent="0.2">
      <c r="A47" s="170" t="s">
        <v>14</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71</v>
      </c>
      <c r="B49" s="170">
        <f>'実質公債費比率（分子）の構造'!K$45</f>
        <v>220</v>
      </c>
      <c r="C49" s="170"/>
      <c r="D49" s="170"/>
      <c r="E49" s="170">
        <f>'実質公債費比率（分子）の構造'!L$45</f>
        <v>231</v>
      </c>
      <c r="F49" s="170"/>
      <c r="G49" s="170"/>
      <c r="H49" s="170">
        <f>'実質公債費比率（分子）の構造'!M$45</f>
        <v>240</v>
      </c>
      <c r="I49" s="170"/>
      <c r="J49" s="170"/>
      <c r="K49" s="170">
        <f>'実質公債費比率（分子）の構造'!N$45</f>
        <v>258</v>
      </c>
      <c r="L49" s="170"/>
      <c r="M49" s="170"/>
      <c r="N49" s="170">
        <f>'実質公債費比率（分子）の構造'!O$45</f>
        <v>262</v>
      </c>
      <c r="O49" s="170"/>
      <c r="P49" s="170"/>
    </row>
    <row r="50" spans="1:16" x14ac:dyDescent="0.2">
      <c r="A50" s="170" t="s">
        <v>72</v>
      </c>
      <c r="B50" s="170" t="e">
        <f>NA()</f>
        <v>#N/A</v>
      </c>
      <c r="C50" s="170">
        <f>IF(ISNUMBER('実質公債費比率（分子）の構造'!K$53),'実質公債費比率（分子）の構造'!K$53,NA())</f>
        <v>165</v>
      </c>
      <c r="D50" s="170" t="e">
        <f>NA()</f>
        <v>#N/A</v>
      </c>
      <c r="E50" s="170" t="e">
        <f>NA()</f>
        <v>#N/A</v>
      </c>
      <c r="F50" s="170">
        <f>IF(ISNUMBER('実質公債費比率（分子）の構造'!L$53),'実質公債費比率（分子）の構造'!L$53,NA())</f>
        <v>181</v>
      </c>
      <c r="G50" s="170" t="e">
        <f>NA()</f>
        <v>#N/A</v>
      </c>
      <c r="H50" s="170" t="e">
        <f>NA()</f>
        <v>#N/A</v>
      </c>
      <c r="I50" s="170">
        <f>IF(ISNUMBER('実質公債費比率（分子）の構造'!M$53),'実質公債費比率（分子）の構造'!M$53,NA())</f>
        <v>192</v>
      </c>
      <c r="J50" s="170" t="e">
        <f>NA()</f>
        <v>#N/A</v>
      </c>
      <c r="K50" s="170" t="e">
        <f>NA()</f>
        <v>#N/A</v>
      </c>
      <c r="L50" s="170">
        <f>IF(ISNUMBER('実質公債費比率（分子）の構造'!N$53),'実質公債費比率（分子）の構造'!N$53,NA())</f>
        <v>198</v>
      </c>
      <c r="M50" s="170" t="e">
        <f>NA()</f>
        <v>#N/A</v>
      </c>
      <c r="N50" s="170" t="e">
        <f>NA()</f>
        <v>#N/A</v>
      </c>
      <c r="O50" s="170">
        <f>IF(ISNUMBER('実質公債費比率（分子）の構造'!O$53),'実質公債費比率（分子）の構造'!O$53,NA())</f>
        <v>199</v>
      </c>
      <c r="P50" s="170" t="e">
        <f>NA()</f>
        <v>#N/A</v>
      </c>
    </row>
    <row r="53" spans="1:16" x14ac:dyDescent="0.2">
      <c r="A53" s="142" t="s">
        <v>73</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2">
      <c r="A56" s="169" t="s">
        <v>45</v>
      </c>
      <c r="B56" s="169"/>
      <c r="C56" s="169"/>
      <c r="D56" s="169">
        <f>'将来負担比率（分子）の構造'!I$52</f>
        <v>2818</v>
      </c>
      <c r="E56" s="169"/>
      <c r="F56" s="169"/>
      <c r="G56" s="169">
        <f>'将来負担比率（分子）の構造'!J$52</f>
        <v>2599</v>
      </c>
      <c r="H56" s="169"/>
      <c r="I56" s="169"/>
      <c r="J56" s="169">
        <f>'将来負担比率（分子）の構造'!K$52</f>
        <v>2471</v>
      </c>
      <c r="K56" s="169"/>
      <c r="L56" s="169"/>
      <c r="M56" s="169">
        <f>'将来負担比率（分子）の構造'!L$52</f>
        <v>2390</v>
      </c>
      <c r="N56" s="169"/>
      <c r="O56" s="169"/>
      <c r="P56" s="169">
        <f>'将来負担比率（分子）の構造'!M$52</f>
        <v>2185</v>
      </c>
    </row>
    <row r="57" spans="1:16" x14ac:dyDescent="0.2">
      <c r="A57" s="169" t="s">
        <v>44</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2">
      <c r="A58" s="169" t="s">
        <v>43</v>
      </c>
      <c r="B58" s="169"/>
      <c r="C58" s="169"/>
      <c r="D58" s="169">
        <f>'将来負担比率（分子）の構造'!I$50</f>
        <v>2409</v>
      </c>
      <c r="E58" s="169"/>
      <c r="F58" s="169"/>
      <c r="G58" s="169">
        <f>'将来負担比率（分子）の構造'!J$50</f>
        <v>2116</v>
      </c>
      <c r="H58" s="169"/>
      <c r="I58" s="169"/>
      <c r="J58" s="169">
        <f>'将来負担比率（分子）の構造'!K$50</f>
        <v>2561</v>
      </c>
      <c r="K58" s="169"/>
      <c r="L58" s="169"/>
      <c r="M58" s="169">
        <f>'将来負担比率（分子）の構造'!L$50</f>
        <v>3328</v>
      </c>
      <c r="N58" s="169"/>
      <c r="O58" s="169"/>
      <c r="P58" s="169">
        <f>'将来負担比率（分子）の構造'!M$50</f>
        <v>3665</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101</v>
      </c>
      <c r="C62" s="169"/>
      <c r="D62" s="169"/>
      <c r="E62" s="169">
        <f>'将来負担比率（分子）の構造'!J$45</f>
        <v>92</v>
      </c>
      <c r="F62" s="169"/>
      <c r="G62" s="169"/>
      <c r="H62" s="169">
        <f>'将来負担比率（分子）の構造'!K$45</f>
        <v>158</v>
      </c>
      <c r="I62" s="169"/>
      <c r="J62" s="169"/>
      <c r="K62" s="169">
        <f>'将来負担比率（分子）の構造'!L$45</f>
        <v>110</v>
      </c>
      <c r="L62" s="169"/>
      <c r="M62" s="169"/>
      <c r="N62" s="169">
        <f>'将来負担比率（分子）の構造'!M$45</f>
        <v>107</v>
      </c>
      <c r="O62" s="169"/>
      <c r="P62" s="169"/>
    </row>
    <row r="63" spans="1:16" x14ac:dyDescent="0.2">
      <c r="A63" s="169" t="s">
        <v>36</v>
      </c>
      <c r="B63" s="169">
        <f>'将来負担比率（分子）の構造'!I$44</f>
        <v>153</v>
      </c>
      <c r="C63" s="169"/>
      <c r="D63" s="169"/>
      <c r="E63" s="169">
        <f>'将来負担比率（分子）の構造'!J$44</f>
        <v>188</v>
      </c>
      <c r="F63" s="169"/>
      <c r="G63" s="169"/>
      <c r="H63" s="169">
        <f>'将来負担比率（分子）の構造'!K$44</f>
        <v>168</v>
      </c>
      <c r="I63" s="169"/>
      <c r="J63" s="169"/>
      <c r="K63" s="169">
        <f>'将来負担比率（分子）の構造'!L$44</f>
        <v>210</v>
      </c>
      <c r="L63" s="169"/>
      <c r="M63" s="169"/>
      <c r="N63" s="169">
        <f>'将来負担比率（分子）の構造'!M$44</f>
        <v>239</v>
      </c>
      <c r="O63" s="169"/>
      <c r="P63" s="169"/>
    </row>
    <row r="64" spans="1:16" x14ac:dyDescent="0.2">
      <c r="A64" s="169" t="s">
        <v>35</v>
      </c>
      <c r="B64" s="169">
        <f>'将来負担比率（分子）の構造'!I$43</f>
        <v>1254</v>
      </c>
      <c r="C64" s="169"/>
      <c r="D64" s="169"/>
      <c r="E64" s="169">
        <f>'将来負担比率（分子）の構造'!J$43</f>
        <v>1092</v>
      </c>
      <c r="F64" s="169"/>
      <c r="G64" s="169"/>
      <c r="H64" s="169">
        <f>'将来負担比率（分子）の構造'!K$43</f>
        <v>933</v>
      </c>
      <c r="I64" s="169"/>
      <c r="J64" s="169"/>
      <c r="K64" s="169">
        <f>'将来負担比率（分子）の構造'!L$43</f>
        <v>786</v>
      </c>
      <c r="L64" s="169"/>
      <c r="M64" s="169"/>
      <c r="N64" s="169">
        <f>'将来負担比率（分子）の構造'!M$43</f>
        <v>658</v>
      </c>
      <c r="O64" s="169"/>
      <c r="P64" s="169"/>
    </row>
    <row r="65" spans="1:16" x14ac:dyDescent="0.2">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2475</v>
      </c>
      <c r="C66" s="169"/>
      <c r="D66" s="169"/>
      <c r="E66" s="169">
        <f>'将来負担比率（分子）の構造'!J$41</f>
        <v>2414</v>
      </c>
      <c r="F66" s="169"/>
      <c r="G66" s="169"/>
      <c r="H66" s="169">
        <f>'将来負担比率（分子）の構造'!K$41</f>
        <v>2296</v>
      </c>
      <c r="I66" s="169"/>
      <c r="J66" s="169"/>
      <c r="K66" s="169">
        <f>'将来負担比率（分子）の構造'!L$41</f>
        <v>2425</v>
      </c>
      <c r="L66" s="169"/>
      <c r="M66" s="169"/>
      <c r="N66" s="169">
        <f>'将来負担比率（分子）の構造'!M$41</f>
        <v>2230</v>
      </c>
      <c r="O66" s="169"/>
      <c r="P66" s="169"/>
    </row>
    <row r="67" spans="1:16" x14ac:dyDescent="0.2">
      <c r="A67" s="169" t="s">
        <v>76</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77</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78</v>
      </c>
      <c r="B72" s="173">
        <f>基金残高に係る経年分析!F55</f>
        <v>824</v>
      </c>
      <c r="C72" s="173">
        <f>基金残高に係る経年分析!G55</f>
        <v>952</v>
      </c>
      <c r="D72" s="173">
        <f>基金残高に係る経年分析!H55</f>
        <v>1202</v>
      </c>
    </row>
    <row r="73" spans="1:16" x14ac:dyDescent="0.2">
      <c r="A73" s="172" t="s">
        <v>79</v>
      </c>
      <c r="B73" s="173">
        <f>基金残高に係る経年分析!F56</f>
        <v>61</v>
      </c>
      <c r="C73" s="173">
        <f>基金残高に係る経年分析!G56</f>
        <v>146</v>
      </c>
      <c r="D73" s="173">
        <f>基金残高に係る経年分析!H56</f>
        <v>146</v>
      </c>
    </row>
    <row r="74" spans="1:16" x14ac:dyDescent="0.2">
      <c r="A74" s="172" t="s">
        <v>80</v>
      </c>
      <c r="B74" s="173">
        <f>基金残高に係る経年分析!F57</f>
        <v>1418</v>
      </c>
      <c r="C74" s="173">
        <f>基金残高に係る経年分析!G57</f>
        <v>1876</v>
      </c>
      <c r="D74" s="173">
        <f>基金残高に係る経年分析!H57</f>
        <v>1966</v>
      </c>
    </row>
  </sheetData>
  <sheetProtection algorithmName="SHA-512" hashValue="YXr+GYgiAhiFc7R//hcV0q9Tv2vCHN/QCArychsl3Q50K1EGONfpTYeLhps+Lp5VjlMHzmKVlgS7kKEGdOg/VQ==" saltValue="XGamdGqCz0tZmlA4ODjv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214</v>
      </c>
      <c r="DI1" s="705"/>
      <c r="DJ1" s="705"/>
      <c r="DK1" s="705"/>
      <c r="DL1" s="705"/>
      <c r="DM1" s="705"/>
      <c r="DN1" s="706"/>
      <c r="DO1" s="208"/>
      <c r="DP1" s="704" t="s">
        <v>215</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0" t="s">
        <v>217</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218</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219</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2">
      <c r="B4" s="660" t="s">
        <v>1</v>
      </c>
      <c r="C4" s="661"/>
      <c r="D4" s="661"/>
      <c r="E4" s="661"/>
      <c r="F4" s="661"/>
      <c r="G4" s="661"/>
      <c r="H4" s="661"/>
      <c r="I4" s="661"/>
      <c r="J4" s="661"/>
      <c r="K4" s="661"/>
      <c r="L4" s="661"/>
      <c r="M4" s="661"/>
      <c r="N4" s="661"/>
      <c r="O4" s="661"/>
      <c r="P4" s="661"/>
      <c r="Q4" s="662"/>
      <c r="R4" s="660" t="s">
        <v>220</v>
      </c>
      <c r="S4" s="661"/>
      <c r="T4" s="661"/>
      <c r="U4" s="661"/>
      <c r="V4" s="661"/>
      <c r="W4" s="661"/>
      <c r="X4" s="661"/>
      <c r="Y4" s="662"/>
      <c r="Z4" s="660" t="s">
        <v>221</v>
      </c>
      <c r="AA4" s="661"/>
      <c r="AB4" s="661"/>
      <c r="AC4" s="662"/>
      <c r="AD4" s="660" t="s">
        <v>222</v>
      </c>
      <c r="AE4" s="661"/>
      <c r="AF4" s="661"/>
      <c r="AG4" s="661"/>
      <c r="AH4" s="661"/>
      <c r="AI4" s="661"/>
      <c r="AJ4" s="661"/>
      <c r="AK4" s="662"/>
      <c r="AL4" s="660" t="s">
        <v>221</v>
      </c>
      <c r="AM4" s="661"/>
      <c r="AN4" s="661"/>
      <c r="AO4" s="662"/>
      <c r="AP4" s="707" t="s">
        <v>223</v>
      </c>
      <c r="AQ4" s="707"/>
      <c r="AR4" s="707"/>
      <c r="AS4" s="707"/>
      <c r="AT4" s="707"/>
      <c r="AU4" s="707"/>
      <c r="AV4" s="707"/>
      <c r="AW4" s="707"/>
      <c r="AX4" s="707"/>
      <c r="AY4" s="707"/>
      <c r="AZ4" s="707"/>
      <c r="BA4" s="707"/>
      <c r="BB4" s="707"/>
      <c r="BC4" s="707"/>
      <c r="BD4" s="707"/>
      <c r="BE4" s="707"/>
      <c r="BF4" s="707"/>
      <c r="BG4" s="707" t="s">
        <v>224</v>
      </c>
      <c r="BH4" s="707"/>
      <c r="BI4" s="707"/>
      <c r="BJ4" s="707"/>
      <c r="BK4" s="707"/>
      <c r="BL4" s="707"/>
      <c r="BM4" s="707"/>
      <c r="BN4" s="707"/>
      <c r="BO4" s="707" t="s">
        <v>221</v>
      </c>
      <c r="BP4" s="707"/>
      <c r="BQ4" s="707"/>
      <c r="BR4" s="707"/>
      <c r="BS4" s="707" t="s">
        <v>225</v>
      </c>
      <c r="BT4" s="707"/>
      <c r="BU4" s="707"/>
      <c r="BV4" s="707"/>
      <c r="BW4" s="707"/>
      <c r="BX4" s="707"/>
      <c r="BY4" s="707"/>
      <c r="BZ4" s="707"/>
      <c r="CA4" s="707"/>
      <c r="CB4" s="707"/>
      <c r="CD4" s="660" t="s">
        <v>226</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2">
      <c r="B5" s="666" t="s">
        <v>227</v>
      </c>
      <c r="C5" s="667"/>
      <c r="D5" s="667"/>
      <c r="E5" s="667"/>
      <c r="F5" s="667"/>
      <c r="G5" s="667"/>
      <c r="H5" s="667"/>
      <c r="I5" s="667"/>
      <c r="J5" s="667"/>
      <c r="K5" s="667"/>
      <c r="L5" s="667"/>
      <c r="M5" s="667"/>
      <c r="N5" s="667"/>
      <c r="O5" s="667"/>
      <c r="P5" s="667"/>
      <c r="Q5" s="668"/>
      <c r="R5" s="663">
        <v>3037640</v>
      </c>
      <c r="S5" s="664"/>
      <c r="T5" s="664"/>
      <c r="U5" s="664"/>
      <c r="V5" s="664"/>
      <c r="W5" s="664"/>
      <c r="X5" s="664"/>
      <c r="Y5" s="689"/>
      <c r="Z5" s="702">
        <v>47.4</v>
      </c>
      <c r="AA5" s="702"/>
      <c r="AB5" s="702"/>
      <c r="AC5" s="702"/>
      <c r="AD5" s="703">
        <v>3037640</v>
      </c>
      <c r="AE5" s="703"/>
      <c r="AF5" s="703"/>
      <c r="AG5" s="703"/>
      <c r="AH5" s="703"/>
      <c r="AI5" s="703"/>
      <c r="AJ5" s="703"/>
      <c r="AK5" s="703"/>
      <c r="AL5" s="690">
        <v>77.5</v>
      </c>
      <c r="AM5" s="672"/>
      <c r="AN5" s="672"/>
      <c r="AO5" s="691"/>
      <c r="AP5" s="666" t="s">
        <v>228</v>
      </c>
      <c r="AQ5" s="667"/>
      <c r="AR5" s="667"/>
      <c r="AS5" s="667"/>
      <c r="AT5" s="667"/>
      <c r="AU5" s="667"/>
      <c r="AV5" s="667"/>
      <c r="AW5" s="667"/>
      <c r="AX5" s="667"/>
      <c r="AY5" s="667"/>
      <c r="AZ5" s="667"/>
      <c r="BA5" s="667"/>
      <c r="BB5" s="667"/>
      <c r="BC5" s="667"/>
      <c r="BD5" s="667"/>
      <c r="BE5" s="667"/>
      <c r="BF5" s="668"/>
      <c r="BG5" s="608">
        <v>3037640</v>
      </c>
      <c r="BH5" s="609"/>
      <c r="BI5" s="609"/>
      <c r="BJ5" s="609"/>
      <c r="BK5" s="609"/>
      <c r="BL5" s="609"/>
      <c r="BM5" s="609"/>
      <c r="BN5" s="610"/>
      <c r="BO5" s="646">
        <v>100</v>
      </c>
      <c r="BP5" s="646"/>
      <c r="BQ5" s="646"/>
      <c r="BR5" s="646"/>
      <c r="BS5" s="647" t="s">
        <v>229</v>
      </c>
      <c r="BT5" s="647"/>
      <c r="BU5" s="647"/>
      <c r="BV5" s="647"/>
      <c r="BW5" s="647"/>
      <c r="BX5" s="647"/>
      <c r="BY5" s="647"/>
      <c r="BZ5" s="647"/>
      <c r="CA5" s="647"/>
      <c r="CB5" s="687"/>
      <c r="CD5" s="660" t="s">
        <v>223</v>
      </c>
      <c r="CE5" s="661"/>
      <c r="CF5" s="661"/>
      <c r="CG5" s="661"/>
      <c r="CH5" s="661"/>
      <c r="CI5" s="661"/>
      <c r="CJ5" s="661"/>
      <c r="CK5" s="661"/>
      <c r="CL5" s="661"/>
      <c r="CM5" s="661"/>
      <c r="CN5" s="661"/>
      <c r="CO5" s="661"/>
      <c r="CP5" s="661"/>
      <c r="CQ5" s="662"/>
      <c r="CR5" s="660" t="s">
        <v>230</v>
      </c>
      <c r="CS5" s="661"/>
      <c r="CT5" s="661"/>
      <c r="CU5" s="661"/>
      <c r="CV5" s="661"/>
      <c r="CW5" s="661"/>
      <c r="CX5" s="661"/>
      <c r="CY5" s="662"/>
      <c r="CZ5" s="660" t="s">
        <v>221</v>
      </c>
      <c r="DA5" s="661"/>
      <c r="DB5" s="661"/>
      <c r="DC5" s="662"/>
      <c r="DD5" s="660" t="s">
        <v>231</v>
      </c>
      <c r="DE5" s="661"/>
      <c r="DF5" s="661"/>
      <c r="DG5" s="661"/>
      <c r="DH5" s="661"/>
      <c r="DI5" s="661"/>
      <c r="DJ5" s="661"/>
      <c r="DK5" s="661"/>
      <c r="DL5" s="661"/>
      <c r="DM5" s="661"/>
      <c r="DN5" s="661"/>
      <c r="DO5" s="661"/>
      <c r="DP5" s="662"/>
      <c r="DQ5" s="660" t="s">
        <v>232</v>
      </c>
      <c r="DR5" s="661"/>
      <c r="DS5" s="661"/>
      <c r="DT5" s="661"/>
      <c r="DU5" s="661"/>
      <c r="DV5" s="661"/>
      <c r="DW5" s="661"/>
      <c r="DX5" s="661"/>
      <c r="DY5" s="661"/>
      <c r="DZ5" s="661"/>
      <c r="EA5" s="661"/>
      <c r="EB5" s="661"/>
      <c r="EC5" s="662"/>
    </row>
    <row r="6" spans="2:143" ht="11.25" customHeight="1" x14ac:dyDescent="0.2">
      <c r="B6" s="605" t="s">
        <v>233</v>
      </c>
      <c r="C6" s="606"/>
      <c r="D6" s="606"/>
      <c r="E6" s="606"/>
      <c r="F6" s="606"/>
      <c r="G6" s="606"/>
      <c r="H6" s="606"/>
      <c r="I6" s="606"/>
      <c r="J6" s="606"/>
      <c r="K6" s="606"/>
      <c r="L6" s="606"/>
      <c r="M6" s="606"/>
      <c r="N6" s="606"/>
      <c r="O6" s="606"/>
      <c r="P6" s="606"/>
      <c r="Q6" s="607"/>
      <c r="R6" s="608">
        <v>91529</v>
      </c>
      <c r="S6" s="609"/>
      <c r="T6" s="609"/>
      <c r="U6" s="609"/>
      <c r="V6" s="609"/>
      <c r="W6" s="609"/>
      <c r="X6" s="609"/>
      <c r="Y6" s="610"/>
      <c r="Z6" s="646">
        <v>1.4</v>
      </c>
      <c r="AA6" s="646"/>
      <c r="AB6" s="646"/>
      <c r="AC6" s="646"/>
      <c r="AD6" s="647">
        <v>91529</v>
      </c>
      <c r="AE6" s="647"/>
      <c r="AF6" s="647"/>
      <c r="AG6" s="647"/>
      <c r="AH6" s="647"/>
      <c r="AI6" s="647"/>
      <c r="AJ6" s="647"/>
      <c r="AK6" s="647"/>
      <c r="AL6" s="611">
        <v>2.2999999999999998</v>
      </c>
      <c r="AM6" s="612"/>
      <c r="AN6" s="612"/>
      <c r="AO6" s="648"/>
      <c r="AP6" s="605" t="s">
        <v>234</v>
      </c>
      <c r="AQ6" s="606"/>
      <c r="AR6" s="606"/>
      <c r="AS6" s="606"/>
      <c r="AT6" s="606"/>
      <c r="AU6" s="606"/>
      <c r="AV6" s="606"/>
      <c r="AW6" s="606"/>
      <c r="AX6" s="606"/>
      <c r="AY6" s="606"/>
      <c r="AZ6" s="606"/>
      <c r="BA6" s="606"/>
      <c r="BB6" s="606"/>
      <c r="BC6" s="606"/>
      <c r="BD6" s="606"/>
      <c r="BE6" s="606"/>
      <c r="BF6" s="607"/>
      <c r="BG6" s="608">
        <v>3037640</v>
      </c>
      <c r="BH6" s="609"/>
      <c r="BI6" s="609"/>
      <c r="BJ6" s="609"/>
      <c r="BK6" s="609"/>
      <c r="BL6" s="609"/>
      <c r="BM6" s="609"/>
      <c r="BN6" s="610"/>
      <c r="BO6" s="646">
        <v>100</v>
      </c>
      <c r="BP6" s="646"/>
      <c r="BQ6" s="646"/>
      <c r="BR6" s="646"/>
      <c r="BS6" s="647" t="s">
        <v>131</v>
      </c>
      <c r="BT6" s="647"/>
      <c r="BU6" s="647"/>
      <c r="BV6" s="647"/>
      <c r="BW6" s="647"/>
      <c r="BX6" s="647"/>
      <c r="BY6" s="647"/>
      <c r="BZ6" s="647"/>
      <c r="CA6" s="647"/>
      <c r="CB6" s="687"/>
      <c r="CD6" s="666" t="s">
        <v>235</v>
      </c>
      <c r="CE6" s="667"/>
      <c r="CF6" s="667"/>
      <c r="CG6" s="667"/>
      <c r="CH6" s="667"/>
      <c r="CI6" s="667"/>
      <c r="CJ6" s="667"/>
      <c r="CK6" s="667"/>
      <c r="CL6" s="667"/>
      <c r="CM6" s="667"/>
      <c r="CN6" s="667"/>
      <c r="CO6" s="667"/>
      <c r="CP6" s="667"/>
      <c r="CQ6" s="668"/>
      <c r="CR6" s="608">
        <v>77108</v>
      </c>
      <c r="CS6" s="609"/>
      <c r="CT6" s="609"/>
      <c r="CU6" s="609"/>
      <c r="CV6" s="609"/>
      <c r="CW6" s="609"/>
      <c r="CX6" s="609"/>
      <c r="CY6" s="610"/>
      <c r="CZ6" s="690">
        <v>1.3</v>
      </c>
      <c r="DA6" s="672"/>
      <c r="DB6" s="672"/>
      <c r="DC6" s="692"/>
      <c r="DD6" s="614" t="s">
        <v>131</v>
      </c>
      <c r="DE6" s="609"/>
      <c r="DF6" s="609"/>
      <c r="DG6" s="609"/>
      <c r="DH6" s="609"/>
      <c r="DI6" s="609"/>
      <c r="DJ6" s="609"/>
      <c r="DK6" s="609"/>
      <c r="DL6" s="609"/>
      <c r="DM6" s="609"/>
      <c r="DN6" s="609"/>
      <c r="DO6" s="609"/>
      <c r="DP6" s="610"/>
      <c r="DQ6" s="614">
        <v>77108</v>
      </c>
      <c r="DR6" s="609"/>
      <c r="DS6" s="609"/>
      <c r="DT6" s="609"/>
      <c r="DU6" s="609"/>
      <c r="DV6" s="609"/>
      <c r="DW6" s="609"/>
      <c r="DX6" s="609"/>
      <c r="DY6" s="609"/>
      <c r="DZ6" s="609"/>
      <c r="EA6" s="609"/>
      <c r="EB6" s="609"/>
      <c r="EC6" s="645"/>
    </row>
    <row r="7" spans="2:143" ht="11.25" customHeight="1" x14ac:dyDescent="0.2">
      <c r="B7" s="605" t="s">
        <v>236</v>
      </c>
      <c r="C7" s="606"/>
      <c r="D7" s="606"/>
      <c r="E7" s="606"/>
      <c r="F7" s="606"/>
      <c r="G7" s="606"/>
      <c r="H7" s="606"/>
      <c r="I7" s="606"/>
      <c r="J7" s="606"/>
      <c r="K7" s="606"/>
      <c r="L7" s="606"/>
      <c r="M7" s="606"/>
      <c r="N7" s="606"/>
      <c r="O7" s="606"/>
      <c r="P7" s="606"/>
      <c r="Q7" s="607"/>
      <c r="R7" s="608">
        <v>551</v>
      </c>
      <c r="S7" s="609"/>
      <c r="T7" s="609"/>
      <c r="U7" s="609"/>
      <c r="V7" s="609"/>
      <c r="W7" s="609"/>
      <c r="X7" s="609"/>
      <c r="Y7" s="610"/>
      <c r="Z7" s="646">
        <v>0</v>
      </c>
      <c r="AA7" s="646"/>
      <c r="AB7" s="646"/>
      <c r="AC7" s="646"/>
      <c r="AD7" s="647">
        <v>551</v>
      </c>
      <c r="AE7" s="647"/>
      <c r="AF7" s="647"/>
      <c r="AG7" s="647"/>
      <c r="AH7" s="647"/>
      <c r="AI7" s="647"/>
      <c r="AJ7" s="647"/>
      <c r="AK7" s="647"/>
      <c r="AL7" s="611">
        <v>0</v>
      </c>
      <c r="AM7" s="612"/>
      <c r="AN7" s="612"/>
      <c r="AO7" s="648"/>
      <c r="AP7" s="605" t="s">
        <v>237</v>
      </c>
      <c r="AQ7" s="606"/>
      <c r="AR7" s="606"/>
      <c r="AS7" s="606"/>
      <c r="AT7" s="606"/>
      <c r="AU7" s="606"/>
      <c r="AV7" s="606"/>
      <c r="AW7" s="606"/>
      <c r="AX7" s="606"/>
      <c r="AY7" s="606"/>
      <c r="AZ7" s="606"/>
      <c r="BA7" s="606"/>
      <c r="BB7" s="606"/>
      <c r="BC7" s="606"/>
      <c r="BD7" s="606"/>
      <c r="BE7" s="606"/>
      <c r="BF7" s="607"/>
      <c r="BG7" s="608">
        <v>765164</v>
      </c>
      <c r="BH7" s="609"/>
      <c r="BI7" s="609"/>
      <c r="BJ7" s="609"/>
      <c r="BK7" s="609"/>
      <c r="BL7" s="609"/>
      <c r="BM7" s="609"/>
      <c r="BN7" s="610"/>
      <c r="BO7" s="646">
        <v>25.2</v>
      </c>
      <c r="BP7" s="646"/>
      <c r="BQ7" s="646"/>
      <c r="BR7" s="646"/>
      <c r="BS7" s="647" t="s">
        <v>131</v>
      </c>
      <c r="BT7" s="647"/>
      <c r="BU7" s="647"/>
      <c r="BV7" s="647"/>
      <c r="BW7" s="647"/>
      <c r="BX7" s="647"/>
      <c r="BY7" s="647"/>
      <c r="BZ7" s="647"/>
      <c r="CA7" s="647"/>
      <c r="CB7" s="687"/>
      <c r="CD7" s="605" t="s">
        <v>238</v>
      </c>
      <c r="CE7" s="606"/>
      <c r="CF7" s="606"/>
      <c r="CG7" s="606"/>
      <c r="CH7" s="606"/>
      <c r="CI7" s="606"/>
      <c r="CJ7" s="606"/>
      <c r="CK7" s="606"/>
      <c r="CL7" s="606"/>
      <c r="CM7" s="606"/>
      <c r="CN7" s="606"/>
      <c r="CO7" s="606"/>
      <c r="CP7" s="606"/>
      <c r="CQ7" s="607"/>
      <c r="CR7" s="608">
        <v>2013132</v>
      </c>
      <c r="CS7" s="609"/>
      <c r="CT7" s="609"/>
      <c r="CU7" s="609"/>
      <c r="CV7" s="609"/>
      <c r="CW7" s="609"/>
      <c r="CX7" s="609"/>
      <c r="CY7" s="610"/>
      <c r="CZ7" s="646">
        <v>33.1</v>
      </c>
      <c r="DA7" s="646"/>
      <c r="DB7" s="646"/>
      <c r="DC7" s="646"/>
      <c r="DD7" s="614">
        <v>93681</v>
      </c>
      <c r="DE7" s="609"/>
      <c r="DF7" s="609"/>
      <c r="DG7" s="609"/>
      <c r="DH7" s="609"/>
      <c r="DI7" s="609"/>
      <c r="DJ7" s="609"/>
      <c r="DK7" s="609"/>
      <c r="DL7" s="609"/>
      <c r="DM7" s="609"/>
      <c r="DN7" s="609"/>
      <c r="DO7" s="609"/>
      <c r="DP7" s="610"/>
      <c r="DQ7" s="614">
        <v>1268022</v>
      </c>
      <c r="DR7" s="609"/>
      <c r="DS7" s="609"/>
      <c r="DT7" s="609"/>
      <c r="DU7" s="609"/>
      <c r="DV7" s="609"/>
      <c r="DW7" s="609"/>
      <c r="DX7" s="609"/>
      <c r="DY7" s="609"/>
      <c r="DZ7" s="609"/>
      <c r="EA7" s="609"/>
      <c r="EB7" s="609"/>
      <c r="EC7" s="645"/>
    </row>
    <row r="8" spans="2:143" ht="11.25" customHeight="1" x14ac:dyDescent="0.2">
      <c r="B8" s="605" t="s">
        <v>239</v>
      </c>
      <c r="C8" s="606"/>
      <c r="D8" s="606"/>
      <c r="E8" s="606"/>
      <c r="F8" s="606"/>
      <c r="G8" s="606"/>
      <c r="H8" s="606"/>
      <c r="I8" s="606"/>
      <c r="J8" s="606"/>
      <c r="K8" s="606"/>
      <c r="L8" s="606"/>
      <c r="M8" s="606"/>
      <c r="N8" s="606"/>
      <c r="O8" s="606"/>
      <c r="P8" s="606"/>
      <c r="Q8" s="607"/>
      <c r="R8" s="608">
        <v>5560</v>
      </c>
      <c r="S8" s="609"/>
      <c r="T8" s="609"/>
      <c r="U8" s="609"/>
      <c r="V8" s="609"/>
      <c r="W8" s="609"/>
      <c r="X8" s="609"/>
      <c r="Y8" s="610"/>
      <c r="Z8" s="646">
        <v>0.1</v>
      </c>
      <c r="AA8" s="646"/>
      <c r="AB8" s="646"/>
      <c r="AC8" s="646"/>
      <c r="AD8" s="647">
        <v>5560</v>
      </c>
      <c r="AE8" s="647"/>
      <c r="AF8" s="647"/>
      <c r="AG8" s="647"/>
      <c r="AH8" s="647"/>
      <c r="AI8" s="647"/>
      <c r="AJ8" s="647"/>
      <c r="AK8" s="647"/>
      <c r="AL8" s="611">
        <v>0.1</v>
      </c>
      <c r="AM8" s="612"/>
      <c r="AN8" s="612"/>
      <c r="AO8" s="648"/>
      <c r="AP8" s="605" t="s">
        <v>240</v>
      </c>
      <c r="AQ8" s="606"/>
      <c r="AR8" s="606"/>
      <c r="AS8" s="606"/>
      <c r="AT8" s="606"/>
      <c r="AU8" s="606"/>
      <c r="AV8" s="606"/>
      <c r="AW8" s="606"/>
      <c r="AX8" s="606"/>
      <c r="AY8" s="606"/>
      <c r="AZ8" s="606"/>
      <c r="BA8" s="606"/>
      <c r="BB8" s="606"/>
      <c r="BC8" s="606"/>
      <c r="BD8" s="606"/>
      <c r="BE8" s="606"/>
      <c r="BF8" s="607"/>
      <c r="BG8" s="608">
        <v>12532</v>
      </c>
      <c r="BH8" s="609"/>
      <c r="BI8" s="609"/>
      <c r="BJ8" s="609"/>
      <c r="BK8" s="609"/>
      <c r="BL8" s="609"/>
      <c r="BM8" s="609"/>
      <c r="BN8" s="610"/>
      <c r="BO8" s="646">
        <v>0.4</v>
      </c>
      <c r="BP8" s="646"/>
      <c r="BQ8" s="646"/>
      <c r="BR8" s="646"/>
      <c r="BS8" s="647" t="s">
        <v>131</v>
      </c>
      <c r="BT8" s="647"/>
      <c r="BU8" s="647"/>
      <c r="BV8" s="647"/>
      <c r="BW8" s="647"/>
      <c r="BX8" s="647"/>
      <c r="BY8" s="647"/>
      <c r="BZ8" s="647"/>
      <c r="CA8" s="647"/>
      <c r="CB8" s="687"/>
      <c r="CD8" s="605" t="s">
        <v>241</v>
      </c>
      <c r="CE8" s="606"/>
      <c r="CF8" s="606"/>
      <c r="CG8" s="606"/>
      <c r="CH8" s="606"/>
      <c r="CI8" s="606"/>
      <c r="CJ8" s="606"/>
      <c r="CK8" s="606"/>
      <c r="CL8" s="606"/>
      <c r="CM8" s="606"/>
      <c r="CN8" s="606"/>
      <c r="CO8" s="606"/>
      <c r="CP8" s="606"/>
      <c r="CQ8" s="607"/>
      <c r="CR8" s="608">
        <v>1285851</v>
      </c>
      <c r="CS8" s="609"/>
      <c r="CT8" s="609"/>
      <c r="CU8" s="609"/>
      <c r="CV8" s="609"/>
      <c r="CW8" s="609"/>
      <c r="CX8" s="609"/>
      <c r="CY8" s="610"/>
      <c r="CZ8" s="646">
        <v>21.1</v>
      </c>
      <c r="DA8" s="646"/>
      <c r="DB8" s="646"/>
      <c r="DC8" s="646"/>
      <c r="DD8" s="614">
        <v>61021</v>
      </c>
      <c r="DE8" s="609"/>
      <c r="DF8" s="609"/>
      <c r="DG8" s="609"/>
      <c r="DH8" s="609"/>
      <c r="DI8" s="609"/>
      <c r="DJ8" s="609"/>
      <c r="DK8" s="609"/>
      <c r="DL8" s="609"/>
      <c r="DM8" s="609"/>
      <c r="DN8" s="609"/>
      <c r="DO8" s="609"/>
      <c r="DP8" s="610"/>
      <c r="DQ8" s="614">
        <v>831010</v>
      </c>
      <c r="DR8" s="609"/>
      <c r="DS8" s="609"/>
      <c r="DT8" s="609"/>
      <c r="DU8" s="609"/>
      <c r="DV8" s="609"/>
      <c r="DW8" s="609"/>
      <c r="DX8" s="609"/>
      <c r="DY8" s="609"/>
      <c r="DZ8" s="609"/>
      <c r="EA8" s="609"/>
      <c r="EB8" s="609"/>
      <c r="EC8" s="645"/>
    </row>
    <row r="9" spans="2:143" ht="11.25" customHeight="1" x14ac:dyDescent="0.2">
      <c r="B9" s="605" t="s">
        <v>242</v>
      </c>
      <c r="C9" s="606"/>
      <c r="D9" s="606"/>
      <c r="E9" s="606"/>
      <c r="F9" s="606"/>
      <c r="G9" s="606"/>
      <c r="H9" s="606"/>
      <c r="I9" s="606"/>
      <c r="J9" s="606"/>
      <c r="K9" s="606"/>
      <c r="L9" s="606"/>
      <c r="M9" s="606"/>
      <c r="N9" s="606"/>
      <c r="O9" s="606"/>
      <c r="P9" s="606"/>
      <c r="Q9" s="607"/>
      <c r="R9" s="608">
        <v>4421</v>
      </c>
      <c r="S9" s="609"/>
      <c r="T9" s="609"/>
      <c r="U9" s="609"/>
      <c r="V9" s="609"/>
      <c r="W9" s="609"/>
      <c r="X9" s="609"/>
      <c r="Y9" s="610"/>
      <c r="Z9" s="646">
        <v>0.1</v>
      </c>
      <c r="AA9" s="646"/>
      <c r="AB9" s="646"/>
      <c r="AC9" s="646"/>
      <c r="AD9" s="647">
        <v>4421</v>
      </c>
      <c r="AE9" s="647"/>
      <c r="AF9" s="647"/>
      <c r="AG9" s="647"/>
      <c r="AH9" s="647"/>
      <c r="AI9" s="647"/>
      <c r="AJ9" s="647"/>
      <c r="AK9" s="647"/>
      <c r="AL9" s="611">
        <v>0.1</v>
      </c>
      <c r="AM9" s="612"/>
      <c r="AN9" s="612"/>
      <c r="AO9" s="648"/>
      <c r="AP9" s="605" t="s">
        <v>243</v>
      </c>
      <c r="AQ9" s="606"/>
      <c r="AR9" s="606"/>
      <c r="AS9" s="606"/>
      <c r="AT9" s="606"/>
      <c r="AU9" s="606"/>
      <c r="AV9" s="606"/>
      <c r="AW9" s="606"/>
      <c r="AX9" s="606"/>
      <c r="AY9" s="606"/>
      <c r="AZ9" s="606"/>
      <c r="BA9" s="606"/>
      <c r="BB9" s="606"/>
      <c r="BC9" s="606"/>
      <c r="BD9" s="606"/>
      <c r="BE9" s="606"/>
      <c r="BF9" s="607"/>
      <c r="BG9" s="608">
        <v>391254</v>
      </c>
      <c r="BH9" s="609"/>
      <c r="BI9" s="609"/>
      <c r="BJ9" s="609"/>
      <c r="BK9" s="609"/>
      <c r="BL9" s="609"/>
      <c r="BM9" s="609"/>
      <c r="BN9" s="610"/>
      <c r="BO9" s="646">
        <v>12.9</v>
      </c>
      <c r="BP9" s="646"/>
      <c r="BQ9" s="646"/>
      <c r="BR9" s="646"/>
      <c r="BS9" s="647" t="s">
        <v>229</v>
      </c>
      <c r="BT9" s="647"/>
      <c r="BU9" s="647"/>
      <c r="BV9" s="647"/>
      <c r="BW9" s="647"/>
      <c r="BX9" s="647"/>
      <c r="BY9" s="647"/>
      <c r="BZ9" s="647"/>
      <c r="CA9" s="647"/>
      <c r="CB9" s="687"/>
      <c r="CD9" s="605" t="s">
        <v>244</v>
      </c>
      <c r="CE9" s="606"/>
      <c r="CF9" s="606"/>
      <c r="CG9" s="606"/>
      <c r="CH9" s="606"/>
      <c r="CI9" s="606"/>
      <c r="CJ9" s="606"/>
      <c r="CK9" s="606"/>
      <c r="CL9" s="606"/>
      <c r="CM9" s="606"/>
      <c r="CN9" s="606"/>
      <c r="CO9" s="606"/>
      <c r="CP9" s="606"/>
      <c r="CQ9" s="607"/>
      <c r="CR9" s="608">
        <v>437672</v>
      </c>
      <c r="CS9" s="609"/>
      <c r="CT9" s="609"/>
      <c r="CU9" s="609"/>
      <c r="CV9" s="609"/>
      <c r="CW9" s="609"/>
      <c r="CX9" s="609"/>
      <c r="CY9" s="610"/>
      <c r="CZ9" s="646">
        <v>7.2</v>
      </c>
      <c r="DA9" s="646"/>
      <c r="DB9" s="646"/>
      <c r="DC9" s="646"/>
      <c r="DD9" s="614">
        <v>5893</v>
      </c>
      <c r="DE9" s="609"/>
      <c r="DF9" s="609"/>
      <c r="DG9" s="609"/>
      <c r="DH9" s="609"/>
      <c r="DI9" s="609"/>
      <c r="DJ9" s="609"/>
      <c r="DK9" s="609"/>
      <c r="DL9" s="609"/>
      <c r="DM9" s="609"/>
      <c r="DN9" s="609"/>
      <c r="DO9" s="609"/>
      <c r="DP9" s="610"/>
      <c r="DQ9" s="614">
        <v>346967</v>
      </c>
      <c r="DR9" s="609"/>
      <c r="DS9" s="609"/>
      <c r="DT9" s="609"/>
      <c r="DU9" s="609"/>
      <c r="DV9" s="609"/>
      <c r="DW9" s="609"/>
      <c r="DX9" s="609"/>
      <c r="DY9" s="609"/>
      <c r="DZ9" s="609"/>
      <c r="EA9" s="609"/>
      <c r="EB9" s="609"/>
      <c r="EC9" s="645"/>
    </row>
    <row r="10" spans="2:143" ht="11.25" customHeight="1" x14ac:dyDescent="0.2">
      <c r="B10" s="605" t="s">
        <v>245</v>
      </c>
      <c r="C10" s="606"/>
      <c r="D10" s="606"/>
      <c r="E10" s="606"/>
      <c r="F10" s="606"/>
      <c r="G10" s="606"/>
      <c r="H10" s="606"/>
      <c r="I10" s="606"/>
      <c r="J10" s="606"/>
      <c r="K10" s="606"/>
      <c r="L10" s="606"/>
      <c r="M10" s="606"/>
      <c r="N10" s="606"/>
      <c r="O10" s="606"/>
      <c r="P10" s="606"/>
      <c r="Q10" s="607"/>
      <c r="R10" s="608" t="s">
        <v>229</v>
      </c>
      <c r="S10" s="609"/>
      <c r="T10" s="609"/>
      <c r="U10" s="609"/>
      <c r="V10" s="609"/>
      <c r="W10" s="609"/>
      <c r="X10" s="609"/>
      <c r="Y10" s="610"/>
      <c r="Z10" s="646" t="s">
        <v>229</v>
      </c>
      <c r="AA10" s="646"/>
      <c r="AB10" s="646"/>
      <c r="AC10" s="646"/>
      <c r="AD10" s="647" t="s">
        <v>131</v>
      </c>
      <c r="AE10" s="647"/>
      <c r="AF10" s="647"/>
      <c r="AG10" s="647"/>
      <c r="AH10" s="647"/>
      <c r="AI10" s="647"/>
      <c r="AJ10" s="647"/>
      <c r="AK10" s="647"/>
      <c r="AL10" s="611" t="s">
        <v>229</v>
      </c>
      <c r="AM10" s="612"/>
      <c r="AN10" s="612"/>
      <c r="AO10" s="648"/>
      <c r="AP10" s="605" t="s">
        <v>246</v>
      </c>
      <c r="AQ10" s="606"/>
      <c r="AR10" s="606"/>
      <c r="AS10" s="606"/>
      <c r="AT10" s="606"/>
      <c r="AU10" s="606"/>
      <c r="AV10" s="606"/>
      <c r="AW10" s="606"/>
      <c r="AX10" s="606"/>
      <c r="AY10" s="606"/>
      <c r="AZ10" s="606"/>
      <c r="BA10" s="606"/>
      <c r="BB10" s="606"/>
      <c r="BC10" s="606"/>
      <c r="BD10" s="606"/>
      <c r="BE10" s="606"/>
      <c r="BF10" s="607"/>
      <c r="BG10" s="608">
        <v>70931</v>
      </c>
      <c r="BH10" s="609"/>
      <c r="BI10" s="609"/>
      <c r="BJ10" s="609"/>
      <c r="BK10" s="609"/>
      <c r="BL10" s="609"/>
      <c r="BM10" s="609"/>
      <c r="BN10" s="610"/>
      <c r="BO10" s="646">
        <v>2.2999999999999998</v>
      </c>
      <c r="BP10" s="646"/>
      <c r="BQ10" s="646"/>
      <c r="BR10" s="646"/>
      <c r="BS10" s="647" t="s">
        <v>131</v>
      </c>
      <c r="BT10" s="647"/>
      <c r="BU10" s="647"/>
      <c r="BV10" s="647"/>
      <c r="BW10" s="647"/>
      <c r="BX10" s="647"/>
      <c r="BY10" s="647"/>
      <c r="BZ10" s="647"/>
      <c r="CA10" s="647"/>
      <c r="CB10" s="687"/>
      <c r="CD10" s="605" t="s">
        <v>247</v>
      </c>
      <c r="CE10" s="606"/>
      <c r="CF10" s="606"/>
      <c r="CG10" s="606"/>
      <c r="CH10" s="606"/>
      <c r="CI10" s="606"/>
      <c r="CJ10" s="606"/>
      <c r="CK10" s="606"/>
      <c r="CL10" s="606"/>
      <c r="CM10" s="606"/>
      <c r="CN10" s="606"/>
      <c r="CO10" s="606"/>
      <c r="CP10" s="606"/>
      <c r="CQ10" s="607"/>
      <c r="CR10" s="608" t="s">
        <v>131</v>
      </c>
      <c r="CS10" s="609"/>
      <c r="CT10" s="609"/>
      <c r="CU10" s="609"/>
      <c r="CV10" s="609"/>
      <c r="CW10" s="609"/>
      <c r="CX10" s="609"/>
      <c r="CY10" s="610"/>
      <c r="CZ10" s="646" t="s">
        <v>229</v>
      </c>
      <c r="DA10" s="646"/>
      <c r="DB10" s="646"/>
      <c r="DC10" s="646"/>
      <c r="DD10" s="614" t="s">
        <v>131</v>
      </c>
      <c r="DE10" s="609"/>
      <c r="DF10" s="609"/>
      <c r="DG10" s="609"/>
      <c r="DH10" s="609"/>
      <c r="DI10" s="609"/>
      <c r="DJ10" s="609"/>
      <c r="DK10" s="609"/>
      <c r="DL10" s="609"/>
      <c r="DM10" s="609"/>
      <c r="DN10" s="609"/>
      <c r="DO10" s="609"/>
      <c r="DP10" s="610"/>
      <c r="DQ10" s="614" t="s">
        <v>131</v>
      </c>
      <c r="DR10" s="609"/>
      <c r="DS10" s="609"/>
      <c r="DT10" s="609"/>
      <c r="DU10" s="609"/>
      <c r="DV10" s="609"/>
      <c r="DW10" s="609"/>
      <c r="DX10" s="609"/>
      <c r="DY10" s="609"/>
      <c r="DZ10" s="609"/>
      <c r="EA10" s="609"/>
      <c r="EB10" s="609"/>
      <c r="EC10" s="645"/>
    </row>
    <row r="11" spans="2:143" ht="11.25" customHeight="1" x14ac:dyDescent="0.2">
      <c r="B11" s="605" t="s">
        <v>248</v>
      </c>
      <c r="C11" s="606"/>
      <c r="D11" s="606"/>
      <c r="E11" s="606"/>
      <c r="F11" s="606"/>
      <c r="G11" s="606"/>
      <c r="H11" s="606"/>
      <c r="I11" s="606"/>
      <c r="J11" s="606"/>
      <c r="K11" s="606"/>
      <c r="L11" s="606"/>
      <c r="M11" s="606"/>
      <c r="N11" s="606"/>
      <c r="O11" s="606"/>
      <c r="P11" s="606"/>
      <c r="Q11" s="607"/>
      <c r="R11" s="608">
        <v>271904</v>
      </c>
      <c r="S11" s="609"/>
      <c r="T11" s="609"/>
      <c r="U11" s="609"/>
      <c r="V11" s="609"/>
      <c r="W11" s="609"/>
      <c r="X11" s="609"/>
      <c r="Y11" s="610"/>
      <c r="Z11" s="611">
        <v>4.2</v>
      </c>
      <c r="AA11" s="612"/>
      <c r="AB11" s="612"/>
      <c r="AC11" s="613"/>
      <c r="AD11" s="614">
        <v>271904</v>
      </c>
      <c r="AE11" s="609"/>
      <c r="AF11" s="609"/>
      <c r="AG11" s="609"/>
      <c r="AH11" s="609"/>
      <c r="AI11" s="609"/>
      <c r="AJ11" s="609"/>
      <c r="AK11" s="610"/>
      <c r="AL11" s="611">
        <v>6.9</v>
      </c>
      <c r="AM11" s="612"/>
      <c r="AN11" s="612"/>
      <c r="AO11" s="648"/>
      <c r="AP11" s="605" t="s">
        <v>249</v>
      </c>
      <c r="AQ11" s="606"/>
      <c r="AR11" s="606"/>
      <c r="AS11" s="606"/>
      <c r="AT11" s="606"/>
      <c r="AU11" s="606"/>
      <c r="AV11" s="606"/>
      <c r="AW11" s="606"/>
      <c r="AX11" s="606"/>
      <c r="AY11" s="606"/>
      <c r="AZ11" s="606"/>
      <c r="BA11" s="606"/>
      <c r="BB11" s="606"/>
      <c r="BC11" s="606"/>
      <c r="BD11" s="606"/>
      <c r="BE11" s="606"/>
      <c r="BF11" s="607"/>
      <c r="BG11" s="608">
        <v>290447</v>
      </c>
      <c r="BH11" s="609"/>
      <c r="BI11" s="609"/>
      <c r="BJ11" s="609"/>
      <c r="BK11" s="609"/>
      <c r="BL11" s="609"/>
      <c r="BM11" s="609"/>
      <c r="BN11" s="610"/>
      <c r="BO11" s="646">
        <v>9.6</v>
      </c>
      <c r="BP11" s="646"/>
      <c r="BQ11" s="646"/>
      <c r="BR11" s="646"/>
      <c r="BS11" s="647" t="s">
        <v>229</v>
      </c>
      <c r="BT11" s="647"/>
      <c r="BU11" s="647"/>
      <c r="BV11" s="647"/>
      <c r="BW11" s="647"/>
      <c r="BX11" s="647"/>
      <c r="BY11" s="647"/>
      <c r="BZ11" s="647"/>
      <c r="CA11" s="647"/>
      <c r="CB11" s="687"/>
      <c r="CD11" s="605" t="s">
        <v>250</v>
      </c>
      <c r="CE11" s="606"/>
      <c r="CF11" s="606"/>
      <c r="CG11" s="606"/>
      <c r="CH11" s="606"/>
      <c r="CI11" s="606"/>
      <c r="CJ11" s="606"/>
      <c r="CK11" s="606"/>
      <c r="CL11" s="606"/>
      <c r="CM11" s="606"/>
      <c r="CN11" s="606"/>
      <c r="CO11" s="606"/>
      <c r="CP11" s="606"/>
      <c r="CQ11" s="607"/>
      <c r="CR11" s="608">
        <v>221254</v>
      </c>
      <c r="CS11" s="609"/>
      <c r="CT11" s="609"/>
      <c r="CU11" s="609"/>
      <c r="CV11" s="609"/>
      <c r="CW11" s="609"/>
      <c r="CX11" s="609"/>
      <c r="CY11" s="610"/>
      <c r="CZ11" s="646">
        <v>3.6</v>
      </c>
      <c r="DA11" s="646"/>
      <c r="DB11" s="646"/>
      <c r="DC11" s="646"/>
      <c r="DD11" s="614">
        <v>33946</v>
      </c>
      <c r="DE11" s="609"/>
      <c r="DF11" s="609"/>
      <c r="DG11" s="609"/>
      <c r="DH11" s="609"/>
      <c r="DI11" s="609"/>
      <c r="DJ11" s="609"/>
      <c r="DK11" s="609"/>
      <c r="DL11" s="609"/>
      <c r="DM11" s="609"/>
      <c r="DN11" s="609"/>
      <c r="DO11" s="609"/>
      <c r="DP11" s="610"/>
      <c r="DQ11" s="614">
        <v>166816</v>
      </c>
      <c r="DR11" s="609"/>
      <c r="DS11" s="609"/>
      <c r="DT11" s="609"/>
      <c r="DU11" s="609"/>
      <c r="DV11" s="609"/>
      <c r="DW11" s="609"/>
      <c r="DX11" s="609"/>
      <c r="DY11" s="609"/>
      <c r="DZ11" s="609"/>
      <c r="EA11" s="609"/>
      <c r="EB11" s="609"/>
      <c r="EC11" s="645"/>
    </row>
    <row r="12" spans="2:143" ht="11.25" customHeight="1" x14ac:dyDescent="0.2">
      <c r="B12" s="605" t="s">
        <v>251</v>
      </c>
      <c r="C12" s="606"/>
      <c r="D12" s="606"/>
      <c r="E12" s="606"/>
      <c r="F12" s="606"/>
      <c r="G12" s="606"/>
      <c r="H12" s="606"/>
      <c r="I12" s="606"/>
      <c r="J12" s="606"/>
      <c r="K12" s="606"/>
      <c r="L12" s="606"/>
      <c r="M12" s="606"/>
      <c r="N12" s="606"/>
      <c r="O12" s="606"/>
      <c r="P12" s="606"/>
      <c r="Q12" s="607"/>
      <c r="R12" s="608">
        <v>74133</v>
      </c>
      <c r="S12" s="609"/>
      <c r="T12" s="609"/>
      <c r="U12" s="609"/>
      <c r="V12" s="609"/>
      <c r="W12" s="609"/>
      <c r="X12" s="609"/>
      <c r="Y12" s="610"/>
      <c r="Z12" s="646">
        <v>1.2</v>
      </c>
      <c r="AA12" s="646"/>
      <c r="AB12" s="646"/>
      <c r="AC12" s="646"/>
      <c r="AD12" s="647">
        <v>74133</v>
      </c>
      <c r="AE12" s="647"/>
      <c r="AF12" s="647"/>
      <c r="AG12" s="647"/>
      <c r="AH12" s="647"/>
      <c r="AI12" s="647"/>
      <c r="AJ12" s="647"/>
      <c r="AK12" s="647"/>
      <c r="AL12" s="611">
        <v>1.9</v>
      </c>
      <c r="AM12" s="612"/>
      <c r="AN12" s="612"/>
      <c r="AO12" s="648"/>
      <c r="AP12" s="605" t="s">
        <v>252</v>
      </c>
      <c r="AQ12" s="606"/>
      <c r="AR12" s="606"/>
      <c r="AS12" s="606"/>
      <c r="AT12" s="606"/>
      <c r="AU12" s="606"/>
      <c r="AV12" s="606"/>
      <c r="AW12" s="606"/>
      <c r="AX12" s="606"/>
      <c r="AY12" s="606"/>
      <c r="AZ12" s="606"/>
      <c r="BA12" s="606"/>
      <c r="BB12" s="606"/>
      <c r="BC12" s="606"/>
      <c r="BD12" s="606"/>
      <c r="BE12" s="606"/>
      <c r="BF12" s="607"/>
      <c r="BG12" s="608">
        <v>2149002</v>
      </c>
      <c r="BH12" s="609"/>
      <c r="BI12" s="609"/>
      <c r="BJ12" s="609"/>
      <c r="BK12" s="609"/>
      <c r="BL12" s="609"/>
      <c r="BM12" s="609"/>
      <c r="BN12" s="610"/>
      <c r="BO12" s="646">
        <v>70.7</v>
      </c>
      <c r="BP12" s="646"/>
      <c r="BQ12" s="646"/>
      <c r="BR12" s="646"/>
      <c r="BS12" s="647" t="s">
        <v>131</v>
      </c>
      <c r="BT12" s="647"/>
      <c r="BU12" s="647"/>
      <c r="BV12" s="647"/>
      <c r="BW12" s="647"/>
      <c r="BX12" s="647"/>
      <c r="BY12" s="647"/>
      <c r="BZ12" s="647"/>
      <c r="CA12" s="647"/>
      <c r="CB12" s="687"/>
      <c r="CD12" s="605" t="s">
        <v>253</v>
      </c>
      <c r="CE12" s="606"/>
      <c r="CF12" s="606"/>
      <c r="CG12" s="606"/>
      <c r="CH12" s="606"/>
      <c r="CI12" s="606"/>
      <c r="CJ12" s="606"/>
      <c r="CK12" s="606"/>
      <c r="CL12" s="606"/>
      <c r="CM12" s="606"/>
      <c r="CN12" s="606"/>
      <c r="CO12" s="606"/>
      <c r="CP12" s="606"/>
      <c r="CQ12" s="607"/>
      <c r="CR12" s="608">
        <v>97972</v>
      </c>
      <c r="CS12" s="609"/>
      <c r="CT12" s="609"/>
      <c r="CU12" s="609"/>
      <c r="CV12" s="609"/>
      <c r="CW12" s="609"/>
      <c r="CX12" s="609"/>
      <c r="CY12" s="610"/>
      <c r="CZ12" s="646">
        <v>1.6</v>
      </c>
      <c r="DA12" s="646"/>
      <c r="DB12" s="646"/>
      <c r="DC12" s="646"/>
      <c r="DD12" s="614">
        <v>380</v>
      </c>
      <c r="DE12" s="609"/>
      <c r="DF12" s="609"/>
      <c r="DG12" s="609"/>
      <c r="DH12" s="609"/>
      <c r="DI12" s="609"/>
      <c r="DJ12" s="609"/>
      <c r="DK12" s="609"/>
      <c r="DL12" s="609"/>
      <c r="DM12" s="609"/>
      <c r="DN12" s="609"/>
      <c r="DO12" s="609"/>
      <c r="DP12" s="610"/>
      <c r="DQ12" s="614">
        <v>83520</v>
      </c>
      <c r="DR12" s="609"/>
      <c r="DS12" s="609"/>
      <c r="DT12" s="609"/>
      <c r="DU12" s="609"/>
      <c r="DV12" s="609"/>
      <c r="DW12" s="609"/>
      <c r="DX12" s="609"/>
      <c r="DY12" s="609"/>
      <c r="DZ12" s="609"/>
      <c r="EA12" s="609"/>
      <c r="EB12" s="609"/>
      <c r="EC12" s="645"/>
    </row>
    <row r="13" spans="2:143" ht="11.25" customHeight="1" x14ac:dyDescent="0.2">
      <c r="B13" s="605" t="s">
        <v>254</v>
      </c>
      <c r="C13" s="606"/>
      <c r="D13" s="606"/>
      <c r="E13" s="606"/>
      <c r="F13" s="606"/>
      <c r="G13" s="606"/>
      <c r="H13" s="606"/>
      <c r="I13" s="606"/>
      <c r="J13" s="606"/>
      <c r="K13" s="606"/>
      <c r="L13" s="606"/>
      <c r="M13" s="606"/>
      <c r="N13" s="606"/>
      <c r="O13" s="606"/>
      <c r="P13" s="606"/>
      <c r="Q13" s="607"/>
      <c r="R13" s="608" t="s">
        <v>131</v>
      </c>
      <c r="S13" s="609"/>
      <c r="T13" s="609"/>
      <c r="U13" s="609"/>
      <c r="V13" s="609"/>
      <c r="W13" s="609"/>
      <c r="X13" s="609"/>
      <c r="Y13" s="610"/>
      <c r="Z13" s="646" t="s">
        <v>229</v>
      </c>
      <c r="AA13" s="646"/>
      <c r="AB13" s="646"/>
      <c r="AC13" s="646"/>
      <c r="AD13" s="647" t="s">
        <v>229</v>
      </c>
      <c r="AE13" s="647"/>
      <c r="AF13" s="647"/>
      <c r="AG13" s="647"/>
      <c r="AH13" s="647"/>
      <c r="AI13" s="647"/>
      <c r="AJ13" s="647"/>
      <c r="AK13" s="647"/>
      <c r="AL13" s="611" t="s">
        <v>131</v>
      </c>
      <c r="AM13" s="612"/>
      <c r="AN13" s="612"/>
      <c r="AO13" s="648"/>
      <c r="AP13" s="605" t="s">
        <v>255</v>
      </c>
      <c r="AQ13" s="606"/>
      <c r="AR13" s="606"/>
      <c r="AS13" s="606"/>
      <c r="AT13" s="606"/>
      <c r="AU13" s="606"/>
      <c r="AV13" s="606"/>
      <c r="AW13" s="606"/>
      <c r="AX13" s="606"/>
      <c r="AY13" s="606"/>
      <c r="AZ13" s="606"/>
      <c r="BA13" s="606"/>
      <c r="BB13" s="606"/>
      <c r="BC13" s="606"/>
      <c r="BD13" s="606"/>
      <c r="BE13" s="606"/>
      <c r="BF13" s="607"/>
      <c r="BG13" s="608">
        <v>2146570</v>
      </c>
      <c r="BH13" s="609"/>
      <c r="BI13" s="609"/>
      <c r="BJ13" s="609"/>
      <c r="BK13" s="609"/>
      <c r="BL13" s="609"/>
      <c r="BM13" s="609"/>
      <c r="BN13" s="610"/>
      <c r="BO13" s="646">
        <v>70.7</v>
      </c>
      <c r="BP13" s="646"/>
      <c r="BQ13" s="646"/>
      <c r="BR13" s="646"/>
      <c r="BS13" s="647" t="s">
        <v>131</v>
      </c>
      <c r="BT13" s="647"/>
      <c r="BU13" s="647"/>
      <c r="BV13" s="647"/>
      <c r="BW13" s="647"/>
      <c r="BX13" s="647"/>
      <c r="BY13" s="647"/>
      <c r="BZ13" s="647"/>
      <c r="CA13" s="647"/>
      <c r="CB13" s="687"/>
      <c r="CD13" s="605" t="s">
        <v>256</v>
      </c>
      <c r="CE13" s="606"/>
      <c r="CF13" s="606"/>
      <c r="CG13" s="606"/>
      <c r="CH13" s="606"/>
      <c r="CI13" s="606"/>
      <c r="CJ13" s="606"/>
      <c r="CK13" s="606"/>
      <c r="CL13" s="606"/>
      <c r="CM13" s="606"/>
      <c r="CN13" s="606"/>
      <c r="CO13" s="606"/>
      <c r="CP13" s="606"/>
      <c r="CQ13" s="607"/>
      <c r="CR13" s="608">
        <v>940999</v>
      </c>
      <c r="CS13" s="609"/>
      <c r="CT13" s="609"/>
      <c r="CU13" s="609"/>
      <c r="CV13" s="609"/>
      <c r="CW13" s="609"/>
      <c r="CX13" s="609"/>
      <c r="CY13" s="610"/>
      <c r="CZ13" s="646">
        <v>15.5</v>
      </c>
      <c r="DA13" s="646"/>
      <c r="DB13" s="646"/>
      <c r="DC13" s="646"/>
      <c r="DD13" s="614">
        <v>202986</v>
      </c>
      <c r="DE13" s="609"/>
      <c r="DF13" s="609"/>
      <c r="DG13" s="609"/>
      <c r="DH13" s="609"/>
      <c r="DI13" s="609"/>
      <c r="DJ13" s="609"/>
      <c r="DK13" s="609"/>
      <c r="DL13" s="609"/>
      <c r="DM13" s="609"/>
      <c r="DN13" s="609"/>
      <c r="DO13" s="609"/>
      <c r="DP13" s="610"/>
      <c r="DQ13" s="614">
        <v>547870</v>
      </c>
      <c r="DR13" s="609"/>
      <c r="DS13" s="609"/>
      <c r="DT13" s="609"/>
      <c r="DU13" s="609"/>
      <c r="DV13" s="609"/>
      <c r="DW13" s="609"/>
      <c r="DX13" s="609"/>
      <c r="DY13" s="609"/>
      <c r="DZ13" s="609"/>
      <c r="EA13" s="609"/>
      <c r="EB13" s="609"/>
      <c r="EC13" s="645"/>
    </row>
    <row r="14" spans="2:143" ht="11.25" customHeight="1" x14ac:dyDescent="0.2">
      <c r="B14" s="605" t="s">
        <v>257</v>
      </c>
      <c r="C14" s="606"/>
      <c r="D14" s="606"/>
      <c r="E14" s="606"/>
      <c r="F14" s="606"/>
      <c r="G14" s="606"/>
      <c r="H14" s="606"/>
      <c r="I14" s="606"/>
      <c r="J14" s="606"/>
      <c r="K14" s="606"/>
      <c r="L14" s="606"/>
      <c r="M14" s="606"/>
      <c r="N14" s="606"/>
      <c r="O14" s="606"/>
      <c r="P14" s="606"/>
      <c r="Q14" s="607"/>
      <c r="R14" s="608">
        <v>248</v>
      </c>
      <c r="S14" s="609"/>
      <c r="T14" s="609"/>
      <c r="U14" s="609"/>
      <c r="V14" s="609"/>
      <c r="W14" s="609"/>
      <c r="X14" s="609"/>
      <c r="Y14" s="610"/>
      <c r="Z14" s="646">
        <v>0</v>
      </c>
      <c r="AA14" s="646"/>
      <c r="AB14" s="646"/>
      <c r="AC14" s="646"/>
      <c r="AD14" s="647">
        <v>248</v>
      </c>
      <c r="AE14" s="647"/>
      <c r="AF14" s="647"/>
      <c r="AG14" s="647"/>
      <c r="AH14" s="647"/>
      <c r="AI14" s="647"/>
      <c r="AJ14" s="647"/>
      <c r="AK14" s="647"/>
      <c r="AL14" s="611">
        <v>0</v>
      </c>
      <c r="AM14" s="612"/>
      <c r="AN14" s="612"/>
      <c r="AO14" s="648"/>
      <c r="AP14" s="605" t="s">
        <v>258</v>
      </c>
      <c r="AQ14" s="606"/>
      <c r="AR14" s="606"/>
      <c r="AS14" s="606"/>
      <c r="AT14" s="606"/>
      <c r="AU14" s="606"/>
      <c r="AV14" s="606"/>
      <c r="AW14" s="606"/>
      <c r="AX14" s="606"/>
      <c r="AY14" s="606"/>
      <c r="AZ14" s="606"/>
      <c r="BA14" s="606"/>
      <c r="BB14" s="606"/>
      <c r="BC14" s="606"/>
      <c r="BD14" s="606"/>
      <c r="BE14" s="606"/>
      <c r="BF14" s="607"/>
      <c r="BG14" s="608">
        <v>35975</v>
      </c>
      <c r="BH14" s="609"/>
      <c r="BI14" s="609"/>
      <c r="BJ14" s="609"/>
      <c r="BK14" s="609"/>
      <c r="BL14" s="609"/>
      <c r="BM14" s="609"/>
      <c r="BN14" s="610"/>
      <c r="BO14" s="646">
        <v>1.2</v>
      </c>
      <c r="BP14" s="646"/>
      <c r="BQ14" s="646"/>
      <c r="BR14" s="646"/>
      <c r="BS14" s="647" t="s">
        <v>131</v>
      </c>
      <c r="BT14" s="647"/>
      <c r="BU14" s="647"/>
      <c r="BV14" s="647"/>
      <c r="BW14" s="647"/>
      <c r="BX14" s="647"/>
      <c r="BY14" s="647"/>
      <c r="BZ14" s="647"/>
      <c r="CA14" s="647"/>
      <c r="CB14" s="687"/>
      <c r="CD14" s="605" t="s">
        <v>259</v>
      </c>
      <c r="CE14" s="606"/>
      <c r="CF14" s="606"/>
      <c r="CG14" s="606"/>
      <c r="CH14" s="606"/>
      <c r="CI14" s="606"/>
      <c r="CJ14" s="606"/>
      <c r="CK14" s="606"/>
      <c r="CL14" s="606"/>
      <c r="CM14" s="606"/>
      <c r="CN14" s="606"/>
      <c r="CO14" s="606"/>
      <c r="CP14" s="606"/>
      <c r="CQ14" s="607"/>
      <c r="CR14" s="608">
        <v>257224</v>
      </c>
      <c r="CS14" s="609"/>
      <c r="CT14" s="609"/>
      <c r="CU14" s="609"/>
      <c r="CV14" s="609"/>
      <c r="CW14" s="609"/>
      <c r="CX14" s="609"/>
      <c r="CY14" s="610"/>
      <c r="CZ14" s="646">
        <v>4.2</v>
      </c>
      <c r="DA14" s="646"/>
      <c r="DB14" s="646"/>
      <c r="DC14" s="646"/>
      <c r="DD14" s="614">
        <v>30057</v>
      </c>
      <c r="DE14" s="609"/>
      <c r="DF14" s="609"/>
      <c r="DG14" s="609"/>
      <c r="DH14" s="609"/>
      <c r="DI14" s="609"/>
      <c r="DJ14" s="609"/>
      <c r="DK14" s="609"/>
      <c r="DL14" s="609"/>
      <c r="DM14" s="609"/>
      <c r="DN14" s="609"/>
      <c r="DO14" s="609"/>
      <c r="DP14" s="610"/>
      <c r="DQ14" s="614">
        <v>226930</v>
      </c>
      <c r="DR14" s="609"/>
      <c r="DS14" s="609"/>
      <c r="DT14" s="609"/>
      <c r="DU14" s="609"/>
      <c r="DV14" s="609"/>
      <c r="DW14" s="609"/>
      <c r="DX14" s="609"/>
      <c r="DY14" s="609"/>
      <c r="DZ14" s="609"/>
      <c r="EA14" s="609"/>
      <c r="EB14" s="609"/>
      <c r="EC14" s="645"/>
    </row>
    <row r="15" spans="2:143" ht="11.25" customHeight="1" x14ac:dyDescent="0.2">
      <c r="B15" s="605" t="s">
        <v>260</v>
      </c>
      <c r="C15" s="606"/>
      <c r="D15" s="606"/>
      <c r="E15" s="606"/>
      <c r="F15" s="606"/>
      <c r="G15" s="606"/>
      <c r="H15" s="606"/>
      <c r="I15" s="606"/>
      <c r="J15" s="606"/>
      <c r="K15" s="606"/>
      <c r="L15" s="606"/>
      <c r="M15" s="606"/>
      <c r="N15" s="606"/>
      <c r="O15" s="606"/>
      <c r="P15" s="606"/>
      <c r="Q15" s="607"/>
      <c r="R15" s="608" t="s">
        <v>131</v>
      </c>
      <c r="S15" s="609"/>
      <c r="T15" s="609"/>
      <c r="U15" s="609"/>
      <c r="V15" s="609"/>
      <c r="W15" s="609"/>
      <c r="X15" s="609"/>
      <c r="Y15" s="610"/>
      <c r="Z15" s="646" t="s">
        <v>229</v>
      </c>
      <c r="AA15" s="646"/>
      <c r="AB15" s="646"/>
      <c r="AC15" s="646"/>
      <c r="AD15" s="647" t="s">
        <v>229</v>
      </c>
      <c r="AE15" s="647"/>
      <c r="AF15" s="647"/>
      <c r="AG15" s="647"/>
      <c r="AH15" s="647"/>
      <c r="AI15" s="647"/>
      <c r="AJ15" s="647"/>
      <c r="AK15" s="647"/>
      <c r="AL15" s="611" t="s">
        <v>131</v>
      </c>
      <c r="AM15" s="612"/>
      <c r="AN15" s="612"/>
      <c r="AO15" s="648"/>
      <c r="AP15" s="605" t="s">
        <v>261</v>
      </c>
      <c r="AQ15" s="606"/>
      <c r="AR15" s="606"/>
      <c r="AS15" s="606"/>
      <c r="AT15" s="606"/>
      <c r="AU15" s="606"/>
      <c r="AV15" s="606"/>
      <c r="AW15" s="606"/>
      <c r="AX15" s="606"/>
      <c r="AY15" s="606"/>
      <c r="AZ15" s="606"/>
      <c r="BA15" s="606"/>
      <c r="BB15" s="606"/>
      <c r="BC15" s="606"/>
      <c r="BD15" s="606"/>
      <c r="BE15" s="606"/>
      <c r="BF15" s="607"/>
      <c r="BG15" s="608">
        <v>87499</v>
      </c>
      <c r="BH15" s="609"/>
      <c r="BI15" s="609"/>
      <c r="BJ15" s="609"/>
      <c r="BK15" s="609"/>
      <c r="BL15" s="609"/>
      <c r="BM15" s="609"/>
      <c r="BN15" s="610"/>
      <c r="BO15" s="646">
        <v>2.9</v>
      </c>
      <c r="BP15" s="646"/>
      <c r="BQ15" s="646"/>
      <c r="BR15" s="646"/>
      <c r="BS15" s="647" t="s">
        <v>131</v>
      </c>
      <c r="BT15" s="647"/>
      <c r="BU15" s="647"/>
      <c r="BV15" s="647"/>
      <c r="BW15" s="647"/>
      <c r="BX15" s="647"/>
      <c r="BY15" s="647"/>
      <c r="BZ15" s="647"/>
      <c r="CA15" s="647"/>
      <c r="CB15" s="687"/>
      <c r="CD15" s="605" t="s">
        <v>262</v>
      </c>
      <c r="CE15" s="606"/>
      <c r="CF15" s="606"/>
      <c r="CG15" s="606"/>
      <c r="CH15" s="606"/>
      <c r="CI15" s="606"/>
      <c r="CJ15" s="606"/>
      <c r="CK15" s="606"/>
      <c r="CL15" s="606"/>
      <c r="CM15" s="606"/>
      <c r="CN15" s="606"/>
      <c r="CO15" s="606"/>
      <c r="CP15" s="606"/>
      <c r="CQ15" s="607"/>
      <c r="CR15" s="608">
        <v>487082</v>
      </c>
      <c r="CS15" s="609"/>
      <c r="CT15" s="609"/>
      <c r="CU15" s="609"/>
      <c r="CV15" s="609"/>
      <c r="CW15" s="609"/>
      <c r="CX15" s="609"/>
      <c r="CY15" s="610"/>
      <c r="CZ15" s="646">
        <v>8</v>
      </c>
      <c r="DA15" s="646"/>
      <c r="DB15" s="646"/>
      <c r="DC15" s="646"/>
      <c r="DD15" s="614">
        <v>52922</v>
      </c>
      <c r="DE15" s="609"/>
      <c r="DF15" s="609"/>
      <c r="DG15" s="609"/>
      <c r="DH15" s="609"/>
      <c r="DI15" s="609"/>
      <c r="DJ15" s="609"/>
      <c r="DK15" s="609"/>
      <c r="DL15" s="609"/>
      <c r="DM15" s="609"/>
      <c r="DN15" s="609"/>
      <c r="DO15" s="609"/>
      <c r="DP15" s="610"/>
      <c r="DQ15" s="614">
        <v>402082</v>
      </c>
      <c r="DR15" s="609"/>
      <c r="DS15" s="609"/>
      <c r="DT15" s="609"/>
      <c r="DU15" s="609"/>
      <c r="DV15" s="609"/>
      <c r="DW15" s="609"/>
      <c r="DX15" s="609"/>
      <c r="DY15" s="609"/>
      <c r="DZ15" s="609"/>
      <c r="EA15" s="609"/>
      <c r="EB15" s="609"/>
      <c r="EC15" s="645"/>
    </row>
    <row r="16" spans="2:143" ht="11.25" customHeight="1" x14ac:dyDescent="0.2">
      <c r="B16" s="605" t="s">
        <v>263</v>
      </c>
      <c r="C16" s="606"/>
      <c r="D16" s="606"/>
      <c r="E16" s="606"/>
      <c r="F16" s="606"/>
      <c r="G16" s="606"/>
      <c r="H16" s="606"/>
      <c r="I16" s="606"/>
      <c r="J16" s="606"/>
      <c r="K16" s="606"/>
      <c r="L16" s="606"/>
      <c r="M16" s="606"/>
      <c r="N16" s="606"/>
      <c r="O16" s="606"/>
      <c r="P16" s="606"/>
      <c r="Q16" s="607"/>
      <c r="R16" s="608">
        <v>11203</v>
      </c>
      <c r="S16" s="609"/>
      <c r="T16" s="609"/>
      <c r="U16" s="609"/>
      <c r="V16" s="609"/>
      <c r="W16" s="609"/>
      <c r="X16" s="609"/>
      <c r="Y16" s="610"/>
      <c r="Z16" s="646">
        <v>0.2</v>
      </c>
      <c r="AA16" s="646"/>
      <c r="AB16" s="646"/>
      <c r="AC16" s="646"/>
      <c r="AD16" s="647">
        <v>11203</v>
      </c>
      <c r="AE16" s="647"/>
      <c r="AF16" s="647"/>
      <c r="AG16" s="647"/>
      <c r="AH16" s="647"/>
      <c r="AI16" s="647"/>
      <c r="AJ16" s="647"/>
      <c r="AK16" s="647"/>
      <c r="AL16" s="611">
        <v>0.3</v>
      </c>
      <c r="AM16" s="612"/>
      <c r="AN16" s="612"/>
      <c r="AO16" s="648"/>
      <c r="AP16" s="605" t="s">
        <v>264</v>
      </c>
      <c r="AQ16" s="606"/>
      <c r="AR16" s="606"/>
      <c r="AS16" s="606"/>
      <c r="AT16" s="606"/>
      <c r="AU16" s="606"/>
      <c r="AV16" s="606"/>
      <c r="AW16" s="606"/>
      <c r="AX16" s="606"/>
      <c r="AY16" s="606"/>
      <c r="AZ16" s="606"/>
      <c r="BA16" s="606"/>
      <c r="BB16" s="606"/>
      <c r="BC16" s="606"/>
      <c r="BD16" s="606"/>
      <c r="BE16" s="606"/>
      <c r="BF16" s="607"/>
      <c r="BG16" s="608" t="s">
        <v>229</v>
      </c>
      <c r="BH16" s="609"/>
      <c r="BI16" s="609"/>
      <c r="BJ16" s="609"/>
      <c r="BK16" s="609"/>
      <c r="BL16" s="609"/>
      <c r="BM16" s="609"/>
      <c r="BN16" s="610"/>
      <c r="BO16" s="646" t="s">
        <v>131</v>
      </c>
      <c r="BP16" s="646"/>
      <c r="BQ16" s="646"/>
      <c r="BR16" s="646"/>
      <c r="BS16" s="647" t="s">
        <v>131</v>
      </c>
      <c r="BT16" s="647"/>
      <c r="BU16" s="647"/>
      <c r="BV16" s="647"/>
      <c r="BW16" s="647"/>
      <c r="BX16" s="647"/>
      <c r="BY16" s="647"/>
      <c r="BZ16" s="647"/>
      <c r="CA16" s="647"/>
      <c r="CB16" s="687"/>
      <c r="CD16" s="605" t="s">
        <v>265</v>
      </c>
      <c r="CE16" s="606"/>
      <c r="CF16" s="606"/>
      <c r="CG16" s="606"/>
      <c r="CH16" s="606"/>
      <c r="CI16" s="606"/>
      <c r="CJ16" s="606"/>
      <c r="CK16" s="606"/>
      <c r="CL16" s="606"/>
      <c r="CM16" s="606"/>
      <c r="CN16" s="606"/>
      <c r="CO16" s="606"/>
      <c r="CP16" s="606"/>
      <c r="CQ16" s="607"/>
      <c r="CR16" s="608" t="s">
        <v>229</v>
      </c>
      <c r="CS16" s="609"/>
      <c r="CT16" s="609"/>
      <c r="CU16" s="609"/>
      <c r="CV16" s="609"/>
      <c r="CW16" s="609"/>
      <c r="CX16" s="609"/>
      <c r="CY16" s="610"/>
      <c r="CZ16" s="646" t="s">
        <v>131</v>
      </c>
      <c r="DA16" s="646"/>
      <c r="DB16" s="646"/>
      <c r="DC16" s="646"/>
      <c r="DD16" s="614" t="s">
        <v>131</v>
      </c>
      <c r="DE16" s="609"/>
      <c r="DF16" s="609"/>
      <c r="DG16" s="609"/>
      <c r="DH16" s="609"/>
      <c r="DI16" s="609"/>
      <c r="DJ16" s="609"/>
      <c r="DK16" s="609"/>
      <c r="DL16" s="609"/>
      <c r="DM16" s="609"/>
      <c r="DN16" s="609"/>
      <c r="DO16" s="609"/>
      <c r="DP16" s="610"/>
      <c r="DQ16" s="614" t="s">
        <v>131</v>
      </c>
      <c r="DR16" s="609"/>
      <c r="DS16" s="609"/>
      <c r="DT16" s="609"/>
      <c r="DU16" s="609"/>
      <c r="DV16" s="609"/>
      <c r="DW16" s="609"/>
      <c r="DX16" s="609"/>
      <c r="DY16" s="609"/>
      <c r="DZ16" s="609"/>
      <c r="EA16" s="609"/>
      <c r="EB16" s="609"/>
      <c r="EC16" s="645"/>
    </row>
    <row r="17" spans="2:133" ht="11.25" customHeight="1" x14ac:dyDescent="0.2">
      <c r="B17" s="605" t="s">
        <v>266</v>
      </c>
      <c r="C17" s="606"/>
      <c r="D17" s="606"/>
      <c r="E17" s="606"/>
      <c r="F17" s="606"/>
      <c r="G17" s="606"/>
      <c r="H17" s="606"/>
      <c r="I17" s="606"/>
      <c r="J17" s="606"/>
      <c r="K17" s="606"/>
      <c r="L17" s="606"/>
      <c r="M17" s="606"/>
      <c r="N17" s="606"/>
      <c r="O17" s="606"/>
      <c r="P17" s="606"/>
      <c r="Q17" s="607"/>
      <c r="R17" s="608">
        <v>54615</v>
      </c>
      <c r="S17" s="609"/>
      <c r="T17" s="609"/>
      <c r="U17" s="609"/>
      <c r="V17" s="609"/>
      <c r="W17" s="609"/>
      <c r="X17" s="609"/>
      <c r="Y17" s="610"/>
      <c r="Z17" s="646">
        <v>0.9</v>
      </c>
      <c r="AA17" s="646"/>
      <c r="AB17" s="646"/>
      <c r="AC17" s="646"/>
      <c r="AD17" s="647">
        <v>54615</v>
      </c>
      <c r="AE17" s="647"/>
      <c r="AF17" s="647"/>
      <c r="AG17" s="647"/>
      <c r="AH17" s="647"/>
      <c r="AI17" s="647"/>
      <c r="AJ17" s="647"/>
      <c r="AK17" s="647"/>
      <c r="AL17" s="611">
        <v>1.4</v>
      </c>
      <c r="AM17" s="612"/>
      <c r="AN17" s="612"/>
      <c r="AO17" s="648"/>
      <c r="AP17" s="605" t="s">
        <v>267</v>
      </c>
      <c r="AQ17" s="606"/>
      <c r="AR17" s="606"/>
      <c r="AS17" s="606"/>
      <c r="AT17" s="606"/>
      <c r="AU17" s="606"/>
      <c r="AV17" s="606"/>
      <c r="AW17" s="606"/>
      <c r="AX17" s="606"/>
      <c r="AY17" s="606"/>
      <c r="AZ17" s="606"/>
      <c r="BA17" s="606"/>
      <c r="BB17" s="606"/>
      <c r="BC17" s="606"/>
      <c r="BD17" s="606"/>
      <c r="BE17" s="606"/>
      <c r="BF17" s="607"/>
      <c r="BG17" s="608" t="s">
        <v>131</v>
      </c>
      <c r="BH17" s="609"/>
      <c r="BI17" s="609"/>
      <c r="BJ17" s="609"/>
      <c r="BK17" s="609"/>
      <c r="BL17" s="609"/>
      <c r="BM17" s="609"/>
      <c r="BN17" s="610"/>
      <c r="BO17" s="646" t="s">
        <v>229</v>
      </c>
      <c r="BP17" s="646"/>
      <c r="BQ17" s="646"/>
      <c r="BR17" s="646"/>
      <c r="BS17" s="647" t="s">
        <v>131</v>
      </c>
      <c r="BT17" s="647"/>
      <c r="BU17" s="647"/>
      <c r="BV17" s="647"/>
      <c r="BW17" s="647"/>
      <c r="BX17" s="647"/>
      <c r="BY17" s="647"/>
      <c r="BZ17" s="647"/>
      <c r="CA17" s="647"/>
      <c r="CB17" s="687"/>
      <c r="CD17" s="605" t="s">
        <v>268</v>
      </c>
      <c r="CE17" s="606"/>
      <c r="CF17" s="606"/>
      <c r="CG17" s="606"/>
      <c r="CH17" s="606"/>
      <c r="CI17" s="606"/>
      <c r="CJ17" s="606"/>
      <c r="CK17" s="606"/>
      <c r="CL17" s="606"/>
      <c r="CM17" s="606"/>
      <c r="CN17" s="606"/>
      <c r="CO17" s="606"/>
      <c r="CP17" s="606"/>
      <c r="CQ17" s="607"/>
      <c r="CR17" s="608">
        <v>262307</v>
      </c>
      <c r="CS17" s="609"/>
      <c r="CT17" s="609"/>
      <c r="CU17" s="609"/>
      <c r="CV17" s="609"/>
      <c r="CW17" s="609"/>
      <c r="CX17" s="609"/>
      <c r="CY17" s="610"/>
      <c r="CZ17" s="646">
        <v>4.3</v>
      </c>
      <c r="DA17" s="646"/>
      <c r="DB17" s="646"/>
      <c r="DC17" s="646"/>
      <c r="DD17" s="614" t="s">
        <v>131</v>
      </c>
      <c r="DE17" s="609"/>
      <c r="DF17" s="609"/>
      <c r="DG17" s="609"/>
      <c r="DH17" s="609"/>
      <c r="DI17" s="609"/>
      <c r="DJ17" s="609"/>
      <c r="DK17" s="609"/>
      <c r="DL17" s="609"/>
      <c r="DM17" s="609"/>
      <c r="DN17" s="609"/>
      <c r="DO17" s="609"/>
      <c r="DP17" s="610"/>
      <c r="DQ17" s="614">
        <v>262307</v>
      </c>
      <c r="DR17" s="609"/>
      <c r="DS17" s="609"/>
      <c r="DT17" s="609"/>
      <c r="DU17" s="609"/>
      <c r="DV17" s="609"/>
      <c r="DW17" s="609"/>
      <c r="DX17" s="609"/>
      <c r="DY17" s="609"/>
      <c r="DZ17" s="609"/>
      <c r="EA17" s="609"/>
      <c r="EB17" s="609"/>
      <c r="EC17" s="645"/>
    </row>
    <row r="18" spans="2:133" ht="11.25" customHeight="1" x14ac:dyDescent="0.2">
      <c r="B18" s="605" t="s">
        <v>269</v>
      </c>
      <c r="C18" s="606"/>
      <c r="D18" s="606"/>
      <c r="E18" s="606"/>
      <c r="F18" s="606"/>
      <c r="G18" s="606"/>
      <c r="H18" s="606"/>
      <c r="I18" s="606"/>
      <c r="J18" s="606"/>
      <c r="K18" s="606"/>
      <c r="L18" s="606"/>
      <c r="M18" s="606"/>
      <c r="N18" s="606"/>
      <c r="O18" s="606"/>
      <c r="P18" s="606"/>
      <c r="Q18" s="607"/>
      <c r="R18" s="608">
        <v>6761</v>
      </c>
      <c r="S18" s="609"/>
      <c r="T18" s="609"/>
      <c r="U18" s="609"/>
      <c r="V18" s="609"/>
      <c r="W18" s="609"/>
      <c r="X18" s="609"/>
      <c r="Y18" s="610"/>
      <c r="Z18" s="646">
        <v>0.1</v>
      </c>
      <c r="AA18" s="646"/>
      <c r="AB18" s="646"/>
      <c r="AC18" s="646"/>
      <c r="AD18" s="647">
        <v>6761</v>
      </c>
      <c r="AE18" s="647"/>
      <c r="AF18" s="647"/>
      <c r="AG18" s="647"/>
      <c r="AH18" s="647"/>
      <c r="AI18" s="647"/>
      <c r="AJ18" s="647"/>
      <c r="AK18" s="647"/>
      <c r="AL18" s="611">
        <v>0.2</v>
      </c>
      <c r="AM18" s="612"/>
      <c r="AN18" s="612"/>
      <c r="AO18" s="648"/>
      <c r="AP18" s="605" t="s">
        <v>270</v>
      </c>
      <c r="AQ18" s="606"/>
      <c r="AR18" s="606"/>
      <c r="AS18" s="606"/>
      <c r="AT18" s="606"/>
      <c r="AU18" s="606"/>
      <c r="AV18" s="606"/>
      <c r="AW18" s="606"/>
      <c r="AX18" s="606"/>
      <c r="AY18" s="606"/>
      <c r="AZ18" s="606"/>
      <c r="BA18" s="606"/>
      <c r="BB18" s="606"/>
      <c r="BC18" s="606"/>
      <c r="BD18" s="606"/>
      <c r="BE18" s="606"/>
      <c r="BF18" s="607"/>
      <c r="BG18" s="608" t="s">
        <v>131</v>
      </c>
      <c r="BH18" s="609"/>
      <c r="BI18" s="609"/>
      <c r="BJ18" s="609"/>
      <c r="BK18" s="609"/>
      <c r="BL18" s="609"/>
      <c r="BM18" s="609"/>
      <c r="BN18" s="610"/>
      <c r="BO18" s="646" t="s">
        <v>131</v>
      </c>
      <c r="BP18" s="646"/>
      <c r="BQ18" s="646"/>
      <c r="BR18" s="646"/>
      <c r="BS18" s="647" t="s">
        <v>131</v>
      </c>
      <c r="BT18" s="647"/>
      <c r="BU18" s="647"/>
      <c r="BV18" s="647"/>
      <c r="BW18" s="647"/>
      <c r="BX18" s="647"/>
      <c r="BY18" s="647"/>
      <c r="BZ18" s="647"/>
      <c r="CA18" s="647"/>
      <c r="CB18" s="687"/>
      <c r="CD18" s="605" t="s">
        <v>271</v>
      </c>
      <c r="CE18" s="606"/>
      <c r="CF18" s="606"/>
      <c r="CG18" s="606"/>
      <c r="CH18" s="606"/>
      <c r="CI18" s="606"/>
      <c r="CJ18" s="606"/>
      <c r="CK18" s="606"/>
      <c r="CL18" s="606"/>
      <c r="CM18" s="606"/>
      <c r="CN18" s="606"/>
      <c r="CO18" s="606"/>
      <c r="CP18" s="606"/>
      <c r="CQ18" s="607"/>
      <c r="CR18" s="608" t="s">
        <v>229</v>
      </c>
      <c r="CS18" s="609"/>
      <c r="CT18" s="609"/>
      <c r="CU18" s="609"/>
      <c r="CV18" s="609"/>
      <c r="CW18" s="609"/>
      <c r="CX18" s="609"/>
      <c r="CY18" s="610"/>
      <c r="CZ18" s="646" t="s">
        <v>131</v>
      </c>
      <c r="DA18" s="646"/>
      <c r="DB18" s="646"/>
      <c r="DC18" s="646"/>
      <c r="DD18" s="614" t="s">
        <v>229</v>
      </c>
      <c r="DE18" s="609"/>
      <c r="DF18" s="609"/>
      <c r="DG18" s="609"/>
      <c r="DH18" s="609"/>
      <c r="DI18" s="609"/>
      <c r="DJ18" s="609"/>
      <c r="DK18" s="609"/>
      <c r="DL18" s="609"/>
      <c r="DM18" s="609"/>
      <c r="DN18" s="609"/>
      <c r="DO18" s="609"/>
      <c r="DP18" s="610"/>
      <c r="DQ18" s="614" t="s">
        <v>131</v>
      </c>
      <c r="DR18" s="609"/>
      <c r="DS18" s="609"/>
      <c r="DT18" s="609"/>
      <c r="DU18" s="609"/>
      <c r="DV18" s="609"/>
      <c r="DW18" s="609"/>
      <c r="DX18" s="609"/>
      <c r="DY18" s="609"/>
      <c r="DZ18" s="609"/>
      <c r="EA18" s="609"/>
      <c r="EB18" s="609"/>
      <c r="EC18" s="645"/>
    </row>
    <row r="19" spans="2:133" ht="11.25" customHeight="1" x14ac:dyDescent="0.2">
      <c r="B19" s="605" t="s">
        <v>272</v>
      </c>
      <c r="C19" s="606"/>
      <c r="D19" s="606"/>
      <c r="E19" s="606"/>
      <c r="F19" s="606"/>
      <c r="G19" s="606"/>
      <c r="H19" s="606"/>
      <c r="I19" s="606"/>
      <c r="J19" s="606"/>
      <c r="K19" s="606"/>
      <c r="L19" s="606"/>
      <c r="M19" s="606"/>
      <c r="N19" s="606"/>
      <c r="O19" s="606"/>
      <c r="P19" s="606"/>
      <c r="Q19" s="607"/>
      <c r="R19" s="608">
        <v>4142</v>
      </c>
      <c r="S19" s="609"/>
      <c r="T19" s="609"/>
      <c r="U19" s="609"/>
      <c r="V19" s="609"/>
      <c r="W19" s="609"/>
      <c r="X19" s="609"/>
      <c r="Y19" s="610"/>
      <c r="Z19" s="646">
        <v>0.1</v>
      </c>
      <c r="AA19" s="646"/>
      <c r="AB19" s="646"/>
      <c r="AC19" s="646"/>
      <c r="AD19" s="647">
        <v>4142</v>
      </c>
      <c r="AE19" s="647"/>
      <c r="AF19" s="647"/>
      <c r="AG19" s="647"/>
      <c r="AH19" s="647"/>
      <c r="AI19" s="647"/>
      <c r="AJ19" s="647"/>
      <c r="AK19" s="647"/>
      <c r="AL19" s="611">
        <v>0.1</v>
      </c>
      <c r="AM19" s="612"/>
      <c r="AN19" s="612"/>
      <c r="AO19" s="648"/>
      <c r="AP19" s="605" t="s">
        <v>273</v>
      </c>
      <c r="AQ19" s="606"/>
      <c r="AR19" s="606"/>
      <c r="AS19" s="606"/>
      <c r="AT19" s="606"/>
      <c r="AU19" s="606"/>
      <c r="AV19" s="606"/>
      <c r="AW19" s="606"/>
      <c r="AX19" s="606"/>
      <c r="AY19" s="606"/>
      <c r="AZ19" s="606"/>
      <c r="BA19" s="606"/>
      <c r="BB19" s="606"/>
      <c r="BC19" s="606"/>
      <c r="BD19" s="606"/>
      <c r="BE19" s="606"/>
      <c r="BF19" s="607"/>
      <c r="BG19" s="608" t="s">
        <v>131</v>
      </c>
      <c r="BH19" s="609"/>
      <c r="BI19" s="609"/>
      <c r="BJ19" s="609"/>
      <c r="BK19" s="609"/>
      <c r="BL19" s="609"/>
      <c r="BM19" s="609"/>
      <c r="BN19" s="610"/>
      <c r="BO19" s="646" t="s">
        <v>131</v>
      </c>
      <c r="BP19" s="646"/>
      <c r="BQ19" s="646"/>
      <c r="BR19" s="646"/>
      <c r="BS19" s="647" t="s">
        <v>131</v>
      </c>
      <c r="BT19" s="647"/>
      <c r="BU19" s="647"/>
      <c r="BV19" s="647"/>
      <c r="BW19" s="647"/>
      <c r="BX19" s="647"/>
      <c r="BY19" s="647"/>
      <c r="BZ19" s="647"/>
      <c r="CA19" s="647"/>
      <c r="CB19" s="687"/>
      <c r="CD19" s="605" t="s">
        <v>274</v>
      </c>
      <c r="CE19" s="606"/>
      <c r="CF19" s="606"/>
      <c r="CG19" s="606"/>
      <c r="CH19" s="606"/>
      <c r="CI19" s="606"/>
      <c r="CJ19" s="606"/>
      <c r="CK19" s="606"/>
      <c r="CL19" s="606"/>
      <c r="CM19" s="606"/>
      <c r="CN19" s="606"/>
      <c r="CO19" s="606"/>
      <c r="CP19" s="606"/>
      <c r="CQ19" s="607"/>
      <c r="CR19" s="608" t="s">
        <v>131</v>
      </c>
      <c r="CS19" s="609"/>
      <c r="CT19" s="609"/>
      <c r="CU19" s="609"/>
      <c r="CV19" s="609"/>
      <c r="CW19" s="609"/>
      <c r="CX19" s="609"/>
      <c r="CY19" s="610"/>
      <c r="CZ19" s="646" t="s">
        <v>229</v>
      </c>
      <c r="DA19" s="646"/>
      <c r="DB19" s="646"/>
      <c r="DC19" s="646"/>
      <c r="DD19" s="614" t="s">
        <v>131</v>
      </c>
      <c r="DE19" s="609"/>
      <c r="DF19" s="609"/>
      <c r="DG19" s="609"/>
      <c r="DH19" s="609"/>
      <c r="DI19" s="609"/>
      <c r="DJ19" s="609"/>
      <c r="DK19" s="609"/>
      <c r="DL19" s="609"/>
      <c r="DM19" s="609"/>
      <c r="DN19" s="609"/>
      <c r="DO19" s="609"/>
      <c r="DP19" s="610"/>
      <c r="DQ19" s="614" t="s">
        <v>229</v>
      </c>
      <c r="DR19" s="609"/>
      <c r="DS19" s="609"/>
      <c r="DT19" s="609"/>
      <c r="DU19" s="609"/>
      <c r="DV19" s="609"/>
      <c r="DW19" s="609"/>
      <c r="DX19" s="609"/>
      <c r="DY19" s="609"/>
      <c r="DZ19" s="609"/>
      <c r="EA19" s="609"/>
      <c r="EB19" s="609"/>
      <c r="EC19" s="645"/>
    </row>
    <row r="20" spans="2:133" ht="11.25" customHeight="1" x14ac:dyDescent="0.2">
      <c r="B20" s="675" t="s">
        <v>275</v>
      </c>
      <c r="C20" s="676"/>
      <c r="D20" s="676"/>
      <c r="E20" s="676"/>
      <c r="F20" s="676"/>
      <c r="G20" s="676"/>
      <c r="H20" s="676"/>
      <c r="I20" s="676"/>
      <c r="J20" s="676"/>
      <c r="K20" s="676"/>
      <c r="L20" s="676"/>
      <c r="M20" s="676"/>
      <c r="N20" s="676"/>
      <c r="O20" s="676"/>
      <c r="P20" s="676"/>
      <c r="Q20" s="677"/>
      <c r="R20" s="608">
        <v>2619</v>
      </c>
      <c r="S20" s="609"/>
      <c r="T20" s="609"/>
      <c r="U20" s="609"/>
      <c r="V20" s="609"/>
      <c r="W20" s="609"/>
      <c r="X20" s="609"/>
      <c r="Y20" s="610"/>
      <c r="Z20" s="646">
        <v>0</v>
      </c>
      <c r="AA20" s="646"/>
      <c r="AB20" s="646"/>
      <c r="AC20" s="646"/>
      <c r="AD20" s="647">
        <v>2619</v>
      </c>
      <c r="AE20" s="647"/>
      <c r="AF20" s="647"/>
      <c r="AG20" s="647"/>
      <c r="AH20" s="647"/>
      <c r="AI20" s="647"/>
      <c r="AJ20" s="647"/>
      <c r="AK20" s="647"/>
      <c r="AL20" s="611">
        <v>0.1</v>
      </c>
      <c r="AM20" s="612"/>
      <c r="AN20" s="612"/>
      <c r="AO20" s="648"/>
      <c r="AP20" s="605" t="s">
        <v>276</v>
      </c>
      <c r="AQ20" s="606"/>
      <c r="AR20" s="606"/>
      <c r="AS20" s="606"/>
      <c r="AT20" s="606"/>
      <c r="AU20" s="606"/>
      <c r="AV20" s="606"/>
      <c r="AW20" s="606"/>
      <c r="AX20" s="606"/>
      <c r="AY20" s="606"/>
      <c r="AZ20" s="606"/>
      <c r="BA20" s="606"/>
      <c r="BB20" s="606"/>
      <c r="BC20" s="606"/>
      <c r="BD20" s="606"/>
      <c r="BE20" s="606"/>
      <c r="BF20" s="607"/>
      <c r="BG20" s="608" t="s">
        <v>131</v>
      </c>
      <c r="BH20" s="609"/>
      <c r="BI20" s="609"/>
      <c r="BJ20" s="609"/>
      <c r="BK20" s="609"/>
      <c r="BL20" s="609"/>
      <c r="BM20" s="609"/>
      <c r="BN20" s="610"/>
      <c r="BO20" s="646" t="s">
        <v>131</v>
      </c>
      <c r="BP20" s="646"/>
      <c r="BQ20" s="646"/>
      <c r="BR20" s="646"/>
      <c r="BS20" s="647" t="s">
        <v>229</v>
      </c>
      <c r="BT20" s="647"/>
      <c r="BU20" s="647"/>
      <c r="BV20" s="647"/>
      <c r="BW20" s="647"/>
      <c r="BX20" s="647"/>
      <c r="BY20" s="647"/>
      <c r="BZ20" s="647"/>
      <c r="CA20" s="647"/>
      <c r="CB20" s="687"/>
      <c r="CD20" s="605" t="s">
        <v>277</v>
      </c>
      <c r="CE20" s="606"/>
      <c r="CF20" s="606"/>
      <c r="CG20" s="606"/>
      <c r="CH20" s="606"/>
      <c r="CI20" s="606"/>
      <c r="CJ20" s="606"/>
      <c r="CK20" s="606"/>
      <c r="CL20" s="606"/>
      <c r="CM20" s="606"/>
      <c r="CN20" s="606"/>
      <c r="CO20" s="606"/>
      <c r="CP20" s="606"/>
      <c r="CQ20" s="607"/>
      <c r="CR20" s="608">
        <v>6080601</v>
      </c>
      <c r="CS20" s="609"/>
      <c r="CT20" s="609"/>
      <c r="CU20" s="609"/>
      <c r="CV20" s="609"/>
      <c r="CW20" s="609"/>
      <c r="CX20" s="609"/>
      <c r="CY20" s="610"/>
      <c r="CZ20" s="646">
        <v>100</v>
      </c>
      <c r="DA20" s="646"/>
      <c r="DB20" s="646"/>
      <c r="DC20" s="646"/>
      <c r="DD20" s="614">
        <v>480886</v>
      </c>
      <c r="DE20" s="609"/>
      <c r="DF20" s="609"/>
      <c r="DG20" s="609"/>
      <c r="DH20" s="609"/>
      <c r="DI20" s="609"/>
      <c r="DJ20" s="609"/>
      <c r="DK20" s="609"/>
      <c r="DL20" s="609"/>
      <c r="DM20" s="609"/>
      <c r="DN20" s="609"/>
      <c r="DO20" s="609"/>
      <c r="DP20" s="610"/>
      <c r="DQ20" s="614">
        <v>4212632</v>
      </c>
      <c r="DR20" s="609"/>
      <c r="DS20" s="609"/>
      <c r="DT20" s="609"/>
      <c r="DU20" s="609"/>
      <c r="DV20" s="609"/>
      <c r="DW20" s="609"/>
      <c r="DX20" s="609"/>
      <c r="DY20" s="609"/>
      <c r="DZ20" s="609"/>
      <c r="EA20" s="609"/>
      <c r="EB20" s="609"/>
      <c r="EC20" s="645"/>
    </row>
    <row r="21" spans="2:133" ht="11.25" customHeight="1" x14ac:dyDescent="0.2">
      <c r="B21" s="605" t="s">
        <v>278</v>
      </c>
      <c r="C21" s="606"/>
      <c r="D21" s="606"/>
      <c r="E21" s="606"/>
      <c r="F21" s="606"/>
      <c r="G21" s="606"/>
      <c r="H21" s="606"/>
      <c r="I21" s="606"/>
      <c r="J21" s="606"/>
      <c r="K21" s="606"/>
      <c r="L21" s="606"/>
      <c r="M21" s="606"/>
      <c r="N21" s="606"/>
      <c r="O21" s="606"/>
      <c r="P21" s="606"/>
      <c r="Q21" s="607"/>
      <c r="R21" s="608">
        <v>59713</v>
      </c>
      <c r="S21" s="609"/>
      <c r="T21" s="609"/>
      <c r="U21" s="609"/>
      <c r="V21" s="609"/>
      <c r="W21" s="609"/>
      <c r="X21" s="609"/>
      <c r="Y21" s="610"/>
      <c r="Z21" s="646">
        <v>0.9</v>
      </c>
      <c r="AA21" s="646"/>
      <c r="AB21" s="646"/>
      <c r="AC21" s="646"/>
      <c r="AD21" s="647" t="s">
        <v>229</v>
      </c>
      <c r="AE21" s="647"/>
      <c r="AF21" s="647"/>
      <c r="AG21" s="647"/>
      <c r="AH21" s="647"/>
      <c r="AI21" s="647"/>
      <c r="AJ21" s="647"/>
      <c r="AK21" s="647"/>
      <c r="AL21" s="611" t="s">
        <v>131</v>
      </c>
      <c r="AM21" s="612"/>
      <c r="AN21" s="612"/>
      <c r="AO21" s="648"/>
      <c r="AP21" s="605" t="s">
        <v>279</v>
      </c>
      <c r="AQ21" s="685"/>
      <c r="AR21" s="685"/>
      <c r="AS21" s="685"/>
      <c r="AT21" s="685"/>
      <c r="AU21" s="685"/>
      <c r="AV21" s="685"/>
      <c r="AW21" s="685"/>
      <c r="AX21" s="685"/>
      <c r="AY21" s="685"/>
      <c r="AZ21" s="685"/>
      <c r="BA21" s="685"/>
      <c r="BB21" s="685"/>
      <c r="BC21" s="685"/>
      <c r="BD21" s="685"/>
      <c r="BE21" s="685"/>
      <c r="BF21" s="686"/>
      <c r="BG21" s="608" t="s">
        <v>131</v>
      </c>
      <c r="BH21" s="609"/>
      <c r="BI21" s="609"/>
      <c r="BJ21" s="609"/>
      <c r="BK21" s="609"/>
      <c r="BL21" s="609"/>
      <c r="BM21" s="609"/>
      <c r="BN21" s="610"/>
      <c r="BO21" s="646" t="s">
        <v>131</v>
      </c>
      <c r="BP21" s="646"/>
      <c r="BQ21" s="646"/>
      <c r="BR21" s="646"/>
      <c r="BS21" s="647" t="s">
        <v>131</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280</v>
      </c>
      <c r="C22" s="606"/>
      <c r="D22" s="606"/>
      <c r="E22" s="606"/>
      <c r="F22" s="606"/>
      <c r="G22" s="606"/>
      <c r="H22" s="606"/>
      <c r="I22" s="606"/>
      <c r="J22" s="606"/>
      <c r="K22" s="606"/>
      <c r="L22" s="606"/>
      <c r="M22" s="606"/>
      <c r="N22" s="606"/>
      <c r="O22" s="606"/>
      <c r="P22" s="606"/>
      <c r="Q22" s="607"/>
      <c r="R22" s="608" t="s">
        <v>132</v>
      </c>
      <c r="S22" s="609"/>
      <c r="T22" s="609"/>
      <c r="U22" s="609"/>
      <c r="V22" s="609"/>
      <c r="W22" s="609"/>
      <c r="X22" s="609"/>
      <c r="Y22" s="610"/>
      <c r="Z22" s="646" t="s">
        <v>131</v>
      </c>
      <c r="AA22" s="646"/>
      <c r="AB22" s="646"/>
      <c r="AC22" s="646"/>
      <c r="AD22" s="647" t="s">
        <v>229</v>
      </c>
      <c r="AE22" s="647"/>
      <c r="AF22" s="647"/>
      <c r="AG22" s="647"/>
      <c r="AH22" s="647"/>
      <c r="AI22" s="647"/>
      <c r="AJ22" s="647"/>
      <c r="AK22" s="647"/>
      <c r="AL22" s="611" t="s">
        <v>229</v>
      </c>
      <c r="AM22" s="612"/>
      <c r="AN22" s="612"/>
      <c r="AO22" s="648"/>
      <c r="AP22" s="605" t="s">
        <v>281</v>
      </c>
      <c r="AQ22" s="685"/>
      <c r="AR22" s="685"/>
      <c r="AS22" s="685"/>
      <c r="AT22" s="685"/>
      <c r="AU22" s="685"/>
      <c r="AV22" s="685"/>
      <c r="AW22" s="685"/>
      <c r="AX22" s="685"/>
      <c r="AY22" s="685"/>
      <c r="AZ22" s="685"/>
      <c r="BA22" s="685"/>
      <c r="BB22" s="685"/>
      <c r="BC22" s="685"/>
      <c r="BD22" s="685"/>
      <c r="BE22" s="685"/>
      <c r="BF22" s="686"/>
      <c r="BG22" s="608" t="s">
        <v>131</v>
      </c>
      <c r="BH22" s="609"/>
      <c r="BI22" s="609"/>
      <c r="BJ22" s="609"/>
      <c r="BK22" s="609"/>
      <c r="BL22" s="609"/>
      <c r="BM22" s="609"/>
      <c r="BN22" s="610"/>
      <c r="BO22" s="646" t="s">
        <v>131</v>
      </c>
      <c r="BP22" s="646"/>
      <c r="BQ22" s="646"/>
      <c r="BR22" s="646"/>
      <c r="BS22" s="647" t="s">
        <v>131</v>
      </c>
      <c r="BT22" s="647"/>
      <c r="BU22" s="647"/>
      <c r="BV22" s="647"/>
      <c r="BW22" s="647"/>
      <c r="BX22" s="647"/>
      <c r="BY22" s="647"/>
      <c r="BZ22" s="647"/>
      <c r="CA22" s="647"/>
      <c r="CB22" s="687"/>
      <c r="CD22" s="660" t="s">
        <v>282</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2">
      <c r="B23" s="605" t="s">
        <v>283</v>
      </c>
      <c r="C23" s="606"/>
      <c r="D23" s="606"/>
      <c r="E23" s="606"/>
      <c r="F23" s="606"/>
      <c r="G23" s="606"/>
      <c r="H23" s="606"/>
      <c r="I23" s="606"/>
      <c r="J23" s="606"/>
      <c r="K23" s="606"/>
      <c r="L23" s="606"/>
      <c r="M23" s="606"/>
      <c r="N23" s="606"/>
      <c r="O23" s="606"/>
      <c r="P23" s="606"/>
      <c r="Q23" s="607"/>
      <c r="R23" s="608">
        <v>59698</v>
      </c>
      <c r="S23" s="609"/>
      <c r="T23" s="609"/>
      <c r="U23" s="609"/>
      <c r="V23" s="609"/>
      <c r="W23" s="609"/>
      <c r="X23" s="609"/>
      <c r="Y23" s="610"/>
      <c r="Z23" s="646">
        <v>0.9</v>
      </c>
      <c r="AA23" s="646"/>
      <c r="AB23" s="646"/>
      <c r="AC23" s="646"/>
      <c r="AD23" s="647" t="s">
        <v>131</v>
      </c>
      <c r="AE23" s="647"/>
      <c r="AF23" s="647"/>
      <c r="AG23" s="647"/>
      <c r="AH23" s="647"/>
      <c r="AI23" s="647"/>
      <c r="AJ23" s="647"/>
      <c r="AK23" s="647"/>
      <c r="AL23" s="611" t="s">
        <v>132</v>
      </c>
      <c r="AM23" s="612"/>
      <c r="AN23" s="612"/>
      <c r="AO23" s="648"/>
      <c r="AP23" s="605" t="s">
        <v>284</v>
      </c>
      <c r="AQ23" s="685"/>
      <c r="AR23" s="685"/>
      <c r="AS23" s="685"/>
      <c r="AT23" s="685"/>
      <c r="AU23" s="685"/>
      <c r="AV23" s="685"/>
      <c r="AW23" s="685"/>
      <c r="AX23" s="685"/>
      <c r="AY23" s="685"/>
      <c r="AZ23" s="685"/>
      <c r="BA23" s="685"/>
      <c r="BB23" s="685"/>
      <c r="BC23" s="685"/>
      <c r="BD23" s="685"/>
      <c r="BE23" s="685"/>
      <c r="BF23" s="686"/>
      <c r="BG23" s="608" t="s">
        <v>131</v>
      </c>
      <c r="BH23" s="609"/>
      <c r="BI23" s="609"/>
      <c r="BJ23" s="609"/>
      <c r="BK23" s="609"/>
      <c r="BL23" s="609"/>
      <c r="BM23" s="609"/>
      <c r="BN23" s="610"/>
      <c r="BO23" s="646" t="s">
        <v>131</v>
      </c>
      <c r="BP23" s="646"/>
      <c r="BQ23" s="646"/>
      <c r="BR23" s="646"/>
      <c r="BS23" s="647" t="s">
        <v>132</v>
      </c>
      <c r="BT23" s="647"/>
      <c r="BU23" s="647"/>
      <c r="BV23" s="647"/>
      <c r="BW23" s="647"/>
      <c r="BX23" s="647"/>
      <c r="BY23" s="647"/>
      <c r="BZ23" s="647"/>
      <c r="CA23" s="647"/>
      <c r="CB23" s="687"/>
      <c r="CD23" s="660" t="s">
        <v>223</v>
      </c>
      <c r="CE23" s="661"/>
      <c r="CF23" s="661"/>
      <c r="CG23" s="661"/>
      <c r="CH23" s="661"/>
      <c r="CI23" s="661"/>
      <c r="CJ23" s="661"/>
      <c r="CK23" s="661"/>
      <c r="CL23" s="661"/>
      <c r="CM23" s="661"/>
      <c r="CN23" s="661"/>
      <c r="CO23" s="661"/>
      <c r="CP23" s="661"/>
      <c r="CQ23" s="662"/>
      <c r="CR23" s="660" t="s">
        <v>285</v>
      </c>
      <c r="CS23" s="661"/>
      <c r="CT23" s="661"/>
      <c r="CU23" s="661"/>
      <c r="CV23" s="661"/>
      <c r="CW23" s="661"/>
      <c r="CX23" s="661"/>
      <c r="CY23" s="662"/>
      <c r="CZ23" s="660" t="s">
        <v>286</v>
      </c>
      <c r="DA23" s="661"/>
      <c r="DB23" s="661"/>
      <c r="DC23" s="662"/>
      <c r="DD23" s="660" t="s">
        <v>287</v>
      </c>
      <c r="DE23" s="661"/>
      <c r="DF23" s="661"/>
      <c r="DG23" s="661"/>
      <c r="DH23" s="661"/>
      <c r="DI23" s="661"/>
      <c r="DJ23" s="661"/>
      <c r="DK23" s="662"/>
      <c r="DL23" s="698" t="s">
        <v>288</v>
      </c>
      <c r="DM23" s="699"/>
      <c r="DN23" s="699"/>
      <c r="DO23" s="699"/>
      <c r="DP23" s="699"/>
      <c r="DQ23" s="699"/>
      <c r="DR23" s="699"/>
      <c r="DS23" s="699"/>
      <c r="DT23" s="699"/>
      <c r="DU23" s="699"/>
      <c r="DV23" s="700"/>
      <c r="DW23" s="660" t="s">
        <v>289</v>
      </c>
      <c r="DX23" s="661"/>
      <c r="DY23" s="661"/>
      <c r="DZ23" s="661"/>
      <c r="EA23" s="661"/>
      <c r="EB23" s="661"/>
      <c r="EC23" s="662"/>
    </row>
    <row r="24" spans="2:133" ht="11.25" customHeight="1" x14ac:dyDescent="0.2">
      <c r="B24" s="605" t="s">
        <v>290</v>
      </c>
      <c r="C24" s="606"/>
      <c r="D24" s="606"/>
      <c r="E24" s="606"/>
      <c r="F24" s="606"/>
      <c r="G24" s="606"/>
      <c r="H24" s="606"/>
      <c r="I24" s="606"/>
      <c r="J24" s="606"/>
      <c r="K24" s="606"/>
      <c r="L24" s="606"/>
      <c r="M24" s="606"/>
      <c r="N24" s="606"/>
      <c r="O24" s="606"/>
      <c r="P24" s="606"/>
      <c r="Q24" s="607"/>
      <c r="R24" s="608">
        <v>15</v>
      </c>
      <c r="S24" s="609"/>
      <c r="T24" s="609"/>
      <c r="U24" s="609"/>
      <c r="V24" s="609"/>
      <c r="W24" s="609"/>
      <c r="X24" s="609"/>
      <c r="Y24" s="610"/>
      <c r="Z24" s="646">
        <v>0</v>
      </c>
      <c r="AA24" s="646"/>
      <c r="AB24" s="646"/>
      <c r="AC24" s="646"/>
      <c r="AD24" s="647" t="s">
        <v>131</v>
      </c>
      <c r="AE24" s="647"/>
      <c r="AF24" s="647"/>
      <c r="AG24" s="647"/>
      <c r="AH24" s="647"/>
      <c r="AI24" s="647"/>
      <c r="AJ24" s="647"/>
      <c r="AK24" s="647"/>
      <c r="AL24" s="611" t="s">
        <v>131</v>
      </c>
      <c r="AM24" s="612"/>
      <c r="AN24" s="612"/>
      <c r="AO24" s="648"/>
      <c r="AP24" s="605" t="s">
        <v>291</v>
      </c>
      <c r="AQ24" s="685"/>
      <c r="AR24" s="685"/>
      <c r="AS24" s="685"/>
      <c r="AT24" s="685"/>
      <c r="AU24" s="685"/>
      <c r="AV24" s="685"/>
      <c r="AW24" s="685"/>
      <c r="AX24" s="685"/>
      <c r="AY24" s="685"/>
      <c r="AZ24" s="685"/>
      <c r="BA24" s="685"/>
      <c r="BB24" s="685"/>
      <c r="BC24" s="685"/>
      <c r="BD24" s="685"/>
      <c r="BE24" s="685"/>
      <c r="BF24" s="686"/>
      <c r="BG24" s="608" t="s">
        <v>131</v>
      </c>
      <c r="BH24" s="609"/>
      <c r="BI24" s="609"/>
      <c r="BJ24" s="609"/>
      <c r="BK24" s="609"/>
      <c r="BL24" s="609"/>
      <c r="BM24" s="609"/>
      <c r="BN24" s="610"/>
      <c r="BO24" s="646" t="s">
        <v>131</v>
      </c>
      <c r="BP24" s="646"/>
      <c r="BQ24" s="646"/>
      <c r="BR24" s="646"/>
      <c r="BS24" s="647" t="s">
        <v>131</v>
      </c>
      <c r="BT24" s="647"/>
      <c r="BU24" s="647"/>
      <c r="BV24" s="647"/>
      <c r="BW24" s="647"/>
      <c r="BX24" s="647"/>
      <c r="BY24" s="647"/>
      <c r="BZ24" s="647"/>
      <c r="CA24" s="647"/>
      <c r="CB24" s="687"/>
      <c r="CD24" s="666" t="s">
        <v>292</v>
      </c>
      <c r="CE24" s="667"/>
      <c r="CF24" s="667"/>
      <c r="CG24" s="667"/>
      <c r="CH24" s="667"/>
      <c r="CI24" s="667"/>
      <c r="CJ24" s="667"/>
      <c r="CK24" s="667"/>
      <c r="CL24" s="667"/>
      <c r="CM24" s="667"/>
      <c r="CN24" s="667"/>
      <c r="CO24" s="667"/>
      <c r="CP24" s="667"/>
      <c r="CQ24" s="668"/>
      <c r="CR24" s="663">
        <v>1742671</v>
      </c>
      <c r="CS24" s="664"/>
      <c r="CT24" s="664"/>
      <c r="CU24" s="664"/>
      <c r="CV24" s="664"/>
      <c r="CW24" s="664"/>
      <c r="CX24" s="664"/>
      <c r="CY24" s="689"/>
      <c r="CZ24" s="690">
        <v>28.7</v>
      </c>
      <c r="DA24" s="672"/>
      <c r="DB24" s="672"/>
      <c r="DC24" s="692"/>
      <c r="DD24" s="688">
        <v>1407380</v>
      </c>
      <c r="DE24" s="664"/>
      <c r="DF24" s="664"/>
      <c r="DG24" s="664"/>
      <c r="DH24" s="664"/>
      <c r="DI24" s="664"/>
      <c r="DJ24" s="664"/>
      <c r="DK24" s="689"/>
      <c r="DL24" s="688">
        <v>1404745</v>
      </c>
      <c r="DM24" s="664"/>
      <c r="DN24" s="664"/>
      <c r="DO24" s="664"/>
      <c r="DP24" s="664"/>
      <c r="DQ24" s="664"/>
      <c r="DR24" s="664"/>
      <c r="DS24" s="664"/>
      <c r="DT24" s="664"/>
      <c r="DU24" s="664"/>
      <c r="DV24" s="689"/>
      <c r="DW24" s="690">
        <v>35.799999999999997</v>
      </c>
      <c r="DX24" s="672"/>
      <c r="DY24" s="672"/>
      <c r="DZ24" s="672"/>
      <c r="EA24" s="672"/>
      <c r="EB24" s="672"/>
      <c r="EC24" s="691"/>
    </row>
    <row r="25" spans="2:133" ht="11.25" customHeight="1" x14ac:dyDescent="0.2">
      <c r="B25" s="605" t="s">
        <v>293</v>
      </c>
      <c r="C25" s="606"/>
      <c r="D25" s="606"/>
      <c r="E25" s="606"/>
      <c r="F25" s="606"/>
      <c r="G25" s="606"/>
      <c r="H25" s="606"/>
      <c r="I25" s="606"/>
      <c r="J25" s="606"/>
      <c r="K25" s="606"/>
      <c r="L25" s="606"/>
      <c r="M25" s="606"/>
      <c r="N25" s="606"/>
      <c r="O25" s="606"/>
      <c r="P25" s="606"/>
      <c r="Q25" s="607"/>
      <c r="R25" s="608">
        <v>3618278</v>
      </c>
      <c r="S25" s="609"/>
      <c r="T25" s="609"/>
      <c r="U25" s="609"/>
      <c r="V25" s="609"/>
      <c r="W25" s="609"/>
      <c r="X25" s="609"/>
      <c r="Y25" s="610"/>
      <c r="Z25" s="646">
        <v>56.5</v>
      </c>
      <c r="AA25" s="646"/>
      <c r="AB25" s="646"/>
      <c r="AC25" s="646"/>
      <c r="AD25" s="647">
        <v>3558565</v>
      </c>
      <c r="AE25" s="647"/>
      <c r="AF25" s="647"/>
      <c r="AG25" s="647"/>
      <c r="AH25" s="647"/>
      <c r="AI25" s="647"/>
      <c r="AJ25" s="647"/>
      <c r="AK25" s="647"/>
      <c r="AL25" s="611">
        <v>90.8</v>
      </c>
      <c r="AM25" s="612"/>
      <c r="AN25" s="612"/>
      <c r="AO25" s="648"/>
      <c r="AP25" s="605" t="s">
        <v>294</v>
      </c>
      <c r="AQ25" s="685"/>
      <c r="AR25" s="685"/>
      <c r="AS25" s="685"/>
      <c r="AT25" s="685"/>
      <c r="AU25" s="685"/>
      <c r="AV25" s="685"/>
      <c r="AW25" s="685"/>
      <c r="AX25" s="685"/>
      <c r="AY25" s="685"/>
      <c r="AZ25" s="685"/>
      <c r="BA25" s="685"/>
      <c r="BB25" s="685"/>
      <c r="BC25" s="685"/>
      <c r="BD25" s="685"/>
      <c r="BE25" s="685"/>
      <c r="BF25" s="686"/>
      <c r="BG25" s="608" t="s">
        <v>131</v>
      </c>
      <c r="BH25" s="609"/>
      <c r="BI25" s="609"/>
      <c r="BJ25" s="609"/>
      <c r="BK25" s="609"/>
      <c r="BL25" s="609"/>
      <c r="BM25" s="609"/>
      <c r="BN25" s="610"/>
      <c r="BO25" s="646" t="s">
        <v>131</v>
      </c>
      <c r="BP25" s="646"/>
      <c r="BQ25" s="646"/>
      <c r="BR25" s="646"/>
      <c r="BS25" s="647" t="s">
        <v>131</v>
      </c>
      <c r="BT25" s="647"/>
      <c r="BU25" s="647"/>
      <c r="BV25" s="647"/>
      <c r="BW25" s="647"/>
      <c r="BX25" s="647"/>
      <c r="BY25" s="647"/>
      <c r="BZ25" s="647"/>
      <c r="CA25" s="647"/>
      <c r="CB25" s="687"/>
      <c r="CD25" s="605" t="s">
        <v>295</v>
      </c>
      <c r="CE25" s="606"/>
      <c r="CF25" s="606"/>
      <c r="CG25" s="606"/>
      <c r="CH25" s="606"/>
      <c r="CI25" s="606"/>
      <c r="CJ25" s="606"/>
      <c r="CK25" s="606"/>
      <c r="CL25" s="606"/>
      <c r="CM25" s="606"/>
      <c r="CN25" s="606"/>
      <c r="CO25" s="606"/>
      <c r="CP25" s="606"/>
      <c r="CQ25" s="607"/>
      <c r="CR25" s="608">
        <v>1083225</v>
      </c>
      <c r="CS25" s="621"/>
      <c r="CT25" s="621"/>
      <c r="CU25" s="621"/>
      <c r="CV25" s="621"/>
      <c r="CW25" s="621"/>
      <c r="CX25" s="621"/>
      <c r="CY25" s="622"/>
      <c r="CZ25" s="611">
        <v>17.8</v>
      </c>
      <c r="DA25" s="623"/>
      <c r="DB25" s="623"/>
      <c r="DC25" s="624"/>
      <c r="DD25" s="614">
        <v>1016426</v>
      </c>
      <c r="DE25" s="621"/>
      <c r="DF25" s="621"/>
      <c r="DG25" s="621"/>
      <c r="DH25" s="621"/>
      <c r="DI25" s="621"/>
      <c r="DJ25" s="621"/>
      <c r="DK25" s="622"/>
      <c r="DL25" s="614">
        <v>1014926</v>
      </c>
      <c r="DM25" s="621"/>
      <c r="DN25" s="621"/>
      <c r="DO25" s="621"/>
      <c r="DP25" s="621"/>
      <c r="DQ25" s="621"/>
      <c r="DR25" s="621"/>
      <c r="DS25" s="621"/>
      <c r="DT25" s="621"/>
      <c r="DU25" s="621"/>
      <c r="DV25" s="622"/>
      <c r="DW25" s="611">
        <v>25.9</v>
      </c>
      <c r="DX25" s="623"/>
      <c r="DY25" s="623"/>
      <c r="DZ25" s="623"/>
      <c r="EA25" s="623"/>
      <c r="EB25" s="623"/>
      <c r="EC25" s="635"/>
    </row>
    <row r="26" spans="2:133" ht="11.25" customHeight="1" x14ac:dyDescent="0.2">
      <c r="B26" s="605" t="s">
        <v>296</v>
      </c>
      <c r="C26" s="606"/>
      <c r="D26" s="606"/>
      <c r="E26" s="606"/>
      <c r="F26" s="606"/>
      <c r="G26" s="606"/>
      <c r="H26" s="606"/>
      <c r="I26" s="606"/>
      <c r="J26" s="606"/>
      <c r="K26" s="606"/>
      <c r="L26" s="606"/>
      <c r="M26" s="606"/>
      <c r="N26" s="606"/>
      <c r="O26" s="606"/>
      <c r="P26" s="606"/>
      <c r="Q26" s="607"/>
      <c r="R26" s="608">
        <v>1279</v>
      </c>
      <c r="S26" s="609"/>
      <c r="T26" s="609"/>
      <c r="U26" s="609"/>
      <c r="V26" s="609"/>
      <c r="W26" s="609"/>
      <c r="X26" s="609"/>
      <c r="Y26" s="610"/>
      <c r="Z26" s="646">
        <v>0</v>
      </c>
      <c r="AA26" s="646"/>
      <c r="AB26" s="646"/>
      <c r="AC26" s="646"/>
      <c r="AD26" s="647">
        <v>1279</v>
      </c>
      <c r="AE26" s="647"/>
      <c r="AF26" s="647"/>
      <c r="AG26" s="647"/>
      <c r="AH26" s="647"/>
      <c r="AI26" s="647"/>
      <c r="AJ26" s="647"/>
      <c r="AK26" s="647"/>
      <c r="AL26" s="611">
        <v>0</v>
      </c>
      <c r="AM26" s="612"/>
      <c r="AN26" s="612"/>
      <c r="AO26" s="648"/>
      <c r="AP26" s="605" t="s">
        <v>297</v>
      </c>
      <c r="AQ26" s="685"/>
      <c r="AR26" s="685"/>
      <c r="AS26" s="685"/>
      <c r="AT26" s="685"/>
      <c r="AU26" s="685"/>
      <c r="AV26" s="685"/>
      <c r="AW26" s="685"/>
      <c r="AX26" s="685"/>
      <c r="AY26" s="685"/>
      <c r="AZ26" s="685"/>
      <c r="BA26" s="685"/>
      <c r="BB26" s="685"/>
      <c r="BC26" s="685"/>
      <c r="BD26" s="685"/>
      <c r="BE26" s="685"/>
      <c r="BF26" s="686"/>
      <c r="BG26" s="608" t="s">
        <v>131</v>
      </c>
      <c r="BH26" s="609"/>
      <c r="BI26" s="609"/>
      <c r="BJ26" s="609"/>
      <c r="BK26" s="609"/>
      <c r="BL26" s="609"/>
      <c r="BM26" s="609"/>
      <c r="BN26" s="610"/>
      <c r="BO26" s="646" t="s">
        <v>131</v>
      </c>
      <c r="BP26" s="646"/>
      <c r="BQ26" s="646"/>
      <c r="BR26" s="646"/>
      <c r="BS26" s="647" t="s">
        <v>131</v>
      </c>
      <c r="BT26" s="647"/>
      <c r="BU26" s="647"/>
      <c r="BV26" s="647"/>
      <c r="BW26" s="647"/>
      <c r="BX26" s="647"/>
      <c r="BY26" s="647"/>
      <c r="BZ26" s="647"/>
      <c r="CA26" s="647"/>
      <c r="CB26" s="687"/>
      <c r="CD26" s="605" t="s">
        <v>298</v>
      </c>
      <c r="CE26" s="606"/>
      <c r="CF26" s="606"/>
      <c r="CG26" s="606"/>
      <c r="CH26" s="606"/>
      <c r="CI26" s="606"/>
      <c r="CJ26" s="606"/>
      <c r="CK26" s="606"/>
      <c r="CL26" s="606"/>
      <c r="CM26" s="606"/>
      <c r="CN26" s="606"/>
      <c r="CO26" s="606"/>
      <c r="CP26" s="606"/>
      <c r="CQ26" s="607"/>
      <c r="CR26" s="608">
        <v>655815</v>
      </c>
      <c r="CS26" s="609"/>
      <c r="CT26" s="609"/>
      <c r="CU26" s="609"/>
      <c r="CV26" s="609"/>
      <c r="CW26" s="609"/>
      <c r="CX26" s="609"/>
      <c r="CY26" s="610"/>
      <c r="CZ26" s="611">
        <v>10.8</v>
      </c>
      <c r="DA26" s="623"/>
      <c r="DB26" s="623"/>
      <c r="DC26" s="624"/>
      <c r="DD26" s="614">
        <v>593157</v>
      </c>
      <c r="DE26" s="609"/>
      <c r="DF26" s="609"/>
      <c r="DG26" s="609"/>
      <c r="DH26" s="609"/>
      <c r="DI26" s="609"/>
      <c r="DJ26" s="609"/>
      <c r="DK26" s="610"/>
      <c r="DL26" s="614" t="s">
        <v>229</v>
      </c>
      <c r="DM26" s="609"/>
      <c r="DN26" s="609"/>
      <c r="DO26" s="609"/>
      <c r="DP26" s="609"/>
      <c r="DQ26" s="609"/>
      <c r="DR26" s="609"/>
      <c r="DS26" s="609"/>
      <c r="DT26" s="609"/>
      <c r="DU26" s="609"/>
      <c r="DV26" s="610"/>
      <c r="DW26" s="611" t="s">
        <v>229</v>
      </c>
      <c r="DX26" s="623"/>
      <c r="DY26" s="623"/>
      <c r="DZ26" s="623"/>
      <c r="EA26" s="623"/>
      <c r="EB26" s="623"/>
      <c r="EC26" s="635"/>
    </row>
    <row r="27" spans="2:133" ht="11.25" customHeight="1" x14ac:dyDescent="0.2">
      <c r="B27" s="605" t="s">
        <v>299</v>
      </c>
      <c r="C27" s="606"/>
      <c r="D27" s="606"/>
      <c r="E27" s="606"/>
      <c r="F27" s="606"/>
      <c r="G27" s="606"/>
      <c r="H27" s="606"/>
      <c r="I27" s="606"/>
      <c r="J27" s="606"/>
      <c r="K27" s="606"/>
      <c r="L27" s="606"/>
      <c r="M27" s="606"/>
      <c r="N27" s="606"/>
      <c r="O27" s="606"/>
      <c r="P27" s="606"/>
      <c r="Q27" s="607"/>
      <c r="R27" s="608">
        <v>127351</v>
      </c>
      <c r="S27" s="609"/>
      <c r="T27" s="609"/>
      <c r="U27" s="609"/>
      <c r="V27" s="609"/>
      <c r="W27" s="609"/>
      <c r="X27" s="609"/>
      <c r="Y27" s="610"/>
      <c r="Z27" s="646">
        <v>2</v>
      </c>
      <c r="AA27" s="646"/>
      <c r="AB27" s="646"/>
      <c r="AC27" s="646"/>
      <c r="AD27" s="647" t="s">
        <v>131</v>
      </c>
      <c r="AE27" s="647"/>
      <c r="AF27" s="647"/>
      <c r="AG27" s="647"/>
      <c r="AH27" s="647"/>
      <c r="AI27" s="647"/>
      <c r="AJ27" s="647"/>
      <c r="AK27" s="647"/>
      <c r="AL27" s="611" t="s">
        <v>131</v>
      </c>
      <c r="AM27" s="612"/>
      <c r="AN27" s="612"/>
      <c r="AO27" s="648"/>
      <c r="AP27" s="605" t="s">
        <v>300</v>
      </c>
      <c r="AQ27" s="606"/>
      <c r="AR27" s="606"/>
      <c r="AS27" s="606"/>
      <c r="AT27" s="606"/>
      <c r="AU27" s="606"/>
      <c r="AV27" s="606"/>
      <c r="AW27" s="606"/>
      <c r="AX27" s="606"/>
      <c r="AY27" s="606"/>
      <c r="AZ27" s="606"/>
      <c r="BA27" s="606"/>
      <c r="BB27" s="606"/>
      <c r="BC27" s="606"/>
      <c r="BD27" s="606"/>
      <c r="BE27" s="606"/>
      <c r="BF27" s="607"/>
      <c r="BG27" s="608">
        <v>3037640</v>
      </c>
      <c r="BH27" s="609"/>
      <c r="BI27" s="609"/>
      <c r="BJ27" s="609"/>
      <c r="BK27" s="609"/>
      <c r="BL27" s="609"/>
      <c r="BM27" s="609"/>
      <c r="BN27" s="610"/>
      <c r="BO27" s="646">
        <v>100</v>
      </c>
      <c r="BP27" s="646"/>
      <c r="BQ27" s="646"/>
      <c r="BR27" s="646"/>
      <c r="BS27" s="647" t="s">
        <v>131</v>
      </c>
      <c r="BT27" s="647"/>
      <c r="BU27" s="647"/>
      <c r="BV27" s="647"/>
      <c r="BW27" s="647"/>
      <c r="BX27" s="647"/>
      <c r="BY27" s="647"/>
      <c r="BZ27" s="647"/>
      <c r="CA27" s="647"/>
      <c r="CB27" s="687"/>
      <c r="CD27" s="605" t="s">
        <v>301</v>
      </c>
      <c r="CE27" s="606"/>
      <c r="CF27" s="606"/>
      <c r="CG27" s="606"/>
      <c r="CH27" s="606"/>
      <c r="CI27" s="606"/>
      <c r="CJ27" s="606"/>
      <c r="CK27" s="606"/>
      <c r="CL27" s="606"/>
      <c r="CM27" s="606"/>
      <c r="CN27" s="606"/>
      <c r="CO27" s="606"/>
      <c r="CP27" s="606"/>
      <c r="CQ27" s="607"/>
      <c r="CR27" s="608">
        <v>397139</v>
      </c>
      <c r="CS27" s="621"/>
      <c r="CT27" s="621"/>
      <c r="CU27" s="621"/>
      <c r="CV27" s="621"/>
      <c r="CW27" s="621"/>
      <c r="CX27" s="621"/>
      <c r="CY27" s="622"/>
      <c r="CZ27" s="611">
        <v>6.5</v>
      </c>
      <c r="DA27" s="623"/>
      <c r="DB27" s="623"/>
      <c r="DC27" s="624"/>
      <c r="DD27" s="614">
        <v>128647</v>
      </c>
      <c r="DE27" s="621"/>
      <c r="DF27" s="621"/>
      <c r="DG27" s="621"/>
      <c r="DH27" s="621"/>
      <c r="DI27" s="621"/>
      <c r="DJ27" s="621"/>
      <c r="DK27" s="622"/>
      <c r="DL27" s="614">
        <v>127512</v>
      </c>
      <c r="DM27" s="621"/>
      <c r="DN27" s="621"/>
      <c r="DO27" s="621"/>
      <c r="DP27" s="621"/>
      <c r="DQ27" s="621"/>
      <c r="DR27" s="621"/>
      <c r="DS27" s="621"/>
      <c r="DT27" s="621"/>
      <c r="DU27" s="621"/>
      <c r="DV27" s="622"/>
      <c r="DW27" s="611">
        <v>3.3</v>
      </c>
      <c r="DX27" s="623"/>
      <c r="DY27" s="623"/>
      <c r="DZ27" s="623"/>
      <c r="EA27" s="623"/>
      <c r="EB27" s="623"/>
      <c r="EC27" s="635"/>
    </row>
    <row r="28" spans="2:133" ht="11.25" customHeight="1" x14ac:dyDescent="0.2">
      <c r="B28" s="605" t="s">
        <v>302</v>
      </c>
      <c r="C28" s="606"/>
      <c r="D28" s="606"/>
      <c r="E28" s="606"/>
      <c r="F28" s="606"/>
      <c r="G28" s="606"/>
      <c r="H28" s="606"/>
      <c r="I28" s="606"/>
      <c r="J28" s="606"/>
      <c r="K28" s="606"/>
      <c r="L28" s="606"/>
      <c r="M28" s="606"/>
      <c r="N28" s="606"/>
      <c r="O28" s="606"/>
      <c r="P28" s="606"/>
      <c r="Q28" s="607"/>
      <c r="R28" s="608">
        <v>34186</v>
      </c>
      <c r="S28" s="609"/>
      <c r="T28" s="609"/>
      <c r="U28" s="609"/>
      <c r="V28" s="609"/>
      <c r="W28" s="609"/>
      <c r="X28" s="609"/>
      <c r="Y28" s="610"/>
      <c r="Z28" s="646">
        <v>0.5</v>
      </c>
      <c r="AA28" s="646"/>
      <c r="AB28" s="646"/>
      <c r="AC28" s="646"/>
      <c r="AD28" s="647">
        <v>9980</v>
      </c>
      <c r="AE28" s="647"/>
      <c r="AF28" s="647"/>
      <c r="AG28" s="647"/>
      <c r="AH28" s="647"/>
      <c r="AI28" s="647"/>
      <c r="AJ28" s="647"/>
      <c r="AK28" s="647"/>
      <c r="AL28" s="611">
        <v>0.3</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303</v>
      </c>
      <c r="CE28" s="606"/>
      <c r="CF28" s="606"/>
      <c r="CG28" s="606"/>
      <c r="CH28" s="606"/>
      <c r="CI28" s="606"/>
      <c r="CJ28" s="606"/>
      <c r="CK28" s="606"/>
      <c r="CL28" s="606"/>
      <c r="CM28" s="606"/>
      <c r="CN28" s="606"/>
      <c r="CO28" s="606"/>
      <c r="CP28" s="606"/>
      <c r="CQ28" s="607"/>
      <c r="CR28" s="608">
        <v>262307</v>
      </c>
      <c r="CS28" s="609"/>
      <c r="CT28" s="609"/>
      <c r="CU28" s="609"/>
      <c r="CV28" s="609"/>
      <c r="CW28" s="609"/>
      <c r="CX28" s="609"/>
      <c r="CY28" s="610"/>
      <c r="CZ28" s="611">
        <v>4.3</v>
      </c>
      <c r="DA28" s="623"/>
      <c r="DB28" s="623"/>
      <c r="DC28" s="624"/>
      <c r="DD28" s="614">
        <v>262307</v>
      </c>
      <c r="DE28" s="609"/>
      <c r="DF28" s="609"/>
      <c r="DG28" s="609"/>
      <c r="DH28" s="609"/>
      <c r="DI28" s="609"/>
      <c r="DJ28" s="609"/>
      <c r="DK28" s="610"/>
      <c r="DL28" s="614">
        <v>262307</v>
      </c>
      <c r="DM28" s="609"/>
      <c r="DN28" s="609"/>
      <c r="DO28" s="609"/>
      <c r="DP28" s="609"/>
      <c r="DQ28" s="609"/>
      <c r="DR28" s="609"/>
      <c r="DS28" s="609"/>
      <c r="DT28" s="609"/>
      <c r="DU28" s="609"/>
      <c r="DV28" s="610"/>
      <c r="DW28" s="611">
        <v>6.7</v>
      </c>
      <c r="DX28" s="623"/>
      <c r="DY28" s="623"/>
      <c r="DZ28" s="623"/>
      <c r="EA28" s="623"/>
      <c r="EB28" s="623"/>
      <c r="EC28" s="635"/>
    </row>
    <row r="29" spans="2:133" ht="11.25" customHeight="1" x14ac:dyDescent="0.2">
      <c r="B29" s="605" t="s">
        <v>304</v>
      </c>
      <c r="C29" s="606"/>
      <c r="D29" s="606"/>
      <c r="E29" s="606"/>
      <c r="F29" s="606"/>
      <c r="G29" s="606"/>
      <c r="H29" s="606"/>
      <c r="I29" s="606"/>
      <c r="J29" s="606"/>
      <c r="K29" s="606"/>
      <c r="L29" s="606"/>
      <c r="M29" s="606"/>
      <c r="N29" s="606"/>
      <c r="O29" s="606"/>
      <c r="P29" s="606"/>
      <c r="Q29" s="607"/>
      <c r="R29" s="608">
        <v>5502</v>
      </c>
      <c r="S29" s="609"/>
      <c r="T29" s="609"/>
      <c r="U29" s="609"/>
      <c r="V29" s="609"/>
      <c r="W29" s="609"/>
      <c r="X29" s="609"/>
      <c r="Y29" s="610"/>
      <c r="Z29" s="646">
        <v>0.1</v>
      </c>
      <c r="AA29" s="646"/>
      <c r="AB29" s="646"/>
      <c r="AC29" s="646"/>
      <c r="AD29" s="647" t="s">
        <v>131</v>
      </c>
      <c r="AE29" s="647"/>
      <c r="AF29" s="647"/>
      <c r="AG29" s="647"/>
      <c r="AH29" s="647"/>
      <c r="AI29" s="647"/>
      <c r="AJ29" s="647"/>
      <c r="AK29" s="647"/>
      <c r="AL29" s="611" t="s">
        <v>229</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305</v>
      </c>
      <c r="CE29" s="628"/>
      <c r="CF29" s="605" t="s">
        <v>71</v>
      </c>
      <c r="CG29" s="606"/>
      <c r="CH29" s="606"/>
      <c r="CI29" s="606"/>
      <c r="CJ29" s="606"/>
      <c r="CK29" s="606"/>
      <c r="CL29" s="606"/>
      <c r="CM29" s="606"/>
      <c r="CN29" s="606"/>
      <c r="CO29" s="606"/>
      <c r="CP29" s="606"/>
      <c r="CQ29" s="607"/>
      <c r="CR29" s="608">
        <v>262307</v>
      </c>
      <c r="CS29" s="621"/>
      <c r="CT29" s="621"/>
      <c r="CU29" s="621"/>
      <c r="CV29" s="621"/>
      <c r="CW29" s="621"/>
      <c r="CX29" s="621"/>
      <c r="CY29" s="622"/>
      <c r="CZ29" s="611">
        <v>4.3</v>
      </c>
      <c r="DA29" s="623"/>
      <c r="DB29" s="623"/>
      <c r="DC29" s="624"/>
      <c r="DD29" s="614">
        <v>262307</v>
      </c>
      <c r="DE29" s="621"/>
      <c r="DF29" s="621"/>
      <c r="DG29" s="621"/>
      <c r="DH29" s="621"/>
      <c r="DI29" s="621"/>
      <c r="DJ29" s="621"/>
      <c r="DK29" s="622"/>
      <c r="DL29" s="614">
        <v>262307</v>
      </c>
      <c r="DM29" s="621"/>
      <c r="DN29" s="621"/>
      <c r="DO29" s="621"/>
      <c r="DP29" s="621"/>
      <c r="DQ29" s="621"/>
      <c r="DR29" s="621"/>
      <c r="DS29" s="621"/>
      <c r="DT29" s="621"/>
      <c r="DU29" s="621"/>
      <c r="DV29" s="622"/>
      <c r="DW29" s="611">
        <v>6.7</v>
      </c>
      <c r="DX29" s="623"/>
      <c r="DY29" s="623"/>
      <c r="DZ29" s="623"/>
      <c r="EA29" s="623"/>
      <c r="EB29" s="623"/>
      <c r="EC29" s="635"/>
    </row>
    <row r="30" spans="2:133" ht="11.25" customHeight="1" x14ac:dyDescent="0.2">
      <c r="B30" s="605" t="s">
        <v>306</v>
      </c>
      <c r="C30" s="606"/>
      <c r="D30" s="606"/>
      <c r="E30" s="606"/>
      <c r="F30" s="606"/>
      <c r="G30" s="606"/>
      <c r="H30" s="606"/>
      <c r="I30" s="606"/>
      <c r="J30" s="606"/>
      <c r="K30" s="606"/>
      <c r="L30" s="606"/>
      <c r="M30" s="606"/>
      <c r="N30" s="606"/>
      <c r="O30" s="606"/>
      <c r="P30" s="606"/>
      <c r="Q30" s="607"/>
      <c r="R30" s="608">
        <v>408985</v>
      </c>
      <c r="S30" s="609"/>
      <c r="T30" s="609"/>
      <c r="U30" s="609"/>
      <c r="V30" s="609"/>
      <c r="W30" s="609"/>
      <c r="X30" s="609"/>
      <c r="Y30" s="610"/>
      <c r="Z30" s="646">
        <v>6.4</v>
      </c>
      <c r="AA30" s="646"/>
      <c r="AB30" s="646"/>
      <c r="AC30" s="646"/>
      <c r="AD30" s="647" t="s">
        <v>131</v>
      </c>
      <c r="AE30" s="647"/>
      <c r="AF30" s="647"/>
      <c r="AG30" s="647"/>
      <c r="AH30" s="647"/>
      <c r="AI30" s="647"/>
      <c r="AJ30" s="647"/>
      <c r="AK30" s="647"/>
      <c r="AL30" s="611" t="s">
        <v>229</v>
      </c>
      <c r="AM30" s="612"/>
      <c r="AN30" s="612"/>
      <c r="AO30" s="648"/>
      <c r="AP30" s="660" t="s">
        <v>223</v>
      </c>
      <c r="AQ30" s="661"/>
      <c r="AR30" s="661"/>
      <c r="AS30" s="661"/>
      <c r="AT30" s="661"/>
      <c r="AU30" s="661"/>
      <c r="AV30" s="661"/>
      <c r="AW30" s="661"/>
      <c r="AX30" s="661"/>
      <c r="AY30" s="661"/>
      <c r="AZ30" s="661"/>
      <c r="BA30" s="661"/>
      <c r="BB30" s="661"/>
      <c r="BC30" s="661"/>
      <c r="BD30" s="661"/>
      <c r="BE30" s="661"/>
      <c r="BF30" s="662"/>
      <c r="BG30" s="660" t="s">
        <v>307</v>
      </c>
      <c r="BH30" s="678"/>
      <c r="BI30" s="678"/>
      <c r="BJ30" s="678"/>
      <c r="BK30" s="678"/>
      <c r="BL30" s="678"/>
      <c r="BM30" s="678"/>
      <c r="BN30" s="678"/>
      <c r="BO30" s="678"/>
      <c r="BP30" s="678"/>
      <c r="BQ30" s="679"/>
      <c r="BR30" s="660" t="s">
        <v>308</v>
      </c>
      <c r="BS30" s="678"/>
      <c r="BT30" s="678"/>
      <c r="BU30" s="678"/>
      <c r="BV30" s="678"/>
      <c r="BW30" s="678"/>
      <c r="BX30" s="678"/>
      <c r="BY30" s="678"/>
      <c r="BZ30" s="678"/>
      <c r="CA30" s="678"/>
      <c r="CB30" s="679"/>
      <c r="CD30" s="629"/>
      <c r="CE30" s="630"/>
      <c r="CF30" s="605" t="s">
        <v>309</v>
      </c>
      <c r="CG30" s="606"/>
      <c r="CH30" s="606"/>
      <c r="CI30" s="606"/>
      <c r="CJ30" s="606"/>
      <c r="CK30" s="606"/>
      <c r="CL30" s="606"/>
      <c r="CM30" s="606"/>
      <c r="CN30" s="606"/>
      <c r="CO30" s="606"/>
      <c r="CP30" s="606"/>
      <c r="CQ30" s="607"/>
      <c r="CR30" s="608">
        <v>252751</v>
      </c>
      <c r="CS30" s="609"/>
      <c r="CT30" s="609"/>
      <c r="CU30" s="609"/>
      <c r="CV30" s="609"/>
      <c r="CW30" s="609"/>
      <c r="CX30" s="609"/>
      <c r="CY30" s="610"/>
      <c r="CZ30" s="611">
        <v>4.2</v>
      </c>
      <c r="DA30" s="623"/>
      <c r="DB30" s="623"/>
      <c r="DC30" s="624"/>
      <c r="DD30" s="614">
        <v>252751</v>
      </c>
      <c r="DE30" s="609"/>
      <c r="DF30" s="609"/>
      <c r="DG30" s="609"/>
      <c r="DH30" s="609"/>
      <c r="DI30" s="609"/>
      <c r="DJ30" s="609"/>
      <c r="DK30" s="610"/>
      <c r="DL30" s="614">
        <v>252751</v>
      </c>
      <c r="DM30" s="609"/>
      <c r="DN30" s="609"/>
      <c r="DO30" s="609"/>
      <c r="DP30" s="609"/>
      <c r="DQ30" s="609"/>
      <c r="DR30" s="609"/>
      <c r="DS30" s="609"/>
      <c r="DT30" s="609"/>
      <c r="DU30" s="609"/>
      <c r="DV30" s="610"/>
      <c r="DW30" s="611">
        <v>6.5</v>
      </c>
      <c r="DX30" s="623"/>
      <c r="DY30" s="623"/>
      <c r="DZ30" s="623"/>
      <c r="EA30" s="623"/>
      <c r="EB30" s="623"/>
      <c r="EC30" s="635"/>
    </row>
    <row r="31" spans="2:133" ht="11.25" customHeight="1" x14ac:dyDescent="0.2">
      <c r="B31" s="675" t="s">
        <v>310</v>
      </c>
      <c r="C31" s="676"/>
      <c r="D31" s="676"/>
      <c r="E31" s="676"/>
      <c r="F31" s="676"/>
      <c r="G31" s="676"/>
      <c r="H31" s="676"/>
      <c r="I31" s="676"/>
      <c r="J31" s="676"/>
      <c r="K31" s="676"/>
      <c r="L31" s="676"/>
      <c r="M31" s="676"/>
      <c r="N31" s="676"/>
      <c r="O31" s="676"/>
      <c r="P31" s="676"/>
      <c r="Q31" s="677"/>
      <c r="R31" s="608" t="s">
        <v>131</v>
      </c>
      <c r="S31" s="609"/>
      <c r="T31" s="609"/>
      <c r="U31" s="609"/>
      <c r="V31" s="609"/>
      <c r="W31" s="609"/>
      <c r="X31" s="609"/>
      <c r="Y31" s="610"/>
      <c r="Z31" s="646" t="s">
        <v>131</v>
      </c>
      <c r="AA31" s="646"/>
      <c r="AB31" s="646"/>
      <c r="AC31" s="646"/>
      <c r="AD31" s="647" t="s">
        <v>131</v>
      </c>
      <c r="AE31" s="647"/>
      <c r="AF31" s="647"/>
      <c r="AG31" s="647"/>
      <c r="AH31" s="647"/>
      <c r="AI31" s="647"/>
      <c r="AJ31" s="647"/>
      <c r="AK31" s="647"/>
      <c r="AL31" s="611" t="s">
        <v>131</v>
      </c>
      <c r="AM31" s="612"/>
      <c r="AN31" s="612"/>
      <c r="AO31" s="648"/>
      <c r="AP31" s="680" t="s">
        <v>311</v>
      </c>
      <c r="AQ31" s="681"/>
      <c r="AR31" s="681"/>
      <c r="AS31" s="681"/>
      <c r="AT31" s="682" t="s">
        <v>312</v>
      </c>
      <c r="AU31" s="212"/>
      <c r="AV31" s="212"/>
      <c r="AW31" s="212"/>
      <c r="AX31" s="666" t="s">
        <v>189</v>
      </c>
      <c r="AY31" s="667"/>
      <c r="AZ31" s="667"/>
      <c r="BA31" s="667"/>
      <c r="BB31" s="667"/>
      <c r="BC31" s="667"/>
      <c r="BD31" s="667"/>
      <c r="BE31" s="667"/>
      <c r="BF31" s="668"/>
      <c r="BG31" s="670">
        <v>99.2</v>
      </c>
      <c r="BH31" s="671"/>
      <c r="BI31" s="671"/>
      <c r="BJ31" s="671"/>
      <c r="BK31" s="671"/>
      <c r="BL31" s="671"/>
      <c r="BM31" s="672">
        <v>97.5</v>
      </c>
      <c r="BN31" s="671"/>
      <c r="BO31" s="671"/>
      <c r="BP31" s="671"/>
      <c r="BQ31" s="673"/>
      <c r="BR31" s="670">
        <v>99.3</v>
      </c>
      <c r="BS31" s="671"/>
      <c r="BT31" s="671"/>
      <c r="BU31" s="671"/>
      <c r="BV31" s="671"/>
      <c r="BW31" s="671"/>
      <c r="BX31" s="672">
        <v>97</v>
      </c>
      <c r="BY31" s="671"/>
      <c r="BZ31" s="671"/>
      <c r="CA31" s="671"/>
      <c r="CB31" s="673"/>
      <c r="CD31" s="629"/>
      <c r="CE31" s="630"/>
      <c r="CF31" s="605" t="s">
        <v>313</v>
      </c>
      <c r="CG31" s="606"/>
      <c r="CH31" s="606"/>
      <c r="CI31" s="606"/>
      <c r="CJ31" s="606"/>
      <c r="CK31" s="606"/>
      <c r="CL31" s="606"/>
      <c r="CM31" s="606"/>
      <c r="CN31" s="606"/>
      <c r="CO31" s="606"/>
      <c r="CP31" s="606"/>
      <c r="CQ31" s="607"/>
      <c r="CR31" s="608">
        <v>9556</v>
      </c>
      <c r="CS31" s="621"/>
      <c r="CT31" s="621"/>
      <c r="CU31" s="621"/>
      <c r="CV31" s="621"/>
      <c r="CW31" s="621"/>
      <c r="CX31" s="621"/>
      <c r="CY31" s="622"/>
      <c r="CZ31" s="611">
        <v>0.2</v>
      </c>
      <c r="DA31" s="623"/>
      <c r="DB31" s="623"/>
      <c r="DC31" s="624"/>
      <c r="DD31" s="614">
        <v>9556</v>
      </c>
      <c r="DE31" s="621"/>
      <c r="DF31" s="621"/>
      <c r="DG31" s="621"/>
      <c r="DH31" s="621"/>
      <c r="DI31" s="621"/>
      <c r="DJ31" s="621"/>
      <c r="DK31" s="622"/>
      <c r="DL31" s="614">
        <v>9556</v>
      </c>
      <c r="DM31" s="621"/>
      <c r="DN31" s="621"/>
      <c r="DO31" s="621"/>
      <c r="DP31" s="621"/>
      <c r="DQ31" s="621"/>
      <c r="DR31" s="621"/>
      <c r="DS31" s="621"/>
      <c r="DT31" s="621"/>
      <c r="DU31" s="621"/>
      <c r="DV31" s="622"/>
      <c r="DW31" s="611">
        <v>0.2</v>
      </c>
      <c r="DX31" s="623"/>
      <c r="DY31" s="623"/>
      <c r="DZ31" s="623"/>
      <c r="EA31" s="623"/>
      <c r="EB31" s="623"/>
      <c r="EC31" s="635"/>
    </row>
    <row r="32" spans="2:133" ht="11.25" customHeight="1" x14ac:dyDescent="0.2">
      <c r="B32" s="605" t="s">
        <v>314</v>
      </c>
      <c r="C32" s="606"/>
      <c r="D32" s="606"/>
      <c r="E32" s="606"/>
      <c r="F32" s="606"/>
      <c r="G32" s="606"/>
      <c r="H32" s="606"/>
      <c r="I32" s="606"/>
      <c r="J32" s="606"/>
      <c r="K32" s="606"/>
      <c r="L32" s="606"/>
      <c r="M32" s="606"/>
      <c r="N32" s="606"/>
      <c r="O32" s="606"/>
      <c r="P32" s="606"/>
      <c r="Q32" s="607"/>
      <c r="R32" s="608">
        <v>234798</v>
      </c>
      <c r="S32" s="609"/>
      <c r="T32" s="609"/>
      <c r="U32" s="609"/>
      <c r="V32" s="609"/>
      <c r="W32" s="609"/>
      <c r="X32" s="609"/>
      <c r="Y32" s="610"/>
      <c r="Z32" s="646">
        <v>3.7</v>
      </c>
      <c r="AA32" s="646"/>
      <c r="AB32" s="646"/>
      <c r="AC32" s="646"/>
      <c r="AD32" s="647" t="s">
        <v>131</v>
      </c>
      <c r="AE32" s="647"/>
      <c r="AF32" s="647"/>
      <c r="AG32" s="647"/>
      <c r="AH32" s="647"/>
      <c r="AI32" s="647"/>
      <c r="AJ32" s="647"/>
      <c r="AK32" s="647"/>
      <c r="AL32" s="611" t="s">
        <v>132</v>
      </c>
      <c r="AM32" s="612"/>
      <c r="AN32" s="612"/>
      <c r="AO32" s="648"/>
      <c r="AP32" s="649"/>
      <c r="AQ32" s="650"/>
      <c r="AR32" s="650"/>
      <c r="AS32" s="650"/>
      <c r="AT32" s="683"/>
      <c r="AU32" s="208" t="s">
        <v>315</v>
      </c>
      <c r="AX32" s="605" t="s">
        <v>316</v>
      </c>
      <c r="AY32" s="606"/>
      <c r="AZ32" s="606"/>
      <c r="BA32" s="606"/>
      <c r="BB32" s="606"/>
      <c r="BC32" s="606"/>
      <c r="BD32" s="606"/>
      <c r="BE32" s="606"/>
      <c r="BF32" s="607"/>
      <c r="BG32" s="674">
        <v>99</v>
      </c>
      <c r="BH32" s="621"/>
      <c r="BI32" s="621"/>
      <c r="BJ32" s="621"/>
      <c r="BK32" s="621"/>
      <c r="BL32" s="621"/>
      <c r="BM32" s="612">
        <v>96.7</v>
      </c>
      <c r="BN32" s="621"/>
      <c r="BO32" s="621"/>
      <c r="BP32" s="621"/>
      <c r="BQ32" s="644"/>
      <c r="BR32" s="674">
        <v>99.2</v>
      </c>
      <c r="BS32" s="621"/>
      <c r="BT32" s="621"/>
      <c r="BU32" s="621"/>
      <c r="BV32" s="621"/>
      <c r="BW32" s="621"/>
      <c r="BX32" s="612">
        <v>96.6</v>
      </c>
      <c r="BY32" s="621"/>
      <c r="BZ32" s="621"/>
      <c r="CA32" s="621"/>
      <c r="CB32" s="644"/>
      <c r="CD32" s="631"/>
      <c r="CE32" s="632"/>
      <c r="CF32" s="605" t="s">
        <v>317</v>
      </c>
      <c r="CG32" s="606"/>
      <c r="CH32" s="606"/>
      <c r="CI32" s="606"/>
      <c r="CJ32" s="606"/>
      <c r="CK32" s="606"/>
      <c r="CL32" s="606"/>
      <c r="CM32" s="606"/>
      <c r="CN32" s="606"/>
      <c r="CO32" s="606"/>
      <c r="CP32" s="606"/>
      <c r="CQ32" s="607"/>
      <c r="CR32" s="608" t="s">
        <v>131</v>
      </c>
      <c r="CS32" s="609"/>
      <c r="CT32" s="609"/>
      <c r="CU32" s="609"/>
      <c r="CV32" s="609"/>
      <c r="CW32" s="609"/>
      <c r="CX32" s="609"/>
      <c r="CY32" s="610"/>
      <c r="CZ32" s="611" t="s">
        <v>229</v>
      </c>
      <c r="DA32" s="623"/>
      <c r="DB32" s="623"/>
      <c r="DC32" s="624"/>
      <c r="DD32" s="614" t="s">
        <v>131</v>
      </c>
      <c r="DE32" s="609"/>
      <c r="DF32" s="609"/>
      <c r="DG32" s="609"/>
      <c r="DH32" s="609"/>
      <c r="DI32" s="609"/>
      <c r="DJ32" s="609"/>
      <c r="DK32" s="610"/>
      <c r="DL32" s="614" t="s">
        <v>131</v>
      </c>
      <c r="DM32" s="609"/>
      <c r="DN32" s="609"/>
      <c r="DO32" s="609"/>
      <c r="DP32" s="609"/>
      <c r="DQ32" s="609"/>
      <c r="DR32" s="609"/>
      <c r="DS32" s="609"/>
      <c r="DT32" s="609"/>
      <c r="DU32" s="609"/>
      <c r="DV32" s="610"/>
      <c r="DW32" s="611" t="s">
        <v>131</v>
      </c>
      <c r="DX32" s="623"/>
      <c r="DY32" s="623"/>
      <c r="DZ32" s="623"/>
      <c r="EA32" s="623"/>
      <c r="EB32" s="623"/>
      <c r="EC32" s="635"/>
    </row>
    <row r="33" spans="2:133" ht="11.25" customHeight="1" x14ac:dyDescent="0.2">
      <c r="B33" s="605" t="s">
        <v>318</v>
      </c>
      <c r="C33" s="606"/>
      <c r="D33" s="606"/>
      <c r="E33" s="606"/>
      <c r="F33" s="606"/>
      <c r="G33" s="606"/>
      <c r="H33" s="606"/>
      <c r="I33" s="606"/>
      <c r="J33" s="606"/>
      <c r="K33" s="606"/>
      <c r="L33" s="606"/>
      <c r="M33" s="606"/>
      <c r="N33" s="606"/>
      <c r="O33" s="606"/>
      <c r="P33" s="606"/>
      <c r="Q33" s="607"/>
      <c r="R33" s="608">
        <v>110321</v>
      </c>
      <c r="S33" s="609"/>
      <c r="T33" s="609"/>
      <c r="U33" s="609"/>
      <c r="V33" s="609"/>
      <c r="W33" s="609"/>
      <c r="X33" s="609"/>
      <c r="Y33" s="610"/>
      <c r="Z33" s="646">
        <v>1.7</v>
      </c>
      <c r="AA33" s="646"/>
      <c r="AB33" s="646"/>
      <c r="AC33" s="646"/>
      <c r="AD33" s="647">
        <v>2383</v>
      </c>
      <c r="AE33" s="647"/>
      <c r="AF33" s="647"/>
      <c r="AG33" s="647"/>
      <c r="AH33" s="647"/>
      <c r="AI33" s="647"/>
      <c r="AJ33" s="647"/>
      <c r="AK33" s="647"/>
      <c r="AL33" s="611">
        <v>0.1</v>
      </c>
      <c r="AM33" s="612"/>
      <c r="AN33" s="612"/>
      <c r="AO33" s="648"/>
      <c r="AP33" s="651"/>
      <c r="AQ33" s="652"/>
      <c r="AR33" s="652"/>
      <c r="AS33" s="652"/>
      <c r="AT33" s="684"/>
      <c r="AU33" s="213"/>
      <c r="AV33" s="213"/>
      <c r="AW33" s="213"/>
      <c r="AX33" s="589" t="s">
        <v>319</v>
      </c>
      <c r="AY33" s="590"/>
      <c r="AZ33" s="590"/>
      <c r="BA33" s="590"/>
      <c r="BB33" s="590"/>
      <c r="BC33" s="590"/>
      <c r="BD33" s="590"/>
      <c r="BE33" s="590"/>
      <c r="BF33" s="591"/>
      <c r="BG33" s="669">
        <v>99.3</v>
      </c>
      <c r="BH33" s="593"/>
      <c r="BI33" s="593"/>
      <c r="BJ33" s="593"/>
      <c r="BK33" s="593"/>
      <c r="BL33" s="593"/>
      <c r="BM33" s="639">
        <v>97.9</v>
      </c>
      <c r="BN33" s="593"/>
      <c r="BO33" s="593"/>
      <c r="BP33" s="593"/>
      <c r="BQ33" s="656"/>
      <c r="BR33" s="669">
        <v>99.3</v>
      </c>
      <c r="BS33" s="593"/>
      <c r="BT33" s="593"/>
      <c r="BU33" s="593"/>
      <c r="BV33" s="593"/>
      <c r="BW33" s="593"/>
      <c r="BX33" s="639">
        <v>97.2</v>
      </c>
      <c r="BY33" s="593"/>
      <c r="BZ33" s="593"/>
      <c r="CA33" s="593"/>
      <c r="CB33" s="656"/>
      <c r="CD33" s="605" t="s">
        <v>320</v>
      </c>
      <c r="CE33" s="606"/>
      <c r="CF33" s="606"/>
      <c r="CG33" s="606"/>
      <c r="CH33" s="606"/>
      <c r="CI33" s="606"/>
      <c r="CJ33" s="606"/>
      <c r="CK33" s="606"/>
      <c r="CL33" s="606"/>
      <c r="CM33" s="606"/>
      <c r="CN33" s="606"/>
      <c r="CO33" s="606"/>
      <c r="CP33" s="606"/>
      <c r="CQ33" s="607"/>
      <c r="CR33" s="608">
        <v>3857044</v>
      </c>
      <c r="CS33" s="621"/>
      <c r="CT33" s="621"/>
      <c r="CU33" s="621"/>
      <c r="CV33" s="621"/>
      <c r="CW33" s="621"/>
      <c r="CX33" s="621"/>
      <c r="CY33" s="622"/>
      <c r="CZ33" s="611">
        <v>63.4</v>
      </c>
      <c r="DA33" s="623"/>
      <c r="DB33" s="623"/>
      <c r="DC33" s="624"/>
      <c r="DD33" s="614">
        <v>2657651</v>
      </c>
      <c r="DE33" s="621"/>
      <c r="DF33" s="621"/>
      <c r="DG33" s="621"/>
      <c r="DH33" s="621"/>
      <c r="DI33" s="621"/>
      <c r="DJ33" s="621"/>
      <c r="DK33" s="622"/>
      <c r="DL33" s="614">
        <v>1811918</v>
      </c>
      <c r="DM33" s="621"/>
      <c r="DN33" s="621"/>
      <c r="DO33" s="621"/>
      <c r="DP33" s="621"/>
      <c r="DQ33" s="621"/>
      <c r="DR33" s="621"/>
      <c r="DS33" s="621"/>
      <c r="DT33" s="621"/>
      <c r="DU33" s="621"/>
      <c r="DV33" s="622"/>
      <c r="DW33" s="611">
        <v>46.2</v>
      </c>
      <c r="DX33" s="623"/>
      <c r="DY33" s="623"/>
      <c r="DZ33" s="623"/>
      <c r="EA33" s="623"/>
      <c r="EB33" s="623"/>
      <c r="EC33" s="635"/>
    </row>
    <row r="34" spans="2:133" ht="11.25" customHeight="1" x14ac:dyDescent="0.2">
      <c r="B34" s="605" t="s">
        <v>321</v>
      </c>
      <c r="C34" s="606"/>
      <c r="D34" s="606"/>
      <c r="E34" s="606"/>
      <c r="F34" s="606"/>
      <c r="G34" s="606"/>
      <c r="H34" s="606"/>
      <c r="I34" s="606"/>
      <c r="J34" s="606"/>
      <c r="K34" s="606"/>
      <c r="L34" s="606"/>
      <c r="M34" s="606"/>
      <c r="N34" s="606"/>
      <c r="O34" s="606"/>
      <c r="P34" s="606"/>
      <c r="Q34" s="607"/>
      <c r="R34" s="608">
        <v>46625</v>
      </c>
      <c r="S34" s="609"/>
      <c r="T34" s="609"/>
      <c r="U34" s="609"/>
      <c r="V34" s="609"/>
      <c r="W34" s="609"/>
      <c r="X34" s="609"/>
      <c r="Y34" s="610"/>
      <c r="Z34" s="646">
        <v>0.7</v>
      </c>
      <c r="AA34" s="646"/>
      <c r="AB34" s="646"/>
      <c r="AC34" s="646"/>
      <c r="AD34" s="647" t="s">
        <v>131</v>
      </c>
      <c r="AE34" s="647"/>
      <c r="AF34" s="647"/>
      <c r="AG34" s="647"/>
      <c r="AH34" s="647"/>
      <c r="AI34" s="647"/>
      <c r="AJ34" s="647"/>
      <c r="AK34" s="647"/>
      <c r="AL34" s="611" t="s">
        <v>229</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322</v>
      </c>
      <c r="CE34" s="606"/>
      <c r="CF34" s="606"/>
      <c r="CG34" s="606"/>
      <c r="CH34" s="606"/>
      <c r="CI34" s="606"/>
      <c r="CJ34" s="606"/>
      <c r="CK34" s="606"/>
      <c r="CL34" s="606"/>
      <c r="CM34" s="606"/>
      <c r="CN34" s="606"/>
      <c r="CO34" s="606"/>
      <c r="CP34" s="606"/>
      <c r="CQ34" s="607"/>
      <c r="CR34" s="608">
        <v>1285210</v>
      </c>
      <c r="CS34" s="609"/>
      <c r="CT34" s="609"/>
      <c r="CU34" s="609"/>
      <c r="CV34" s="609"/>
      <c r="CW34" s="609"/>
      <c r="CX34" s="609"/>
      <c r="CY34" s="610"/>
      <c r="CZ34" s="611">
        <v>21.1</v>
      </c>
      <c r="DA34" s="623"/>
      <c r="DB34" s="623"/>
      <c r="DC34" s="624"/>
      <c r="DD34" s="614">
        <v>759326</v>
      </c>
      <c r="DE34" s="609"/>
      <c r="DF34" s="609"/>
      <c r="DG34" s="609"/>
      <c r="DH34" s="609"/>
      <c r="DI34" s="609"/>
      <c r="DJ34" s="609"/>
      <c r="DK34" s="610"/>
      <c r="DL34" s="614">
        <v>620034</v>
      </c>
      <c r="DM34" s="609"/>
      <c r="DN34" s="609"/>
      <c r="DO34" s="609"/>
      <c r="DP34" s="609"/>
      <c r="DQ34" s="609"/>
      <c r="DR34" s="609"/>
      <c r="DS34" s="609"/>
      <c r="DT34" s="609"/>
      <c r="DU34" s="609"/>
      <c r="DV34" s="610"/>
      <c r="DW34" s="611">
        <v>15.8</v>
      </c>
      <c r="DX34" s="623"/>
      <c r="DY34" s="623"/>
      <c r="DZ34" s="623"/>
      <c r="EA34" s="623"/>
      <c r="EB34" s="623"/>
      <c r="EC34" s="635"/>
    </row>
    <row r="35" spans="2:133" ht="11.25" customHeight="1" x14ac:dyDescent="0.2">
      <c r="B35" s="605" t="s">
        <v>323</v>
      </c>
      <c r="C35" s="606"/>
      <c r="D35" s="606"/>
      <c r="E35" s="606"/>
      <c r="F35" s="606"/>
      <c r="G35" s="606"/>
      <c r="H35" s="606"/>
      <c r="I35" s="606"/>
      <c r="J35" s="606"/>
      <c r="K35" s="606"/>
      <c r="L35" s="606"/>
      <c r="M35" s="606"/>
      <c r="N35" s="606"/>
      <c r="O35" s="606"/>
      <c r="P35" s="606"/>
      <c r="Q35" s="607"/>
      <c r="R35" s="608">
        <v>80822</v>
      </c>
      <c r="S35" s="609"/>
      <c r="T35" s="609"/>
      <c r="U35" s="609"/>
      <c r="V35" s="609"/>
      <c r="W35" s="609"/>
      <c r="X35" s="609"/>
      <c r="Y35" s="610"/>
      <c r="Z35" s="646">
        <v>1.3</v>
      </c>
      <c r="AA35" s="646"/>
      <c r="AB35" s="646"/>
      <c r="AC35" s="646"/>
      <c r="AD35" s="647" t="s">
        <v>131</v>
      </c>
      <c r="AE35" s="647"/>
      <c r="AF35" s="647"/>
      <c r="AG35" s="647"/>
      <c r="AH35" s="647"/>
      <c r="AI35" s="647"/>
      <c r="AJ35" s="647"/>
      <c r="AK35" s="647"/>
      <c r="AL35" s="611" t="s">
        <v>131</v>
      </c>
      <c r="AM35" s="612"/>
      <c r="AN35" s="612"/>
      <c r="AO35" s="648"/>
      <c r="AP35" s="216"/>
      <c r="AQ35" s="660" t="s">
        <v>324</v>
      </c>
      <c r="AR35" s="661"/>
      <c r="AS35" s="661"/>
      <c r="AT35" s="661"/>
      <c r="AU35" s="661"/>
      <c r="AV35" s="661"/>
      <c r="AW35" s="661"/>
      <c r="AX35" s="661"/>
      <c r="AY35" s="661"/>
      <c r="AZ35" s="661"/>
      <c r="BA35" s="661"/>
      <c r="BB35" s="661"/>
      <c r="BC35" s="661"/>
      <c r="BD35" s="661"/>
      <c r="BE35" s="661"/>
      <c r="BF35" s="662"/>
      <c r="BG35" s="660" t="s">
        <v>325</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326</v>
      </c>
      <c r="CE35" s="606"/>
      <c r="CF35" s="606"/>
      <c r="CG35" s="606"/>
      <c r="CH35" s="606"/>
      <c r="CI35" s="606"/>
      <c r="CJ35" s="606"/>
      <c r="CK35" s="606"/>
      <c r="CL35" s="606"/>
      <c r="CM35" s="606"/>
      <c r="CN35" s="606"/>
      <c r="CO35" s="606"/>
      <c r="CP35" s="606"/>
      <c r="CQ35" s="607"/>
      <c r="CR35" s="608">
        <v>179391</v>
      </c>
      <c r="CS35" s="621"/>
      <c r="CT35" s="621"/>
      <c r="CU35" s="621"/>
      <c r="CV35" s="621"/>
      <c r="CW35" s="621"/>
      <c r="CX35" s="621"/>
      <c r="CY35" s="622"/>
      <c r="CZ35" s="611">
        <v>3</v>
      </c>
      <c r="DA35" s="623"/>
      <c r="DB35" s="623"/>
      <c r="DC35" s="624"/>
      <c r="DD35" s="614">
        <v>139899</v>
      </c>
      <c r="DE35" s="621"/>
      <c r="DF35" s="621"/>
      <c r="DG35" s="621"/>
      <c r="DH35" s="621"/>
      <c r="DI35" s="621"/>
      <c r="DJ35" s="621"/>
      <c r="DK35" s="622"/>
      <c r="DL35" s="614">
        <v>139666</v>
      </c>
      <c r="DM35" s="621"/>
      <c r="DN35" s="621"/>
      <c r="DO35" s="621"/>
      <c r="DP35" s="621"/>
      <c r="DQ35" s="621"/>
      <c r="DR35" s="621"/>
      <c r="DS35" s="621"/>
      <c r="DT35" s="621"/>
      <c r="DU35" s="621"/>
      <c r="DV35" s="622"/>
      <c r="DW35" s="611">
        <v>3.6</v>
      </c>
      <c r="DX35" s="623"/>
      <c r="DY35" s="623"/>
      <c r="DZ35" s="623"/>
      <c r="EA35" s="623"/>
      <c r="EB35" s="623"/>
      <c r="EC35" s="635"/>
    </row>
    <row r="36" spans="2:133" ht="11.25" customHeight="1" x14ac:dyDescent="0.2">
      <c r="B36" s="605" t="s">
        <v>327</v>
      </c>
      <c r="C36" s="606"/>
      <c r="D36" s="606"/>
      <c r="E36" s="606"/>
      <c r="F36" s="606"/>
      <c r="G36" s="606"/>
      <c r="H36" s="606"/>
      <c r="I36" s="606"/>
      <c r="J36" s="606"/>
      <c r="K36" s="606"/>
      <c r="L36" s="606"/>
      <c r="M36" s="606"/>
      <c r="N36" s="606"/>
      <c r="O36" s="606"/>
      <c r="P36" s="606"/>
      <c r="Q36" s="607"/>
      <c r="R36" s="608">
        <v>498115</v>
      </c>
      <c r="S36" s="609"/>
      <c r="T36" s="609"/>
      <c r="U36" s="609"/>
      <c r="V36" s="609"/>
      <c r="W36" s="609"/>
      <c r="X36" s="609"/>
      <c r="Y36" s="610"/>
      <c r="Z36" s="646">
        <v>7.8</v>
      </c>
      <c r="AA36" s="646"/>
      <c r="AB36" s="646"/>
      <c r="AC36" s="646"/>
      <c r="AD36" s="647" t="s">
        <v>131</v>
      </c>
      <c r="AE36" s="647"/>
      <c r="AF36" s="647"/>
      <c r="AG36" s="647"/>
      <c r="AH36" s="647"/>
      <c r="AI36" s="647"/>
      <c r="AJ36" s="647"/>
      <c r="AK36" s="647"/>
      <c r="AL36" s="611" t="s">
        <v>131</v>
      </c>
      <c r="AM36" s="612"/>
      <c r="AN36" s="612"/>
      <c r="AO36" s="648"/>
      <c r="AP36" s="216"/>
      <c r="AQ36" s="657" t="s">
        <v>328</v>
      </c>
      <c r="AR36" s="658"/>
      <c r="AS36" s="658"/>
      <c r="AT36" s="658"/>
      <c r="AU36" s="658"/>
      <c r="AV36" s="658"/>
      <c r="AW36" s="658"/>
      <c r="AX36" s="658"/>
      <c r="AY36" s="659"/>
      <c r="AZ36" s="663">
        <v>717676</v>
      </c>
      <c r="BA36" s="664"/>
      <c r="BB36" s="664"/>
      <c r="BC36" s="664"/>
      <c r="BD36" s="664"/>
      <c r="BE36" s="664"/>
      <c r="BF36" s="665"/>
      <c r="BG36" s="666" t="s">
        <v>329</v>
      </c>
      <c r="BH36" s="667"/>
      <c r="BI36" s="667"/>
      <c r="BJ36" s="667"/>
      <c r="BK36" s="667"/>
      <c r="BL36" s="667"/>
      <c r="BM36" s="667"/>
      <c r="BN36" s="667"/>
      <c r="BO36" s="667"/>
      <c r="BP36" s="667"/>
      <c r="BQ36" s="667"/>
      <c r="BR36" s="667"/>
      <c r="BS36" s="667"/>
      <c r="BT36" s="667"/>
      <c r="BU36" s="668"/>
      <c r="BV36" s="663">
        <v>41783</v>
      </c>
      <c r="BW36" s="664"/>
      <c r="BX36" s="664"/>
      <c r="BY36" s="664"/>
      <c r="BZ36" s="664"/>
      <c r="CA36" s="664"/>
      <c r="CB36" s="665"/>
      <c r="CD36" s="605" t="s">
        <v>330</v>
      </c>
      <c r="CE36" s="606"/>
      <c r="CF36" s="606"/>
      <c r="CG36" s="606"/>
      <c r="CH36" s="606"/>
      <c r="CI36" s="606"/>
      <c r="CJ36" s="606"/>
      <c r="CK36" s="606"/>
      <c r="CL36" s="606"/>
      <c r="CM36" s="606"/>
      <c r="CN36" s="606"/>
      <c r="CO36" s="606"/>
      <c r="CP36" s="606"/>
      <c r="CQ36" s="607"/>
      <c r="CR36" s="608">
        <v>1166240</v>
      </c>
      <c r="CS36" s="609"/>
      <c r="CT36" s="609"/>
      <c r="CU36" s="609"/>
      <c r="CV36" s="609"/>
      <c r="CW36" s="609"/>
      <c r="CX36" s="609"/>
      <c r="CY36" s="610"/>
      <c r="CZ36" s="611">
        <v>19.2</v>
      </c>
      <c r="DA36" s="623"/>
      <c r="DB36" s="623"/>
      <c r="DC36" s="624"/>
      <c r="DD36" s="614">
        <v>824647</v>
      </c>
      <c r="DE36" s="609"/>
      <c r="DF36" s="609"/>
      <c r="DG36" s="609"/>
      <c r="DH36" s="609"/>
      <c r="DI36" s="609"/>
      <c r="DJ36" s="609"/>
      <c r="DK36" s="610"/>
      <c r="DL36" s="614">
        <v>645721</v>
      </c>
      <c r="DM36" s="609"/>
      <c r="DN36" s="609"/>
      <c r="DO36" s="609"/>
      <c r="DP36" s="609"/>
      <c r="DQ36" s="609"/>
      <c r="DR36" s="609"/>
      <c r="DS36" s="609"/>
      <c r="DT36" s="609"/>
      <c r="DU36" s="609"/>
      <c r="DV36" s="610"/>
      <c r="DW36" s="611">
        <v>16.5</v>
      </c>
      <c r="DX36" s="623"/>
      <c r="DY36" s="623"/>
      <c r="DZ36" s="623"/>
      <c r="EA36" s="623"/>
      <c r="EB36" s="623"/>
      <c r="EC36" s="635"/>
    </row>
    <row r="37" spans="2:133" ht="11.25" customHeight="1" x14ac:dyDescent="0.2">
      <c r="B37" s="605" t="s">
        <v>331</v>
      </c>
      <c r="C37" s="606"/>
      <c r="D37" s="606"/>
      <c r="E37" s="606"/>
      <c r="F37" s="606"/>
      <c r="G37" s="606"/>
      <c r="H37" s="606"/>
      <c r="I37" s="606"/>
      <c r="J37" s="606"/>
      <c r="K37" s="606"/>
      <c r="L37" s="606"/>
      <c r="M37" s="606"/>
      <c r="N37" s="606"/>
      <c r="O37" s="606"/>
      <c r="P37" s="606"/>
      <c r="Q37" s="607"/>
      <c r="R37" s="608">
        <v>1184157</v>
      </c>
      <c r="S37" s="609"/>
      <c r="T37" s="609"/>
      <c r="U37" s="609"/>
      <c r="V37" s="609"/>
      <c r="W37" s="609"/>
      <c r="X37" s="609"/>
      <c r="Y37" s="610"/>
      <c r="Z37" s="646">
        <v>18.5</v>
      </c>
      <c r="AA37" s="646"/>
      <c r="AB37" s="646"/>
      <c r="AC37" s="646"/>
      <c r="AD37" s="647">
        <v>346318</v>
      </c>
      <c r="AE37" s="647"/>
      <c r="AF37" s="647"/>
      <c r="AG37" s="647"/>
      <c r="AH37" s="647"/>
      <c r="AI37" s="647"/>
      <c r="AJ37" s="647"/>
      <c r="AK37" s="647"/>
      <c r="AL37" s="611">
        <v>8.8000000000000007</v>
      </c>
      <c r="AM37" s="612"/>
      <c r="AN37" s="612"/>
      <c r="AO37" s="648"/>
      <c r="AQ37" s="641" t="s">
        <v>332</v>
      </c>
      <c r="AR37" s="642"/>
      <c r="AS37" s="642"/>
      <c r="AT37" s="642"/>
      <c r="AU37" s="642"/>
      <c r="AV37" s="642"/>
      <c r="AW37" s="642"/>
      <c r="AX37" s="642"/>
      <c r="AY37" s="643"/>
      <c r="AZ37" s="608">
        <v>245004</v>
      </c>
      <c r="BA37" s="609"/>
      <c r="BB37" s="609"/>
      <c r="BC37" s="609"/>
      <c r="BD37" s="621"/>
      <c r="BE37" s="621"/>
      <c r="BF37" s="644"/>
      <c r="BG37" s="605" t="s">
        <v>333</v>
      </c>
      <c r="BH37" s="606"/>
      <c r="BI37" s="606"/>
      <c r="BJ37" s="606"/>
      <c r="BK37" s="606"/>
      <c r="BL37" s="606"/>
      <c r="BM37" s="606"/>
      <c r="BN37" s="606"/>
      <c r="BO37" s="606"/>
      <c r="BP37" s="606"/>
      <c r="BQ37" s="606"/>
      <c r="BR37" s="606"/>
      <c r="BS37" s="606"/>
      <c r="BT37" s="606"/>
      <c r="BU37" s="607"/>
      <c r="BV37" s="608">
        <v>8943</v>
      </c>
      <c r="BW37" s="609"/>
      <c r="BX37" s="609"/>
      <c r="BY37" s="609"/>
      <c r="BZ37" s="609"/>
      <c r="CA37" s="609"/>
      <c r="CB37" s="645"/>
      <c r="CD37" s="605" t="s">
        <v>334</v>
      </c>
      <c r="CE37" s="606"/>
      <c r="CF37" s="606"/>
      <c r="CG37" s="606"/>
      <c r="CH37" s="606"/>
      <c r="CI37" s="606"/>
      <c r="CJ37" s="606"/>
      <c r="CK37" s="606"/>
      <c r="CL37" s="606"/>
      <c r="CM37" s="606"/>
      <c r="CN37" s="606"/>
      <c r="CO37" s="606"/>
      <c r="CP37" s="606"/>
      <c r="CQ37" s="607"/>
      <c r="CR37" s="608">
        <v>412904</v>
      </c>
      <c r="CS37" s="621"/>
      <c r="CT37" s="621"/>
      <c r="CU37" s="621"/>
      <c r="CV37" s="621"/>
      <c r="CW37" s="621"/>
      <c r="CX37" s="621"/>
      <c r="CY37" s="622"/>
      <c r="CZ37" s="611">
        <v>6.8</v>
      </c>
      <c r="DA37" s="623"/>
      <c r="DB37" s="623"/>
      <c r="DC37" s="624"/>
      <c r="DD37" s="614">
        <v>412199</v>
      </c>
      <c r="DE37" s="621"/>
      <c r="DF37" s="621"/>
      <c r="DG37" s="621"/>
      <c r="DH37" s="621"/>
      <c r="DI37" s="621"/>
      <c r="DJ37" s="621"/>
      <c r="DK37" s="622"/>
      <c r="DL37" s="614">
        <v>412199</v>
      </c>
      <c r="DM37" s="621"/>
      <c r="DN37" s="621"/>
      <c r="DO37" s="621"/>
      <c r="DP37" s="621"/>
      <c r="DQ37" s="621"/>
      <c r="DR37" s="621"/>
      <c r="DS37" s="621"/>
      <c r="DT37" s="621"/>
      <c r="DU37" s="621"/>
      <c r="DV37" s="622"/>
      <c r="DW37" s="611">
        <v>10.5</v>
      </c>
      <c r="DX37" s="623"/>
      <c r="DY37" s="623"/>
      <c r="DZ37" s="623"/>
      <c r="EA37" s="623"/>
      <c r="EB37" s="623"/>
      <c r="EC37" s="635"/>
    </row>
    <row r="38" spans="2:133" ht="11.25" customHeight="1" x14ac:dyDescent="0.2">
      <c r="B38" s="605" t="s">
        <v>335</v>
      </c>
      <c r="C38" s="606"/>
      <c r="D38" s="606"/>
      <c r="E38" s="606"/>
      <c r="F38" s="606"/>
      <c r="G38" s="606"/>
      <c r="H38" s="606"/>
      <c r="I38" s="606"/>
      <c r="J38" s="606"/>
      <c r="K38" s="606"/>
      <c r="L38" s="606"/>
      <c r="M38" s="606"/>
      <c r="N38" s="606"/>
      <c r="O38" s="606"/>
      <c r="P38" s="606"/>
      <c r="Q38" s="607"/>
      <c r="R38" s="608">
        <v>57600</v>
      </c>
      <c r="S38" s="609"/>
      <c r="T38" s="609"/>
      <c r="U38" s="609"/>
      <c r="V38" s="609"/>
      <c r="W38" s="609"/>
      <c r="X38" s="609"/>
      <c r="Y38" s="610"/>
      <c r="Z38" s="646">
        <v>0.9</v>
      </c>
      <c r="AA38" s="646"/>
      <c r="AB38" s="646"/>
      <c r="AC38" s="646"/>
      <c r="AD38" s="647" t="s">
        <v>131</v>
      </c>
      <c r="AE38" s="647"/>
      <c r="AF38" s="647"/>
      <c r="AG38" s="647"/>
      <c r="AH38" s="647"/>
      <c r="AI38" s="647"/>
      <c r="AJ38" s="647"/>
      <c r="AK38" s="647"/>
      <c r="AL38" s="611" t="s">
        <v>131</v>
      </c>
      <c r="AM38" s="612"/>
      <c r="AN38" s="612"/>
      <c r="AO38" s="648"/>
      <c r="AQ38" s="641" t="s">
        <v>336</v>
      </c>
      <c r="AR38" s="642"/>
      <c r="AS38" s="642"/>
      <c r="AT38" s="642"/>
      <c r="AU38" s="642"/>
      <c r="AV38" s="642"/>
      <c r="AW38" s="642"/>
      <c r="AX38" s="642"/>
      <c r="AY38" s="643"/>
      <c r="AZ38" s="608">
        <v>76522</v>
      </c>
      <c r="BA38" s="609"/>
      <c r="BB38" s="609"/>
      <c r="BC38" s="609"/>
      <c r="BD38" s="621"/>
      <c r="BE38" s="621"/>
      <c r="BF38" s="644"/>
      <c r="BG38" s="605" t="s">
        <v>337</v>
      </c>
      <c r="BH38" s="606"/>
      <c r="BI38" s="606"/>
      <c r="BJ38" s="606"/>
      <c r="BK38" s="606"/>
      <c r="BL38" s="606"/>
      <c r="BM38" s="606"/>
      <c r="BN38" s="606"/>
      <c r="BO38" s="606"/>
      <c r="BP38" s="606"/>
      <c r="BQ38" s="606"/>
      <c r="BR38" s="606"/>
      <c r="BS38" s="606"/>
      <c r="BT38" s="606"/>
      <c r="BU38" s="607"/>
      <c r="BV38" s="608">
        <v>1194</v>
      </c>
      <c r="BW38" s="609"/>
      <c r="BX38" s="609"/>
      <c r="BY38" s="609"/>
      <c r="BZ38" s="609"/>
      <c r="CA38" s="609"/>
      <c r="CB38" s="645"/>
      <c r="CD38" s="605" t="s">
        <v>338</v>
      </c>
      <c r="CE38" s="606"/>
      <c r="CF38" s="606"/>
      <c r="CG38" s="606"/>
      <c r="CH38" s="606"/>
      <c r="CI38" s="606"/>
      <c r="CJ38" s="606"/>
      <c r="CK38" s="606"/>
      <c r="CL38" s="606"/>
      <c r="CM38" s="606"/>
      <c r="CN38" s="606"/>
      <c r="CO38" s="606"/>
      <c r="CP38" s="606"/>
      <c r="CQ38" s="607"/>
      <c r="CR38" s="608">
        <v>717676</v>
      </c>
      <c r="CS38" s="609"/>
      <c r="CT38" s="609"/>
      <c r="CU38" s="609"/>
      <c r="CV38" s="609"/>
      <c r="CW38" s="609"/>
      <c r="CX38" s="609"/>
      <c r="CY38" s="610"/>
      <c r="CZ38" s="611">
        <v>11.8</v>
      </c>
      <c r="DA38" s="623"/>
      <c r="DB38" s="623"/>
      <c r="DC38" s="624"/>
      <c r="DD38" s="614">
        <v>630594</v>
      </c>
      <c r="DE38" s="609"/>
      <c r="DF38" s="609"/>
      <c r="DG38" s="609"/>
      <c r="DH38" s="609"/>
      <c r="DI38" s="609"/>
      <c r="DJ38" s="609"/>
      <c r="DK38" s="610"/>
      <c r="DL38" s="614">
        <v>406497</v>
      </c>
      <c r="DM38" s="609"/>
      <c r="DN38" s="609"/>
      <c r="DO38" s="609"/>
      <c r="DP38" s="609"/>
      <c r="DQ38" s="609"/>
      <c r="DR38" s="609"/>
      <c r="DS38" s="609"/>
      <c r="DT38" s="609"/>
      <c r="DU38" s="609"/>
      <c r="DV38" s="610"/>
      <c r="DW38" s="611">
        <v>10.4</v>
      </c>
      <c r="DX38" s="623"/>
      <c r="DY38" s="623"/>
      <c r="DZ38" s="623"/>
      <c r="EA38" s="623"/>
      <c r="EB38" s="623"/>
      <c r="EC38" s="635"/>
    </row>
    <row r="39" spans="2:133" ht="11.25" customHeight="1" x14ac:dyDescent="0.2">
      <c r="B39" s="605" t="s">
        <v>339</v>
      </c>
      <c r="C39" s="606"/>
      <c r="D39" s="606"/>
      <c r="E39" s="606"/>
      <c r="F39" s="606"/>
      <c r="G39" s="606"/>
      <c r="H39" s="606"/>
      <c r="I39" s="606"/>
      <c r="J39" s="606"/>
      <c r="K39" s="606"/>
      <c r="L39" s="606"/>
      <c r="M39" s="606"/>
      <c r="N39" s="606"/>
      <c r="O39" s="606"/>
      <c r="P39" s="606"/>
      <c r="Q39" s="607"/>
      <c r="R39" s="608" t="s">
        <v>229</v>
      </c>
      <c r="S39" s="609"/>
      <c r="T39" s="609"/>
      <c r="U39" s="609"/>
      <c r="V39" s="609"/>
      <c r="W39" s="609"/>
      <c r="X39" s="609"/>
      <c r="Y39" s="610"/>
      <c r="Z39" s="646" t="s">
        <v>132</v>
      </c>
      <c r="AA39" s="646"/>
      <c r="AB39" s="646"/>
      <c r="AC39" s="646"/>
      <c r="AD39" s="647" t="s">
        <v>131</v>
      </c>
      <c r="AE39" s="647"/>
      <c r="AF39" s="647"/>
      <c r="AG39" s="647"/>
      <c r="AH39" s="647"/>
      <c r="AI39" s="647"/>
      <c r="AJ39" s="647"/>
      <c r="AK39" s="647"/>
      <c r="AL39" s="611" t="s">
        <v>131</v>
      </c>
      <c r="AM39" s="612"/>
      <c r="AN39" s="612"/>
      <c r="AO39" s="648"/>
      <c r="AQ39" s="641" t="s">
        <v>340</v>
      </c>
      <c r="AR39" s="642"/>
      <c r="AS39" s="642"/>
      <c r="AT39" s="642"/>
      <c r="AU39" s="642"/>
      <c r="AV39" s="642"/>
      <c r="AW39" s="642"/>
      <c r="AX39" s="642"/>
      <c r="AY39" s="643"/>
      <c r="AZ39" s="608" t="s">
        <v>229</v>
      </c>
      <c r="BA39" s="609"/>
      <c r="BB39" s="609"/>
      <c r="BC39" s="609"/>
      <c r="BD39" s="621"/>
      <c r="BE39" s="621"/>
      <c r="BF39" s="644"/>
      <c r="BG39" s="605" t="s">
        <v>341</v>
      </c>
      <c r="BH39" s="606"/>
      <c r="BI39" s="606"/>
      <c r="BJ39" s="606"/>
      <c r="BK39" s="606"/>
      <c r="BL39" s="606"/>
      <c r="BM39" s="606"/>
      <c r="BN39" s="606"/>
      <c r="BO39" s="606"/>
      <c r="BP39" s="606"/>
      <c r="BQ39" s="606"/>
      <c r="BR39" s="606"/>
      <c r="BS39" s="606"/>
      <c r="BT39" s="606"/>
      <c r="BU39" s="607"/>
      <c r="BV39" s="608">
        <v>1945</v>
      </c>
      <c r="BW39" s="609"/>
      <c r="BX39" s="609"/>
      <c r="BY39" s="609"/>
      <c r="BZ39" s="609"/>
      <c r="CA39" s="609"/>
      <c r="CB39" s="645"/>
      <c r="CD39" s="605" t="s">
        <v>342</v>
      </c>
      <c r="CE39" s="606"/>
      <c r="CF39" s="606"/>
      <c r="CG39" s="606"/>
      <c r="CH39" s="606"/>
      <c r="CI39" s="606"/>
      <c r="CJ39" s="606"/>
      <c r="CK39" s="606"/>
      <c r="CL39" s="606"/>
      <c r="CM39" s="606"/>
      <c r="CN39" s="606"/>
      <c r="CO39" s="606"/>
      <c r="CP39" s="606"/>
      <c r="CQ39" s="607"/>
      <c r="CR39" s="608">
        <v>417136</v>
      </c>
      <c r="CS39" s="621"/>
      <c r="CT39" s="621"/>
      <c r="CU39" s="621"/>
      <c r="CV39" s="621"/>
      <c r="CW39" s="621"/>
      <c r="CX39" s="621"/>
      <c r="CY39" s="622"/>
      <c r="CZ39" s="611">
        <v>6.9</v>
      </c>
      <c r="DA39" s="623"/>
      <c r="DB39" s="623"/>
      <c r="DC39" s="624"/>
      <c r="DD39" s="614">
        <v>281878</v>
      </c>
      <c r="DE39" s="621"/>
      <c r="DF39" s="621"/>
      <c r="DG39" s="621"/>
      <c r="DH39" s="621"/>
      <c r="DI39" s="621"/>
      <c r="DJ39" s="621"/>
      <c r="DK39" s="622"/>
      <c r="DL39" s="614" t="s">
        <v>131</v>
      </c>
      <c r="DM39" s="621"/>
      <c r="DN39" s="621"/>
      <c r="DO39" s="621"/>
      <c r="DP39" s="621"/>
      <c r="DQ39" s="621"/>
      <c r="DR39" s="621"/>
      <c r="DS39" s="621"/>
      <c r="DT39" s="621"/>
      <c r="DU39" s="621"/>
      <c r="DV39" s="622"/>
      <c r="DW39" s="611" t="s">
        <v>131</v>
      </c>
      <c r="DX39" s="623"/>
      <c r="DY39" s="623"/>
      <c r="DZ39" s="623"/>
      <c r="EA39" s="623"/>
      <c r="EB39" s="623"/>
      <c r="EC39" s="635"/>
    </row>
    <row r="40" spans="2:133" ht="11.25" customHeight="1" x14ac:dyDescent="0.2">
      <c r="B40" s="605" t="s">
        <v>343</v>
      </c>
      <c r="C40" s="606"/>
      <c r="D40" s="606"/>
      <c r="E40" s="606"/>
      <c r="F40" s="606"/>
      <c r="G40" s="606"/>
      <c r="H40" s="606"/>
      <c r="I40" s="606"/>
      <c r="J40" s="606"/>
      <c r="K40" s="606"/>
      <c r="L40" s="606"/>
      <c r="M40" s="606"/>
      <c r="N40" s="606"/>
      <c r="O40" s="606"/>
      <c r="P40" s="606"/>
      <c r="Q40" s="607"/>
      <c r="R40" s="608" t="s">
        <v>131</v>
      </c>
      <c r="S40" s="609"/>
      <c r="T40" s="609"/>
      <c r="U40" s="609"/>
      <c r="V40" s="609"/>
      <c r="W40" s="609"/>
      <c r="X40" s="609"/>
      <c r="Y40" s="610"/>
      <c r="Z40" s="646" t="s">
        <v>131</v>
      </c>
      <c r="AA40" s="646"/>
      <c r="AB40" s="646"/>
      <c r="AC40" s="646"/>
      <c r="AD40" s="647" t="s">
        <v>131</v>
      </c>
      <c r="AE40" s="647"/>
      <c r="AF40" s="647"/>
      <c r="AG40" s="647"/>
      <c r="AH40" s="647"/>
      <c r="AI40" s="647"/>
      <c r="AJ40" s="647"/>
      <c r="AK40" s="647"/>
      <c r="AL40" s="611" t="s">
        <v>131</v>
      </c>
      <c r="AM40" s="612"/>
      <c r="AN40" s="612"/>
      <c r="AO40" s="648"/>
      <c r="AQ40" s="641" t="s">
        <v>344</v>
      </c>
      <c r="AR40" s="642"/>
      <c r="AS40" s="642"/>
      <c r="AT40" s="642"/>
      <c r="AU40" s="642"/>
      <c r="AV40" s="642"/>
      <c r="AW40" s="642"/>
      <c r="AX40" s="642"/>
      <c r="AY40" s="643"/>
      <c r="AZ40" s="608" t="s">
        <v>131</v>
      </c>
      <c r="BA40" s="609"/>
      <c r="BB40" s="609"/>
      <c r="BC40" s="609"/>
      <c r="BD40" s="621"/>
      <c r="BE40" s="621"/>
      <c r="BF40" s="644"/>
      <c r="BG40" s="649" t="s">
        <v>345</v>
      </c>
      <c r="BH40" s="650"/>
      <c r="BI40" s="650"/>
      <c r="BJ40" s="650"/>
      <c r="BK40" s="650"/>
      <c r="BL40" s="217"/>
      <c r="BM40" s="606" t="s">
        <v>346</v>
      </c>
      <c r="BN40" s="606"/>
      <c r="BO40" s="606"/>
      <c r="BP40" s="606"/>
      <c r="BQ40" s="606"/>
      <c r="BR40" s="606"/>
      <c r="BS40" s="606"/>
      <c r="BT40" s="606"/>
      <c r="BU40" s="607"/>
      <c r="BV40" s="608">
        <v>101</v>
      </c>
      <c r="BW40" s="609"/>
      <c r="BX40" s="609"/>
      <c r="BY40" s="609"/>
      <c r="BZ40" s="609"/>
      <c r="CA40" s="609"/>
      <c r="CB40" s="645"/>
      <c r="CD40" s="605" t="s">
        <v>347</v>
      </c>
      <c r="CE40" s="606"/>
      <c r="CF40" s="606"/>
      <c r="CG40" s="606"/>
      <c r="CH40" s="606"/>
      <c r="CI40" s="606"/>
      <c r="CJ40" s="606"/>
      <c r="CK40" s="606"/>
      <c r="CL40" s="606"/>
      <c r="CM40" s="606"/>
      <c r="CN40" s="606"/>
      <c r="CO40" s="606"/>
      <c r="CP40" s="606"/>
      <c r="CQ40" s="607"/>
      <c r="CR40" s="608">
        <v>91391</v>
      </c>
      <c r="CS40" s="609"/>
      <c r="CT40" s="609"/>
      <c r="CU40" s="609"/>
      <c r="CV40" s="609"/>
      <c r="CW40" s="609"/>
      <c r="CX40" s="609"/>
      <c r="CY40" s="610"/>
      <c r="CZ40" s="611">
        <v>1.5</v>
      </c>
      <c r="DA40" s="623"/>
      <c r="DB40" s="623"/>
      <c r="DC40" s="624"/>
      <c r="DD40" s="614">
        <v>21307</v>
      </c>
      <c r="DE40" s="609"/>
      <c r="DF40" s="609"/>
      <c r="DG40" s="609"/>
      <c r="DH40" s="609"/>
      <c r="DI40" s="609"/>
      <c r="DJ40" s="609"/>
      <c r="DK40" s="610"/>
      <c r="DL40" s="614" t="s">
        <v>229</v>
      </c>
      <c r="DM40" s="609"/>
      <c r="DN40" s="609"/>
      <c r="DO40" s="609"/>
      <c r="DP40" s="609"/>
      <c r="DQ40" s="609"/>
      <c r="DR40" s="609"/>
      <c r="DS40" s="609"/>
      <c r="DT40" s="609"/>
      <c r="DU40" s="609"/>
      <c r="DV40" s="610"/>
      <c r="DW40" s="611" t="s">
        <v>131</v>
      </c>
      <c r="DX40" s="623"/>
      <c r="DY40" s="623"/>
      <c r="DZ40" s="623"/>
      <c r="EA40" s="623"/>
      <c r="EB40" s="623"/>
      <c r="EC40" s="635"/>
    </row>
    <row r="41" spans="2:133" ht="11.25" customHeight="1" x14ac:dyDescent="0.2">
      <c r="B41" s="589" t="s">
        <v>348</v>
      </c>
      <c r="C41" s="590"/>
      <c r="D41" s="590"/>
      <c r="E41" s="590"/>
      <c r="F41" s="590"/>
      <c r="G41" s="590"/>
      <c r="H41" s="590"/>
      <c r="I41" s="590"/>
      <c r="J41" s="590"/>
      <c r="K41" s="590"/>
      <c r="L41" s="590"/>
      <c r="M41" s="590"/>
      <c r="N41" s="590"/>
      <c r="O41" s="590"/>
      <c r="P41" s="590"/>
      <c r="Q41" s="591"/>
      <c r="R41" s="592">
        <v>6408019</v>
      </c>
      <c r="S41" s="633"/>
      <c r="T41" s="633"/>
      <c r="U41" s="633"/>
      <c r="V41" s="633"/>
      <c r="W41" s="633"/>
      <c r="X41" s="633"/>
      <c r="Y41" s="636"/>
      <c r="Z41" s="637">
        <v>100</v>
      </c>
      <c r="AA41" s="637"/>
      <c r="AB41" s="637"/>
      <c r="AC41" s="637"/>
      <c r="AD41" s="638">
        <v>3918525</v>
      </c>
      <c r="AE41" s="638"/>
      <c r="AF41" s="638"/>
      <c r="AG41" s="638"/>
      <c r="AH41" s="638"/>
      <c r="AI41" s="638"/>
      <c r="AJ41" s="638"/>
      <c r="AK41" s="638"/>
      <c r="AL41" s="595">
        <v>100</v>
      </c>
      <c r="AM41" s="639"/>
      <c r="AN41" s="639"/>
      <c r="AO41" s="640"/>
      <c r="AQ41" s="641" t="s">
        <v>349</v>
      </c>
      <c r="AR41" s="642"/>
      <c r="AS41" s="642"/>
      <c r="AT41" s="642"/>
      <c r="AU41" s="642"/>
      <c r="AV41" s="642"/>
      <c r="AW41" s="642"/>
      <c r="AX41" s="642"/>
      <c r="AY41" s="643"/>
      <c r="AZ41" s="608">
        <v>95322</v>
      </c>
      <c r="BA41" s="609"/>
      <c r="BB41" s="609"/>
      <c r="BC41" s="609"/>
      <c r="BD41" s="621"/>
      <c r="BE41" s="621"/>
      <c r="BF41" s="644"/>
      <c r="BG41" s="649"/>
      <c r="BH41" s="650"/>
      <c r="BI41" s="650"/>
      <c r="BJ41" s="650"/>
      <c r="BK41" s="650"/>
      <c r="BL41" s="217"/>
      <c r="BM41" s="606" t="s">
        <v>350</v>
      </c>
      <c r="BN41" s="606"/>
      <c r="BO41" s="606"/>
      <c r="BP41" s="606"/>
      <c r="BQ41" s="606"/>
      <c r="BR41" s="606"/>
      <c r="BS41" s="606"/>
      <c r="BT41" s="606"/>
      <c r="BU41" s="607"/>
      <c r="BV41" s="608" t="s">
        <v>132</v>
      </c>
      <c r="BW41" s="609"/>
      <c r="BX41" s="609"/>
      <c r="BY41" s="609"/>
      <c r="BZ41" s="609"/>
      <c r="CA41" s="609"/>
      <c r="CB41" s="645"/>
      <c r="CD41" s="605" t="s">
        <v>351</v>
      </c>
      <c r="CE41" s="606"/>
      <c r="CF41" s="606"/>
      <c r="CG41" s="606"/>
      <c r="CH41" s="606"/>
      <c r="CI41" s="606"/>
      <c r="CJ41" s="606"/>
      <c r="CK41" s="606"/>
      <c r="CL41" s="606"/>
      <c r="CM41" s="606"/>
      <c r="CN41" s="606"/>
      <c r="CO41" s="606"/>
      <c r="CP41" s="606"/>
      <c r="CQ41" s="607"/>
      <c r="CR41" s="608" t="s">
        <v>229</v>
      </c>
      <c r="CS41" s="621"/>
      <c r="CT41" s="621"/>
      <c r="CU41" s="621"/>
      <c r="CV41" s="621"/>
      <c r="CW41" s="621"/>
      <c r="CX41" s="621"/>
      <c r="CY41" s="622"/>
      <c r="CZ41" s="611" t="s">
        <v>229</v>
      </c>
      <c r="DA41" s="623"/>
      <c r="DB41" s="623"/>
      <c r="DC41" s="624"/>
      <c r="DD41" s="614" t="s">
        <v>131</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352</v>
      </c>
      <c r="AR42" s="654"/>
      <c r="AS42" s="654"/>
      <c r="AT42" s="654"/>
      <c r="AU42" s="654"/>
      <c r="AV42" s="654"/>
      <c r="AW42" s="654"/>
      <c r="AX42" s="654"/>
      <c r="AY42" s="655"/>
      <c r="AZ42" s="592">
        <v>300828</v>
      </c>
      <c r="BA42" s="633"/>
      <c r="BB42" s="633"/>
      <c r="BC42" s="633"/>
      <c r="BD42" s="593"/>
      <c r="BE42" s="593"/>
      <c r="BF42" s="656"/>
      <c r="BG42" s="651"/>
      <c r="BH42" s="652"/>
      <c r="BI42" s="652"/>
      <c r="BJ42" s="652"/>
      <c r="BK42" s="652"/>
      <c r="BL42" s="218"/>
      <c r="BM42" s="590" t="s">
        <v>353</v>
      </c>
      <c r="BN42" s="590"/>
      <c r="BO42" s="590"/>
      <c r="BP42" s="590"/>
      <c r="BQ42" s="590"/>
      <c r="BR42" s="590"/>
      <c r="BS42" s="590"/>
      <c r="BT42" s="590"/>
      <c r="BU42" s="591"/>
      <c r="BV42" s="592">
        <v>310</v>
      </c>
      <c r="BW42" s="633"/>
      <c r="BX42" s="633"/>
      <c r="BY42" s="633"/>
      <c r="BZ42" s="633"/>
      <c r="CA42" s="633"/>
      <c r="CB42" s="634"/>
      <c r="CD42" s="605" t="s">
        <v>354</v>
      </c>
      <c r="CE42" s="606"/>
      <c r="CF42" s="606"/>
      <c r="CG42" s="606"/>
      <c r="CH42" s="606"/>
      <c r="CI42" s="606"/>
      <c r="CJ42" s="606"/>
      <c r="CK42" s="606"/>
      <c r="CL42" s="606"/>
      <c r="CM42" s="606"/>
      <c r="CN42" s="606"/>
      <c r="CO42" s="606"/>
      <c r="CP42" s="606"/>
      <c r="CQ42" s="607"/>
      <c r="CR42" s="608">
        <v>480886</v>
      </c>
      <c r="CS42" s="621"/>
      <c r="CT42" s="621"/>
      <c r="CU42" s="621"/>
      <c r="CV42" s="621"/>
      <c r="CW42" s="621"/>
      <c r="CX42" s="621"/>
      <c r="CY42" s="622"/>
      <c r="CZ42" s="611">
        <v>7.9</v>
      </c>
      <c r="DA42" s="623"/>
      <c r="DB42" s="623"/>
      <c r="DC42" s="624"/>
      <c r="DD42" s="614">
        <v>147601</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355</v>
      </c>
      <c r="CD43" s="605" t="s">
        <v>356</v>
      </c>
      <c r="CE43" s="606"/>
      <c r="CF43" s="606"/>
      <c r="CG43" s="606"/>
      <c r="CH43" s="606"/>
      <c r="CI43" s="606"/>
      <c r="CJ43" s="606"/>
      <c r="CK43" s="606"/>
      <c r="CL43" s="606"/>
      <c r="CM43" s="606"/>
      <c r="CN43" s="606"/>
      <c r="CO43" s="606"/>
      <c r="CP43" s="606"/>
      <c r="CQ43" s="607"/>
      <c r="CR43" s="608">
        <v>48529</v>
      </c>
      <c r="CS43" s="621"/>
      <c r="CT43" s="621"/>
      <c r="CU43" s="621"/>
      <c r="CV43" s="621"/>
      <c r="CW43" s="621"/>
      <c r="CX43" s="621"/>
      <c r="CY43" s="622"/>
      <c r="CZ43" s="611">
        <v>0.8</v>
      </c>
      <c r="DA43" s="623"/>
      <c r="DB43" s="623"/>
      <c r="DC43" s="624"/>
      <c r="DD43" s="614">
        <v>48529</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357</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305</v>
      </c>
      <c r="CE44" s="628"/>
      <c r="CF44" s="605" t="s">
        <v>358</v>
      </c>
      <c r="CG44" s="606"/>
      <c r="CH44" s="606"/>
      <c r="CI44" s="606"/>
      <c r="CJ44" s="606"/>
      <c r="CK44" s="606"/>
      <c r="CL44" s="606"/>
      <c r="CM44" s="606"/>
      <c r="CN44" s="606"/>
      <c r="CO44" s="606"/>
      <c r="CP44" s="606"/>
      <c r="CQ44" s="607"/>
      <c r="CR44" s="608">
        <v>480886</v>
      </c>
      <c r="CS44" s="609"/>
      <c r="CT44" s="609"/>
      <c r="CU44" s="609"/>
      <c r="CV44" s="609"/>
      <c r="CW44" s="609"/>
      <c r="CX44" s="609"/>
      <c r="CY44" s="610"/>
      <c r="CZ44" s="611">
        <v>7.9</v>
      </c>
      <c r="DA44" s="612"/>
      <c r="DB44" s="612"/>
      <c r="DC44" s="613"/>
      <c r="DD44" s="614">
        <v>147601</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359</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360</v>
      </c>
      <c r="CG45" s="606"/>
      <c r="CH45" s="606"/>
      <c r="CI45" s="606"/>
      <c r="CJ45" s="606"/>
      <c r="CK45" s="606"/>
      <c r="CL45" s="606"/>
      <c r="CM45" s="606"/>
      <c r="CN45" s="606"/>
      <c r="CO45" s="606"/>
      <c r="CP45" s="606"/>
      <c r="CQ45" s="607"/>
      <c r="CR45" s="608">
        <v>15133</v>
      </c>
      <c r="CS45" s="621"/>
      <c r="CT45" s="621"/>
      <c r="CU45" s="621"/>
      <c r="CV45" s="621"/>
      <c r="CW45" s="621"/>
      <c r="CX45" s="621"/>
      <c r="CY45" s="622"/>
      <c r="CZ45" s="611">
        <v>0.2</v>
      </c>
      <c r="DA45" s="623"/>
      <c r="DB45" s="623"/>
      <c r="DC45" s="624"/>
      <c r="DD45" s="614">
        <v>8708</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361</v>
      </c>
      <c r="CG46" s="606"/>
      <c r="CH46" s="606"/>
      <c r="CI46" s="606"/>
      <c r="CJ46" s="606"/>
      <c r="CK46" s="606"/>
      <c r="CL46" s="606"/>
      <c r="CM46" s="606"/>
      <c r="CN46" s="606"/>
      <c r="CO46" s="606"/>
      <c r="CP46" s="606"/>
      <c r="CQ46" s="607"/>
      <c r="CR46" s="608">
        <v>465753</v>
      </c>
      <c r="CS46" s="609"/>
      <c r="CT46" s="609"/>
      <c r="CU46" s="609"/>
      <c r="CV46" s="609"/>
      <c r="CW46" s="609"/>
      <c r="CX46" s="609"/>
      <c r="CY46" s="610"/>
      <c r="CZ46" s="611">
        <v>7.7</v>
      </c>
      <c r="DA46" s="612"/>
      <c r="DB46" s="612"/>
      <c r="DC46" s="613"/>
      <c r="DD46" s="614">
        <v>138893</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362</v>
      </c>
      <c r="CG47" s="606"/>
      <c r="CH47" s="606"/>
      <c r="CI47" s="606"/>
      <c r="CJ47" s="606"/>
      <c r="CK47" s="606"/>
      <c r="CL47" s="606"/>
      <c r="CM47" s="606"/>
      <c r="CN47" s="606"/>
      <c r="CO47" s="606"/>
      <c r="CP47" s="606"/>
      <c r="CQ47" s="607"/>
      <c r="CR47" s="608" t="s">
        <v>132</v>
      </c>
      <c r="CS47" s="621"/>
      <c r="CT47" s="621"/>
      <c r="CU47" s="621"/>
      <c r="CV47" s="621"/>
      <c r="CW47" s="621"/>
      <c r="CX47" s="621"/>
      <c r="CY47" s="622"/>
      <c r="CZ47" s="611" t="s">
        <v>131</v>
      </c>
      <c r="DA47" s="623"/>
      <c r="DB47" s="623"/>
      <c r="DC47" s="624"/>
      <c r="DD47" s="614" t="s">
        <v>229</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0.8" x14ac:dyDescent="0.2">
      <c r="B48" s="219"/>
      <c r="CD48" s="631"/>
      <c r="CE48" s="632"/>
      <c r="CF48" s="605" t="s">
        <v>363</v>
      </c>
      <c r="CG48" s="606"/>
      <c r="CH48" s="606"/>
      <c r="CI48" s="606"/>
      <c r="CJ48" s="606"/>
      <c r="CK48" s="606"/>
      <c r="CL48" s="606"/>
      <c r="CM48" s="606"/>
      <c r="CN48" s="606"/>
      <c r="CO48" s="606"/>
      <c r="CP48" s="606"/>
      <c r="CQ48" s="607"/>
      <c r="CR48" s="608" t="s">
        <v>229</v>
      </c>
      <c r="CS48" s="609"/>
      <c r="CT48" s="609"/>
      <c r="CU48" s="609"/>
      <c r="CV48" s="609"/>
      <c r="CW48" s="609"/>
      <c r="CX48" s="609"/>
      <c r="CY48" s="610"/>
      <c r="CZ48" s="611" t="s">
        <v>132</v>
      </c>
      <c r="DA48" s="612"/>
      <c r="DB48" s="612"/>
      <c r="DC48" s="613"/>
      <c r="DD48" s="614" t="s">
        <v>229</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364</v>
      </c>
      <c r="CE49" s="590"/>
      <c r="CF49" s="590"/>
      <c r="CG49" s="590"/>
      <c r="CH49" s="590"/>
      <c r="CI49" s="590"/>
      <c r="CJ49" s="590"/>
      <c r="CK49" s="590"/>
      <c r="CL49" s="590"/>
      <c r="CM49" s="590"/>
      <c r="CN49" s="590"/>
      <c r="CO49" s="590"/>
      <c r="CP49" s="590"/>
      <c r="CQ49" s="591"/>
      <c r="CR49" s="592">
        <v>6080601</v>
      </c>
      <c r="CS49" s="593"/>
      <c r="CT49" s="593"/>
      <c r="CU49" s="593"/>
      <c r="CV49" s="593"/>
      <c r="CW49" s="593"/>
      <c r="CX49" s="593"/>
      <c r="CY49" s="594"/>
      <c r="CZ49" s="595">
        <v>100</v>
      </c>
      <c r="DA49" s="596"/>
      <c r="DB49" s="596"/>
      <c r="DC49" s="597"/>
      <c r="DD49" s="598">
        <v>4212632</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qb7Rh3ikS2sbdQvrc3IWCFzPqjn+Ez129ZlQZj67mxHriTsHLD/io51EnZWBn/oBfSRL44BLTm0RK4tHgGlgoQ==" saltValue="04gmQXdcBnHFgLVVra1x4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7" t="s">
        <v>365</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366</v>
      </c>
      <c r="DK2" s="1079"/>
      <c r="DL2" s="1079"/>
      <c r="DM2" s="1079"/>
      <c r="DN2" s="1079"/>
      <c r="DO2" s="1080"/>
      <c r="DP2" s="222"/>
      <c r="DQ2" s="1078" t="s">
        <v>367</v>
      </c>
      <c r="DR2" s="1079"/>
      <c r="DS2" s="1079"/>
      <c r="DT2" s="1079"/>
      <c r="DU2" s="1079"/>
      <c r="DV2" s="1079"/>
      <c r="DW2" s="1079"/>
      <c r="DX2" s="1079"/>
      <c r="DY2" s="1079"/>
      <c r="DZ2" s="108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1046" t="s">
        <v>368</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369</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2">
      <c r="A5" s="982" t="s">
        <v>370</v>
      </c>
      <c r="B5" s="983"/>
      <c r="C5" s="983"/>
      <c r="D5" s="983"/>
      <c r="E5" s="983"/>
      <c r="F5" s="983"/>
      <c r="G5" s="983"/>
      <c r="H5" s="983"/>
      <c r="I5" s="983"/>
      <c r="J5" s="983"/>
      <c r="K5" s="983"/>
      <c r="L5" s="983"/>
      <c r="M5" s="983"/>
      <c r="N5" s="983"/>
      <c r="O5" s="983"/>
      <c r="P5" s="984"/>
      <c r="Q5" s="988" t="s">
        <v>371</v>
      </c>
      <c r="R5" s="989"/>
      <c r="S5" s="989"/>
      <c r="T5" s="989"/>
      <c r="U5" s="990"/>
      <c r="V5" s="988" t="s">
        <v>372</v>
      </c>
      <c r="W5" s="989"/>
      <c r="X5" s="989"/>
      <c r="Y5" s="989"/>
      <c r="Z5" s="990"/>
      <c r="AA5" s="988" t="s">
        <v>373</v>
      </c>
      <c r="AB5" s="989"/>
      <c r="AC5" s="989"/>
      <c r="AD5" s="989"/>
      <c r="AE5" s="989"/>
      <c r="AF5" s="1081" t="s">
        <v>374</v>
      </c>
      <c r="AG5" s="989"/>
      <c r="AH5" s="989"/>
      <c r="AI5" s="989"/>
      <c r="AJ5" s="1002"/>
      <c r="AK5" s="989" t="s">
        <v>375</v>
      </c>
      <c r="AL5" s="989"/>
      <c r="AM5" s="989"/>
      <c r="AN5" s="989"/>
      <c r="AO5" s="990"/>
      <c r="AP5" s="988" t="s">
        <v>376</v>
      </c>
      <c r="AQ5" s="989"/>
      <c r="AR5" s="989"/>
      <c r="AS5" s="989"/>
      <c r="AT5" s="990"/>
      <c r="AU5" s="988" t="s">
        <v>377</v>
      </c>
      <c r="AV5" s="989"/>
      <c r="AW5" s="989"/>
      <c r="AX5" s="989"/>
      <c r="AY5" s="1002"/>
      <c r="AZ5" s="226"/>
      <c r="BA5" s="226"/>
      <c r="BB5" s="226"/>
      <c r="BC5" s="226"/>
      <c r="BD5" s="226"/>
      <c r="BE5" s="227"/>
      <c r="BF5" s="227"/>
      <c r="BG5" s="227"/>
      <c r="BH5" s="227"/>
      <c r="BI5" s="227"/>
      <c r="BJ5" s="227"/>
      <c r="BK5" s="227"/>
      <c r="BL5" s="227"/>
      <c r="BM5" s="227"/>
      <c r="BN5" s="227"/>
      <c r="BO5" s="227"/>
      <c r="BP5" s="227"/>
      <c r="BQ5" s="982" t="s">
        <v>378</v>
      </c>
      <c r="BR5" s="983"/>
      <c r="BS5" s="983"/>
      <c r="BT5" s="983"/>
      <c r="BU5" s="983"/>
      <c r="BV5" s="983"/>
      <c r="BW5" s="983"/>
      <c r="BX5" s="983"/>
      <c r="BY5" s="983"/>
      <c r="BZ5" s="983"/>
      <c r="CA5" s="983"/>
      <c r="CB5" s="983"/>
      <c r="CC5" s="983"/>
      <c r="CD5" s="983"/>
      <c r="CE5" s="983"/>
      <c r="CF5" s="983"/>
      <c r="CG5" s="984"/>
      <c r="CH5" s="988" t="s">
        <v>379</v>
      </c>
      <c r="CI5" s="989"/>
      <c r="CJ5" s="989"/>
      <c r="CK5" s="989"/>
      <c r="CL5" s="990"/>
      <c r="CM5" s="988" t="s">
        <v>380</v>
      </c>
      <c r="CN5" s="989"/>
      <c r="CO5" s="989"/>
      <c r="CP5" s="989"/>
      <c r="CQ5" s="990"/>
      <c r="CR5" s="988" t="s">
        <v>381</v>
      </c>
      <c r="CS5" s="989"/>
      <c r="CT5" s="989"/>
      <c r="CU5" s="989"/>
      <c r="CV5" s="990"/>
      <c r="CW5" s="988" t="s">
        <v>382</v>
      </c>
      <c r="CX5" s="989"/>
      <c r="CY5" s="989"/>
      <c r="CZ5" s="989"/>
      <c r="DA5" s="990"/>
      <c r="DB5" s="988" t="s">
        <v>383</v>
      </c>
      <c r="DC5" s="989"/>
      <c r="DD5" s="989"/>
      <c r="DE5" s="989"/>
      <c r="DF5" s="990"/>
      <c r="DG5" s="1071" t="s">
        <v>384</v>
      </c>
      <c r="DH5" s="1072"/>
      <c r="DI5" s="1072"/>
      <c r="DJ5" s="1072"/>
      <c r="DK5" s="1073"/>
      <c r="DL5" s="1071" t="s">
        <v>385</v>
      </c>
      <c r="DM5" s="1072"/>
      <c r="DN5" s="1072"/>
      <c r="DO5" s="1072"/>
      <c r="DP5" s="1073"/>
      <c r="DQ5" s="988" t="s">
        <v>386</v>
      </c>
      <c r="DR5" s="989"/>
      <c r="DS5" s="989"/>
      <c r="DT5" s="989"/>
      <c r="DU5" s="990"/>
      <c r="DV5" s="988" t="s">
        <v>377</v>
      </c>
      <c r="DW5" s="989"/>
      <c r="DX5" s="989"/>
      <c r="DY5" s="989"/>
      <c r="DZ5" s="1002"/>
      <c r="EA5" s="228"/>
    </row>
    <row r="6" spans="1:131" s="229"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2">
      <c r="A7" s="230">
        <v>1</v>
      </c>
      <c r="B7" s="1034" t="s">
        <v>387</v>
      </c>
      <c r="C7" s="1035"/>
      <c r="D7" s="1035"/>
      <c r="E7" s="1035"/>
      <c r="F7" s="1035"/>
      <c r="G7" s="1035"/>
      <c r="H7" s="1035"/>
      <c r="I7" s="1035"/>
      <c r="J7" s="1035"/>
      <c r="K7" s="1035"/>
      <c r="L7" s="1035"/>
      <c r="M7" s="1035"/>
      <c r="N7" s="1035"/>
      <c r="O7" s="1035"/>
      <c r="P7" s="1036"/>
      <c r="Q7" s="1089">
        <v>6408</v>
      </c>
      <c r="R7" s="1090"/>
      <c r="S7" s="1090"/>
      <c r="T7" s="1090"/>
      <c r="U7" s="1090"/>
      <c r="V7" s="1090">
        <v>6081</v>
      </c>
      <c r="W7" s="1090"/>
      <c r="X7" s="1090"/>
      <c r="Y7" s="1090"/>
      <c r="Z7" s="1090"/>
      <c r="AA7" s="1090">
        <f>Q7-V7</f>
        <v>327</v>
      </c>
      <c r="AB7" s="1090"/>
      <c r="AC7" s="1090"/>
      <c r="AD7" s="1090"/>
      <c r="AE7" s="1091"/>
      <c r="AF7" s="1092">
        <v>237</v>
      </c>
      <c r="AG7" s="1093"/>
      <c r="AH7" s="1093"/>
      <c r="AI7" s="1093"/>
      <c r="AJ7" s="1094"/>
      <c r="AK7" s="1095">
        <v>3</v>
      </c>
      <c r="AL7" s="1096"/>
      <c r="AM7" s="1096"/>
      <c r="AN7" s="1096"/>
      <c r="AO7" s="1096"/>
      <c r="AP7" s="1096">
        <v>2230</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t="s">
        <v>600</v>
      </c>
      <c r="BT7" s="1087"/>
      <c r="BU7" s="1087"/>
      <c r="BV7" s="1087"/>
      <c r="BW7" s="1087"/>
      <c r="BX7" s="1087"/>
      <c r="BY7" s="1087"/>
      <c r="BZ7" s="1087"/>
      <c r="CA7" s="1087"/>
      <c r="CB7" s="1087"/>
      <c r="CC7" s="1087"/>
      <c r="CD7" s="1087"/>
      <c r="CE7" s="1087"/>
      <c r="CF7" s="1087"/>
      <c r="CG7" s="1099"/>
      <c r="CH7" s="1083">
        <v>25</v>
      </c>
      <c r="CI7" s="1084"/>
      <c r="CJ7" s="1084"/>
      <c r="CK7" s="1084"/>
      <c r="CL7" s="1085"/>
      <c r="CM7" s="1083">
        <v>283</v>
      </c>
      <c r="CN7" s="1084"/>
      <c r="CO7" s="1084"/>
      <c r="CP7" s="1084"/>
      <c r="CQ7" s="1085"/>
      <c r="CR7" s="1083">
        <v>5</v>
      </c>
      <c r="CS7" s="1084"/>
      <c r="CT7" s="1084"/>
      <c r="CU7" s="1084"/>
      <c r="CV7" s="1085"/>
      <c r="CW7" s="1083">
        <v>0</v>
      </c>
      <c r="CX7" s="1084"/>
      <c r="CY7" s="1084"/>
      <c r="CZ7" s="1084"/>
      <c r="DA7" s="1085"/>
      <c r="DB7" s="1083">
        <v>0</v>
      </c>
      <c r="DC7" s="1084"/>
      <c r="DD7" s="1084"/>
      <c r="DE7" s="1084"/>
      <c r="DF7" s="1085"/>
      <c r="DG7" s="1083" t="s">
        <v>591</v>
      </c>
      <c r="DH7" s="1084"/>
      <c r="DI7" s="1084"/>
      <c r="DJ7" s="1084"/>
      <c r="DK7" s="1085"/>
      <c r="DL7" s="1083" t="s">
        <v>591</v>
      </c>
      <c r="DM7" s="1084"/>
      <c r="DN7" s="1084"/>
      <c r="DO7" s="1084"/>
      <c r="DP7" s="1085"/>
      <c r="DQ7" s="1083" t="s">
        <v>591</v>
      </c>
      <c r="DR7" s="1084"/>
      <c r="DS7" s="1084"/>
      <c r="DT7" s="1084"/>
      <c r="DU7" s="1085"/>
      <c r="DV7" s="1086"/>
      <c r="DW7" s="1087"/>
      <c r="DX7" s="1087"/>
      <c r="DY7" s="1087"/>
      <c r="DZ7" s="1088"/>
      <c r="EA7" s="228"/>
    </row>
    <row r="8" spans="1:131" s="229" customFormat="1" ht="26.25" customHeight="1" x14ac:dyDescent="0.2">
      <c r="A8" s="232">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t="s">
        <v>601</v>
      </c>
      <c r="BT8" s="980"/>
      <c r="BU8" s="980"/>
      <c r="BV8" s="980"/>
      <c r="BW8" s="980"/>
      <c r="BX8" s="980"/>
      <c r="BY8" s="980"/>
      <c r="BZ8" s="980"/>
      <c r="CA8" s="980"/>
      <c r="CB8" s="980"/>
      <c r="CC8" s="980"/>
      <c r="CD8" s="980"/>
      <c r="CE8" s="980"/>
      <c r="CF8" s="980"/>
      <c r="CG8" s="1001"/>
      <c r="CH8" s="976">
        <v>-4</v>
      </c>
      <c r="CI8" s="977"/>
      <c r="CJ8" s="977"/>
      <c r="CK8" s="977"/>
      <c r="CL8" s="978"/>
      <c r="CM8" s="976">
        <v>130</v>
      </c>
      <c r="CN8" s="977"/>
      <c r="CO8" s="977"/>
      <c r="CP8" s="977"/>
      <c r="CQ8" s="978"/>
      <c r="CR8" s="976">
        <v>19</v>
      </c>
      <c r="CS8" s="977"/>
      <c r="CT8" s="977"/>
      <c r="CU8" s="977"/>
      <c r="CV8" s="978"/>
      <c r="CW8" s="976">
        <v>0</v>
      </c>
      <c r="CX8" s="977"/>
      <c r="CY8" s="977"/>
      <c r="CZ8" s="977"/>
      <c r="DA8" s="978"/>
      <c r="DB8" s="976">
        <v>0</v>
      </c>
      <c r="DC8" s="977"/>
      <c r="DD8" s="977"/>
      <c r="DE8" s="977"/>
      <c r="DF8" s="978"/>
      <c r="DG8" s="976" t="s">
        <v>591</v>
      </c>
      <c r="DH8" s="977"/>
      <c r="DI8" s="977"/>
      <c r="DJ8" s="977"/>
      <c r="DK8" s="978"/>
      <c r="DL8" s="976" t="s">
        <v>591</v>
      </c>
      <c r="DM8" s="977"/>
      <c r="DN8" s="977"/>
      <c r="DO8" s="977"/>
      <c r="DP8" s="978"/>
      <c r="DQ8" s="976" t="s">
        <v>591</v>
      </c>
      <c r="DR8" s="977"/>
      <c r="DS8" s="977"/>
      <c r="DT8" s="977"/>
      <c r="DU8" s="978"/>
      <c r="DV8" s="979"/>
      <c r="DW8" s="980"/>
      <c r="DX8" s="980"/>
      <c r="DY8" s="980"/>
      <c r="DZ8" s="981"/>
      <c r="EA8" s="228"/>
    </row>
    <row r="9" spans="1:131" s="229" customFormat="1" ht="26.25" customHeight="1" x14ac:dyDescent="0.2">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2">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2">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2">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2">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2">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2">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2">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2">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2">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2">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2">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5">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2">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388</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5">
      <c r="A23" s="234" t="s">
        <v>389</v>
      </c>
      <c r="B23" s="924" t="s">
        <v>390</v>
      </c>
      <c r="C23" s="925"/>
      <c r="D23" s="925"/>
      <c r="E23" s="925"/>
      <c r="F23" s="925"/>
      <c r="G23" s="925"/>
      <c r="H23" s="925"/>
      <c r="I23" s="925"/>
      <c r="J23" s="925"/>
      <c r="K23" s="925"/>
      <c r="L23" s="925"/>
      <c r="M23" s="925"/>
      <c r="N23" s="925"/>
      <c r="O23" s="925"/>
      <c r="P23" s="935"/>
      <c r="Q23" s="1054">
        <v>6408</v>
      </c>
      <c r="R23" s="1048"/>
      <c r="S23" s="1048"/>
      <c r="T23" s="1048"/>
      <c r="U23" s="1048"/>
      <c r="V23" s="1048">
        <v>6081</v>
      </c>
      <c r="W23" s="1048"/>
      <c r="X23" s="1048"/>
      <c r="Y23" s="1048"/>
      <c r="Z23" s="1048"/>
      <c r="AA23" s="1048">
        <v>327</v>
      </c>
      <c r="AB23" s="1048"/>
      <c r="AC23" s="1048"/>
      <c r="AD23" s="1048"/>
      <c r="AE23" s="1055"/>
      <c r="AF23" s="1056">
        <v>237</v>
      </c>
      <c r="AG23" s="1048"/>
      <c r="AH23" s="1048"/>
      <c r="AI23" s="1048"/>
      <c r="AJ23" s="1057"/>
      <c r="AK23" s="1058"/>
      <c r="AL23" s="1059"/>
      <c r="AM23" s="1059"/>
      <c r="AN23" s="1059"/>
      <c r="AO23" s="1059"/>
      <c r="AP23" s="1048">
        <v>2230</v>
      </c>
      <c r="AQ23" s="1048"/>
      <c r="AR23" s="1048"/>
      <c r="AS23" s="1048"/>
      <c r="AT23" s="1048"/>
      <c r="AU23" s="1049"/>
      <c r="AV23" s="1049"/>
      <c r="AW23" s="1049"/>
      <c r="AX23" s="1049"/>
      <c r="AY23" s="1050"/>
      <c r="AZ23" s="1051" t="s">
        <v>391</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2">
      <c r="A24" s="1047" t="s">
        <v>392</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5">
      <c r="A25" s="1046" t="s">
        <v>393</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370</v>
      </c>
      <c r="B26" s="983"/>
      <c r="C26" s="983"/>
      <c r="D26" s="983"/>
      <c r="E26" s="983"/>
      <c r="F26" s="983"/>
      <c r="G26" s="983"/>
      <c r="H26" s="983"/>
      <c r="I26" s="983"/>
      <c r="J26" s="983"/>
      <c r="K26" s="983"/>
      <c r="L26" s="983"/>
      <c r="M26" s="983"/>
      <c r="N26" s="983"/>
      <c r="O26" s="983"/>
      <c r="P26" s="984"/>
      <c r="Q26" s="988" t="s">
        <v>394</v>
      </c>
      <c r="R26" s="989"/>
      <c r="S26" s="989"/>
      <c r="T26" s="989"/>
      <c r="U26" s="990"/>
      <c r="V26" s="988" t="s">
        <v>395</v>
      </c>
      <c r="W26" s="989"/>
      <c r="X26" s="989"/>
      <c r="Y26" s="989"/>
      <c r="Z26" s="990"/>
      <c r="AA26" s="988" t="s">
        <v>396</v>
      </c>
      <c r="AB26" s="989"/>
      <c r="AC26" s="989"/>
      <c r="AD26" s="989"/>
      <c r="AE26" s="989"/>
      <c r="AF26" s="1042" t="s">
        <v>397</v>
      </c>
      <c r="AG26" s="995"/>
      <c r="AH26" s="995"/>
      <c r="AI26" s="995"/>
      <c r="AJ26" s="1043"/>
      <c r="AK26" s="989" t="s">
        <v>398</v>
      </c>
      <c r="AL26" s="989"/>
      <c r="AM26" s="989"/>
      <c r="AN26" s="989"/>
      <c r="AO26" s="990"/>
      <c r="AP26" s="988" t="s">
        <v>399</v>
      </c>
      <c r="AQ26" s="989"/>
      <c r="AR26" s="989"/>
      <c r="AS26" s="989"/>
      <c r="AT26" s="990"/>
      <c r="AU26" s="988" t="s">
        <v>400</v>
      </c>
      <c r="AV26" s="989"/>
      <c r="AW26" s="989"/>
      <c r="AX26" s="989"/>
      <c r="AY26" s="990"/>
      <c r="AZ26" s="988" t="s">
        <v>401</v>
      </c>
      <c r="BA26" s="989"/>
      <c r="BB26" s="989"/>
      <c r="BC26" s="989"/>
      <c r="BD26" s="990"/>
      <c r="BE26" s="988" t="s">
        <v>377</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6">
        <v>1</v>
      </c>
      <c r="B28" s="1034" t="s">
        <v>402</v>
      </c>
      <c r="C28" s="1035"/>
      <c r="D28" s="1035"/>
      <c r="E28" s="1035"/>
      <c r="F28" s="1035"/>
      <c r="G28" s="1035"/>
      <c r="H28" s="1035"/>
      <c r="I28" s="1035"/>
      <c r="J28" s="1035"/>
      <c r="K28" s="1035"/>
      <c r="L28" s="1035"/>
      <c r="M28" s="1035"/>
      <c r="N28" s="1035"/>
      <c r="O28" s="1035"/>
      <c r="P28" s="1036"/>
      <c r="Q28" s="1037">
        <v>936</v>
      </c>
      <c r="R28" s="1038"/>
      <c r="S28" s="1038"/>
      <c r="T28" s="1038"/>
      <c r="U28" s="1038"/>
      <c r="V28" s="1038">
        <v>894</v>
      </c>
      <c r="W28" s="1038"/>
      <c r="X28" s="1038"/>
      <c r="Y28" s="1038"/>
      <c r="Z28" s="1038"/>
      <c r="AA28" s="1038">
        <f t="shared" ref="AA28:AA34" si="0">Q28-V28</f>
        <v>42</v>
      </c>
      <c r="AB28" s="1038"/>
      <c r="AC28" s="1038"/>
      <c r="AD28" s="1038"/>
      <c r="AE28" s="1039"/>
      <c r="AF28" s="1040">
        <v>42</v>
      </c>
      <c r="AG28" s="1038"/>
      <c r="AH28" s="1038"/>
      <c r="AI28" s="1038"/>
      <c r="AJ28" s="1041"/>
      <c r="AK28" s="1029">
        <v>82</v>
      </c>
      <c r="AL28" s="1030"/>
      <c r="AM28" s="1030"/>
      <c r="AN28" s="1030"/>
      <c r="AO28" s="1030"/>
      <c r="AP28" s="1030" t="s">
        <v>591</v>
      </c>
      <c r="AQ28" s="1030"/>
      <c r="AR28" s="1030"/>
      <c r="AS28" s="1030"/>
      <c r="AT28" s="1030"/>
      <c r="AU28" s="1030" t="s">
        <v>591</v>
      </c>
      <c r="AV28" s="1030"/>
      <c r="AW28" s="1030"/>
      <c r="AX28" s="1030"/>
      <c r="AY28" s="1030"/>
      <c r="AZ28" s="1031" t="s">
        <v>591</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6">
        <v>2</v>
      </c>
      <c r="B29" s="1017" t="s">
        <v>403</v>
      </c>
      <c r="C29" s="1018"/>
      <c r="D29" s="1018"/>
      <c r="E29" s="1018"/>
      <c r="F29" s="1018"/>
      <c r="G29" s="1018"/>
      <c r="H29" s="1018"/>
      <c r="I29" s="1018"/>
      <c r="J29" s="1018"/>
      <c r="K29" s="1018"/>
      <c r="L29" s="1018"/>
      <c r="M29" s="1018"/>
      <c r="N29" s="1018"/>
      <c r="O29" s="1018"/>
      <c r="P29" s="1019"/>
      <c r="Q29" s="1025">
        <v>882</v>
      </c>
      <c r="R29" s="1026"/>
      <c r="S29" s="1026"/>
      <c r="T29" s="1026"/>
      <c r="U29" s="1026"/>
      <c r="V29" s="1026">
        <v>800</v>
      </c>
      <c r="W29" s="1026"/>
      <c r="X29" s="1026"/>
      <c r="Y29" s="1026"/>
      <c r="Z29" s="1026"/>
      <c r="AA29" s="1026">
        <f t="shared" si="0"/>
        <v>82</v>
      </c>
      <c r="AB29" s="1026"/>
      <c r="AC29" s="1026"/>
      <c r="AD29" s="1026"/>
      <c r="AE29" s="1027"/>
      <c r="AF29" s="1022">
        <v>82</v>
      </c>
      <c r="AG29" s="1023"/>
      <c r="AH29" s="1023"/>
      <c r="AI29" s="1023"/>
      <c r="AJ29" s="1024"/>
      <c r="AK29" s="967">
        <v>137</v>
      </c>
      <c r="AL29" s="958"/>
      <c r="AM29" s="958"/>
      <c r="AN29" s="958"/>
      <c r="AO29" s="958"/>
      <c r="AP29" s="958" t="s">
        <v>591</v>
      </c>
      <c r="AQ29" s="958"/>
      <c r="AR29" s="958"/>
      <c r="AS29" s="958"/>
      <c r="AT29" s="958"/>
      <c r="AU29" s="958" t="s">
        <v>591</v>
      </c>
      <c r="AV29" s="958"/>
      <c r="AW29" s="958"/>
      <c r="AX29" s="958"/>
      <c r="AY29" s="958"/>
      <c r="AZ29" s="1028" t="s">
        <v>591</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6">
        <v>3</v>
      </c>
      <c r="B30" s="1017" t="s">
        <v>404</v>
      </c>
      <c r="C30" s="1018"/>
      <c r="D30" s="1018"/>
      <c r="E30" s="1018"/>
      <c r="F30" s="1018"/>
      <c r="G30" s="1018"/>
      <c r="H30" s="1018"/>
      <c r="I30" s="1018"/>
      <c r="J30" s="1018"/>
      <c r="K30" s="1018"/>
      <c r="L30" s="1018"/>
      <c r="M30" s="1018"/>
      <c r="N30" s="1018"/>
      <c r="O30" s="1018"/>
      <c r="P30" s="1019"/>
      <c r="Q30" s="1025">
        <v>113</v>
      </c>
      <c r="R30" s="1026"/>
      <c r="S30" s="1026"/>
      <c r="T30" s="1026"/>
      <c r="U30" s="1026"/>
      <c r="V30" s="1026">
        <v>112</v>
      </c>
      <c r="W30" s="1026"/>
      <c r="X30" s="1026"/>
      <c r="Y30" s="1026"/>
      <c r="Z30" s="1026"/>
      <c r="AA30" s="1026">
        <f t="shared" si="0"/>
        <v>1</v>
      </c>
      <c r="AB30" s="1026"/>
      <c r="AC30" s="1026"/>
      <c r="AD30" s="1026"/>
      <c r="AE30" s="1027"/>
      <c r="AF30" s="1022">
        <v>1</v>
      </c>
      <c r="AG30" s="1023"/>
      <c r="AH30" s="1023"/>
      <c r="AI30" s="1023"/>
      <c r="AJ30" s="1024"/>
      <c r="AK30" s="967">
        <v>25</v>
      </c>
      <c r="AL30" s="958"/>
      <c r="AM30" s="958"/>
      <c r="AN30" s="958"/>
      <c r="AO30" s="958"/>
      <c r="AP30" s="958" t="s">
        <v>591</v>
      </c>
      <c r="AQ30" s="958"/>
      <c r="AR30" s="958"/>
      <c r="AS30" s="958"/>
      <c r="AT30" s="958"/>
      <c r="AU30" s="958" t="s">
        <v>591</v>
      </c>
      <c r="AV30" s="958"/>
      <c r="AW30" s="958"/>
      <c r="AX30" s="958"/>
      <c r="AY30" s="958"/>
      <c r="AZ30" s="1028" t="s">
        <v>591</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6">
        <v>4</v>
      </c>
      <c r="B31" s="1017" t="s">
        <v>405</v>
      </c>
      <c r="C31" s="1018"/>
      <c r="D31" s="1018"/>
      <c r="E31" s="1018"/>
      <c r="F31" s="1018"/>
      <c r="G31" s="1018"/>
      <c r="H31" s="1018"/>
      <c r="I31" s="1018"/>
      <c r="J31" s="1018"/>
      <c r="K31" s="1018"/>
      <c r="L31" s="1018"/>
      <c r="M31" s="1018"/>
      <c r="N31" s="1018"/>
      <c r="O31" s="1018"/>
      <c r="P31" s="1019"/>
      <c r="Q31" s="1025">
        <v>52</v>
      </c>
      <c r="R31" s="1026"/>
      <c r="S31" s="1026"/>
      <c r="T31" s="1026"/>
      <c r="U31" s="1026"/>
      <c r="V31" s="1026">
        <v>47</v>
      </c>
      <c r="W31" s="1026"/>
      <c r="X31" s="1026"/>
      <c r="Y31" s="1026"/>
      <c r="Z31" s="1026"/>
      <c r="AA31" s="1026">
        <f t="shared" si="0"/>
        <v>5</v>
      </c>
      <c r="AB31" s="1026"/>
      <c r="AC31" s="1026"/>
      <c r="AD31" s="1026"/>
      <c r="AE31" s="1027"/>
      <c r="AF31" s="1022">
        <v>5</v>
      </c>
      <c r="AG31" s="1023"/>
      <c r="AH31" s="1023"/>
      <c r="AI31" s="1023"/>
      <c r="AJ31" s="1024"/>
      <c r="AK31" s="967">
        <v>35</v>
      </c>
      <c r="AL31" s="958"/>
      <c r="AM31" s="958"/>
      <c r="AN31" s="958"/>
      <c r="AO31" s="958"/>
      <c r="AP31" s="958">
        <v>14</v>
      </c>
      <c r="AQ31" s="958"/>
      <c r="AR31" s="958"/>
      <c r="AS31" s="958"/>
      <c r="AT31" s="958"/>
      <c r="AU31" s="958">
        <v>14</v>
      </c>
      <c r="AV31" s="958"/>
      <c r="AW31" s="958"/>
      <c r="AX31" s="958"/>
      <c r="AY31" s="958"/>
      <c r="AZ31" s="1028" t="s">
        <v>591</v>
      </c>
      <c r="BA31" s="1028"/>
      <c r="BB31" s="1028"/>
      <c r="BC31" s="1028"/>
      <c r="BD31" s="1028"/>
      <c r="BE31" s="959" t="s">
        <v>406</v>
      </c>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6">
        <v>5</v>
      </c>
      <c r="B32" s="1017" t="s">
        <v>407</v>
      </c>
      <c r="C32" s="1018"/>
      <c r="D32" s="1018"/>
      <c r="E32" s="1018"/>
      <c r="F32" s="1018"/>
      <c r="G32" s="1018"/>
      <c r="H32" s="1018"/>
      <c r="I32" s="1018"/>
      <c r="J32" s="1018"/>
      <c r="K32" s="1018"/>
      <c r="L32" s="1018"/>
      <c r="M32" s="1018"/>
      <c r="N32" s="1018"/>
      <c r="O32" s="1018"/>
      <c r="P32" s="1019"/>
      <c r="Q32" s="1025">
        <v>272</v>
      </c>
      <c r="R32" s="1026"/>
      <c r="S32" s="1026"/>
      <c r="T32" s="1026"/>
      <c r="U32" s="1026"/>
      <c r="V32" s="1026">
        <v>239</v>
      </c>
      <c r="W32" s="1026"/>
      <c r="X32" s="1026"/>
      <c r="Y32" s="1026"/>
      <c r="Z32" s="1026"/>
      <c r="AA32" s="1026">
        <f t="shared" si="0"/>
        <v>33</v>
      </c>
      <c r="AB32" s="1026"/>
      <c r="AC32" s="1026"/>
      <c r="AD32" s="1026"/>
      <c r="AE32" s="1027"/>
      <c r="AF32" s="1022">
        <v>33</v>
      </c>
      <c r="AG32" s="1023"/>
      <c r="AH32" s="1023"/>
      <c r="AI32" s="1023"/>
      <c r="AJ32" s="1024"/>
      <c r="AK32" s="967">
        <v>202</v>
      </c>
      <c r="AL32" s="958"/>
      <c r="AM32" s="958"/>
      <c r="AN32" s="958"/>
      <c r="AO32" s="958"/>
      <c r="AP32" s="958">
        <v>645</v>
      </c>
      <c r="AQ32" s="958"/>
      <c r="AR32" s="958"/>
      <c r="AS32" s="958"/>
      <c r="AT32" s="958"/>
      <c r="AU32" s="958">
        <v>645</v>
      </c>
      <c r="AV32" s="958"/>
      <c r="AW32" s="958"/>
      <c r="AX32" s="958"/>
      <c r="AY32" s="958"/>
      <c r="AZ32" s="1028" t="s">
        <v>591</v>
      </c>
      <c r="BA32" s="1028"/>
      <c r="BB32" s="1028"/>
      <c r="BC32" s="1028"/>
      <c r="BD32" s="1028"/>
      <c r="BE32" s="959" t="s">
        <v>406</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6">
        <v>6</v>
      </c>
      <c r="B33" s="1017" t="s">
        <v>408</v>
      </c>
      <c r="C33" s="1018"/>
      <c r="D33" s="1018"/>
      <c r="E33" s="1018"/>
      <c r="F33" s="1018"/>
      <c r="G33" s="1018"/>
      <c r="H33" s="1018"/>
      <c r="I33" s="1018"/>
      <c r="J33" s="1018"/>
      <c r="K33" s="1018"/>
      <c r="L33" s="1018"/>
      <c r="M33" s="1018"/>
      <c r="N33" s="1018"/>
      <c r="O33" s="1018"/>
      <c r="P33" s="1019"/>
      <c r="Q33" s="1025">
        <v>26</v>
      </c>
      <c r="R33" s="1026"/>
      <c r="S33" s="1026"/>
      <c r="T33" s="1026"/>
      <c r="U33" s="1026"/>
      <c r="V33" s="1026">
        <v>6</v>
      </c>
      <c r="W33" s="1026"/>
      <c r="X33" s="1026"/>
      <c r="Y33" s="1026"/>
      <c r="Z33" s="1026"/>
      <c r="AA33" s="1026">
        <f t="shared" si="0"/>
        <v>20</v>
      </c>
      <c r="AB33" s="1026"/>
      <c r="AC33" s="1026"/>
      <c r="AD33" s="1026"/>
      <c r="AE33" s="1027"/>
      <c r="AF33" s="1022">
        <v>20</v>
      </c>
      <c r="AG33" s="1023"/>
      <c r="AH33" s="1023"/>
      <c r="AI33" s="1023"/>
      <c r="AJ33" s="1024"/>
      <c r="AK33" s="967">
        <v>8</v>
      </c>
      <c r="AL33" s="958"/>
      <c r="AM33" s="958"/>
      <c r="AN33" s="958"/>
      <c r="AO33" s="958"/>
      <c r="AP33" s="958">
        <v>9</v>
      </c>
      <c r="AQ33" s="958"/>
      <c r="AR33" s="958"/>
      <c r="AS33" s="958"/>
      <c r="AT33" s="958"/>
      <c r="AU33" s="958">
        <v>9</v>
      </c>
      <c r="AV33" s="958"/>
      <c r="AW33" s="958"/>
      <c r="AX33" s="958"/>
      <c r="AY33" s="958"/>
      <c r="AZ33" s="1028" t="s">
        <v>591</v>
      </c>
      <c r="BA33" s="1028"/>
      <c r="BB33" s="1028"/>
      <c r="BC33" s="1028"/>
      <c r="BD33" s="1028"/>
      <c r="BE33" s="959" t="s">
        <v>409</v>
      </c>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6">
        <v>7</v>
      </c>
      <c r="B34" s="1017" t="s">
        <v>410</v>
      </c>
      <c r="C34" s="1018"/>
      <c r="D34" s="1018"/>
      <c r="E34" s="1018"/>
      <c r="F34" s="1018"/>
      <c r="G34" s="1018"/>
      <c r="H34" s="1018"/>
      <c r="I34" s="1018"/>
      <c r="J34" s="1018"/>
      <c r="K34" s="1018"/>
      <c r="L34" s="1018"/>
      <c r="M34" s="1018"/>
      <c r="N34" s="1018"/>
      <c r="O34" s="1018"/>
      <c r="P34" s="1019"/>
      <c r="Q34" s="1025">
        <v>110</v>
      </c>
      <c r="R34" s="1026"/>
      <c r="S34" s="1026"/>
      <c r="T34" s="1026"/>
      <c r="U34" s="1026"/>
      <c r="V34" s="1026">
        <v>110</v>
      </c>
      <c r="W34" s="1026"/>
      <c r="X34" s="1026"/>
      <c r="Y34" s="1026"/>
      <c r="Z34" s="1026"/>
      <c r="AA34" s="1026">
        <f t="shared" si="0"/>
        <v>0</v>
      </c>
      <c r="AB34" s="1026"/>
      <c r="AC34" s="1026"/>
      <c r="AD34" s="1026"/>
      <c r="AE34" s="1027"/>
      <c r="AF34" s="1022">
        <v>0</v>
      </c>
      <c r="AG34" s="1023"/>
      <c r="AH34" s="1023"/>
      <c r="AI34" s="1023"/>
      <c r="AJ34" s="1024"/>
      <c r="AK34" s="967">
        <v>77</v>
      </c>
      <c r="AL34" s="958"/>
      <c r="AM34" s="958"/>
      <c r="AN34" s="958"/>
      <c r="AO34" s="958"/>
      <c r="AP34" s="958">
        <v>14</v>
      </c>
      <c r="AQ34" s="958"/>
      <c r="AR34" s="958"/>
      <c r="AS34" s="958"/>
      <c r="AT34" s="958"/>
      <c r="AU34" s="958">
        <v>14</v>
      </c>
      <c r="AV34" s="958"/>
      <c r="AW34" s="958"/>
      <c r="AX34" s="958"/>
      <c r="AY34" s="958"/>
      <c r="AZ34" s="1028" t="s">
        <v>591</v>
      </c>
      <c r="BA34" s="1028"/>
      <c r="BB34" s="1028"/>
      <c r="BC34" s="1028"/>
      <c r="BD34" s="1028"/>
      <c r="BE34" s="959" t="s">
        <v>411</v>
      </c>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412</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4" t="s">
        <v>389</v>
      </c>
      <c r="B63" s="924" t="s">
        <v>413</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183</v>
      </c>
      <c r="AG63" s="946"/>
      <c r="AH63" s="946"/>
      <c r="AI63" s="946"/>
      <c r="AJ63" s="1009"/>
      <c r="AK63" s="1010"/>
      <c r="AL63" s="950"/>
      <c r="AM63" s="950"/>
      <c r="AN63" s="950"/>
      <c r="AO63" s="950"/>
      <c r="AP63" s="946">
        <v>682</v>
      </c>
      <c r="AQ63" s="946"/>
      <c r="AR63" s="946"/>
      <c r="AS63" s="946"/>
      <c r="AT63" s="946"/>
      <c r="AU63" s="946">
        <v>682</v>
      </c>
      <c r="AV63" s="946"/>
      <c r="AW63" s="946"/>
      <c r="AX63" s="946"/>
      <c r="AY63" s="946"/>
      <c r="AZ63" s="1004"/>
      <c r="BA63" s="1004"/>
      <c r="BB63" s="1004"/>
      <c r="BC63" s="1004"/>
      <c r="BD63" s="1004"/>
      <c r="BE63" s="947"/>
      <c r="BF63" s="947"/>
      <c r="BG63" s="947"/>
      <c r="BH63" s="947"/>
      <c r="BI63" s="948"/>
      <c r="BJ63" s="1005" t="s">
        <v>414</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415</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416</v>
      </c>
      <c r="B66" s="983"/>
      <c r="C66" s="983"/>
      <c r="D66" s="983"/>
      <c r="E66" s="983"/>
      <c r="F66" s="983"/>
      <c r="G66" s="983"/>
      <c r="H66" s="983"/>
      <c r="I66" s="983"/>
      <c r="J66" s="983"/>
      <c r="K66" s="983"/>
      <c r="L66" s="983"/>
      <c r="M66" s="983"/>
      <c r="N66" s="983"/>
      <c r="O66" s="983"/>
      <c r="P66" s="984"/>
      <c r="Q66" s="988" t="s">
        <v>417</v>
      </c>
      <c r="R66" s="989"/>
      <c r="S66" s="989"/>
      <c r="T66" s="989"/>
      <c r="U66" s="990"/>
      <c r="V66" s="988" t="s">
        <v>395</v>
      </c>
      <c r="W66" s="989"/>
      <c r="X66" s="989"/>
      <c r="Y66" s="989"/>
      <c r="Z66" s="990"/>
      <c r="AA66" s="988" t="s">
        <v>418</v>
      </c>
      <c r="AB66" s="989"/>
      <c r="AC66" s="989"/>
      <c r="AD66" s="989"/>
      <c r="AE66" s="990"/>
      <c r="AF66" s="994" t="s">
        <v>419</v>
      </c>
      <c r="AG66" s="995"/>
      <c r="AH66" s="995"/>
      <c r="AI66" s="995"/>
      <c r="AJ66" s="996"/>
      <c r="AK66" s="988" t="s">
        <v>420</v>
      </c>
      <c r="AL66" s="983"/>
      <c r="AM66" s="983"/>
      <c r="AN66" s="983"/>
      <c r="AO66" s="984"/>
      <c r="AP66" s="988" t="s">
        <v>421</v>
      </c>
      <c r="AQ66" s="989"/>
      <c r="AR66" s="989"/>
      <c r="AS66" s="989"/>
      <c r="AT66" s="990"/>
      <c r="AU66" s="988" t="s">
        <v>422</v>
      </c>
      <c r="AV66" s="989"/>
      <c r="AW66" s="989"/>
      <c r="AX66" s="989"/>
      <c r="AY66" s="990"/>
      <c r="AZ66" s="988" t="s">
        <v>377</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0">
        <v>1</v>
      </c>
      <c r="B68" s="972" t="s">
        <v>592</v>
      </c>
      <c r="C68" s="973"/>
      <c r="D68" s="973"/>
      <c r="E68" s="973"/>
      <c r="F68" s="973"/>
      <c r="G68" s="973"/>
      <c r="H68" s="973"/>
      <c r="I68" s="973"/>
      <c r="J68" s="973"/>
      <c r="K68" s="973"/>
      <c r="L68" s="973"/>
      <c r="M68" s="973"/>
      <c r="N68" s="973"/>
      <c r="O68" s="973"/>
      <c r="P68" s="974"/>
      <c r="Q68" s="975">
        <v>4679</v>
      </c>
      <c r="R68" s="969"/>
      <c r="S68" s="969"/>
      <c r="T68" s="969"/>
      <c r="U68" s="969"/>
      <c r="V68" s="969">
        <v>4570</v>
      </c>
      <c r="W68" s="969"/>
      <c r="X68" s="969"/>
      <c r="Y68" s="969"/>
      <c r="Z68" s="969"/>
      <c r="AA68" s="969">
        <v>109</v>
      </c>
      <c r="AB68" s="969"/>
      <c r="AC68" s="969"/>
      <c r="AD68" s="969"/>
      <c r="AE68" s="969"/>
      <c r="AF68" s="969">
        <v>102</v>
      </c>
      <c r="AG68" s="969"/>
      <c r="AH68" s="969"/>
      <c r="AI68" s="969"/>
      <c r="AJ68" s="969"/>
      <c r="AK68" s="969">
        <v>0</v>
      </c>
      <c r="AL68" s="969"/>
      <c r="AM68" s="969"/>
      <c r="AN68" s="969"/>
      <c r="AO68" s="969"/>
      <c r="AP68" s="969">
        <v>2411</v>
      </c>
      <c r="AQ68" s="969"/>
      <c r="AR68" s="969"/>
      <c r="AS68" s="969"/>
      <c r="AT68" s="969"/>
      <c r="AU68" s="969">
        <v>2411</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2">
        <v>2</v>
      </c>
      <c r="B69" s="961" t="s">
        <v>593</v>
      </c>
      <c r="C69" s="962"/>
      <c r="D69" s="962"/>
      <c r="E69" s="962"/>
      <c r="F69" s="962"/>
      <c r="G69" s="962"/>
      <c r="H69" s="962"/>
      <c r="I69" s="962"/>
      <c r="J69" s="962"/>
      <c r="K69" s="962"/>
      <c r="L69" s="962"/>
      <c r="M69" s="962"/>
      <c r="N69" s="962"/>
      <c r="O69" s="962"/>
      <c r="P69" s="963"/>
      <c r="Q69" s="964">
        <v>2423</v>
      </c>
      <c r="R69" s="958"/>
      <c r="S69" s="958"/>
      <c r="T69" s="958"/>
      <c r="U69" s="958"/>
      <c r="V69" s="958">
        <v>2308</v>
      </c>
      <c r="W69" s="958"/>
      <c r="X69" s="958"/>
      <c r="Y69" s="958"/>
      <c r="Z69" s="958"/>
      <c r="AA69" s="958">
        <v>115</v>
      </c>
      <c r="AB69" s="958"/>
      <c r="AC69" s="958"/>
      <c r="AD69" s="958"/>
      <c r="AE69" s="958"/>
      <c r="AF69" s="958">
        <v>115</v>
      </c>
      <c r="AG69" s="958"/>
      <c r="AH69" s="958"/>
      <c r="AI69" s="958"/>
      <c r="AJ69" s="958"/>
      <c r="AK69" s="958">
        <v>130</v>
      </c>
      <c r="AL69" s="958"/>
      <c r="AM69" s="958"/>
      <c r="AN69" s="958"/>
      <c r="AO69" s="958"/>
      <c r="AP69" s="958" t="s">
        <v>591</v>
      </c>
      <c r="AQ69" s="958"/>
      <c r="AR69" s="958"/>
      <c r="AS69" s="958"/>
      <c r="AT69" s="958"/>
      <c r="AU69" s="958" t="s">
        <v>591</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2">
        <v>3</v>
      </c>
      <c r="B70" s="961" t="s">
        <v>594</v>
      </c>
      <c r="C70" s="962"/>
      <c r="D70" s="962"/>
      <c r="E70" s="962"/>
      <c r="F70" s="962"/>
      <c r="G70" s="962"/>
      <c r="H70" s="962"/>
      <c r="I70" s="962"/>
      <c r="J70" s="962"/>
      <c r="K70" s="962"/>
      <c r="L70" s="962"/>
      <c r="M70" s="962"/>
      <c r="N70" s="962"/>
      <c r="O70" s="962"/>
      <c r="P70" s="963"/>
      <c r="Q70" s="964">
        <v>719774</v>
      </c>
      <c r="R70" s="958"/>
      <c r="S70" s="958"/>
      <c r="T70" s="958"/>
      <c r="U70" s="958"/>
      <c r="V70" s="958">
        <v>711648</v>
      </c>
      <c r="W70" s="958"/>
      <c r="X70" s="958"/>
      <c r="Y70" s="958"/>
      <c r="Z70" s="958"/>
      <c r="AA70" s="958">
        <f>Q70-V70</f>
        <v>8126</v>
      </c>
      <c r="AB70" s="958"/>
      <c r="AC70" s="958"/>
      <c r="AD70" s="958"/>
      <c r="AE70" s="958"/>
      <c r="AF70" s="958">
        <v>8126</v>
      </c>
      <c r="AG70" s="958"/>
      <c r="AH70" s="958"/>
      <c r="AI70" s="958"/>
      <c r="AJ70" s="958"/>
      <c r="AK70" s="958">
        <v>4022</v>
      </c>
      <c r="AL70" s="958"/>
      <c r="AM70" s="958"/>
      <c r="AN70" s="958"/>
      <c r="AO70" s="958"/>
      <c r="AP70" s="958" t="s">
        <v>591</v>
      </c>
      <c r="AQ70" s="958"/>
      <c r="AR70" s="958"/>
      <c r="AS70" s="958"/>
      <c r="AT70" s="958"/>
      <c r="AU70" s="958" t="s">
        <v>591</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2">
        <v>4</v>
      </c>
      <c r="B71" s="961" t="s">
        <v>595</v>
      </c>
      <c r="C71" s="962"/>
      <c r="D71" s="962"/>
      <c r="E71" s="962"/>
      <c r="F71" s="962"/>
      <c r="G71" s="962"/>
      <c r="H71" s="962"/>
      <c r="I71" s="962"/>
      <c r="J71" s="962"/>
      <c r="K71" s="962"/>
      <c r="L71" s="962"/>
      <c r="M71" s="962"/>
      <c r="N71" s="962"/>
      <c r="O71" s="962"/>
      <c r="P71" s="963"/>
      <c r="Q71" s="964">
        <v>1125</v>
      </c>
      <c r="R71" s="958"/>
      <c r="S71" s="958"/>
      <c r="T71" s="958"/>
      <c r="U71" s="958"/>
      <c r="V71" s="958">
        <v>1046</v>
      </c>
      <c r="W71" s="958"/>
      <c r="X71" s="958"/>
      <c r="Y71" s="958"/>
      <c r="Z71" s="958"/>
      <c r="AA71" s="958">
        <v>79</v>
      </c>
      <c r="AB71" s="958"/>
      <c r="AC71" s="958"/>
      <c r="AD71" s="958"/>
      <c r="AE71" s="958"/>
      <c r="AF71" s="958">
        <v>79</v>
      </c>
      <c r="AG71" s="958"/>
      <c r="AH71" s="958"/>
      <c r="AI71" s="958"/>
      <c r="AJ71" s="958"/>
      <c r="AK71" s="958">
        <v>0</v>
      </c>
      <c r="AL71" s="958"/>
      <c r="AM71" s="958"/>
      <c r="AN71" s="958"/>
      <c r="AO71" s="958"/>
      <c r="AP71" s="958">
        <v>202</v>
      </c>
      <c r="AQ71" s="958"/>
      <c r="AR71" s="958"/>
      <c r="AS71" s="958"/>
      <c r="AT71" s="958"/>
      <c r="AU71" s="958">
        <v>38</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2">
        <v>5</v>
      </c>
      <c r="B72" s="961" t="s">
        <v>596</v>
      </c>
      <c r="C72" s="962"/>
      <c r="D72" s="962"/>
      <c r="E72" s="962"/>
      <c r="F72" s="962"/>
      <c r="G72" s="962"/>
      <c r="H72" s="962"/>
      <c r="I72" s="962"/>
      <c r="J72" s="962"/>
      <c r="K72" s="962"/>
      <c r="L72" s="962"/>
      <c r="M72" s="962"/>
      <c r="N72" s="962"/>
      <c r="O72" s="962"/>
      <c r="P72" s="963"/>
      <c r="Q72" s="964">
        <v>21460</v>
      </c>
      <c r="R72" s="958"/>
      <c r="S72" s="958"/>
      <c r="T72" s="958"/>
      <c r="U72" s="958"/>
      <c r="V72" s="958">
        <v>20757</v>
      </c>
      <c r="W72" s="958"/>
      <c r="X72" s="958"/>
      <c r="Y72" s="958"/>
      <c r="Z72" s="958"/>
      <c r="AA72" s="958">
        <v>704</v>
      </c>
      <c r="AB72" s="958"/>
      <c r="AC72" s="958"/>
      <c r="AD72" s="958"/>
      <c r="AE72" s="958"/>
      <c r="AF72" s="958">
        <v>704</v>
      </c>
      <c r="AG72" s="958"/>
      <c r="AH72" s="958"/>
      <c r="AI72" s="958"/>
      <c r="AJ72" s="958"/>
      <c r="AK72" s="958">
        <v>118</v>
      </c>
      <c r="AL72" s="958"/>
      <c r="AM72" s="958"/>
      <c r="AN72" s="958"/>
      <c r="AO72" s="958"/>
      <c r="AP72" s="958" t="s">
        <v>591</v>
      </c>
      <c r="AQ72" s="958"/>
      <c r="AR72" s="958"/>
      <c r="AS72" s="958"/>
      <c r="AT72" s="958"/>
      <c r="AU72" s="958" t="s">
        <v>591</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2">
        <v>6</v>
      </c>
      <c r="B73" s="961" t="s">
        <v>597</v>
      </c>
      <c r="C73" s="962"/>
      <c r="D73" s="962"/>
      <c r="E73" s="962"/>
      <c r="F73" s="962"/>
      <c r="G73" s="962"/>
      <c r="H73" s="962"/>
      <c r="I73" s="962"/>
      <c r="J73" s="962"/>
      <c r="K73" s="962"/>
      <c r="L73" s="962"/>
      <c r="M73" s="962"/>
      <c r="N73" s="962"/>
      <c r="O73" s="962"/>
      <c r="P73" s="963"/>
      <c r="Q73" s="964">
        <v>179</v>
      </c>
      <c r="R73" s="958"/>
      <c r="S73" s="958"/>
      <c r="T73" s="958"/>
      <c r="U73" s="958"/>
      <c r="V73" s="958">
        <v>133</v>
      </c>
      <c r="W73" s="958"/>
      <c r="X73" s="958"/>
      <c r="Y73" s="958"/>
      <c r="Z73" s="958"/>
      <c r="AA73" s="958">
        <v>47</v>
      </c>
      <c r="AB73" s="958"/>
      <c r="AC73" s="958"/>
      <c r="AD73" s="958"/>
      <c r="AE73" s="958"/>
      <c r="AF73" s="958">
        <v>47</v>
      </c>
      <c r="AG73" s="958"/>
      <c r="AH73" s="958"/>
      <c r="AI73" s="958"/>
      <c r="AJ73" s="958"/>
      <c r="AK73" s="958" t="s">
        <v>591</v>
      </c>
      <c r="AL73" s="958"/>
      <c r="AM73" s="958"/>
      <c r="AN73" s="958"/>
      <c r="AO73" s="958"/>
      <c r="AP73" s="958" t="s">
        <v>591</v>
      </c>
      <c r="AQ73" s="958"/>
      <c r="AR73" s="958"/>
      <c r="AS73" s="958"/>
      <c r="AT73" s="958"/>
      <c r="AU73" s="958" t="s">
        <v>591</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2">
        <v>7</v>
      </c>
      <c r="B74" s="961" t="s">
        <v>598</v>
      </c>
      <c r="C74" s="962"/>
      <c r="D74" s="962"/>
      <c r="E74" s="962"/>
      <c r="F74" s="962"/>
      <c r="G74" s="962"/>
      <c r="H74" s="962"/>
      <c r="I74" s="962"/>
      <c r="J74" s="962"/>
      <c r="K74" s="962"/>
      <c r="L74" s="962"/>
      <c r="M74" s="962"/>
      <c r="N74" s="962"/>
      <c r="O74" s="962"/>
      <c r="P74" s="963"/>
      <c r="Q74" s="964">
        <v>107</v>
      </c>
      <c r="R74" s="958"/>
      <c r="S74" s="958"/>
      <c r="T74" s="958"/>
      <c r="U74" s="958"/>
      <c r="V74" s="958">
        <v>106</v>
      </c>
      <c r="W74" s="958"/>
      <c r="X74" s="958"/>
      <c r="Y74" s="958"/>
      <c r="Z74" s="958"/>
      <c r="AA74" s="958">
        <v>1</v>
      </c>
      <c r="AB74" s="958"/>
      <c r="AC74" s="958"/>
      <c r="AD74" s="958"/>
      <c r="AE74" s="958"/>
      <c r="AF74" s="958">
        <v>1</v>
      </c>
      <c r="AG74" s="958"/>
      <c r="AH74" s="958"/>
      <c r="AI74" s="958"/>
      <c r="AJ74" s="958"/>
      <c r="AK74" s="958">
        <v>8</v>
      </c>
      <c r="AL74" s="958"/>
      <c r="AM74" s="958"/>
      <c r="AN74" s="958"/>
      <c r="AO74" s="958"/>
      <c r="AP74" s="958" t="s">
        <v>591</v>
      </c>
      <c r="AQ74" s="958"/>
      <c r="AR74" s="958"/>
      <c r="AS74" s="958"/>
      <c r="AT74" s="958"/>
      <c r="AU74" s="958" t="s">
        <v>591</v>
      </c>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2">
        <v>8</v>
      </c>
      <c r="B75" s="961" t="s">
        <v>599</v>
      </c>
      <c r="C75" s="962"/>
      <c r="D75" s="962"/>
      <c r="E75" s="962"/>
      <c r="F75" s="962"/>
      <c r="G75" s="962"/>
      <c r="H75" s="962"/>
      <c r="I75" s="962"/>
      <c r="J75" s="962"/>
      <c r="K75" s="962"/>
      <c r="L75" s="962"/>
      <c r="M75" s="962"/>
      <c r="N75" s="962"/>
      <c r="O75" s="962"/>
      <c r="P75" s="963"/>
      <c r="Q75" s="965">
        <v>101</v>
      </c>
      <c r="R75" s="966"/>
      <c r="S75" s="966"/>
      <c r="T75" s="966"/>
      <c r="U75" s="967"/>
      <c r="V75" s="968">
        <v>61</v>
      </c>
      <c r="W75" s="966"/>
      <c r="X75" s="966"/>
      <c r="Y75" s="966"/>
      <c r="Z75" s="967"/>
      <c r="AA75" s="968">
        <v>40</v>
      </c>
      <c r="AB75" s="966"/>
      <c r="AC75" s="966"/>
      <c r="AD75" s="966"/>
      <c r="AE75" s="967"/>
      <c r="AF75" s="968">
        <v>40</v>
      </c>
      <c r="AG75" s="966"/>
      <c r="AH75" s="966"/>
      <c r="AI75" s="966"/>
      <c r="AJ75" s="967"/>
      <c r="AK75" s="968" t="s">
        <v>591</v>
      </c>
      <c r="AL75" s="966"/>
      <c r="AM75" s="966"/>
      <c r="AN75" s="966"/>
      <c r="AO75" s="967"/>
      <c r="AP75" s="968" t="s">
        <v>591</v>
      </c>
      <c r="AQ75" s="966"/>
      <c r="AR75" s="966"/>
      <c r="AS75" s="966"/>
      <c r="AT75" s="967"/>
      <c r="AU75" s="968" t="s">
        <v>591</v>
      </c>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2">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4" t="s">
        <v>389</v>
      </c>
      <c r="B88" s="924" t="s">
        <v>423</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9214</v>
      </c>
      <c r="AG88" s="946"/>
      <c r="AH88" s="946"/>
      <c r="AI88" s="946"/>
      <c r="AJ88" s="946"/>
      <c r="AK88" s="950"/>
      <c r="AL88" s="950"/>
      <c r="AM88" s="950"/>
      <c r="AN88" s="950"/>
      <c r="AO88" s="950"/>
      <c r="AP88" s="946">
        <v>2613</v>
      </c>
      <c r="AQ88" s="946"/>
      <c r="AR88" s="946"/>
      <c r="AS88" s="946"/>
      <c r="AT88" s="946"/>
      <c r="AU88" s="946">
        <v>2449</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389</v>
      </c>
      <c r="BR102" s="924" t="s">
        <v>424</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24</v>
      </c>
      <c r="CS102" s="940"/>
      <c r="CT102" s="940"/>
      <c r="CU102" s="940"/>
      <c r="CV102" s="941"/>
      <c r="CW102" s="939">
        <v>0</v>
      </c>
      <c r="CX102" s="940"/>
      <c r="CY102" s="940"/>
      <c r="CZ102" s="940"/>
      <c r="DA102" s="941"/>
      <c r="DB102" s="939">
        <v>0</v>
      </c>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425</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426</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427</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428</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429</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430</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431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432</v>
      </c>
      <c r="AB109" s="883"/>
      <c r="AC109" s="883"/>
      <c r="AD109" s="883"/>
      <c r="AE109" s="884"/>
      <c r="AF109" s="885" t="s">
        <v>433</v>
      </c>
      <c r="AG109" s="883"/>
      <c r="AH109" s="883"/>
      <c r="AI109" s="883"/>
      <c r="AJ109" s="884"/>
      <c r="AK109" s="885" t="s">
        <v>307</v>
      </c>
      <c r="AL109" s="883"/>
      <c r="AM109" s="883"/>
      <c r="AN109" s="883"/>
      <c r="AO109" s="884"/>
      <c r="AP109" s="885" t="s">
        <v>434</v>
      </c>
      <c r="AQ109" s="883"/>
      <c r="AR109" s="883"/>
      <c r="AS109" s="883"/>
      <c r="AT109" s="916"/>
      <c r="AU109" s="882" t="s">
        <v>431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432</v>
      </c>
      <c r="BR109" s="883"/>
      <c r="BS109" s="883"/>
      <c r="BT109" s="883"/>
      <c r="BU109" s="884"/>
      <c r="BV109" s="885" t="s">
        <v>433</v>
      </c>
      <c r="BW109" s="883"/>
      <c r="BX109" s="883"/>
      <c r="BY109" s="883"/>
      <c r="BZ109" s="884"/>
      <c r="CA109" s="885" t="s">
        <v>307</v>
      </c>
      <c r="CB109" s="883"/>
      <c r="CC109" s="883"/>
      <c r="CD109" s="883"/>
      <c r="CE109" s="884"/>
      <c r="CF109" s="923" t="s">
        <v>434</v>
      </c>
      <c r="CG109" s="923"/>
      <c r="CH109" s="923"/>
      <c r="CI109" s="923"/>
      <c r="CJ109" s="923"/>
      <c r="CK109" s="885" t="s">
        <v>435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432</v>
      </c>
      <c r="DH109" s="883"/>
      <c r="DI109" s="883"/>
      <c r="DJ109" s="883"/>
      <c r="DK109" s="884"/>
      <c r="DL109" s="885" t="s">
        <v>433</v>
      </c>
      <c r="DM109" s="883"/>
      <c r="DN109" s="883"/>
      <c r="DO109" s="883"/>
      <c r="DP109" s="884"/>
      <c r="DQ109" s="885" t="s">
        <v>307</v>
      </c>
      <c r="DR109" s="883"/>
      <c r="DS109" s="883"/>
      <c r="DT109" s="883"/>
      <c r="DU109" s="884"/>
      <c r="DV109" s="885" t="s">
        <v>434</v>
      </c>
      <c r="DW109" s="883"/>
      <c r="DX109" s="883"/>
      <c r="DY109" s="883"/>
      <c r="DZ109" s="916"/>
    </row>
    <row r="110" spans="1:131" s="224" customFormat="1" ht="26.25" customHeight="1" x14ac:dyDescent="0.2">
      <c r="A110" s="794" t="s">
        <v>436</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240045</v>
      </c>
      <c r="AB110" s="876"/>
      <c r="AC110" s="876"/>
      <c r="AD110" s="876"/>
      <c r="AE110" s="877"/>
      <c r="AF110" s="878">
        <v>257779</v>
      </c>
      <c r="AG110" s="876"/>
      <c r="AH110" s="876"/>
      <c r="AI110" s="876"/>
      <c r="AJ110" s="877"/>
      <c r="AK110" s="878">
        <v>262307</v>
      </c>
      <c r="AL110" s="876"/>
      <c r="AM110" s="876"/>
      <c r="AN110" s="876"/>
      <c r="AO110" s="877"/>
      <c r="AP110" s="879">
        <v>8</v>
      </c>
      <c r="AQ110" s="880"/>
      <c r="AR110" s="880"/>
      <c r="AS110" s="880"/>
      <c r="AT110" s="881"/>
      <c r="AU110" s="917" t="s">
        <v>74</v>
      </c>
      <c r="AV110" s="918"/>
      <c r="AW110" s="918"/>
      <c r="AX110" s="918"/>
      <c r="AY110" s="918"/>
      <c r="AZ110" s="847" t="s">
        <v>437</v>
      </c>
      <c r="BA110" s="795"/>
      <c r="BB110" s="795"/>
      <c r="BC110" s="795"/>
      <c r="BD110" s="795"/>
      <c r="BE110" s="795"/>
      <c r="BF110" s="795"/>
      <c r="BG110" s="795"/>
      <c r="BH110" s="795"/>
      <c r="BI110" s="795"/>
      <c r="BJ110" s="795"/>
      <c r="BK110" s="795"/>
      <c r="BL110" s="795"/>
      <c r="BM110" s="795"/>
      <c r="BN110" s="795"/>
      <c r="BO110" s="795"/>
      <c r="BP110" s="796"/>
      <c r="BQ110" s="848">
        <v>2296005</v>
      </c>
      <c r="BR110" s="829"/>
      <c r="BS110" s="829"/>
      <c r="BT110" s="829"/>
      <c r="BU110" s="829"/>
      <c r="BV110" s="829">
        <v>2425380</v>
      </c>
      <c r="BW110" s="829"/>
      <c r="BX110" s="829"/>
      <c r="BY110" s="829"/>
      <c r="BZ110" s="829"/>
      <c r="CA110" s="829">
        <v>2230229</v>
      </c>
      <c r="CB110" s="829"/>
      <c r="CC110" s="829"/>
      <c r="CD110" s="829"/>
      <c r="CE110" s="829"/>
      <c r="CF110" s="853">
        <v>68.099999999999994</v>
      </c>
      <c r="CG110" s="854"/>
      <c r="CH110" s="854"/>
      <c r="CI110" s="854"/>
      <c r="CJ110" s="854"/>
      <c r="CK110" s="913" t="s">
        <v>438</v>
      </c>
      <c r="CL110" s="806"/>
      <c r="CM110" s="847" t="s">
        <v>439</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440</v>
      </c>
      <c r="DH110" s="829"/>
      <c r="DI110" s="829"/>
      <c r="DJ110" s="829"/>
      <c r="DK110" s="829"/>
      <c r="DL110" s="829" t="s">
        <v>441</v>
      </c>
      <c r="DM110" s="829"/>
      <c r="DN110" s="829"/>
      <c r="DO110" s="829"/>
      <c r="DP110" s="829"/>
      <c r="DQ110" s="829" t="s">
        <v>131</v>
      </c>
      <c r="DR110" s="829"/>
      <c r="DS110" s="829"/>
      <c r="DT110" s="829"/>
      <c r="DU110" s="829"/>
      <c r="DV110" s="830" t="s">
        <v>442</v>
      </c>
      <c r="DW110" s="830"/>
      <c r="DX110" s="830"/>
      <c r="DY110" s="830"/>
      <c r="DZ110" s="831"/>
    </row>
    <row r="111" spans="1:131" s="224" customFormat="1" ht="26.25" customHeight="1" x14ac:dyDescent="0.2">
      <c r="A111" s="761" t="s">
        <v>443</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444</v>
      </c>
      <c r="AB111" s="906"/>
      <c r="AC111" s="906"/>
      <c r="AD111" s="906"/>
      <c r="AE111" s="907"/>
      <c r="AF111" s="908" t="s">
        <v>442</v>
      </c>
      <c r="AG111" s="906"/>
      <c r="AH111" s="906"/>
      <c r="AI111" s="906"/>
      <c r="AJ111" s="907"/>
      <c r="AK111" s="908" t="s">
        <v>442</v>
      </c>
      <c r="AL111" s="906"/>
      <c r="AM111" s="906"/>
      <c r="AN111" s="906"/>
      <c r="AO111" s="907"/>
      <c r="AP111" s="909" t="s">
        <v>444</v>
      </c>
      <c r="AQ111" s="910"/>
      <c r="AR111" s="910"/>
      <c r="AS111" s="910"/>
      <c r="AT111" s="911"/>
      <c r="AU111" s="919"/>
      <c r="AV111" s="920"/>
      <c r="AW111" s="920"/>
      <c r="AX111" s="920"/>
      <c r="AY111" s="920"/>
      <c r="AZ111" s="802" t="s">
        <v>445</v>
      </c>
      <c r="BA111" s="739"/>
      <c r="BB111" s="739"/>
      <c r="BC111" s="739"/>
      <c r="BD111" s="739"/>
      <c r="BE111" s="739"/>
      <c r="BF111" s="739"/>
      <c r="BG111" s="739"/>
      <c r="BH111" s="739"/>
      <c r="BI111" s="739"/>
      <c r="BJ111" s="739"/>
      <c r="BK111" s="739"/>
      <c r="BL111" s="739"/>
      <c r="BM111" s="739"/>
      <c r="BN111" s="739"/>
      <c r="BO111" s="739"/>
      <c r="BP111" s="740"/>
      <c r="BQ111" s="803" t="s">
        <v>440</v>
      </c>
      <c r="BR111" s="804"/>
      <c r="BS111" s="804"/>
      <c r="BT111" s="804"/>
      <c r="BU111" s="804"/>
      <c r="BV111" s="804" t="s">
        <v>442</v>
      </c>
      <c r="BW111" s="804"/>
      <c r="BX111" s="804"/>
      <c r="BY111" s="804"/>
      <c r="BZ111" s="804"/>
      <c r="CA111" s="804" t="s">
        <v>444</v>
      </c>
      <c r="CB111" s="804"/>
      <c r="CC111" s="804"/>
      <c r="CD111" s="804"/>
      <c r="CE111" s="804"/>
      <c r="CF111" s="862" t="s">
        <v>446</v>
      </c>
      <c r="CG111" s="863"/>
      <c r="CH111" s="863"/>
      <c r="CI111" s="863"/>
      <c r="CJ111" s="863"/>
      <c r="CK111" s="914"/>
      <c r="CL111" s="808"/>
      <c r="CM111" s="802" t="s">
        <v>447</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448</v>
      </c>
      <c r="DH111" s="804"/>
      <c r="DI111" s="804"/>
      <c r="DJ111" s="804"/>
      <c r="DK111" s="804"/>
      <c r="DL111" s="804" t="s">
        <v>446</v>
      </c>
      <c r="DM111" s="804"/>
      <c r="DN111" s="804"/>
      <c r="DO111" s="804"/>
      <c r="DP111" s="804"/>
      <c r="DQ111" s="804" t="s">
        <v>449</v>
      </c>
      <c r="DR111" s="804"/>
      <c r="DS111" s="804"/>
      <c r="DT111" s="804"/>
      <c r="DU111" s="804"/>
      <c r="DV111" s="781" t="s">
        <v>448</v>
      </c>
      <c r="DW111" s="781"/>
      <c r="DX111" s="781"/>
      <c r="DY111" s="781"/>
      <c r="DZ111" s="782"/>
    </row>
    <row r="112" spans="1:131" s="224" customFormat="1" ht="26.25" customHeight="1" x14ac:dyDescent="0.2">
      <c r="A112" s="899" t="s">
        <v>450</v>
      </c>
      <c r="B112" s="900"/>
      <c r="C112" s="739" t="s">
        <v>451</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442</v>
      </c>
      <c r="AB112" s="767"/>
      <c r="AC112" s="767"/>
      <c r="AD112" s="767"/>
      <c r="AE112" s="768"/>
      <c r="AF112" s="769" t="s">
        <v>448</v>
      </c>
      <c r="AG112" s="767"/>
      <c r="AH112" s="767"/>
      <c r="AI112" s="767"/>
      <c r="AJ112" s="768"/>
      <c r="AK112" s="769" t="s">
        <v>442</v>
      </c>
      <c r="AL112" s="767"/>
      <c r="AM112" s="767"/>
      <c r="AN112" s="767"/>
      <c r="AO112" s="768"/>
      <c r="AP112" s="811" t="s">
        <v>452</v>
      </c>
      <c r="AQ112" s="812"/>
      <c r="AR112" s="812"/>
      <c r="AS112" s="812"/>
      <c r="AT112" s="813"/>
      <c r="AU112" s="919"/>
      <c r="AV112" s="920"/>
      <c r="AW112" s="920"/>
      <c r="AX112" s="920"/>
      <c r="AY112" s="920"/>
      <c r="AZ112" s="802" t="s">
        <v>453</v>
      </c>
      <c r="BA112" s="739"/>
      <c r="BB112" s="739"/>
      <c r="BC112" s="739"/>
      <c r="BD112" s="739"/>
      <c r="BE112" s="739"/>
      <c r="BF112" s="739"/>
      <c r="BG112" s="739"/>
      <c r="BH112" s="739"/>
      <c r="BI112" s="739"/>
      <c r="BJ112" s="739"/>
      <c r="BK112" s="739"/>
      <c r="BL112" s="739"/>
      <c r="BM112" s="739"/>
      <c r="BN112" s="739"/>
      <c r="BO112" s="739"/>
      <c r="BP112" s="740"/>
      <c r="BQ112" s="803">
        <v>932531</v>
      </c>
      <c r="BR112" s="804"/>
      <c r="BS112" s="804"/>
      <c r="BT112" s="804"/>
      <c r="BU112" s="804"/>
      <c r="BV112" s="804">
        <v>785879</v>
      </c>
      <c r="BW112" s="804"/>
      <c r="BX112" s="804"/>
      <c r="BY112" s="804"/>
      <c r="BZ112" s="804"/>
      <c r="CA112" s="804">
        <v>658462</v>
      </c>
      <c r="CB112" s="804"/>
      <c r="CC112" s="804"/>
      <c r="CD112" s="804"/>
      <c r="CE112" s="804"/>
      <c r="CF112" s="862">
        <v>20.100000000000001</v>
      </c>
      <c r="CG112" s="863"/>
      <c r="CH112" s="863"/>
      <c r="CI112" s="863"/>
      <c r="CJ112" s="863"/>
      <c r="CK112" s="914"/>
      <c r="CL112" s="808"/>
      <c r="CM112" s="802" t="s">
        <v>454</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449</v>
      </c>
      <c r="DH112" s="804"/>
      <c r="DI112" s="804"/>
      <c r="DJ112" s="804"/>
      <c r="DK112" s="804"/>
      <c r="DL112" s="804" t="s">
        <v>452</v>
      </c>
      <c r="DM112" s="804"/>
      <c r="DN112" s="804"/>
      <c r="DO112" s="804"/>
      <c r="DP112" s="804"/>
      <c r="DQ112" s="804" t="s">
        <v>452</v>
      </c>
      <c r="DR112" s="804"/>
      <c r="DS112" s="804"/>
      <c r="DT112" s="804"/>
      <c r="DU112" s="804"/>
      <c r="DV112" s="781" t="s">
        <v>441</v>
      </c>
      <c r="DW112" s="781"/>
      <c r="DX112" s="781"/>
      <c r="DY112" s="781"/>
      <c r="DZ112" s="782"/>
    </row>
    <row r="113" spans="1:130" s="224" customFormat="1" ht="26.25" customHeight="1" x14ac:dyDescent="0.2">
      <c r="A113" s="901"/>
      <c r="B113" s="902"/>
      <c r="C113" s="739" t="s">
        <v>455</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173529</v>
      </c>
      <c r="AB113" s="906"/>
      <c r="AC113" s="906"/>
      <c r="AD113" s="906"/>
      <c r="AE113" s="907"/>
      <c r="AF113" s="908">
        <v>159990</v>
      </c>
      <c r="AG113" s="906"/>
      <c r="AH113" s="906"/>
      <c r="AI113" s="906"/>
      <c r="AJ113" s="907"/>
      <c r="AK113" s="908">
        <v>145593</v>
      </c>
      <c r="AL113" s="906"/>
      <c r="AM113" s="906"/>
      <c r="AN113" s="906"/>
      <c r="AO113" s="907"/>
      <c r="AP113" s="909">
        <v>4.4000000000000004</v>
      </c>
      <c r="AQ113" s="910"/>
      <c r="AR113" s="910"/>
      <c r="AS113" s="910"/>
      <c r="AT113" s="911"/>
      <c r="AU113" s="919"/>
      <c r="AV113" s="920"/>
      <c r="AW113" s="920"/>
      <c r="AX113" s="920"/>
      <c r="AY113" s="920"/>
      <c r="AZ113" s="802" t="s">
        <v>456</v>
      </c>
      <c r="BA113" s="739"/>
      <c r="BB113" s="739"/>
      <c r="BC113" s="739"/>
      <c r="BD113" s="739"/>
      <c r="BE113" s="739"/>
      <c r="BF113" s="739"/>
      <c r="BG113" s="739"/>
      <c r="BH113" s="739"/>
      <c r="BI113" s="739"/>
      <c r="BJ113" s="739"/>
      <c r="BK113" s="739"/>
      <c r="BL113" s="739"/>
      <c r="BM113" s="739"/>
      <c r="BN113" s="739"/>
      <c r="BO113" s="739"/>
      <c r="BP113" s="740"/>
      <c r="BQ113" s="803">
        <v>168325</v>
      </c>
      <c r="BR113" s="804"/>
      <c r="BS113" s="804"/>
      <c r="BT113" s="804"/>
      <c r="BU113" s="804"/>
      <c r="BV113" s="804">
        <v>209770</v>
      </c>
      <c r="BW113" s="804"/>
      <c r="BX113" s="804"/>
      <c r="BY113" s="804"/>
      <c r="BZ113" s="804"/>
      <c r="CA113" s="804">
        <v>238764</v>
      </c>
      <c r="CB113" s="804"/>
      <c r="CC113" s="804"/>
      <c r="CD113" s="804"/>
      <c r="CE113" s="804"/>
      <c r="CF113" s="862">
        <v>7.3</v>
      </c>
      <c r="CG113" s="863"/>
      <c r="CH113" s="863"/>
      <c r="CI113" s="863"/>
      <c r="CJ113" s="863"/>
      <c r="CK113" s="914"/>
      <c r="CL113" s="808"/>
      <c r="CM113" s="802" t="s">
        <v>457</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442</v>
      </c>
      <c r="DH113" s="767"/>
      <c r="DI113" s="767"/>
      <c r="DJ113" s="767"/>
      <c r="DK113" s="768"/>
      <c r="DL113" s="769" t="s">
        <v>448</v>
      </c>
      <c r="DM113" s="767"/>
      <c r="DN113" s="767"/>
      <c r="DO113" s="767"/>
      <c r="DP113" s="768"/>
      <c r="DQ113" s="769" t="s">
        <v>131</v>
      </c>
      <c r="DR113" s="767"/>
      <c r="DS113" s="767"/>
      <c r="DT113" s="767"/>
      <c r="DU113" s="768"/>
      <c r="DV113" s="811" t="s">
        <v>446</v>
      </c>
      <c r="DW113" s="812"/>
      <c r="DX113" s="812"/>
      <c r="DY113" s="812"/>
      <c r="DZ113" s="813"/>
    </row>
    <row r="114" spans="1:130" s="224" customFormat="1" ht="26.25" customHeight="1" x14ac:dyDescent="0.2">
      <c r="A114" s="901"/>
      <c r="B114" s="902"/>
      <c r="C114" s="739" t="s">
        <v>458</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27992</v>
      </c>
      <c r="AB114" s="767"/>
      <c r="AC114" s="767"/>
      <c r="AD114" s="767"/>
      <c r="AE114" s="768"/>
      <c r="AF114" s="769">
        <v>26030</v>
      </c>
      <c r="AG114" s="767"/>
      <c r="AH114" s="767"/>
      <c r="AI114" s="767"/>
      <c r="AJ114" s="768"/>
      <c r="AK114" s="769">
        <v>31088</v>
      </c>
      <c r="AL114" s="767"/>
      <c r="AM114" s="767"/>
      <c r="AN114" s="767"/>
      <c r="AO114" s="768"/>
      <c r="AP114" s="811">
        <v>0.9</v>
      </c>
      <c r="AQ114" s="812"/>
      <c r="AR114" s="812"/>
      <c r="AS114" s="812"/>
      <c r="AT114" s="813"/>
      <c r="AU114" s="919"/>
      <c r="AV114" s="920"/>
      <c r="AW114" s="920"/>
      <c r="AX114" s="920"/>
      <c r="AY114" s="920"/>
      <c r="AZ114" s="802" t="s">
        <v>459</v>
      </c>
      <c r="BA114" s="739"/>
      <c r="BB114" s="739"/>
      <c r="BC114" s="739"/>
      <c r="BD114" s="739"/>
      <c r="BE114" s="739"/>
      <c r="BF114" s="739"/>
      <c r="BG114" s="739"/>
      <c r="BH114" s="739"/>
      <c r="BI114" s="739"/>
      <c r="BJ114" s="739"/>
      <c r="BK114" s="739"/>
      <c r="BL114" s="739"/>
      <c r="BM114" s="739"/>
      <c r="BN114" s="739"/>
      <c r="BO114" s="739"/>
      <c r="BP114" s="740"/>
      <c r="BQ114" s="803">
        <v>157718</v>
      </c>
      <c r="BR114" s="804"/>
      <c r="BS114" s="804"/>
      <c r="BT114" s="804"/>
      <c r="BU114" s="804"/>
      <c r="BV114" s="804">
        <v>110010</v>
      </c>
      <c r="BW114" s="804"/>
      <c r="BX114" s="804"/>
      <c r="BY114" s="804"/>
      <c r="BZ114" s="804"/>
      <c r="CA114" s="804">
        <v>106764</v>
      </c>
      <c r="CB114" s="804"/>
      <c r="CC114" s="804"/>
      <c r="CD114" s="804"/>
      <c r="CE114" s="804"/>
      <c r="CF114" s="862">
        <v>3.3</v>
      </c>
      <c r="CG114" s="863"/>
      <c r="CH114" s="863"/>
      <c r="CI114" s="863"/>
      <c r="CJ114" s="863"/>
      <c r="CK114" s="914"/>
      <c r="CL114" s="808"/>
      <c r="CM114" s="802" t="s">
        <v>460</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446</v>
      </c>
      <c r="DH114" s="767"/>
      <c r="DI114" s="767"/>
      <c r="DJ114" s="767"/>
      <c r="DK114" s="768"/>
      <c r="DL114" s="769" t="s">
        <v>449</v>
      </c>
      <c r="DM114" s="767"/>
      <c r="DN114" s="767"/>
      <c r="DO114" s="767"/>
      <c r="DP114" s="768"/>
      <c r="DQ114" s="769" t="s">
        <v>449</v>
      </c>
      <c r="DR114" s="767"/>
      <c r="DS114" s="767"/>
      <c r="DT114" s="767"/>
      <c r="DU114" s="768"/>
      <c r="DV114" s="811" t="s">
        <v>442</v>
      </c>
      <c r="DW114" s="812"/>
      <c r="DX114" s="812"/>
      <c r="DY114" s="812"/>
      <c r="DZ114" s="813"/>
    </row>
    <row r="115" spans="1:130" s="224" customFormat="1" ht="26.25" customHeight="1" x14ac:dyDescent="0.2">
      <c r="A115" s="901"/>
      <c r="B115" s="902"/>
      <c r="C115" s="739" t="s">
        <v>461</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176</v>
      </c>
      <c r="AB115" s="906"/>
      <c r="AC115" s="906"/>
      <c r="AD115" s="906"/>
      <c r="AE115" s="907"/>
      <c r="AF115" s="908">
        <v>170</v>
      </c>
      <c r="AG115" s="906"/>
      <c r="AH115" s="906"/>
      <c r="AI115" s="906"/>
      <c r="AJ115" s="907"/>
      <c r="AK115" s="908" t="s">
        <v>442</v>
      </c>
      <c r="AL115" s="906"/>
      <c r="AM115" s="906"/>
      <c r="AN115" s="906"/>
      <c r="AO115" s="907"/>
      <c r="AP115" s="909" t="s">
        <v>440</v>
      </c>
      <c r="AQ115" s="910"/>
      <c r="AR115" s="910"/>
      <c r="AS115" s="910"/>
      <c r="AT115" s="911"/>
      <c r="AU115" s="919"/>
      <c r="AV115" s="920"/>
      <c r="AW115" s="920"/>
      <c r="AX115" s="920"/>
      <c r="AY115" s="920"/>
      <c r="AZ115" s="802" t="s">
        <v>462</v>
      </c>
      <c r="BA115" s="739"/>
      <c r="BB115" s="739"/>
      <c r="BC115" s="739"/>
      <c r="BD115" s="739"/>
      <c r="BE115" s="739"/>
      <c r="BF115" s="739"/>
      <c r="BG115" s="739"/>
      <c r="BH115" s="739"/>
      <c r="BI115" s="739"/>
      <c r="BJ115" s="739"/>
      <c r="BK115" s="739"/>
      <c r="BL115" s="739"/>
      <c r="BM115" s="739"/>
      <c r="BN115" s="739"/>
      <c r="BO115" s="739"/>
      <c r="BP115" s="740"/>
      <c r="BQ115" s="803" t="s">
        <v>448</v>
      </c>
      <c r="BR115" s="804"/>
      <c r="BS115" s="804"/>
      <c r="BT115" s="804"/>
      <c r="BU115" s="804"/>
      <c r="BV115" s="804" t="s">
        <v>448</v>
      </c>
      <c r="BW115" s="804"/>
      <c r="BX115" s="804"/>
      <c r="BY115" s="804"/>
      <c r="BZ115" s="804"/>
      <c r="CA115" s="804" t="s">
        <v>446</v>
      </c>
      <c r="CB115" s="804"/>
      <c r="CC115" s="804"/>
      <c r="CD115" s="804"/>
      <c r="CE115" s="804"/>
      <c r="CF115" s="862" t="s">
        <v>452</v>
      </c>
      <c r="CG115" s="863"/>
      <c r="CH115" s="863"/>
      <c r="CI115" s="863"/>
      <c r="CJ115" s="863"/>
      <c r="CK115" s="914"/>
      <c r="CL115" s="808"/>
      <c r="CM115" s="802" t="s">
        <v>463</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442</v>
      </c>
      <c r="DH115" s="767"/>
      <c r="DI115" s="767"/>
      <c r="DJ115" s="767"/>
      <c r="DK115" s="768"/>
      <c r="DL115" s="769" t="s">
        <v>442</v>
      </c>
      <c r="DM115" s="767"/>
      <c r="DN115" s="767"/>
      <c r="DO115" s="767"/>
      <c r="DP115" s="768"/>
      <c r="DQ115" s="769" t="s">
        <v>449</v>
      </c>
      <c r="DR115" s="767"/>
      <c r="DS115" s="767"/>
      <c r="DT115" s="767"/>
      <c r="DU115" s="768"/>
      <c r="DV115" s="811" t="s">
        <v>442</v>
      </c>
      <c r="DW115" s="812"/>
      <c r="DX115" s="812"/>
      <c r="DY115" s="812"/>
      <c r="DZ115" s="813"/>
    </row>
    <row r="116" spans="1:130" s="224" customFormat="1" ht="26.25" customHeight="1" x14ac:dyDescent="0.2">
      <c r="A116" s="903"/>
      <c r="B116" s="904"/>
      <c r="C116" s="826" t="s">
        <v>464</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448</v>
      </c>
      <c r="AB116" s="767"/>
      <c r="AC116" s="767"/>
      <c r="AD116" s="767"/>
      <c r="AE116" s="768"/>
      <c r="AF116" s="769" t="s">
        <v>131</v>
      </c>
      <c r="AG116" s="767"/>
      <c r="AH116" s="767"/>
      <c r="AI116" s="767"/>
      <c r="AJ116" s="768"/>
      <c r="AK116" s="769" t="s">
        <v>452</v>
      </c>
      <c r="AL116" s="767"/>
      <c r="AM116" s="767"/>
      <c r="AN116" s="767"/>
      <c r="AO116" s="768"/>
      <c r="AP116" s="811" t="s">
        <v>440</v>
      </c>
      <c r="AQ116" s="812"/>
      <c r="AR116" s="812"/>
      <c r="AS116" s="812"/>
      <c r="AT116" s="813"/>
      <c r="AU116" s="919"/>
      <c r="AV116" s="920"/>
      <c r="AW116" s="920"/>
      <c r="AX116" s="920"/>
      <c r="AY116" s="920"/>
      <c r="AZ116" s="896" t="s">
        <v>465</v>
      </c>
      <c r="BA116" s="897"/>
      <c r="BB116" s="897"/>
      <c r="BC116" s="897"/>
      <c r="BD116" s="897"/>
      <c r="BE116" s="897"/>
      <c r="BF116" s="897"/>
      <c r="BG116" s="897"/>
      <c r="BH116" s="897"/>
      <c r="BI116" s="897"/>
      <c r="BJ116" s="897"/>
      <c r="BK116" s="897"/>
      <c r="BL116" s="897"/>
      <c r="BM116" s="897"/>
      <c r="BN116" s="897"/>
      <c r="BO116" s="897"/>
      <c r="BP116" s="898"/>
      <c r="BQ116" s="803" t="s">
        <v>442</v>
      </c>
      <c r="BR116" s="804"/>
      <c r="BS116" s="804"/>
      <c r="BT116" s="804"/>
      <c r="BU116" s="804"/>
      <c r="BV116" s="804" t="s">
        <v>449</v>
      </c>
      <c r="BW116" s="804"/>
      <c r="BX116" s="804"/>
      <c r="BY116" s="804"/>
      <c r="BZ116" s="804"/>
      <c r="CA116" s="804" t="s">
        <v>449</v>
      </c>
      <c r="CB116" s="804"/>
      <c r="CC116" s="804"/>
      <c r="CD116" s="804"/>
      <c r="CE116" s="804"/>
      <c r="CF116" s="862" t="s">
        <v>449</v>
      </c>
      <c r="CG116" s="863"/>
      <c r="CH116" s="863"/>
      <c r="CI116" s="863"/>
      <c r="CJ116" s="863"/>
      <c r="CK116" s="914"/>
      <c r="CL116" s="808"/>
      <c r="CM116" s="802" t="s">
        <v>466</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446</v>
      </c>
      <c r="DH116" s="767"/>
      <c r="DI116" s="767"/>
      <c r="DJ116" s="767"/>
      <c r="DK116" s="768"/>
      <c r="DL116" s="769" t="s">
        <v>449</v>
      </c>
      <c r="DM116" s="767"/>
      <c r="DN116" s="767"/>
      <c r="DO116" s="767"/>
      <c r="DP116" s="768"/>
      <c r="DQ116" s="769" t="s">
        <v>448</v>
      </c>
      <c r="DR116" s="767"/>
      <c r="DS116" s="767"/>
      <c r="DT116" s="767"/>
      <c r="DU116" s="768"/>
      <c r="DV116" s="811" t="s">
        <v>442</v>
      </c>
      <c r="DW116" s="812"/>
      <c r="DX116" s="812"/>
      <c r="DY116" s="812"/>
      <c r="DZ116" s="813"/>
    </row>
    <row r="117" spans="1:130" s="224" customFormat="1" ht="26.25" customHeight="1" x14ac:dyDescent="0.2">
      <c r="A117" s="882" t="s">
        <v>189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467</v>
      </c>
      <c r="Z117" s="884"/>
      <c r="AA117" s="889">
        <v>441742</v>
      </c>
      <c r="AB117" s="890"/>
      <c r="AC117" s="890"/>
      <c r="AD117" s="890"/>
      <c r="AE117" s="891"/>
      <c r="AF117" s="892">
        <v>443969</v>
      </c>
      <c r="AG117" s="890"/>
      <c r="AH117" s="890"/>
      <c r="AI117" s="890"/>
      <c r="AJ117" s="891"/>
      <c r="AK117" s="892">
        <v>438988</v>
      </c>
      <c r="AL117" s="890"/>
      <c r="AM117" s="890"/>
      <c r="AN117" s="890"/>
      <c r="AO117" s="891"/>
      <c r="AP117" s="893"/>
      <c r="AQ117" s="894"/>
      <c r="AR117" s="894"/>
      <c r="AS117" s="894"/>
      <c r="AT117" s="895"/>
      <c r="AU117" s="919"/>
      <c r="AV117" s="920"/>
      <c r="AW117" s="920"/>
      <c r="AX117" s="920"/>
      <c r="AY117" s="920"/>
      <c r="AZ117" s="850" t="s">
        <v>468</v>
      </c>
      <c r="BA117" s="851"/>
      <c r="BB117" s="851"/>
      <c r="BC117" s="851"/>
      <c r="BD117" s="851"/>
      <c r="BE117" s="851"/>
      <c r="BF117" s="851"/>
      <c r="BG117" s="851"/>
      <c r="BH117" s="851"/>
      <c r="BI117" s="851"/>
      <c r="BJ117" s="851"/>
      <c r="BK117" s="851"/>
      <c r="BL117" s="851"/>
      <c r="BM117" s="851"/>
      <c r="BN117" s="851"/>
      <c r="BO117" s="851"/>
      <c r="BP117" s="852"/>
      <c r="BQ117" s="803" t="s">
        <v>440</v>
      </c>
      <c r="BR117" s="804"/>
      <c r="BS117" s="804"/>
      <c r="BT117" s="804"/>
      <c r="BU117" s="804"/>
      <c r="BV117" s="804" t="s">
        <v>442</v>
      </c>
      <c r="BW117" s="804"/>
      <c r="BX117" s="804"/>
      <c r="BY117" s="804"/>
      <c r="BZ117" s="804"/>
      <c r="CA117" s="804" t="s">
        <v>446</v>
      </c>
      <c r="CB117" s="804"/>
      <c r="CC117" s="804"/>
      <c r="CD117" s="804"/>
      <c r="CE117" s="804"/>
      <c r="CF117" s="862" t="s">
        <v>131</v>
      </c>
      <c r="CG117" s="863"/>
      <c r="CH117" s="863"/>
      <c r="CI117" s="863"/>
      <c r="CJ117" s="863"/>
      <c r="CK117" s="914"/>
      <c r="CL117" s="808"/>
      <c r="CM117" s="802" t="s">
        <v>469</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440</v>
      </c>
      <c r="DH117" s="767"/>
      <c r="DI117" s="767"/>
      <c r="DJ117" s="767"/>
      <c r="DK117" s="768"/>
      <c r="DL117" s="769" t="s">
        <v>449</v>
      </c>
      <c r="DM117" s="767"/>
      <c r="DN117" s="767"/>
      <c r="DO117" s="767"/>
      <c r="DP117" s="768"/>
      <c r="DQ117" s="769" t="s">
        <v>444</v>
      </c>
      <c r="DR117" s="767"/>
      <c r="DS117" s="767"/>
      <c r="DT117" s="767"/>
      <c r="DU117" s="768"/>
      <c r="DV117" s="811" t="s">
        <v>449</v>
      </c>
      <c r="DW117" s="812"/>
      <c r="DX117" s="812"/>
      <c r="DY117" s="812"/>
      <c r="DZ117" s="813"/>
    </row>
    <row r="118" spans="1:130" s="224" customFormat="1" ht="26.25" customHeight="1" x14ac:dyDescent="0.2">
      <c r="A118" s="882" t="s">
        <v>435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432</v>
      </c>
      <c r="AB118" s="883"/>
      <c r="AC118" s="883"/>
      <c r="AD118" s="883"/>
      <c r="AE118" s="884"/>
      <c r="AF118" s="885" t="s">
        <v>433</v>
      </c>
      <c r="AG118" s="883"/>
      <c r="AH118" s="883"/>
      <c r="AI118" s="883"/>
      <c r="AJ118" s="884"/>
      <c r="AK118" s="885" t="s">
        <v>307</v>
      </c>
      <c r="AL118" s="883"/>
      <c r="AM118" s="883"/>
      <c r="AN118" s="883"/>
      <c r="AO118" s="884"/>
      <c r="AP118" s="886" t="s">
        <v>434</v>
      </c>
      <c r="AQ118" s="887"/>
      <c r="AR118" s="887"/>
      <c r="AS118" s="887"/>
      <c r="AT118" s="888"/>
      <c r="AU118" s="919"/>
      <c r="AV118" s="920"/>
      <c r="AW118" s="920"/>
      <c r="AX118" s="920"/>
      <c r="AY118" s="920"/>
      <c r="AZ118" s="825" t="s">
        <v>470</v>
      </c>
      <c r="BA118" s="826"/>
      <c r="BB118" s="826"/>
      <c r="BC118" s="826"/>
      <c r="BD118" s="826"/>
      <c r="BE118" s="826"/>
      <c r="BF118" s="826"/>
      <c r="BG118" s="826"/>
      <c r="BH118" s="826"/>
      <c r="BI118" s="826"/>
      <c r="BJ118" s="826"/>
      <c r="BK118" s="826"/>
      <c r="BL118" s="826"/>
      <c r="BM118" s="826"/>
      <c r="BN118" s="826"/>
      <c r="BO118" s="826"/>
      <c r="BP118" s="827"/>
      <c r="BQ118" s="866" t="s">
        <v>452</v>
      </c>
      <c r="BR118" s="832"/>
      <c r="BS118" s="832"/>
      <c r="BT118" s="832"/>
      <c r="BU118" s="832"/>
      <c r="BV118" s="832" t="s">
        <v>449</v>
      </c>
      <c r="BW118" s="832"/>
      <c r="BX118" s="832"/>
      <c r="BY118" s="832"/>
      <c r="BZ118" s="832"/>
      <c r="CA118" s="832" t="s">
        <v>442</v>
      </c>
      <c r="CB118" s="832"/>
      <c r="CC118" s="832"/>
      <c r="CD118" s="832"/>
      <c r="CE118" s="832"/>
      <c r="CF118" s="862" t="s">
        <v>448</v>
      </c>
      <c r="CG118" s="863"/>
      <c r="CH118" s="863"/>
      <c r="CI118" s="863"/>
      <c r="CJ118" s="863"/>
      <c r="CK118" s="914"/>
      <c r="CL118" s="808"/>
      <c r="CM118" s="802" t="s">
        <v>471</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441</v>
      </c>
      <c r="DH118" s="767"/>
      <c r="DI118" s="767"/>
      <c r="DJ118" s="767"/>
      <c r="DK118" s="768"/>
      <c r="DL118" s="769" t="s">
        <v>442</v>
      </c>
      <c r="DM118" s="767"/>
      <c r="DN118" s="767"/>
      <c r="DO118" s="767"/>
      <c r="DP118" s="768"/>
      <c r="DQ118" s="769" t="s">
        <v>452</v>
      </c>
      <c r="DR118" s="767"/>
      <c r="DS118" s="767"/>
      <c r="DT118" s="767"/>
      <c r="DU118" s="768"/>
      <c r="DV118" s="811" t="s">
        <v>444</v>
      </c>
      <c r="DW118" s="812"/>
      <c r="DX118" s="812"/>
      <c r="DY118" s="812"/>
      <c r="DZ118" s="813"/>
    </row>
    <row r="119" spans="1:130" s="224" customFormat="1" ht="26.25" customHeight="1" x14ac:dyDescent="0.2">
      <c r="A119" s="805" t="s">
        <v>438</v>
      </c>
      <c r="B119" s="806"/>
      <c r="C119" s="847" t="s">
        <v>439</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446</v>
      </c>
      <c r="AB119" s="876"/>
      <c r="AC119" s="876"/>
      <c r="AD119" s="876"/>
      <c r="AE119" s="877"/>
      <c r="AF119" s="878" t="s">
        <v>441</v>
      </c>
      <c r="AG119" s="876"/>
      <c r="AH119" s="876"/>
      <c r="AI119" s="876"/>
      <c r="AJ119" s="877"/>
      <c r="AK119" s="878" t="s">
        <v>452</v>
      </c>
      <c r="AL119" s="876"/>
      <c r="AM119" s="876"/>
      <c r="AN119" s="876"/>
      <c r="AO119" s="877"/>
      <c r="AP119" s="879" t="s">
        <v>452</v>
      </c>
      <c r="AQ119" s="880"/>
      <c r="AR119" s="880"/>
      <c r="AS119" s="880"/>
      <c r="AT119" s="881"/>
      <c r="AU119" s="921"/>
      <c r="AV119" s="922"/>
      <c r="AW119" s="922"/>
      <c r="AX119" s="922"/>
      <c r="AY119" s="922"/>
      <c r="AZ119" s="245" t="s">
        <v>189</v>
      </c>
      <c r="BA119" s="245"/>
      <c r="BB119" s="245"/>
      <c r="BC119" s="245"/>
      <c r="BD119" s="245"/>
      <c r="BE119" s="245"/>
      <c r="BF119" s="245"/>
      <c r="BG119" s="245"/>
      <c r="BH119" s="245"/>
      <c r="BI119" s="245"/>
      <c r="BJ119" s="245"/>
      <c r="BK119" s="245"/>
      <c r="BL119" s="245"/>
      <c r="BM119" s="245"/>
      <c r="BN119" s="245"/>
      <c r="BO119" s="864" t="s">
        <v>472</v>
      </c>
      <c r="BP119" s="865"/>
      <c r="BQ119" s="866">
        <v>3554579</v>
      </c>
      <c r="BR119" s="832"/>
      <c r="BS119" s="832"/>
      <c r="BT119" s="832"/>
      <c r="BU119" s="832"/>
      <c r="BV119" s="832">
        <v>3531039</v>
      </c>
      <c r="BW119" s="832"/>
      <c r="BX119" s="832"/>
      <c r="BY119" s="832"/>
      <c r="BZ119" s="832"/>
      <c r="CA119" s="832">
        <v>3234219</v>
      </c>
      <c r="CB119" s="832"/>
      <c r="CC119" s="832"/>
      <c r="CD119" s="832"/>
      <c r="CE119" s="832"/>
      <c r="CF119" s="735"/>
      <c r="CG119" s="736"/>
      <c r="CH119" s="736"/>
      <c r="CI119" s="736"/>
      <c r="CJ119" s="821"/>
      <c r="CK119" s="915"/>
      <c r="CL119" s="810"/>
      <c r="CM119" s="825" t="s">
        <v>473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442</v>
      </c>
      <c r="DH119" s="751"/>
      <c r="DI119" s="751"/>
      <c r="DJ119" s="751"/>
      <c r="DK119" s="752"/>
      <c r="DL119" s="753" t="s">
        <v>444</v>
      </c>
      <c r="DM119" s="751"/>
      <c r="DN119" s="751"/>
      <c r="DO119" s="751"/>
      <c r="DP119" s="752"/>
      <c r="DQ119" s="753" t="s">
        <v>444</v>
      </c>
      <c r="DR119" s="751"/>
      <c r="DS119" s="751"/>
      <c r="DT119" s="751"/>
      <c r="DU119" s="752"/>
      <c r="DV119" s="835" t="s">
        <v>444</v>
      </c>
      <c r="DW119" s="836"/>
      <c r="DX119" s="836"/>
      <c r="DY119" s="836"/>
      <c r="DZ119" s="837"/>
    </row>
    <row r="120" spans="1:130" s="224" customFormat="1" ht="26.25" customHeight="1" x14ac:dyDescent="0.2">
      <c r="A120" s="807"/>
      <c r="B120" s="808"/>
      <c r="C120" s="802" t="s">
        <v>447</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444</v>
      </c>
      <c r="AB120" s="767"/>
      <c r="AC120" s="767"/>
      <c r="AD120" s="767"/>
      <c r="AE120" s="768"/>
      <c r="AF120" s="769" t="s">
        <v>442</v>
      </c>
      <c r="AG120" s="767"/>
      <c r="AH120" s="767"/>
      <c r="AI120" s="767"/>
      <c r="AJ120" s="768"/>
      <c r="AK120" s="769" t="s">
        <v>131</v>
      </c>
      <c r="AL120" s="767"/>
      <c r="AM120" s="767"/>
      <c r="AN120" s="767"/>
      <c r="AO120" s="768"/>
      <c r="AP120" s="811" t="s">
        <v>452</v>
      </c>
      <c r="AQ120" s="812"/>
      <c r="AR120" s="812"/>
      <c r="AS120" s="812"/>
      <c r="AT120" s="813"/>
      <c r="AU120" s="867" t="s">
        <v>474</v>
      </c>
      <c r="AV120" s="868"/>
      <c r="AW120" s="868"/>
      <c r="AX120" s="868"/>
      <c r="AY120" s="869"/>
      <c r="AZ120" s="847" t="s">
        <v>475</v>
      </c>
      <c r="BA120" s="795"/>
      <c r="BB120" s="795"/>
      <c r="BC120" s="795"/>
      <c r="BD120" s="795"/>
      <c r="BE120" s="795"/>
      <c r="BF120" s="795"/>
      <c r="BG120" s="795"/>
      <c r="BH120" s="795"/>
      <c r="BI120" s="795"/>
      <c r="BJ120" s="795"/>
      <c r="BK120" s="795"/>
      <c r="BL120" s="795"/>
      <c r="BM120" s="795"/>
      <c r="BN120" s="795"/>
      <c r="BO120" s="795"/>
      <c r="BP120" s="796"/>
      <c r="BQ120" s="848">
        <v>2560904</v>
      </c>
      <c r="BR120" s="829"/>
      <c r="BS120" s="829"/>
      <c r="BT120" s="829"/>
      <c r="BU120" s="829"/>
      <c r="BV120" s="829">
        <v>3328105</v>
      </c>
      <c r="BW120" s="829"/>
      <c r="BX120" s="829"/>
      <c r="BY120" s="829"/>
      <c r="BZ120" s="829"/>
      <c r="CA120" s="829">
        <v>3664615</v>
      </c>
      <c r="CB120" s="829"/>
      <c r="CC120" s="829"/>
      <c r="CD120" s="829"/>
      <c r="CE120" s="829"/>
      <c r="CF120" s="853">
        <v>111.9</v>
      </c>
      <c r="CG120" s="854"/>
      <c r="CH120" s="854"/>
      <c r="CI120" s="854"/>
      <c r="CJ120" s="854"/>
      <c r="CK120" s="855" t="s">
        <v>476</v>
      </c>
      <c r="CL120" s="839"/>
      <c r="CM120" s="839"/>
      <c r="CN120" s="839"/>
      <c r="CO120" s="840"/>
      <c r="CP120" s="859" t="s">
        <v>477</v>
      </c>
      <c r="CQ120" s="860"/>
      <c r="CR120" s="860"/>
      <c r="CS120" s="860"/>
      <c r="CT120" s="860"/>
      <c r="CU120" s="860"/>
      <c r="CV120" s="860"/>
      <c r="CW120" s="860"/>
      <c r="CX120" s="860"/>
      <c r="CY120" s="860"/>
      <c r="CZ120" s="860"/>
      <c r="DA120" s="860"/>
      <c r="DB120" s="860"/>
      <c r="DC120" s="860"/>
      <c r="DD120" s="860"/>
      <c r="DE120" s="860"/>
      <c r="DF120" s="861"/>
      <c r="DG120" s="848">
        <v>896830</v>
      </c>
      <c r="DH120" s="829"/>
      <c r="DI120" s="829"/>
      <c r="DJ120" s="829"/>
      <c r="DK120" s="829"/>
      <c r="DL120" s="829">
        <v>763148</v>
      </c>
      <c r="DM120" s="829"/>
      <c r="DN120" s="829"/>
      <c r="DO120" s="829"/>
      <c r="DP120" s="829"/>
      <c r="DQ120" s="829">
        <v>644655</v>
      </c>
      <c r="DR120" s="829"/>
      <c r="DS120" s="829"/>
      <c r="DT120" s="829"/>
      <c r="DU120" s="829"/>
      <c r="DV120" s="830">
        <v>19.7</v>
      </c>
      <c r="DW120" s="830"/>
      <c r="DX120" s="830"/>
      <c r="DY120" s="830"/>
      <c r="DZ120" s="831"/>
    </row>
    <row r="121" spans="1:130" s="224" customFormat="1" ht="26.25" customHeight="1" x14ac:dyDescent="0.2">
      <c r="A121" s="807"/>
      <c r="B121" s="808"/>
      <c r="C121" s="850" t="s">
        <v>478</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441</v>
      </c>
      <c r="AB121" s="767"/>
      <c r="AC121" s="767"/>
      <c r="AD121" s="767"/>
      <c r="AE121" s="768"/>
      <c r="AF121" s="769" t="s">
        <v>441</v>
      </c>
      <c r="AG121" s="767"/>
      <c r="AH121" s="767"/>
      <c r="AI121" s="767"/>
      <c r="AJ121" s="768"/>
      <c r="AK121" s="769" t="s">
        <v>442</v>
      </c>
      <c r="AL121" s="767"/>
      <c r="AM121" s="767"/>
      <c r="AN121" s="767"/>
      <c r="AO121" s="768"/>
      <c r="AP121" s="811" t="s">
        <v>441</v>
      </c>
      <c r="AQ121" s="812"/>
      <c r="AR121" s="812"/>
      <c r="AS121" s="812"/>
      <c r="AT121" s="813"/>
      <c r="AU121" s="870"/>
      <c r="AV121" s="871"/>
      <c r="AW121" s="871"/>
      <c r="AX121" s="871"/>
      <c r="AY121" s="872"/>
      <c r="AZ121" s="802" t="s">
        <v>479</v>
      </c>
      <c r="BA121" s="739"/>
      <c r="BB121" s="739"/>
      <c r="BC121" s="739"/>
      <c r="BD121" s="739"/>
      <c r="BE121" s="739"/>
      <c r="BF121" s="739"/>
      <c r="BG121" s="739"/>
      <c r="BH121" s="739"/>
      <c r="BI121" s="739"/>
      <c r="BJ121" s="739"/>
      <c r="BK121" s="739"/>
      <c r="BL121" s="739"/>
      <c r="BM121" s="739"/>
      <c r="BN121" s="739"/>
      <c r="BO121" s="739"/>
      <c r="BP121" s="740"/>
      <c r="BQ121" s="803" t="s">
        <v>449</v>
      </c>
      <c r="BR121" s="804"/>
      <c r="BS121" s="804"/>
      <c r="BT121" s="804"/>
      <c r="BU121" s="804"/>
      <c r="BV121" s="804" t="s">
        <v>442</v>
      </c>
      <c r="BW121" s="804"/>
      <c r="BX121" s="804"/>
      <c r="BY121" s="804"/>
      <c r="BZ121" s="804"/>
      <c r="CA121" s="804" t="s">
        <v>452</v>
      </c>
      <c r="CB121" s="804"/>
      <c r="CC121" s="804"/>
      <c r="CD121" s="804"/>
      <c r="CE121" s="804"/>
      <c r="CF121" s="862" t="s">
        <v>440</v>
      </c>
      <c r="CG121" s="863"/>
      <c r="CH121" s="863"/>
      <c r="CI121" s="863"/>
      <c r="CJ121" s="863"/>
      <c r="CK121" s="856"/>
      <c r="CL121" s="842"/>
      <c r="CM121" s="842"/>
      <c r="CN121" s="842"/>
      <c r="CO121" s="843"/>
      <c r="CP121" s="822" t="s">
        <v>480</v>
      </c>
      <c r="CQ121" s="823"/>
      <c r="CR121" s="823"/>
      <c r="CS121" s="823"/>
      <c r="CT121" s="823"/>
      <c r="CU121" s="823"/>
      <c r="CV121" s="823"/>
      <c r="CW121" s="823"/>
      <c r="CX121" s="823"/>
      <c r="CY121" s="823"/>
      <c r="CZ121" s="823"/>
      <c r="DA121" s="823"/>
      <c r="DB121" s="823"/>
      <c r="DC121" s="823"/>
      <c r="DD121" s="823"/>
      <c r="DE121" s="823"/>
      <c r="DF121" s="824"/>
      <c r="DG121" s="803">
        <v>35701</v>
      </c>
      <c r="DH121" s="804"/>
      <c r="DI121" s="804"/>
      <c r="DJ121" s="804"/>
      <c r="DK121" s="804"/>
      <c r="DL121" s="804">
        <v>22731</v>
      </c>
      <c r="DM121" s="804"/>
      <c r="DN121" s="804"/>
      <c r="DO121" s="804"/>
      <c r="DP121" s="804"/>
      <c r="DQ121" s="804">
        <v>13807</v>
      </c>
      <c r="DR121" s="804"/>
      <c r="DS121" s="804"/>
      <c r="DT121" s="804"/>
      <c r="DU121" s="804"/>
      <c r="DV121" s="781">
        <v>0.4</v>
      </c>
      <c r="DW121" s="781"/>
      <c r="DX121" s="781"/>
      <c r="DY121" s="781"/>
      <c r="DZ121" s="782"/>
    </row>
    <row r="122" spans="1:130" s="224" customFormat="1" ht="26.25" customHeight="1" x14ac:dyDescent="0.2">
      <c r="A122" s="807"/>
      <c r="B122" s="808"/>
      <c r="C122" s="802" t="s">
        <v>460</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441</v>
      </c>
      <c r="AB122" s="767"/>
      <c r="AC122" s="767"/>
      <c r="AD122" s="767"/>
      <c r="AE122" s="768"/>
      <c r="AF122" s="769" t="s">
        <v>449</v>
      </c>
      <c r="AG122" s="767"/>
      <c r="AH122" s="767"/>
      <c r="AI122" s="767"/>
      <c r="AJ122" s="768"/>
      <c r="AK122" s="769" t="s">
        <v>441</v>
      </c>
      <c r="AL122" s="767"/>
      <c r="AM122" s="767"/>
      <c r="AN122" s="767"/>
      <c r="AO122" s="768"/>
      <c r="AP122" s="811" t="s">
        <v>452</v>
      </c>
      <c r="AQ122" s="812"/>
      <c r="AR122" s="812"/>
      <c r="AS122" s="812"/>
      <c r="AT122" s="813"/>
      <c r="AU122" s="870"/>
      <c r="AV122" s="871"/>
      <c r="AW122" s="871"/>
      <c r="AX122" s="871"/>
      <c r="AY122" s="872"/>
      <c r="AZ122" s="825" t="s">
        <v>481</v>
      </c>
      <c r="BA122" s="826"/>
      <c r="BB122" s="826"/>
      <c r="BC122" s="826"/>
      <c r="BD122" s="826"/>
      <c r="BE122" s="826"/>
      <c r="BF122" s="826"/>
      <c r="BG122" s="826"/>
      <c r="BH122" s="826"/>
      <c r="BI122" s="826"/>
      <c r="BJ122" s="826"/>
      <c r="BK122" s="826"/>
      <c r="BL122" s="826"/>
      <c r="BM122" s="826"/>
      <c r="BN122" s="826"/>
      <c r="BO122" s="826"/>
      <c r="BP122" s="827"/>
      <c r="BQ122" s="866">
        <v>2471173</v>
      </c>
      <c r="BR122" s="832"/>
      <c r="BS122" s="832"/>
      <c r="BT122" s="832"/>
      <c r="BU122" s="832"/>
      <c r="BV122" s="832">
        <v>2390057</v>
      </c>
      <c r="BW122" s="832"/>
      <c r="BX122" s="832"/>
      <c r="BY122" s="832"/>
      <c r="BZ122" s="832"/>
      <c r="CA122" s="832">
        <v>2185422</v>
      </c>
      <c r="CB122" s="832"/>
      <c r="CC122" s="832"/>
      <c r="CD122" s="832"/>
      <c r="CE122" s="832"/>
      <c r="CF122" s="833">
        <v>66.7</v>
      </c>
      <c r="CG122" s="834"/>
      <c r="CH122" s="834"/>
      <c r="CI122" s="834"/>
      <c r="CJ122" s="834"/>
      <c r="CK122" s="856"/>
      <c r="CL122" s="842"/>
      <c r="CM122" s="842"/>
      <c r="CN122" s="842"/>
      <c r="CO122" s="843"/>
      <c r="CP122" s="822" t="s">
        <v>482</v>
      </c>
      <c r="CQ122" s="823"/>
      <c r="CR122" s="823"/>
      <c r="CS122" s="823"/>
      <c r="CT122" s="823"/>
      <c r="CU122" s="823"/>
      <c r="CV122" s="823"/>
      <c r="CW122" s="823"/>
      <c r="CX122" s="823"/>
      <c r="CY122" s="823"/>
      <c r="CZ122" s="823"/>
      <c r="DA122" s="823"/>
      <c r="DB122" s="823"/>
      <c r="DC122" s="823"/>
      <c r="DD122" s="823"/>
      <c r="DE122" s="823"/>
      <c r="DF122" s="824"/>
      <c r="DG122" s="803" t="s">
        <v>446</v>
      </c>
      <c r="DH122" s="804"/>
      <c r="DI122" s="804"/>
      <c r="DJ122" s="804"/>
      <c r="DK122" s="804"/>
      <c r="DL122" s="804" t="s">
        <v>442</v>
      </c>
      <c r="DM122" s="804"/>
      <c r="DN122" s="804"/>
      <c r="DO122" s="804"/>
      <c r="DP122" s="804"/>
      <c r="DQ122" s="804" t="s">
        <v>441</v>
      </c>
      <c r="DR122" s="804"/>
      <c r="DS122" s="804"/>
      <c r="DT122" s="804"/>
      <c r="DU122" s="804"/>
      <c r="DV122" s="781" t="s">
        <v>442</v>
      </c>
      <c r="DW122" s="781"/>
      <c r="DX122" s="781"/>
      <c r="DY122" s="781"/>
      <c r="DZ122" s="782"/>
    </row>
    <row r="123" spans="1:130" s="224" customFormat="1" ht="26.25" customHeight="1" x14ac:dyDescent="0.2">
      <c r="A123" s="807"/>
      <c r="B123" s="808"/>
      <c r="C123" s="802" t="s">
        <v>466</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449</v>
      </c>
      <c r="AB123" s="767"/>
      <c r="AC123" s="767"/>
      <c r="AD123" s="767"/>
      <c r="AE123" s="768"/>
      <c r="AF123" s="769" t="s">
        <v>440</v>
      </c>
      <c r="AG123" s="767"/>
      <c r="AH123" s="767"/>
      <c r="AI123" s="767"/>
      <c r="AJ123" s="768"/>
      <c r="AK123" s="769" t="s">
        <v>452</v>
      </c>
      <c r="AL123" s="767"/>
      <c r="AM123" s="767"/>
      <c r="AN123" s="767"/>
      <c r="AO123" s="768"/>
      <c r="AP123" s="811" t="s">
        <v>449</v>
      </c>
      <c r="AQ123" s="812"/>
      <c r="AR123" s="812"/>
      <c r="AS123" s="812"/>
      <c r="AT123" s="813"/>
      <c r="AU123" s="873"/>
      <c r="AV123" s="874"/>
      <c r="AW123" s="874"/>
      <c r="AX123" s="874"/>
      <c r="AY123" s="874"/>
      <c r="AZ123" s="245" t="s">
        <v>189</v>
      </c>
      <c r="BA123" s="245"/>
      <c r="BB123" s="245"/>
      <c r="BC123" s="245"/>
      <c r="BD123" s="245"/>
      <c r="BE123" s="245"/>
      <c r="BF123" s="245"/>
      <c r="BG123" s="245"/>
      <c r="BH123" s="245"/>
      <c r="BI123" s="245"/>
      <c r="BJ123" s="245"/>
      <c r="BK123" s="245"/>
      <c r="BL123" s="245"/>
      <c r="BM123" s="245"/>
      <c r="BN123" s="245"/>
      <c r="BO123" s="864" t="s">
        <v>483</v>
      </c>
      <c r="BP123" s="865"/>
      <c r="BQ123" s="819">
        <v>5032077</v>
      </c>
      <c r="BR123" s="820"/>
      <c r="BS123" s="820"/>
      <c r="BT123" s="820"/>
      <c r="BU123" s="820"/>
      <c r="BV123" s="820">
        <v>5718162</v>
      </c>
      <c r="BW123" s="820"/>
      <c r="BX123" s="820"/>
      <c r="BY123" s="820"/>
      <c r="BZ123" s="820"/>
      <c r="CA123" s="820">
        <v>5850037</v>
      </c>
      <c r="CB123" s="820"/>
      <c r="CC123" s="820"/>
      <c r="CD123" s="820"/>
      <c r="CE123" s="820"/>
      <c r="CF123" s="735"/>
      <c r="CG123" s="736"/>
      <c r="CH123" s="736"/>
      <c r="CI123" s="736"/>
      <c r="CJ123" s="821"/>
      <c r="CK123" s="856"/>
      <c r="CL123" s="842"/>
      <c r="CM123" s="842"/>
      <c r="CN123" s="842"/>
      <c r="CO123" s="843"/>
      <c r="CP123" s="822" t="s">
        <v>484</v>
      </c>
      <c r="CQ123" s="823"/>
      <c r="CR123" s="823"/>
      <c r="CS123" s="823"/>
      <c r="CT123" s="823"/>
      <c r="CU123" s="823"/>
      <c r="CV123" s="823"/>
      <c r="CW123" s="823"/>
      <c r="CX123" s="823"/>
      <c r="CY123" s="823"/>
      <c r="CZ123" s="823"/>
      <c r="DA123" s="823"/>
      <c r="DB123" s="823"/>
      <c r="DC123" s="823"/>
      <c r="DD123" s="823"/>
      <c r="DE123" s="823"/>
      <c r="DF123" s="824"/>
      <c r="DG123" s="766" t="s">
        <v>442</v>
      </c>
      <c r="DH123" s="767"/>
      <c r="DI123" s="767"/>
      <c r="DJ123" s="767"/>
      <c r="DK123" s="768"/>
      <c r="DL123" s="769" t="s">
        <v>444</v>
      </c>
      <c r="DM123" s="767"/>
      <c r="DN123" s="767"/>
      <c r="DO123" s="767"/>
      <c r="DP123" s="768"/>
      <c r="DQ123" s="769" t="s">
        <v>452</v>
      </c>
      <c r="DR123" s="767"/>
      <c r="DS123" s="767"/>
      <c r="DT123" s="767"/>
      <c r="DU123" s="768"/>
      <c r="DV123" s="811" t="s">
        <v>449</v>
      </c>
      <c r="DW123" s="812"/>
      <c r="DX123" s="812"/>
      <c r="DY123" s="812"/>
      <c r="DZ123" s="813"/>
    </row>
    <row r="124" spans="1:130" s="224" customFormat="1" ht="26.25" customHeight="1" thickBot="1" x14ac:dyDescent="0.25">
      <c r="A124" s="807"/>
      <c r="B124" s="808"/>
      <c r="C124" s="802" t="s">
        <v>469</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446</v>
      </c>
      <c r="AB124" s="767"/>
      <c r="AC124" s="767"/>
      <c r="AD124" s="767"/>
      <c r="AE124" s="768"/>
      <c r="AF124" s="769" t="s">
        <v>441</v>
      </c>
      <c r="AG124" s="767"/>
      <c r="AH124" s="767"/>
      <c r="AI124" s="767"/>
      <c r="AJ124" s="768"/>
      <c r="AK124" s="769" t="s">
        <v>452</v>
      </c>
      <c r="AL124" s="767"/>
      <c r="AM124" s="767"/>
      <c r="AN124" s="767"/>
      <c r="AO124" s="768"/>
      <c r="AP124" s="811" t="s">
        <v>452</v>
      </c>
      <c r="AQ124" s="812"/>
      <c r="AR124" s="812"/>
      <c r="AS124" s="812"/>
      <c r="AT124" s="813"/>
      <c r="AU124" s="814" t="s">
        <v>485</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440</v>
      </c>
      <c r="BR124" s="818"/>
      <c r="BS124" s="818"/>
      <c r="BT124" s="818"/>
      <c r="BU124" s="818"/>
      <c r="BV124" s="818" t="s">
        <v>440</v>
      </c>
      <c r="BW124" s="818"/>
      <c r="BX124" s="818"/>
      <c r="BY124" s="818"/>
      <c r="BZ124" s="818"/>
      <c r="CA124" s="818" t="s">
        <v>442</v>
      </c>
      <c r="CB124" s="818"/>
      <c r="CC124" s="818"/>
      <c r="CD124" s="818"/>
      <c r="CE124" s="818"/>
      <c r="CF124" s="713"/>
      <c r="CG124" s="714"/>
      <c r="CH124" s="714"/>
      <c r="CI124" s="714"/>
      <c r="CJ124" s="849"/>
      <c r="CK124" s="857"/>
      <c r="CL124" s="857"/>
      <c r="CM124" s="857"/>
      <c r="CN124" s="857"/>
      <c r="CO124" s="858"/>
      <c r="CP124" s="822" t="s">
        <v>486</v>
      </c>
      <c r="CQ124" s="823"/>
      <c r="CR124" s="823"/>
      <c r="CS124" s="823"/>
      <c r="CT124" s="823"/>
      <c r="CU124" s="823"/>
      <c r="CV124" s="823"/>
      <c r="CW124" s="823"/>
      <c r="CX124" s="823"/>
      <c r="CY124" s="823"/>
      <c r="CZ124" s="823"/>
      <c r="DA124" s="823"/>
      <c r="DB124" s="823"/>
      <c r="DC124" s="823"/>
      <c r="DD124" s="823"/>
      <c r="DE124" s="823"/>
      <c r="DF124" s="824"/>
      <c r="DG124" s="750" t="s">
        <v>131</v>
      </c>
      <c r="DH124" s="751"/>
      <c r="DI124" s="751"/>
      <c r="DJ124" s="751"/>
      <c r="DK124" s="752"/>
      <c r="DL124" s="753" t="s">
        <v>131</v>
      </c>
      <c r="DM124" s="751"/>
      <c r="DN124" s="751"/>
      <c r="DO124" s="751"/>
      <c r="DP124" s="752"/>
      <c r="DQ124" s="753" t="s">
        <v>442</v>
      </c>
      <c r="DR124" s="751"/>
      <c r="DS124" s="751"/>
      <c r="DT124" s="751"/>
      <c r="DU124" s="752"/>
      <c r="DV124" s="835" t="s">
        <v>441</v>
      </c>
      <c r="DW124" s="836"/>
      <c r="DX124" s="836"/>
      <c r="DY124" s="836"/>
      <c r="DZ124" s="837"/>
    </row>
    <row r="125" spans="1:130" s="224" customFormat="1" ht="26.25" customHeight="1" x14ac:dyDescent="0.2">
      <c r="A125" s="807"/>
      <c r="B125" s="808"/>
      <c r="C125" s="802" t="s">
        <v>471</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446</v>
      </c>
      <c r="AB125" s="767"/>
      <c r="AC125" s="767"/>
      <c r="AD125" s="767"/>
      <c r="AE125" s="768"/>
      <c r="AF125" s="769" t="s">
        <v>440</v>
      </c>
      <c r="AG125" s="767"/>
      <c r="AH125" s="767"/>
      <c r="AI125" s="767"/>
      <c r="AJ125" s="768"/>
      <c r="AK125" s="769" t="s">
        <v>442</v>
      </c>
      <c r="AL125" s="767"/>
      <c r="AM125" s="767"/>
      <c r="AN125" s="767"/>
      <c r="AO125" s="768"/>
      <c r="AP125" s="811" t="s">
        <v>452</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487</v>
      </c>
      <c r="CL125" s="839"/>
      <c r="CM125" s="839"/>
      <c r="CN125" s="839"/>
      <c r="CO125" s="840"/>
      <c r="CP125" s="847" t="s">
        <v>488</v>
      </c>
      <c r="CQ125" s="795"/>
      <c r="CR125" s="795"/>
      <c r="CS125" s="795"/>
      <c r="CT125" s="795"/>
      <c r="CU125" s="795"/>
      <c r="CV125" s="795"/>
      <c r="CW125" s="795"/>
      <c r="CX125" s="795"/>
      <c r="CY125" s="795"/>
      <c r="CZ125" s="795"/>
      <c r="DA125" s="795"/>
      <c r="DB125" s="795"/>
      <c r="DC125" s="795"/>
      <c r="DD125" s="795"/>
      <c r="DE125" s="795"/>
      <c r="DF125" s="796"/>
      <c r="DG125" s="848" t="s">
        <v>441</v>
      </c>
      <c r="DH125" s="829"/>
      <c r="DI125" s="829"/>
      <c r="DJ125" s="829"/>
      <c r="DK125" s="829"/>
      <c r="DL125" s="829" t="s">
        <v>441</v>
      </c>
      <c r="DM125" s="829"/>
      <c r="DN125" s="829"/>
      <c r="DO125" s="829"/>
      <c r="DP125" s="829"/>
      <c r="DQ125" s="829" t="s">
        <v>452</v>
      </c>
      <c r="DR125" s="829"/>
      <c r="DS125" s="829"/>
      <c r="DT125" s="829"/>
      <c r="DU125" s="829"/>
      <c r="DV125" s="830" t="s">
        <v>131</v>
      </c>
      <c r="DW125" s="830"/>
      <c r="DX125" s="830"/>
      <c r="DY125" s="830"/>
      <c r="DZ125" s="831"/>
    </row>
    <row r="126" spans="1:130" s="224" customFormat="1" ht="26.25" customHeight="1" thickBot="1" x14ac:dyDescent="0.25">
      <c r="A126" s="807"/>
      <c r="B126" s="808"/>
      <c r="C126" s="802" t="s">
        <v>473</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v>176</v>
      </c>
      <c r="AB126" s="767"/>
      <c r="AC126" s="767"/>
      <c r="AD126" s="767"/>
      <c r="AE126" s="768"/>
      <c r="AF126" s="769">
        <v>170</v>
      </c>
      <c r="AG126" s="767"/>
      <c r="AH126" s="767"/>
      <c r="AI126" s="767"/>
      <c r="AJ126" s="768"/>
      <c r="AK126" s="769" t="s">
        <v>441</v>
      </c>
      <c r="AL126" s="767"/>
      <c r="AM126" s="767"/>
      <c r="AN126" s="767"/>
      <c r="AO126" s="768"/>
      <c r="AP126" s="811" t="s">
        <v>440</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489</v>
      </c>
      <c r="CQ126" s="739"/>
      <c r="CR126" s="739"/>
      <c r="CS126" s="739"/>
      <c r="CT126" s="739"/>
      <c r="CU126" s="739"/>
      <c r="CV126" s="739"/>
      <c r="CW126" s="739"/>
      <c r="CX126" s="739"/>
      <c r="CY126" s="739"/>
      <c r="CZ126" s="739"/>
      <c r="DA126" s="739"/>
      <c r="DB126" s="739"/>
      <c r="DC126" s="739"/>
      <c r="DD126" s="739"/>
      <c r="DE126" s="739"/>
      <c r="DF126" s="740"/>
      <c r="DG126" s="803" t="s">
        <v>442</v>
      </c>
      <c r="DH126" s="804"/>
      <c r="DI126" s="804"/>
      <c r="DJ126" s="804"/>
      <c r="DK126" s="804"/>
      <c r="DL126" s="804" t="s">
        <v>131</v>
      </c>
      <c r="DM126" s="804"/>
      <c r="DN126" s="804"/>
      <c r="DO126" s="804"/>
      <c r="DP126" s="804"/>
      <c r="DQ126" s="804" t="s">
        <v>442</v>
      </c>
      <c r="DR126" s="804"/>
      <c r="DS126" s="804"/>
      <c r="DT126" s="804"/>
      <c r="DU126" s="804"/>
      <c r="DV126" s="781" t="s">
        <v>441</v>
      </c>
      <c r="DW126" s="781"/>
      <c r="DX126" s="781"/>
      <c r="DY126" s="781"/>
      <c r="DZ126" s="782"/>
    </row>
    <row r="127" spans="1:130" s="224" customFormat="1" ht="26.25" customHeight="1" x14ac:dyDescent="0.2">
      <c r="A127" s="809"/>
      <c r="B127" s="810"/>
      <c r="C127" s="825" t="s">
        <v>490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442</v>
      </c>
      <c r="AB127" s="767"/>
      <c r="AC127" s="767"/>
      <c r="AD127" s="767"/>
      <c r="AE127" s="768"/>
      <c r="AF127" s="769" t="s">
        <v>442</v>
      </c>
      <c r="AG127" s="767"/>
      <c r="AH127" s="767"/>
      <c r="AI127" s="767"/>
      <c r="AJ127" s="768"/>
      <c r="AK127" s="769" t="s">
        <v>444</v>
      </c>
      <c r="AL127" s="767"/>
      <c r="AM127" s="767"/>
      <c r="AN127" s="767"/>
      <c r="AO127" s="768"/>
      <c r="AP127" s="811" t="s">
        <v>442</v>
      </c>
      <c r="AQ127" s="812"/>
      <c r="AR127" s="812"/>
      <c r="AS127" s="812"/>
      <c r="AT127" s="813"/>
      <c r="AU127" s="226"/>
      <c r="AV127" s="226"/>
      <c r="AW127" s="226"/>
      <c r="AX127" s="828" t="s">
        <v>491</v>
      </c>
      <c r="AY127" s="799"/>
      <c r="AZ127" s="799"/>
      <c r="BA127" s="799"/>
      <c r="BB127" s="799"/>
      <c r="BC127" s="799"/>
      <c r="BD127" s="799"/>
      <c r="BE127" s="800"/>
      <c r="BF127" s="798" t="s">
        <v>492</v>
      </c>
      <c r="BG127" s="799"/>
      <c r="BH127" s="799"/>
      <c r="BI127" s="799"/>
      <c r="BJ127" s="799"/>
      <c r="BK127" s="799"/>
      <c r="BL127" s="800"/>
      <c r="BM127" s="798" t="s">
        <v>493</v>
      </c>
      <c r="BN127" s="799"/>
      <c r="BO127" s="799"/>
      <c r="BP127" s="799"/>
      <c r="BQ127" s="799"/>
      <c r="BR127" s="799"/>
      <c r="BS127" s="800"/>
      <c r="BT127" s="798" t="s">
        <v>494</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495</v>
      </c>
      <c r="CQ127" s="739"/>
      <c r="CR127" s="739"/>
      <c r="CS127" s="739"/>
      <c r="CT127" s="739"/>
      <c r="CU127" s="739"/>
      <c r="CV127" s="739"/>
      <c r="CW127" s="739"/>
      <c r="CX127" s="739"/>
      <c r="CY127" s="739"/>
      <c r="CZ127" s="739"/>
      <c r="DA127" s="739"/>
      <c r="DB127" s="739"/>
      <c r="DC127" s="739"/>
      <c r="DD127" s="739"/>
      <c r="DE127" s="739"/>
      <c r="DF127" s="740"/>
      <c r="DG127" s="803" t="s">
        <v>131</v>
      </c>
      <c r="DH127" s="804"/>
      <c r="DI127" s="804"/>
      <c r="DJ127" s="804"/>
      <c r="DK127" s="804"/>
      <c r="DL127" s="804" t="s">
        <v>131</v>
      </c>
      <c r="DM127" s="804"/>
      <c r="DN127" s="804"/>
      <c r="DO127" s="804"/>
      <c r="DP127" s="804"/>
      <c r="DQ127" s="804" t="s">
        <v>444</v>
      </c>
      <c r="DR127" s="804"/>
      <c r="DS127" s="804"/>
      <c r="DT127" s="804"/>
      <c r="DU127" s="804"/>
      <c r="DV127" s="781" t="s">
        <v>440</v>
      </c>
      <c r="DW127" s="781"/>
      <c r="DX127" s="781"/>
      <c r="DY127" s="781"/>
      <c r="DZ127" s="782"/>
    </row>
    <row r="128" spans="1:130" s="224" customFormat="1" ht="26.25" customHeight="1" thickBot="1" x14ac:dyDescent="0.25">
      <c r="A128" s="783" t="s">
        <v>496</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497</v>
      </c>
      <c r="X128" s="785"/>
      <c r="Y128" s="785"/>
      <c r="Z128" s="786"/>
      <c r="AA128" s="787" t="s">
        <v>452</v>
      </c>
      <c r="AB128" s="788"/>
      <c r="AC128" s="788"/>
      <c r="AD128" s="788"/>
      <c r="AE128" s="789"/>
      <c r="AF128" s="790" t="s">
        <v>452</v>
      </c>
      <c r="AG128" s="788"/>
      <c r="AH128" s="788"/>
      <c r="AI128" s="788"/>
      <c r="AJ128" s="789"/>
      <c r="AK128" s="790">
        <v>87</v>
      </c>
      <c r="AL128" s="788"/>
      <c r="AM128" s="788"/>
      <c r="AN128" s="788"/>
      <c r="AO128" s="789"/>
      <c r="AP128" s="791"/>
      <c r="AQ128" s="792"/>
      <c r="AR128" s="792"/>
      <c r="AS128" s="792"/>
      <c r="AT128" s="793"/>
      <c r="AU128" s="226"/>
      <c r="AV128" s="226"/>
      <c r="AW128" s="226"/>
      <c r="AX128" s="794" t="s">
        <v>498</v>
      </c>
      <c r="AY128" s="795"/>
      <c r="AZ128" s="795"/>
      <c r="BA128" s="795"/>
      <c r="BB128" s="795"/>
      <c r="BC128" s="795"/>
      <c r="BD128" s="795"/>
      <c r="BE128" s="796"/>
      <c r="BF128" s="773" t="s">
        <v>441</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499</v>
      </c>
      <c r="CQ128" s="717"/>
      <c r="CR128" s="717"/>
      <c r="CS128" s="717"/>
      <c r="CT128" s="717"/>
      <c r="CU128" s="717"/>
      <c r="CV128" s="717"/>
      <c r="CW128" s="717"/>
      <c r="CX128" s="717"/>
      <c r="CY128" s="717"/>
      <c r="CZ128" s="717"/>
      <c r="DA128" s="717"/>
      <c r="DB128" s="717"/>
      <c r="DC128" s="717"/>
      <c r="DD128" s="717"/>
      <c r="DE128" s="717"/>
      <c r="DF128" s="718"/>
      <c r="DG128" s="777" t="s">
        <v>440</v>
      </c>
      <c r="DH128" s="778"/>
      <c r="DI128" s="778"/>
      <c r="DJ128" s="778"/>
      <c r="DK128" s="778"/>
      <c r="DL128" s="778" t="s">
        <v>440</v>
      </c>
      <c r="DM128" s="778"/>
      <c r="DN128" s="778"/>
      <c r="DO128" s="778"/>
      <c r="DP128" s="778"/>
      <c r="DQ128" s="778" t="s">
        <v>441</v>
      </c>
      <c r="DR128" s="778"/>
      <c r="DS128" s="778"/>
      <c r="DT128" s="778"/>
      <c r="DU128" s="778"/>
      <c r="DV128" s="779" t="s">
        <v>446</v>
      </c>
      <c r="DW128" s="779"/>
      <c r="DX128" s="779"/>
      <c r="DY128" s="779"/>
      <c r="DZ128" s="780"/>
    </row>
    <row r="129" spans="1:131" s="224" customFormat="1" ht="26.25" customHeight="1" x14ac:dyDescent="0.2">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500</v>
      </c>
      <c r="X129" s="764"/>
      <c r="Y129" s="764"/>
      <c r="Z129" s="765"/>
      <c r="AA129" s="766">
        <v>3122392</v>
      </c>
      <c r="AB129" s="767"/>
      <c r="AC129" s="767"/>
      <c r="AD129" s="767"/>
      <c r="AE129" s="768"/>
      <c r="AF129" s="769">
        <v>3317220</v>
      </c>
      <c r="AG129" s="767"/>
      <c r="AH129" s="767"/>
      <c r="AI129" s="767"/>
      <c r="AJ129" s="768"/>
      <c r="AK129" s="769">
        <v>3514092</v>
      </c>
      <c r="AL129" s="767"/>
      <c r="AM129" s="767"/>
      <c r="AN129" s="767"/>
      <c r="AO129" s="768"/>
      <c r="AP129" s="770"/>
      <c r="AQ129" s="771"/>
      <c r="AR129" s="771"/>
      <c r="AS129" s="771"/>
      <c r="AT129" s="772"/>
      <c r="AU129" s="227"/>
      <c r="AV129" s="227"/>
      <c r="AW129" s="227"/>
      <c r="AX129" s="738" t="s">
        <v>501</v>
      </c>
      <c r="AY129" s="739"/>
      <c r="AZ129" s="739"/>
      <c r="BA129" s="739"/>
      <c r="BB129" s="739"/>
      <c r="BC129" s="739"/>
      <c r="BD129" s="739"/>
      <c r="BE129" s="740"/>
      <c r="BF129" s="757" t="s">
        <v>452</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502</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503</v>
      </c>
      <c r="X130" s="764"/>
      <c r="Y130" s="764"/>
      <c r="Z130" s="765"/>
      <c r="AA130" s="766">
        <v>250193</v>
      </c>
      <c r="AB130" s="767"/>
      <c r="AC130" s="767"/>
      <c r="AD130" s="767"/>
      <c r="AE130" s="768"/>
      <c r="AF130" s="769">
        <v>246115</v>
      </c>
      <c r="AG130" s="767"/>
      <c r="AH130" s="767"/>
      <c r="AI130" s="767"/>
      <c r="AJ130" s="768"/>
      <c r="AK130" s="769">
        <v>239613</v>
      </c>
      <c r="AL130" s="767"/>
      <c r="AM130" s="767"/>
      <c r="AN130" s="767"/>
      <c r="AO130" s="768"/>
      <c r="AP130" s="770"/>
      <c r="AQ130" s="771"/>
      <c r="AR130" s="771"/>
      <c r="AS130" s="771"/>
      <c r="AT130" s="772"/>
      <c r="AU130" s="227"/>
      <c r="AV130" s="227"/>
      <c r="AW130" s="227"/>
      <c r="AX130" s="738" t="s">
        <v>504</v>
      </c>
      <c r="AY130" s="739"/>
      <c r="AZ130" s="739"/>
      <c r="BA130" s="739"/>
      <c r="BB130" s="739"/>
      <c r="BC130" s="739"/>
      <c r="BD130" s="739"/>
      <c r="BE130" s="740"/>
      <c r="BF130" s="741">
        <v>6.3</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505</v>
      </c>
      <c r="X131" s="748"/>
      <c r="Y131" s="748"/>
      <c r="Z131" s="749"/>
      <c r="AA131" s="750">
        <v>2872199</v>
      </c>
      <c r="AB131" s="751"/>
      <c r="AC131" s="751"/>
      <c r="AD131" s="751"/>
      <c r="AE131" s="752"/>
      <c r="AF131" s="753">
        <v>3071105</v>
      </c>
      <c r="AG131" s="751"/>
      <c r="AH131" s="751"/>
      <c r="AI131" s="751"/>
      <c r="AJ131" s="752"/>
      <c r="AK131" s="753">
        <v>3274479</v>
      </c>
      <c r="AL131" s="751"/>
      <c r="AM131" s="751"/>
      <c r="AN131" s="751"/>
      <c r="AO131" s="752"/>
      <c r="AP131" s="754"/>
      <c r="AQ131" s="755"/>
      <c r="AR131" s="755"/>
      <c r="AS131" s="755"/>
      <c r="AT131" s="756"/>
      <c r="AU131" s="227"/>
      <c r="AV131" s="227"/>
      <c r="AW131" s="227"/>
      <c r="AX131" s="716" t="s">
        <v>506</v>
      </c>
      <c r="AY131" s="717"/>
      <c r="AZ131" s="717"/>
      <c r="BA131" s="717"/>
      <c r="BB131" s="717"/>
      <c r="BC131" s="717"/>
      <c r="BD131" s="717"/>
      <c r="BE131" s="718"/>
      <c r="BF131" s="719" t="s">
        <v>441</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507</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508</v>
      </c>
      <c r="W132" s="729"/>
      <c r="X132" s="729"/>
      <c r="Y132" s="729"/>
      <c r="Z132" s="730"/>
      <c r="AA132" s="731">
        <v>6.6690713280000002</v>
      </c>
      <c r="AB132" s="732"/>
      <c r="AC132" s="732"/>
      <c r="AD132" s="732"/>
      <c r="AE132" s="733"/>
      <c r="AF132" s="734">
        <v>6.4424368430000003</v>
      </c>
      <c r="AG132" s="732"/>
      <c r="AH132" s="732"/>
      <c r="AI132" s="732"/>
      <c r="AJ132" s="733"/>
      <c r="AK132" s="734">
        <v>6.0860979720000001</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509</v>
      </c>
      <c r="W133" s="708"/>
      <c r="X133" s="708"/>
      <c r="Y133" s="708"/>
      <c r="Z133" s="709"/>
      <c r="AA133" s="710">
        <v>6.5</v>
      </c>
      <c r="AB133" s="711"/>
      <c r="AC133" s="711"/>
      <c r="AD133" s="711"/>
      <c r="AE133" s="712"/>
      <c r="AF133" s="710">
        <v>6.6</v>
      </c>
      <c r="AG133" s="711"/>
      <c r="AH133" s="711"/>
      <c r="AI133" s="711"/>
      <c r="AJ133" s="712"/>
      <c r="AK133" s="710">
        <v>6.3</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Ej7L8/gAJBRqSTOcbAOqwCZM0awIN4i7wi2BUh4dLlQWpwmSFwVdmTpUB43e0Ha6FxWpOw0vgMYtG0d9TR8M3Q==" saltValue="7FaHJofpYfrD669X/exJg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D6C3E-C0BF-4200-9B58-2F7DEC6FCD64}">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510</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2lXFQfBUm0scP1tkNpwNlYwqxXEc2mUcKNDFg6dkrCbD+e5JWjD6LOBtB4mdHLGc9lKZBZjA9KehR3SYm15zjw==" saltValue="nFMGA1G+PFjaZQBBWaGw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EwOJQ4GqQpF9rj21HeBrxD/l47UACw6PoimzSni68cj7zr0QZ9Q3rRlDVcnjoIu7yfSnTyzk/1H9kqNjI1W99g==" saltValue="CA41OsdkZwhBv5BMo/60f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511</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512</v>
      </c>
      <c r="AL6" s="260"/>
      <c r="AM6" s="260"/>
      <c r="AN6" s="260"/>
    </row>
    <row r="7" spans="1:46" ht="13.5" customHeight="1" x14ac:dyDescent="0.2">
      <c r="A7" s="259"/>
      <c r="AK7" s="262"/>
      <c r="AL7" s="263"/>
      <c r="AM7" s="263"/>
      <c r="AN7" s="264"/>
      <c r="AO7" s="1105" t="s">
        <v>513</v>
      </c>
      <c r="AP7" s="265"/>
      <c r="AQ7" s="266" t="s">
        <v>514</v>
      </c>
      <c r="AR7" s="267"/>
    </row>
    <row r="8" spans="1:46" ht="13.2" x14ac:dyDescent="0.2">
      <c r="A8" s="259"/>
      <c r="AK8" s="268"/>
      <c r="AL8" s="269"/>
      <c r="AM8" s="269"/>
      <c r="AN8" s="270"/>
      <c r="AO8" s="1106"/>
      <c r="AP8" s="271" t="s">
        <v>515</v>
      </c>
      <c r="AQ8" s="272" t="s">
        <v>516</v>
      </c>
      <c r="AR8" s="273" t="s">
        <v>517</v>
      </c>
    </row>
    <row r="9" spans="1:46" ht="13.2" x14ac:dyDescent="0.2">
      <c r="A9" s="259"/>
      <c r="AK9" s="1117" t="s">
        <v>518</v>
      </c>
      <c r="AL9" s="1118"/>
      <c r="AM9" s="1118"/>
      <c r="AN9" s="1119"/>
      <c r="AO9" s="274">
        <v>1083225</v>
      </c>
      <c r="AP9" s="274">
        <v>156875</v>
      </c>
      <c r="AQ9" s="275">
        <v>166998</v>
      </c>
      <c r="AR9" s="276">
        <v>-6.1</v>
      </c>
    </row>
    <row r="10" spans="1:46" ht="13.5" customHeight="1" x14ac:dyDescent="0.2">
      <c r="A10" s="259"/>
      <c r="AK10" s="1117" t="s">
        <v>519</v>
      </c>
      <c r="AL10" s="1118"/>
      <c r="AM10" s="1118"/>
      <c r="AN10" s="1119"/>
      <c r="AO10" s="277">
        <v>177133</v>
      </c>
      <c r="AP10" s="277">
        <v>25653</v>
      </c>
      <c r="AQ10" s="278">
        <v>26170</v>
      </c>
      <c r="AR10" s="279">
        <v>-2</v>
      </c>
    </row>
    <row r="11" spans="1:46" ht="13.5" customHeight="1" x14ac:dyDescent="0.2">
      <c r="A11" s="259"/>
      <c r="AK11" s="1117" t="s">
        <v>520</v>
      </c>
      <c r="AL11" s="1118"/>
      <c r="AM11" s="1118"/>
      <c r="AN11" s="1119"/>
      <c r="AO11" s="277" t="s">
        <v>521</v>
      </c>
      <c r="AP11" s="277" t="s">
        <v>521</v>
      </c>
      <c r="AQ11" s="278">
        <v>5047</v>
      </c>
      <c r="AR11" s="279" t="s">
        <v>521</v>
      </c>
    </row>
    <row r="12" spans="1:46" ht="13.5" customHeight="1" x14ac:dyDescent="0.2">
      <c r="A12" s="259"/>
      <c r="AK12" s="1117" t="s">
        <v>522</v>
      </c>
      <c r="AL12" s="1118"/>
      <c r="AM12" s="1118"/>
      <c r="AN12" s="1119"/>
      <c r="AO12" s="277" t="s">
        <v>521</v>
      </c>
      <c r="AP12" s="277" t="s">
        <v>521</v>
      </c>
      <c r="AQ12" s="278" t="s">
        <v>521</v>
      </c>
      <c r="AR12" s="279" t="s">
        <v>521</v>
      </c>
    </row>
    <row r="13" spans="1:46" ht="13.5" customHeight="1" x14ac:dyDescent="0.2">
      <c r="A13" s="259"/>
      <c r="AK13" s="1117" t="s">
        <v>523</v>
      </c>
      <c r="AL13" s="1118"/>
      <c r="AM13" s="1118"/>
      <c r="AN13" s="1119"/>
      <c r="AO13" s="277">
        <v>61944</v>
      </c>
      <c r="AP13" s="277">
        <v>8971</v>
      </c>
      <c r="AQ13" s="278">
        <v>6466</v>
      </c>
      <c r="AR13" s="279">
        <v>38.700000000000003</v>
      </c>
    </row>
    <row r="14" spans="1:46" ht="13.5" customHeight="1" x14ac:dyDescent="0.2">
      <c r="A14" s="259"/>
      <c r="AK14" s="1117" t="s">
        <v>524</v>
      </c>
      <c r="AL14" s="1118"/>
      <c r="AM14" s="1118"/>
      <c r="AN14" s="1119"/>
      <c r="AO14" s="277">
        <v>48529</v>
      </c>
      <c r="AP14" s="277">
        <v>7028</v>
      </c>
      <c r="AQ14" s="278">
        <v>3589</v>
      </c>
      <c r="AR14" s="279">
        <v>95.8</v>
      </c>
    </row>
    <row r="15" spans="1:46" ht="13.5" customHeight="1" x14ac:dyDescent="0.2">
      <c r="A15" s="259"/>
      <c r="AK15" s="1120" t="s">
        <v>525</v>
      </c>
      <c r="AL15" s="1121"/>
      <c r="AM15" s="1121"/>
      <c r="AN15" s="1122"/>
      <c r="AO15" s="277">
        <v>-82438</v>
      </c>
      <c r="AP15" s="277">
        <v>-11939</v>
      </c>
      <c r="AQ15" s="278">
        <v>-12920</v>
      </c>
      <c r="AR15" s="279">
        <v>-7.6</v>
      </c>
    </row>
    <row r="16" spans="1:46" ht="13.2" x14ac:dyDescent="0.2">
      <c r="A16" s="259"/>
      <c r="AK16" s="1120" t="s">
        <v>189</v>
      </c>
      <c r="AL16" s="1121"/>
      <c r="AM16" s="1121"/>
      <c r="AN16" s="1122"/>
      <c r="AO16" s="277">
        <v>1288393</v>
      </c>
      <c r="AP16" s="277">
        <v>186588</v>
      </c>
      <c r="AQ16" s="278">
        <v>195349</v>
      </c>
      <c r="AR16" s="279">
        <v>-4.5</v>
      </c>
    </row>
    <row r="17" spans="1:46" ht="13.2" x14ac:dyDescent="0.2">
      <c r="A17" s="259"/>
    </row>
    <row r="18" spans="1:46" ht="13.2" x14ac:dyDescent="0.2">
      <c r="A18" s="259"/>
      <c r="AQ18" s="280"/>
      <c r="AR18" s="280"/>
    </row>
    <row r="19" spans="1:46" ht="13.2" x14ac:dyDescent="0.2">
      <c r="A19" s="259"/>
      <c r="AK19" s="255" t="s">
        <v>526</v>
      </c>
    </row>
    <row r="20" spans="1:46" ht="13.2" x14ac:dyDescent="0.2">
      <c r="A20" s="259"/>
      <c r="AK20" s="281"/>
      <c r="AL20" s="282"/>
      <c r="AM20" s="282"/>
      <c r="AN20" s="283"/>
      <c r="AO20" s="284" t="s">
        <v>527</v>
      </c>
      <c r="AP20" s="285" t="s">
        <v>528</v>
      </c>
      <c r="AQ20" s="286" t="s">
        <v>529</v>
      </c>
      <c r="AR20" s="287"/>
    </row>
    <row r="21" spans="1:46" s="260" customFormat="1" ht="13.2" x14ac:dyDescent="0.2">
      <c r="A21" s="288"/>
      <c r="AK21" s="1123" t="s">
        <v>530</v>
      </c>
      <c r="AL21" s="1124"/>
      <c r="AM21" s="1124"/>
      <c r="AN21" s="1125"/>
      <c r="AO21" s="289">
        <v>16.079999999999998</v>
      </c>
      <c r="AP21" s="290">
        <v>16.600000000000001</v>
      </c>
      <c r="AQ21" s="291">
        <v>-0.52</v>
      </c>
      <c r="AS21" s="292"/>
      <c r="AT21" s="288"/>
    </row>
    <row r="22" spans="1:46" s="260" customFormat="1" ht="13.2" x14ac:dyDescent="0.2">
      <c r="A22" s="288"/>
      <c r="AK22" s="1123" t="s">
        <v>531</v>
      </c>
      <c r="AL22" s="1124"/>
      <c r="AM22" s="1124"/>
      <c r="AN22" s="1125"/>
      <c r="AO22" s="293">
        <v>103</v>
      </c>
      <c r="AP22" s="294">
        <v>95.6</v>
      </c>
      <c r="AQ22" s="295">
        <v>7.4</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16" t="s">
        <v>532</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2" x14ac:dyDescent="0.2">
      <c r="A27" s="300"/>
      <c r="AS27" s="255"/>
      <c r="AT27" s="255"/>
    </row>
    <row r="28" spans="1:46" ht="16.2" x14ac:dyDescent="0.2">
      <c r="A28" s="256" t="s">
        <v>533</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534</v>
      </c>
      <c r="AL29" s="260"/>
      <c r="AM29" s="260"/>
      <c r="AN29" s="260"/>
      <c r="AS29" s="302"/>
    </row>
    <row r="30" spans="1:46" ht="13.5" customHeight="1" x14ac:dyDescent="0.2">
      <c r="A30" s="259"/>
      <c r="AK30" s="262"/>
      <c r="AL30" s="263"/>
      <c r="AM30" s="263"/>
      <c r="AN30" s="264"/>
      <c r="AO30" s="1105" t="s">
        <v>513</v>
      </c>
      <c r="AP30" s="265"/>
      <c r="AQ30" s="266" t="s">
        <v>514</v>
      </c>
      <c r="AR30" s="267"/>
    </row>
    <row r="31" spans="1:46" ht="13.2" x14ac:dyDescent="0.2">
      <c r="A31" s="259"/>
      <c r="AK31" s="268"/>
      <c r="AL31" s="269"/>
      <c r="AM31" s="269"/>
      <c r="AN31" s="270"/>
      <c r="AO31" s="1106"/>
      <c r="AP31" s="271" t="s">
        <v>515</v>
      </c>
      <c r="AQ31" s="272" t="s">
        <v>516</v>
      </c>
      <c r="AR31" s="273" t="s">
        <v>517</v>
      </c>
    </row>
    <row r="32" spans="1:46" ht="27" customHeight="1" x14ac:dyDescent="0.2">
      <c r="A32" s="259"/>
      <c r="AK32" s="1107" t="s">
        <v>535</v>
      </c>
      <c r="AL32" s="1108"/>
      <c r="AM32" s="1108"/>
      <c r="AN32" s="1109"/>
      <c r="AO32" s="303">
        <v>262307</v>
      </c>
      <c r="AP32" s="303">
        <v>37988</v>
      </c>
      <c r="AQ32" s="304">
        <v>125145</v>
      </c>
      <c r="AR32" s="305">
        <v>-69.599999999999994</v>
      </c>
    </row>
    <row r="33" spans="1:46" ht="13.5" customHeight="1" x14ac:dyDescent="0.2">
      <c r="A33" s="259"/>
      <c r="AK33" s="1107" t="s">
        <v>536</v>
      </c>
      <c r="AL33" s="1108"/>
      <c r="AM33" s="1108"/>
      <c r="AN33" s="1109"/>
      <c r="AO33" s="303" t="s">
        <v>521</v>
      </c>
      <c r="AP33" s="303" t="s">
        <v>521</v>
      </c>
      <c r="AQ33" s="304">
        <v>142</v>
      </c>
      <c r="AR33" s="305" t="s">
        <v>521</v>
      </c>
    </row>
    <row r="34" spans="1:46" ht="27" customHeight="1" x14ac:dyDescent="0.2">
      <c r="A34" s="259"/>
      <c r="AK34" s="1107" t="s">
        <v>537</v>
      </c>
      <c r="AL34" s="1108"/>
      <c r="AM34" s="1108"/>
      <c r="AN34" s="1109"/>
      <c r="AO34" s="303" t="s">
        <v>521</v>
      </c>
      <c r="AP34" s="303" t="s">
        <v>521</v>
      </c>
      <c r="AQ34" s="304">
        <v>186</v>
      </c>
      <c r="AR34" s="305" t="s">
        <v>521</v>
      </c>
    </row>
    <row r="35" spans="1:46" ht="27" customHeight="1" x14ac:dyDescent="0.2">
      <c r="A35" s="259"/>
      <c r="AK35" s="1107" t="s">
        <v>538</v>
      </c>
      <c r="AL35" s="1108"/>
      <c r="AM35" s="1108"/>
      <c r="AN35" s="1109"/>
      <c r="AO35" s="303">
        <v>145593</v>
      </c>
      <c r="AP35" s="303">
        <v>21085</v>
      </c>
      <c r="AQ35" s="304">
        <v>24116</v>
      </c>
      <c r="AR35" s="305">
        <v>-12.6</v>
      </c>
    </row>
    <row r="36" spans="1:46" ht="27" customHeight="1" x14ac:dyDescent="0.2">
      <c r="A36" s="259"/>
      <c r="AK36" s="1107" t="s">
        <v>539</v>
      </c>
      <c r="AL36" s="1108"/>
      <c r="AM36" s="1108"/>
      <c r="AN36" s="1109"/>
      <c r="AO36" s="303">
        <v>31088</v>
      </c>
      <c r="AP36" s="303">
        <v>4502</v>
      </c>
      <c r="AQ36" s="304">
        <v>3945</v>
      </c>
      <c r="AR36" s="305">
        <v>14.1</v>
      </c>
    </row>
    <row r="37" spans="1:46" ht="13.5" customHeight="1" x14ac:dyDescent="0.2">
      <c r="A37" s="259"/>
      <c r="AK37" s="1107" t="s">
        <v>540</v>
      </c>
      <c r="AL37" s="1108"/>
      <c r="AM37" s="1108"/>
      <c r="AN37" s="1109"/>
      <c r="AO37" s="303" t="s">
        <v>521</v>
      </c>
      <c r="AP37" s="303" t="s">
        <v>521</v>
      </c>
      <c r="AQ37" s="304">
        <v>817</v>
      </c>
      <c r="AR37" s="305" t="s">
        <v>521</v>
      </c>
    </row>
    <row r="38" spans="1:46" ht="27" customHeight="1" x14ac:dyDescent="0.2">
      <c r="A38" s="259"/>
      <c r="AK38" s="1110" t="s">
        <v>541</v>
      </c>
      <c r="AL38" s="1111"/>
      <c r="AM38" s="1111"/>
      <c r="AN38" s="1112"/>
      <c r="AO38" s="306" t="s">
        <v>521</v>
      </c>
      <c r="AP38" s="306" t="s">
        <v>521</v>
      </c>
      <c r="AQ38" s="307">
        <v>16</v>
      </c>
      <c r="AR38" s="295" t="s">
        <v>521</v>
      </c>
      <c r="AS38" s="302"/>
    </row>
    <row r="39" spans="1:46" ht="13.2" x14ac:dyDescent="0.2">
      <c r="A39" s="259"/>
      <c r="AK39" s="1110" t="s">
        <v>542</v>
      </c>
      <c r="AL39" s="1111"/>
      <c r="AM39" s="1111"/>
      <c r="AN39" s="1112"/>
      <c r="AO39" s="303">
        <v>-87</v>
      </c>
      <c r="AP39" s="303">
        <v>-13</v>
      </c>
      <c r="AQ39" s="304">
        <v>-6780</v>
      </c>
      <c r="AR39" s="305">
        <v>-99.8</v>
      </c>
      <c r="AS39" s="302"/>
    </row>
    <row r="40" spans="1:46" ht="27" customHeight="1" x14ac:dyDescent="0.2">
      <c r="A40" s="259"/>
      <c r="AK40" s="1107" t="s">
        <v>543</v>
      </c>
      <c r="AL40" s="1108"/>
      <c r="AM40" s="1108"/>
      <c r="AN40" s="1109"/>
      <c r="AO40" s="303">
        <v>-239613</v>
      </c>
      <c r="AP40" s="303">
        <v>-34701</v>
      </c>
      <c r="AQ40" s="304">
        <v>-98746</v>
      </c>
      <c r="AR40" s="305">
        <v>-64.900000000000006</v>
      </c>
      <c r="AS40" s="302"/>
    </row>
    <row r="41" spans="1:46" ht="13.2" x14ac:dyDescent="0.2">
      <c r="A41" s="259"/>
      <c r="AK41" s="1113" t="s">
        <v>300</v>
      </c>
      <c r="AL41" s="1114"/>
      <c r="AM41" s="1114"/>
      <c r="AN41" s="1115"/>
      <c r="AO41" s="303">
        <v>199288</v>
      </c>
      <c r="AP41" s="303">
        <v>28861</v>
      </c>
      <c r="AQ41" s="304">
        <v>48842</v>
      </c>
      <c r="AR41" s="305">
        <v>-40.9</v>
      </c>
      <c r="AS41" s="302"/>
    </row>
    <row r="42" spans="1:46" ht="13.2" x14ac:dyDescent="0.2">
      <c r="A42" s="259"/>
      <c r="AK42" s="308" t="s">
        <v>544</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545</v>
      </c>
    </row>
    <row r="48" spans="1:46" ht="13.2" x14ac:dyDescent="0.2">
      <c r="A48" s="259"/>
      <c r="AK48" s="313" t="s">
        <v>546</v>
      </c>
      <c r="AL48" s="313"/>
      <c r="AM48" s="313"/>
      <c r="AN48" s="313"/>
      <c r="AO48" s="313"/>
      <c r="AP48" s="313"/>
      <c r="AQ48" s="314"/>
      <c r="AR48" s="313"/>
    </row>
    <row r="49" spans="1:44" ht="13.5" customHeight="1" x14ac:dyDescent="0.2">
      <c r="A49" s="259"/>
      <c r="AK49" s="315"/>
      <c r="AL49" s="316"/>
      <c r="AM49" s="1100" t="s">
        <v>513</v>
      </c>
      <c r="AN49" s="1102" t="s">
        <v>547</v>
      </c>
      <c r="AO49" s="1103"/>
      <c r="AP49" s="1103"/>
      <c r="AQ49" s="1103"/>
      <c r="AR49" s="1104"/>
    </row>
    <row r="50" spans="1:44" ht="13.2" x14ac:dyDescent="0.2">
      <c r="A50" s="259"/>
      <c r="AK50" s="317"/>
      <c r="AL50" s="318"/>
      <c r="AM50" s="1101"/>
      <c r="AN50" s="319" t="s">
        <v>548</v>
      </c>
      <c r="AO50" s="320" t="s">
        <v>549</v>
      </c>
      <c r="AP50" s="321" t="s">
        <v>550</v>
      </c>
      <c r="AQ50" s="322" t="s">
        <v>551</v>
      </c>
      <c r="AR50" s="323" t="s">
        <v>552</v>
      </c>
    </row>
    <row r="51" spans="1:44" ht="13.2" x14ac:dyDescent="0.2">
      <c r="A51" s="259"/>
      <c r="AK51" s="315" t="s">
        <v>553</v>
      </c>
      <c r="AL51" s="316"/>
      <c r="AM51" s="324">
        <v>541394</v>
      </c>
      <c r="AN51" s="325">
        <v>74093</v>
      </c>
      <c r="AO51" s="326">
        <v>29.7</v>
      </c>
      <c r="AP51" s="327">
        <v>167497</v>
      </c>
      <c r="AQ51" s="328">
        <v>-17.399999999999999</v>
      </c>
      <c r="AR51" s="329">
        <v>47.1</v>
      </c>
    </row>
    <row r="52" spans="1:44" ht="13.2" x14ac:dyDescent="0.2">
      <c r="A52" s="259"/>
      <c r="AK52" s="330"/>
      <c r="AL52" s="331" t="s">
        <v>554</v>
      </c>
      <c r="AM52" s="332">
        <v>428327</v>
      </c>
      <c r="AN52" s="333">
        <v>58619</v>
      </c>
      <c r="AO52" s="334">
        <v>12.1</v>
      </c>
      <c r="AP52" s="335">
        <v>82571</v>
      </c>
      <c r="AQ52" s="336">
        <v>3.6</v>
      </c>
      <c r="AR52" s="337">
        <v>8.5</v>
      </c>
    </row>
    <row r="53" spans="1:44" ht="13.2" x14ac:dyDescent="0.2">
      <c r="A53" s="259"/>
      <c r="AK53" s="315" t="s">
        <v>555</v>
      </c>
      <c r="AL53" s="316"/>
      <c r="AM53" s="324">
        <v>422258</v>
      </c>
      <c r="AN53" s="325">
        <v>58202</v>
      </c>
      <c r="AO53" s="326">
        <v>-21.4</v>
      </c>
      <c r="AP53" s="327">
        <v>190274</v>
      </c>
      <c r="AQ53" s="328">
        <v>13.6</v>
      </c>
      <c r="AR53" s="329">
        <v>-35</v>
      </c>
    </row>
    <row r="54" spans="1:44" ht="13.2" x14ac:dyDescent="0.2">
      <c r="A54" s="259"/>
      <c r="AK54" s="330"/>
      <c r="AL54" s="331" t="s">
        <v>554</v>
      </c>
      <c r="AM54" s="332">
        <v>363788</v>
      </c>
      <c r="AN54" s="333">
        <v>50143</v>
      </c>
      <c r="AO54" s="334">
        <v>-14.5</v>
      </c>
      <c r="AP54" s="335">
        <v>88584</v>
      </c>
      <c r="AQ54" s="336">
        <v>7.3</v>
      </c>
      <c r="AR54" s="337">
        <v>-21.8</v>
      </c>
    </row>
    <row r="55" spans="1:44" ht="13.2" x14ac:dyDescent="0.2">
      <c r="A55" s="259"/>
      <c r="AK55" s="315" t="s">
        <v>556</v>
      </c>
      <c r="AL55" s="316"/>
      <c r="AM55" s="324">
        <v>388568</v>
      </c>
      <c r="AN55" s="325">
        <v>54605</v>
      </c>
      <c r="AO55" s="326">
        <v>-6.2</v>
      </c>
      <c r="AP55" s="327">
        <v>200194</v>
      </c>
      <c r="AQ55" s="328">
        <v>5.2</v>
      </c>
      <c r="AR55" s="329">
        <v>-11.4</v>
      </c>
    </row>
    <row r="56" spans="1:44" ht="13.2" x14ac:dyDescent="0.2">
      <c r="A56" s="259"/>
      <c r="AK56" s="330"/>
      <c r="AL56" s="331" t="s">
        <v>554</v>
      </c>
      <c r="AM56" s="332">
        <v>293412</v>
      </c>
      <c r="AN56" s="333">
        <v>41233</v>
      </c>
      <c r="AO56" s="334">
        <v>-17.8</v>
      </c>
      <c r="AP56" s="335">
        <v>106422</v>
      </c>
      <c r="AQ56" s="336">
        <v>20.100000000000001</v>
      </c>
      <c r="AR56" s="337">
        <v>-37.9</v>
      </c>
    </row>
    <row r="57" spans="1:44" ht="13.2" x14ac:dyDescent="0.2">
      <c r="A57" s="259"/>
      <c r="AK57" s="315" t="s">
        <v>557</v>
      </c>
      <c r="AL57" s="316"/>
      <c r="AM57" s="324">
        <v>502021</v>
      </c>
      <c r="AN57" s="325">
        <v>71738</v>
      </c>
      <c r="AO57" s="326">
        <v>31.4</v>
      </c>
      <c r="AP57" s="327">
        <v>196914</v>
      </c>
      <c r="AQ57" s="328">
        <v>-1.6</v>
      </c>
      <c r="AR57" s="329">
        <v>33</v>
      </c>
    </row>
    <row r="58" spans="1:44" ht="13.2" x14ac:dyDescent="0.2">
      <c r="A58" s="259"/>
      <c r="AK58" s="330"/>
      <c r="AL58" s="331" t="s">
        <v>554</v>
      </c>
      <c r="AM58" s="332">
        <v>451236</v>
      </c>
      <c r="AN58" s="333">
        <v>64481</v>
      </c>
      <c r="AO58" s="334">
        <v>56.4</v>
      </c>
      <c r="AP58" s="335">
        <v>98966</v>
      </c>
      <c r="AQ58" s="336">
        <v>-7</v>
      </c>
      <c r="AR58" s="337">
        <v>63.4</v>
      </c>
    </row>
    <row r="59" spans="1:44" ht="13.2" x14ac:dyDescent="0.2">
      <c r="A59" s="259"/>
      <c r="AK59" s="315" t="s">
        <v>558</v>
      </c>
      <c r="AL59" s="316"/>
      <c r="AM59" s="324">
        <v>480886</v>
      </c>
      <c r="AN59" s="325">
        <v>69643</v>
      </c>
      <c r="AO59" s="326">
        <v>-2.9</v>
      </c>
      <c r="AP59" s="327">
        <v>204757</v>
      </c>
      <c r="AQ59" s="328">
        <v>4</v>
      </c>
      <c r="AR59" s="329">
        <v>-6.9</v>
      </c>
    </row>
    <row r="60" spans="1:44" ht="13.2" x14ac:dyDescent="0.2">
      <c r="A60" s="259"/>
      <c r="AK60" s="330"/>
      <c r="AL60" s="331" t="s">
        <v>554</v>
      </c>
      <c r="AM60" s="332">
        <v>465753</v>
      </c>
      <c r="AN60" s="333">
        <v>67452</v>
      </c>
      <c r="AO60" s="334">
        <v>4.5999999999999996</v>
      </c>
      <c r="AP60" s="335">
        <v>106071</v>
      </c>
      <c r="AQ60" s="336">
        <v>7.2</v>
      </c>
      <c r="AR60" s="337">
        <v>-2.6</v>
      </c>
    </row>
    <row r="61" spans="1:44" ht="13.2" x14ac:dyDescent="0.2">
      <c r="A61" s="259"/>
      <c r="AK61" s="315" t="s">
        <v>559</v>
      </c>
      <c r="AL61" s="338"/>
      <c r="AM61" s="324">
        <v>467025</v>
      </c>
      <c r="AN61" s="325">
        <v>65656</v>
      </c>
      <c r="AO61" s="326">
        <v>6.1</v>
      </c>
      <c r="AP61" s="327">
        <v>191927</v>
      </c>
      <c r="AQ61" s="339">
        <v>0.8</v>
      </c>
      <c r="AR61" s="329">
        <v>5.3</v>
      </c>
    </row>
    <row r="62" spans="1:44" ht="13.2" x14ac:dyDescent="0.2">
      <c r="A62" s="259"/>
      <c r="AK62" s="330"/>
      <c r="AL62" s="331" t="s">
        <v>554</v>
      </c>
      <c r="AM62" s="332">
        <v>400503</v>
      </c>
      <c r="AN62" s="333">
        <v>56386</v>
      </c>
      <c r="AO62" s="334">
        <v>8.1999999999999993</v>
      </c>
      <c r="AP62" s="335">
        <v>96523</v>
      </c>
      <c r="AQ62" s="336">
        <v>6.2</v>
      </c>
      <c r="AR62" s="337">
        <v>2</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36uaqblbsFHHzJzhlgPASYwrVGXuW9/rJfRZMeHYf/9ImjsXc7+M8h15Ogou8tpL4+82P2XRxuqC2Dc6p+CQ==" saltValue="aLbcyrBvFLsIeeIzSxqs9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561</v>
      </c>
    </row>
    <row r="121" spans="125:125" ht="13.5" hidden="1" customHeight="1" x14ac:dyDescent="0.2">
      <c r="DU121" s="253"/>
    </row>
  </sheetData>
  <sheetProtection algorithmName="SHA-512" hashValue="+Ii9cBVibZS+qtP47qcI/UFmPse/shQw9ewW2jve1KTTNCl2qhZdxMZt00UcNTYLQhJ6bZQ0gBBAm4mKIZAmaw==" saltValue="cxJJUSE9DEB8xAlg+WTb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562</v>
      </c>
    </row>
  </sheetData>
  <sheetProtection algorithmName="SHA-512" hashValue="NqoFy9pkrgYvOyEX+gR11Hv1Iorft8H+cFlaniOKY96/pEKDJVwQZwuozrBgYpEWlB/rVcbHVxueJjAaO9tJ+Q==" saltValue="q3y87MWrKBbMAPDUeG1Z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126" t="s">
        <v>3</v>
      </c>
      <c r="D47" s="1126"/>
      <c r="E47" s="1127"/>
      <c r="F47" s="11">
        <v>28.83</v>
      </c>
      <c r="G47" s="12">
        <v>17.829999999999998</v>
      </c>
      <c r="H47" s="12">
        <v>26.38</v>
      </c>
      <c r="I47" s="12">
        <v>28.71</v>
      </c>
      <c r="J47" s="13">
        <v>34.22</v>
      </c>
    </row>
    <row r="48" spans="2:10" ht="57.75" customHeight="1" x14ac:dyDescent="0.2">
      <c r="B48" s="14"/>
      <c r="C48" s="1128" t="s">
        <v>4</v>
      </c>
      <c r="D48" s="1128"/>
      <c r="E48" s="1129"/>
      <c r="F48" s="15">
        <v>6.73</v>
      </c>
      <c r="G48" s="16">
        <v>13.87</v>
      </c>
      <c r="H48" s="16">
        <v>8.1</v>
      </c>
      <c r="I48" s="16">
        <v>12.91</v>
      </c>
      <c r="J48" s="17">
        <v>6.74</v>
      </c>
    </row>
    <row r="49" spans="2:10" ht="57.75" customHeight="1" thickBot="1" x14ac:dyDescent="0.25">
      <c r="B49" s="18"/>
      <c r="C49" s="1130" t="s">
        <v>5</v>
      </c>
      <c r="D49" s="1130"/>
      <c r="E49" s="1131"/>
      <c r="F49" s="19">
        <v>2.0499999999999998</v>
      </c>
      <c r="G49" s="20" t="s">
        <v>568</v>
      </c>
      <c r="H49" s="20">
        <v>4.67</v>
      </c>
      <c r="I49" s="20">
        <v>9.16</v>
      </c>
      <c r="J49" s="21">
        <v>1.67</v>
      </c>
    </row>
    <row r="50" spans="2:10" ht="13.2" x14ac:dyDescent="0.2"/>
  </sheetData>
  <sheetProtection algorithmName="SHA-512" hashValue="aXibbc6IjZp1RcHDxDGuHWhFfL/yfZPfPlCmO7x3FbnwjlSYABsVAwjCrkJHVWrbdlIcthhLrDx/6fN/PfBSCg==" saltValue="PR2L/Ym03m78luKWyUCU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中島 正登</cp:lastModifiedBy>
  <cp:lastPrinted>2024-03-14T00:03:31Z</cp:lastPrinted>
  <dcterms:created xsi:type="dcterms:W3CDTF">2024-02-05T00:48:13Z</dcterms:created>
  <dcterms:modified xsi:type="dcterms:W3CDTF">2024-03-26T00:50:01Z</dcterms:modified>
  <cp:category/>
</cp:coreProperties>
</file>