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stfs02\01170_市町村課$\01_所属全体フォルダ\5財政班\05fy\038_財政状況資料集\01_R4決算分\04_検収作業\検収後ファイル（最新版）\"/>
    </mc:Choice>
  </mc:AlternateContent>
  <xr:revisionPtr revIDLastSave="0" documentId="13_ncr:1_{6CD1E696-3F7D-44D6-AC18-3862D4D3532E}" xr6:coauthVersionLast="47" xr6:coauthVersionMax="47" xr10:uidLastSave="{00000000-0000-0000-0000-000000000000}"/>
  <bookViews>
    <workbookView xWindow="-120" yWindow="-120" windowWidth="29040" windowHeight="1572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O35" i="10"/>
  <c r="BE35" i="10"/>
  <c r="BE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c r="U35" i="10" l="1"/>
  <c r="U36" i="10" l="1"/>
  <c r="AM34" i="10" s="1"/>
  <c r="AM35" i="10" s="1"/>
  <c r="BW34" i="10" l="1"/>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<sst xmlns="http://schemas.openxmlformats.org/spreadsheetml/2006/main" count="1147" uniqueCount="621">
  <si>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</si>
  <si>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</si>
  <si>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</si>
  <si>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</si>
  <si>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</si>
  <si>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</si>
  <si>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</si>
  <si>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</si>
  <si>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</si>
  <si>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</si>
  <si>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</si>
  <si>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</si>
  <si>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</si>
  <si>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</si>
  <si>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</si>
  <si>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</si>
  <si>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</si>
  <si>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</si>
  <si>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</si>
  <si>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</si>
  <si>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</si>
  <si>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</si>
  <si>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</si>
  <si>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</si>
  <si>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</si>
  <si>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</si>
  <si>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</si>
  <si>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</si>
  <si>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</si>
  <si>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</si>
  <si>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</si>
  <si>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</si>
  <si>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</si>
  <si>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</si>
  <si>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</si>
  <si>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</si>
  <si>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</si>
  <si>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</si>
  <si>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</si>
  <si>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</si>
  <si>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</si>
  <si>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</si>
  <si>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</si>
  <si>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</si>
  <si>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</si>
  <si>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</si>
  <si>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</si>
  <si>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</si>
  <si>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</si>
  <si>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</si>
  <si>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</si>
  <si>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</si>
  <si>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</si>
  <si>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</si>
  <si>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</si>
  <si>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</si>
  <si>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</si>
  <si>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</si>
  <si>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</si>
  <si>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</si>
  <si>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</si>
  <si>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</si>
  <si>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</si>
  <si>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</si>
  <si>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</si>
  <si>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</si>
  <si>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</si>
  <si>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</si>
  <si>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</si>
  <si>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</si>
  <si>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</si>
  <si>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</si>
  <si>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</si>
  <si>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</si>
  <si>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</si>
  <si>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</si>
  <si>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</si>
  <si>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</si>
  <si>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</si>
  <si>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</si>
  <si>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</si>
  <si>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</si>
  <si>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</si>
  <si>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</si>
  <si>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</si>
  <si>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</si>
  <si>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</si>
  <si>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Ⅲ－１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</si>
  <si>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</si>
  <si>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</si>
  <si>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</si>
  <si>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</si>
  <si>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</si>
  <si>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</si>
  <si>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</si>
  <si>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</si>
  <si>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</si>
  <si>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</si>
  <si>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</si>
  <si>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</si>
  <si>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九十九里町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</si>
  <si>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</si>
  <si>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</si>
  <si>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</si>
  <si>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</si>
  <si>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</si>
  <si>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</si>
  <si>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</si>
  <si>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</si>
  <si>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</si>
  <si>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</si>
  <si>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</si>
  <si>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</si>
  <si>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</si>
  <si>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</si>
  <si>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</si>
  <si>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</si>
  <si>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</si>
  <si>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</si>
  <si>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</si>
  <si>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</si>
  <si>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</si>
  <si>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</si>
  <si>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</si>
  <si>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</si>
  <si>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</si>
  <si>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</si>
  <si>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</si>
  <si>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</si>
  <si>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</si>
  <si>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</si>
  <si>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</si>
  <si>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</si>
  <si>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</si>
  <si>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</si>
  <si>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</si>
  <si>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</si>
  <si>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</si>
  <si>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</si>
  <si>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</si>
  <si>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</si>
  <si>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</si>
  <si>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</si>
  <si>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</si>
  <si>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</si>
  <si>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</si>
  <si>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</si>
  <si>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</si>
  <si>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</si>
  <si>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</si>
  <si>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</si>
  <si>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</si>
  <si>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-2.2</t>
    <phoneticPr fontId="5"/>
  </si>
  <si>
    <t>基準財政需要額</t>
    <phoneticPr fontId="25"/>
  </si>
  <si>
    <t>うち日本人(％)</t>
    <phoneticPr fontId="5"/>
  </si>
  <si>
    <t>-2.4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</si>
  <si>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</si>
  <si>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</si>
  <si>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</si>
  <si>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</si>
  <si>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</si>
  <si>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</si>
  <si>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</si>
  <si>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</si>
  <si>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</si>
  <si>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</si>
  <si>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</si>
  <si>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</si>
  <si>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</si>
  <si>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</si>
  <si>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</si>
  <si>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</si>
  <si>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</si>
  <si>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</si>
  <si>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</si>
  <si>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</si>
  <si>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</si>
  <si>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</si>
  <si>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</si>
  <si>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</si>
  <si>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</si>
  <si>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</si>
  <si>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</si>
  <si>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</si>
  <si>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</si>
  <si>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</si>
  <si>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</si>
  <si>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</si>
  <si>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</si>
  <si>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</si>
  <si>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</si>
  <si>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</si>
  <si>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</si>
  <si>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</si>
  <si>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</si>
  <si>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</si>
  <si>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</si>
  <si>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</si>
  <si>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</si>
  <si>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</si>
  <si>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</si>
  <si>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</si>
  <si>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</si>
  <si>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</si>
  <si>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</si>
  <si>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</si>
  <si>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</si>
  <si>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</si>
  <si>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</si>
  <si>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</si>
  <si>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</si>
  <si>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</si>
  <si>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</si>
  <si>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</si>
  <si>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</si>
  <si>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</si>
  <si>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</si>
  <si>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</si>
  <si>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</si>
  <si>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</si>
  <si>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</si>
  <si>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千葉県九十九里町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</si>
  <si>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</si>
  <si>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</si>
  <si>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</si>
  <si>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</si>
  <si>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</si>
  <si>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</si>
  <si>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</si>
  <si>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</si>
  <si>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</si>
  <si>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</si>
  <si>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</si>
  <si>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</si>
  <si>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</si>
  <si>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</si>
  <si>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</si>
  <si>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</si>
  <si>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</si>
  <si>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</si>
  <si>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</si>
  <si>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</si>
  <si>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</si>
  <si>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</si>
  <si>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</si>
  <si>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</si>
  <si>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</si>
  <si>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</si>
  <si>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</si>
  <si>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</si>
  <si>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</si>
  <si>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</si>
  <si>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</si>
  <si>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</si>
  <si>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</si>
  <si>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</si>
  <si>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</si>
  <si>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</si>
  <si>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</si>
  <si>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</si>
  <si>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</si>
  <si>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</si>
  <si>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</si>
  <si>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</si>
  <si>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</si>
  <si>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</si>
  <si>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</si>
  <si>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</si>
  <si>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</si>
  <si>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</si>
  <si>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</si>
  <si>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</si>
  <si>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</si>
  <si>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</si>
  <si>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</si>
  <si>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</si>
  <si>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</si>
  <si>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</si>
  <si>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</si>
  <si>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</si>
  <si>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</si>
  <si>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</si>
  <si>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</si>
  <si>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</si>
  <si>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</si>
  <si>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</si>
  <si>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</si>
  <si>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</si>
  <si>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</si>
  <si>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</si>
  <si>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</si>
  <si>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</si>
  <si>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</si>
  <si>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</si>
  <si>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</si>
  <si>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</si>
  <si>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</si>
  <si>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</si>
  <si>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</si>
  <si>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</si>
  <si>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</si>
  <si>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</si>
  <si>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</si>
  <si>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</si>
  <si>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</si>
  <si>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</si>
  <si>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</si>
  <si>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</si>
  <si>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</si>
  <si>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</si>
  <si>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</si>
  <si>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</si>
  <si>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</si>
  <si>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</si>
  <si>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</si>
  <si>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</si>
  <si>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</si>
  <si>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</si>
  <si>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</si>
  <si>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</si>
  <si>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</si>
  <si>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</si>
  <si>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</si>
  <si>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</si>
  <si>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</si>
  <si>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</si>
  <si>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</si>
  <si>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</si>
  <si>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</si>
  <si>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</si>
  <si>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</si>
  <si>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</si>
  <si>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</si>
  <si>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</si>
  <si>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</si>
  <si>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</si>
  <si>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</si>
  <si>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</si>
  <si>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</si>
  <si>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</si>
  <si>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</si>
  <si>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</si>
  <si>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</si>
  <si>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</si>
  <si>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</si>
  <si>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</si>
  <si>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</si>
  <si>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ガス</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</si>
  <si>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</si>
  <si>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</si>
  <si>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</si>
  <si>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</si>
  <si>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</si>
  <si>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</si>
  <si>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</si>
  <si>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</si>
  <si>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</si>
  <si>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</si>
  <si>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</si>
  <si>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</si>
  <si>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</si>
  <si>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</si>
  <si>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</si>
  <si>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</si>
  <si>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</si>
  <si>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</si>
  <si>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</si>
  <si>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</si>
  <si>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</si>
  <si>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</si>
  <si>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</si>
  <si>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</si>
  <si>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</si>
  <si>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</si>
  <si>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千葉県九十九里町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</si>
  <si>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</si>
  <si>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</si>
  <si>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</si>
  <si>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</si>
  <si>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</si>
  <si>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</si>
  <si>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</si>
  <si>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</si>
  <si>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</si>
  <si>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</si>
  <si>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</si>
  <si>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</si>
  <si>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</si>
  <si>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</si>
  <si>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</si>
  <si>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</si>
  <si>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</si>
  <si>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</si>
  <si>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</si>
  <si>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</si>
  <si>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給食事業特別会計</t>
    <phoneticPr fontId="5"/>
  </si>
  <si>
    <t>病院事業特別会計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</si>
  <si>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</si>
  <si>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</si>
  <si>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</si>
  <si>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</si>
  <si>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</si>
  <si>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</si>
  <si>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</si>
  <si>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</si>
  <si>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</si>
  <si>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</si>
  <si>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</si>
  <si>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</si>
  <si>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</si>
  <si>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</si>
  <si>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</si>
  <si>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</si>
  <si>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</si>
  <si>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農業集落排水事業会計</t>
    <phoneticPr fontId="5"/>
  </si>
  <si>
    <t>法適用企業</t>
    <phoneticPr fontId="5"/>
  </si>
  <si>
    <t>ガス事業会計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</si>
  <si>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</si>
  <si>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</si>
  <si>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</si>
  <si>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</si>
  <si>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</si>
  <si>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</si>
  <si>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</si>
  <si>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</si>
  <si>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</si>
  <si>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</si>
  <si>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</si>
  <si>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</si>
  <si>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</si>
  <si>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</si>
  <si>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</si>
  <si>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</si>
  <si>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</si>
  <si>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</si>
  <si>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</si>
  <si>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</si>
  <si>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</si>
  <si>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</si>
  <si>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</si>
  <si>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</si>
  <si>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</si>
  <si>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</si>
  <si>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</si>
  <si>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</si>
  <si>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</si>
  <si>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</si>
  <si>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</si>
  <si>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</si>
  <si>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</si>
  <si>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</si>
  <si>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</si>
  <si>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t>
    <phoneticPr fontId="5"/>
  </si>
  <si>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</si>
  <si>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</si>
  <si>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</si>
  <si>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</si>
  <si>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</si>
  <si>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</si>
  <si>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</si>
  <si>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</si>
  <si>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</si>
  <si>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</si>
  <si>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</si>
  <si>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</si>
  <si>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</si>
  <si>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</si>
  <si>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</si>
  <si>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</si>
  <si>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</si>
  <si>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</si>
  <si>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</si>
  <si>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</si>
  <si>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</si>
  <si>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</si>
  <si>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</si>
  <si>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t>
    <phoneticPr fontId="5"/>
  </si>
  <si>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</si>
  <si>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</si>
  <si>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</si>
  <si>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</si>
  <si>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</si>
  <si>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</si>
  <si>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</si>
  <si>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</si>
  <si>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</si>
  <si>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</si>
  <si>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</si>
  <si>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</si>
  <si>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</si>
  <si>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</si>
  <si>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</si>
  <si>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農業集落排水事業会計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</si>
  <si>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</si>
  <si>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</si>
  <si>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</si>
  <si>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ガス事業会計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</si>
  <si>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</si>
  <si>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</si>
  <si>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</si>
  <si>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</si>
  <si>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</si>
  <si>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</si>
  <si>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</si>
  <si>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</si>
  <si>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</si>
  <si>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</si>
  <si>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</si>
  <si>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</si>
  <si>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</si>
  <si>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</si>
  <si>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</si>
  <si>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</si>
  <si>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</si>
  <si>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</si>
  <si>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</si>
  <si>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</si>
  <si>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</si>
  <si>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</si>
  <si>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</si>
  <si>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</si>
  <si>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</si>
  <si>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</si>
  <si>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</si>
  <si>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</si>
  <si>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</si>
  <si>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</si>
  <si>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</si>
  <si>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</si>
  <si>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</si>
  <si>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</si>
  <si>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</si>
  <si>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</si>
  <si>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</si>
  <si>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</si>
  <si>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</si>
  <si>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</si>
  <si>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</si>
  <si>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</si>
  <si>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</si>
  <si>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</si>
  <si>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</si>
  <si>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</si>
  <si>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</si>
  <si>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</si>
  <si>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</si>
  <si>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</si>
  <si>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</si>
  <si>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</si>
  <si>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</si>
  <si>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</si>
  <si>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</si>
  <si>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</si>
  <si>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</si>
  <si>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</si>
  <si>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</si>
  <si>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</si>
  <si>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</si>
  <si>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</si>
  <si>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</si>
  <si>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</si>
  <si>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</si>
  <si>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</si>
  <si>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</si>
  <si>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</si>
  <si>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</si>
  <si>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</si>
  <si>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</si>
  <si>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</si>
  <si>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</si>
  <si>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</si>
  <si>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</si>
  <si>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</si>
  <si>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</si>
  <si>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</si>
  <si>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</si>
  <si>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</si>
  <si>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</si>
  <si>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</si>
  <si>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</si>
  <si>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</si>
  <si>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</si>
  <si>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</si>
  <si>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</si>
  <si>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8.72</t>
  </si>
  <si>
    <t>一般会計</t>
  </si>
  <si>
    <t>ガス事業会計</t>
  </si>
  <si>
    <t>介護保険特別会計</t>
  </si>
  <si>
    <t>国民健康保険特別会計</t>
  </si>
  <si>
    <t>農業集落排水事業会計</t>
  </si>
  <si>
    <t>後期高齢者医療特別会計</t>
  </si>
  <si>
    <t>給食事業特別会計</t>
  </si>
  <si>
    <t>病院事業特別会計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</si>
  <si>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</si>
  <si>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</si>
  <si>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</si>
  <si>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</si>
  <si>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</si>
  <si>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</si>
  <si>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</si>
  <si>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</si>
  <si>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</si>
  <si>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千葉県市町村総合事務組合（一般会計）</t>
    <rPh sb="0" eb="3">
      <t>チバケン</t>
    </rPh>
    <rPh sb="3" eb="6">
      <t>シチョウソン</t>
    </rPh>
    <rPh sb="6" eb="8">
      <t>ソウゴウ</t>
    </rPh>
    <rPh sb="8" eb="10">
      <t>ジム</t>
    </rPh>
    <rPh sb="10" eb="12">
      <t>クミアイ</t>
    </rPh>
    <rPh sb="13" eb="17">
      <t>イッパンカイケイ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</si>
  <si>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5">
      <t>チバ</t>
    </rPh>
    <rPh sb="15" eb="16">
      <t>ケン</t>
    </rPh>
    <rPh sb="16" eb="19">
      <t>ジチカイ</t>
    </rPh>
    <rPh sb="19" eb="20">
      <t>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</si>
  <si>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12">
      <t>ソウゴウジムクミアイ</t>
    </rPh>
    <rPh sb="13" eb="16">
      <t>チバケン</t>
    </rPh>
    <rPh sb="16" eb="20">
      <t>ジチケンシュウ</t>
    </rPh>
    <rPh sb="24" eb="28">
      <t>トクベツカイケイ</t>
    </rPh>
    <phoneticPr fontId="2"/>
  </si>
  <si>
    <t>千葉県市町村総合事務組合（千葉県市町村交通災害共済特別会計）</t>
    <rPh sb="0" eb="3">
      <t>チバケン</t>
    </rPh>
    <rPh sb="3" eb="6">
      <t>シチョウソン</t>
    </rPh>
    <rPh sb="6" eb="12">
      <t>ソウゴウジムクミアイ</t>
    </rPh>
    <rPh sb="13" eb="16">
      <t>チバケン</t>
    </rPh>
    <rPh sb="16" eb="19">
      <t>シチョウソン</t>
    </rPh>
    <rPh sb="19" eb="23">
      <t>コウツウサイガイ</t>
    </rPh>
    <rPh sb="23" eb="25">
      <t>キョウサイ</t>
    </rPh>
    <rPh sb="25" eb="29">
      <t>トクベツカイケイ</t>
    </rPh>
    <phoneticPr fontId="2"/>
  </si>
  <si>
    <t>山武郡市広域行政組合</t>
    <rPh sb="0" eb="4">
      <t>サンブグンシ</t>
    </rPh>
    <rPh sb="4" eb="6">
      <t>コウイキ</t>
    </rPh>
    <rPh sb="6" eb="10">
      <t>ギョウセイクミアイ</t>
    </rPh>
    <phoneticPr fontId="2"/>
  </si>
  <si>
    <t>山武郡市広域水道企業団</t>
    <rPh sb="0" eb="4">
      <t>サンブグンシ</t>
    </rPh>
    <rPh sb="4" eb="6">
      <t>コウイキ</t>
    </rPh>
    <rPh sb="6" eb="8">
      <t>スイドウ</t>
    </rPh>
    <rPh sb="8" eb="11">
      <t>キギョウダン</t>
    </rPh>
    <phoneticPr fontId="2"/>
  </si>
  <si>
    <t>九十九里地域水道企業団</t>
    <rPh sb="0" eb="6">
      <t>クジュウクリチイキ</t>
    </rPh>
    <rPh sb="6" eb="8">
      <t>スイドウ</t>
    </rPh>
    <rPh sb="8" eb="11">
      <t>キギョウダン</t>
    </rPh>
    <phoneticPr fontId="2"/>
  </si>
  <si>
    <t>東金市外三市町清掃組合</t>
    <rPh sb="0" eb="3">
      <t>トウガネシ</t>
    </rPh>
    <rPh sb="3" eb="4">
      <t>ガイ</t>
    </rPh>
    <rPh sb="4" eb="5">
      <t>サン</t>
    </rPh>
    <rPh sb="5" eb="7">
      <t>シマチ</t>
    </rPh>
    <rPh sb="7" eb="11">
      <t>セイソウクミアイ</t>
    </rPh>
    <phoneticPr fontId="2"/>
  </si>
  <si>
    <t>千葉県後期高齢者医療広域連合（一般会計）</t>
    <rPh sb="0" eb="3">
      <t>チバケン</t>
    </rPh>
    <rPh sb="3" eb="5">
      <t>コウキ</t>
    </rPh>
    <rPh sb="5" eb="8">
      <t>コウレイシャ</t>
    </rPh>
    <rPh sb="8" eb="10">
      <t>イリョウ</t>
    </rPh>
    <rPh sb="10" eb="14">
      <t>コウイキレンゴウ</t>
    </rPh>
    <rPh sb="15" eb="19">
      <t>イッパンカイケイ</t>
    </rPh>
    <phoneticPr fontId="2"/>
  </si>
  <si>
    <t>千葉県後期高齢者医療広域連合（後期高齢者医療特別会計）</t>
    <rPh sb="0" eb="3">
      <t>チバケン</t>
    </rPh>
    <rPh sb="3" eb="5">
      <t>コウキ</t>
    </rPh>
    <rPh sb="5" eb="8">
      <t>コウレイシャ</t>
    </rPh>
    <rPh sb="8" eb="10">
      <t>イリョウ</t>
    </rPh>
    <rPh sb="10" eb="14">
      <t>コウイキレンゴウ</t>
    </rPh>
    <rPh sb="15" eb="17">
      <t>コウキ</t>
    </rPh>
    <rPh sb="17" eb="20">
      <t>コウレイシャ</t>
    </rPh>
    <rPh sb="20" eb="22">
      <t>イリョウ</t>
    </rPh>
    <rPh sb="22" eb="24">
      <t>トクベツ</t>
    </rPh>
    <rPh sb="24" eb="26">
      <t>カイケイ</t>
    </rPh>
    <phoneticPr fontId="2"/>
  </si>
  <si>
    <t>千葉県観光公社</t>
    <rPh sb="0" eb="3">
      <t>チバケン</t>
    </rPh>
    <rPh sb="3" eb="7">
      <t>カンコウコウシャ</t>
    </rPh>
    <phoneticPr fontId="2"/>
  </si>
  <si>
    <t>▲24</t>
    <phoneticPr fontId="2"/>
  </si>
  <si>
    <t>東千葉メディカルセンター整備事業基金</t>
    <rPh sb="0" eb="3">
      <t>ヒガシチバ</t>
    </rPh>
    <rPh sb="12" eb="16">
      <t>セイビジギョウ</t>
    </rPh>
    <rPh sb="16" eb="18">
      <t>キキン</t>
    </rPh>
    <phoneticPr fontId="5"/>
  </si>
  <si>
    <t>庁舎建設基金</t>
    <rPh sb="0" eb="2">
      <t>チョウシャ</t>
    </rPh>
    <rPh sb="2" eb="4">
      <t>ケンセツ</t>
    </rPh>
    <rPh sb="4" eb="6">
      <t>キキン</t>
    </rPh>
    <phoneticPr fontId="5"/>
  </si>
  <si>
    <t>いわしの町「九十九里」応援基金</t>
    <rPh sb="4" eb="5">
      <t>マチ</t>
    </rPh>
    <rPh sb="6" eb="10">
      <t>クジュウクリ</t>
    </rPh>
    <rPh sb="11" eb="15">
      <t>オウエンキキン</t>
    </rPh>
    <phoneticPr fontId="5"/>
  </si>
  <si>
    <t>ふるさと創生基金</t>
    <rPh sb="4" eb="8">
      <t>ソウセイキキン</t>
    </rPh>
    <phoneticPr fontId="5"/>
  </si>
  <si>
    <t>ふるさと福祉基金</t>
    <rPh sb="4" eb="8">
      <t>フクシキキン</t>
    </rPh>
    <phoneticPr fontId="5"/>
  </si>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</sst>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73475</c:v>
                </c:pt>
                <c:pt idx="1">
                  <c:v>87464</c:v>
                </c:pt>
                <c:pt idx="2">
                  <c:v>117234</c:v>
                </c:pt>
                <c:pt idx="3">
                  <c:v>85942</c:v>
                </c:pt>
                <c:pt idx="4">
                  <c:v>95007</c:v>
                </c:pt>
              </c:numCache>
            </c:numRef>
          </c:val>
          <c:smooth val="0"/>
          <c:extLst>
            <c:ext xmlns:c16="http://schemas.microsoft.com/office/drawing/2014/chart" uri="{C3380CC4-5D6E-409C-BE32-E72D297353CC}">
              <c16:uniqueId val="{00000000-FB95-45EB-AD5E-51D1366514A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40500</c:v>
                </c:pt>
                <c:pt idx="1">
                  <c:v>30035</c:v>
                </c:pt>
                <c:pt idx="2">
                  <c:v>23487</c:v>
                </c:pt>
                <c:pt idx="3">
                  <c:v>34147</c:v>
                </c:pt>
                <c:pt idx="4">
                  <c:v>32461</c:v>
                </c:pt>
              </c:numCache>
            </c:numRef>
          </c:val>
          <c:smooth val="0"/>
          <c:extLst>
            <c:ext xmlns:c16="http://schemas.microsoft.com/office/drawing/2014/chart" uri="{C3380CC4-5D6E-409C-BE32-E72D297353CC}">
              <c16:uniqueId val="{00000001-FB95-45EB-AD5E-51D1366514A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7.28</c:v>
                </c:pt>
                <c:pt idx="1">
                  <c:v>4.04</c:v>
                </c:pt>
                <c:pt idx="2">
                  <c:v>15.18</c:v>
                </c:pt>
                <c:pt idx="3">
                  <c:v>10.94</c:v>
                </c:pt>
                <c:pt idx="4">
                  <c:v>10.29</c:v>
                </c:pt>
              </c:numCache>
            </c:numRef>
          </c:val>
          <c:extLst>
            <c:ext xmlns:c16="http://schemas.microsoft.com/office/drawing/2014/chart" uri="{C3380CC4-5D6E-409C-BE32-E72D297353CC}">
              <c16:uniqueId val="{00000000-DF47-4753-9A68-E69C3D98420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28.48</c:v>
                </c:pt>
                <c:pt idx="1">
                  <c:v>23.77</c:v>
                </c:pt>
                <c:pt idx="2">
                  <c:v>22.81</c:v>
                </c:pt>
                <c:pt idx="3">
                  <c:v>38.28</c:v>
                </c:pt>
                <c:pt idx="4">
                  <c:v>48.54</c:v>
                </c:pt>
              </c:numCache>
            </c:numRef>
          </c:val>
          <c:extLst>
            <c:ext xmlns:c16="http://schemas.microsoft.com/office/drawing/2014/chart" uri="{C3380CC4-5D6E-409C-BE32-E72D297353CC}">
              <c16:uniqueId val="{00000001-DF47-4753-9A68-E69C3D98420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2.92</c:v>
                </c:pt>
                <c:pt idx="1">
                  <c:v>-8.7200000000000006</c:v>
                </c:pt>
                <c:pt idx="2">
                  <c:v>11.62</c:v>
                </c:pt>
                <c:pt idx="3">
                  <c:v>13.31</c:v>
                </c:pt>
                <c:pt idx="4">
                  <c:v>8.61</c:v>
                </c:pt>
              </c:numCache>
            </c:numRef>
          </c:val>
          <c:smooth val="0"/>
          <c:extLst>
            <c:ext xmlns:c16="http://schemas.microsoft.com/office/drawing/2014/chart" uri="{C3380CC4-5D6E-409C-BE32-E72D297353CC}">
              <c16:uniqueId val="{00000002-DF47-4753-9A68-E69C3D98420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C1E0-4BAE-ACEA-D7DFD0BB691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C1E0-4BAE-ACEA-D7DFD0BB6912}"/>
            </c:ext>
          </c:extLst>
        </c:ser>
        <c:ser>
          <c:idx val="2"/>
          <c:order val="2"/>
          <c:tx>
            <c:strRef>
              <c:f>データシート!$A$29</c:f>
              <c:strCache>
                <c:ptCount val="1"/>
                <c:pt idx="0">
                  <c:v>病院事業特別会計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C1E0-4BAE-ACEA-D7DFD0BB6912}"/>
            </c:ext>
          </c:extLst>
        </c:ser>
        <c:ser>
          <c:idx val="3"/>
          <c:order val="3"/>
          <c:tx>
            <c:strRef>
              <c:f>データシート!$A$30</c:f>
              <c:strCache>
                <c:ptCount val="1"/>
                <c:pt idx="0">
                  <c:v>給食事業特別会計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C1E0-4BAE-ACEA-D7DFD0BB6912}"/>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0.06</c:v>
                </c:pt>
                <c:pt idx="2">
                  <c:v>#N/A</c:v>
                </c:pt>
                <c:pt idx="3">
                  <c:v>7.0000000000000007E-2</c:v>
                </c:pt>
                <c:pt idx="4">
                  <c:v>#N/A</c:v>
                </c:pt>
                <c:pt idx="5">
                  <c:v>7.0000000000000007E-2</c:v>
                </c:pt>
                <c:pt idx="6">
                  <c:v>#N/A</c:v>
                </c:pt>
                <c:pt idx="7">
                  <c:v>7.0000000000000007E-2</c:v>
                </c:pt>
                <c:pt idx="8">
                  <c:v>#N/A</c:v>
                </c:pt>
                <c:pt idx="9">
                  <c:v>0.06</c:v>
                </c:pt>
              </c:numCache>
            </c:numRef>
          </c:val>
          <c:extLst>
            <c:ext xmlns:c16="http://schemas.microsoft.com/office/drawing/2014/chart" uri="{C3380CC4-5D6E-409C-BE32-E72D297353CC}">
              <c16:uniqueId val="{00000004-C1E0-4BAE-ACEA-D7DFD0BB6912}"/>
            </c:ext>
          </c:extLst>
        </c:ser>
        <c:ser>
          <c:idx val="5"/>
          <c:order val="5"/>
          <c:tx>
            <c:strRef>
              <c:f>データシート!$A$32</c:f>
              <c:strCache>
                <c:ptCount val="1"/>
                <c:pt idx="0">
                  <c:v>農業集落排水事業会計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0.01</c:v>
                </c:pt>
                <c:pt idx="6">
                  <c:v>#N/A</c:v>
                </c:pt>
                <c:pt idx="7">
                  <c:v>0.25</c:v>
                </c:pt>
                <c:pt idx="8">
                  <c:v>#N/A</c:v>
                </c:pt>
                <c:pt idx="9">
                  <c:v>0.37</c:v>
                </c:pt>
              </c:numCache>
            </c:numRef>
          </c:val>
          <c:extLst>
            <c:ext xmlns:c16="http://schemas.microsoft.com/office/drawing/2014/chart" uri="{C3380CC4-5D6E-409C-BE32-E72D297353CC}">
              <c16:uniqueId val="{00000005-C1E0-4BAE-ACEA-D7DFD0BB6912}"/>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1.52</c:v>
                </c:pt>
                <c:pt idx="2">
                  <c:v>#N/A</c:v>
                </c:pt>
                <c:pt idx="3">
                  <c:v>1.48</c:v>
                </c:pt>
                <c:pt idx="4">
                  <c:v>#N/A</c:v>
                </c:pt>
                <c:pt idx="5">
                  <c:v>1.25</c:v>
                </c:pt>
                <c:pt idx="6">
                  <c:v>#N/A</c:v>
                </c:pt>
                <c:pt idx="7">
                  <c:v>1.54</c:v>
                </c:pt>
                <c:pt idx="8">
                  <c:v>#N/A</c:v>
                </c:pt>
                <c:pt idx="9">
                  <c:v>0.92</c:v>
                </c:pt>
              </c:numCache>
            </c:numRef>
          </c:val>
          <c:extLst>
            <c:ext xmlns:c16="http://schemas.microsoft.com/office/drawing/2014/chart" uri="{C3380CC4-5D6E-409C-BE32-E72D297353CC}">
              <c16:uniqueId val="{00000006-C1E0-4BAE-ACEA-D7DFD0BB6912}"/>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2.16</c:v>
                </c:pt>
                <c:pt idx="2">
                  <c:v>#N/A</c:v>
                </c:pt>
                <c:pt idx="3">
                  <c:v>0.76</c:v>
                </c:pt>
                <c:pt idx="4">
                  <c:v>#N/A</c:v>
                </c:pt>
                <c:pt idx="5">
                  <c:v>1.69</c:v>
                </c:pt>
                <c:pt idx="6">
                  <c:v>#N/A</c:v>
                </c:pt>
                <c:pt idx="7">
                  <c:v>1.76</c:v>
                </c:pt>
                <c:pt idx="8">
                  <c:v>#N/A</c:v>
                </c:pt>
                <c:pt idx="9">
                  <c:v>2.2599999999999998</c:v>
                </c:pt>
              </c:numCache>
            </c:numRef>
          </c:val>
          <c:extLst>
            <c:ext xmlns:c16="http://schemas.microsoft.com/office/drawing/2014/chart" uri="{C3380CC4-5D6E-409C-BE32-E72D297353CC}">
              <c16:uniqueId val="{00000007-C1E0-4BAE-ACEA-D7DFD0BB6912}"/>
            </c:ext>
          </c:extLst>
        </c:ser>
        <c:ser>
          <c:idx val="8"/>
          <c:order val="8"/>
          <c:tx>
            <c:strRef>
              <c:f>データシート!$A$35</c:f>
              <c:strCache>
                <c:ptCount val="1"/>
                <c:pt idx="0">
                  <c:v>ガス事業会計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5.09</c:v>
                </c:pt>
                <c:pt idx="2">
                  <c:v>#N/A</c:v>
                </c:pt>
                <c:pt idx="3">
                  <c:v>6.05</c:v>
                </c:pt>
                <c:pt idx="4">
                  <c:v>#N/A</c:v>
                </c:pt>
                <c:pt idx="5">
                  <c:v>5.51</c:v>
                </c:pt>
                <c:pt idx="6">
                  <c:v>#N/A</c:v>
                </c:pt>
                <c:pt idx="7">
                  <c:v>4.6100000000000003</c:v>
                </c:pt>
                <c:pt idx="8">
                  <c:v>#N/A</c:v>
                </c:pt>
                <c:pt idx="9">
                  <c:v>4.1399999999999997</c:v>
                </c:pt>
              </c:numCache>
            </c:numRef>
          </c:val>
          <c:extLst>
            <c:ext xmlns:c16="http://schemas.microsoft.com/office/drawing/2014/chart" uri="{C3380CC4-5D6E-409C-BE32-E72D297353CC}">
              <c16:uniqueId val="{00000008-C1E0-4BAE-ACEA-D7DFD0BB691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7.28</c:v>
                </c:pt>
                <c:pt idx="2">
                  <c:v>#N/A</c:v>
                </c:pt>
                <c:pt idx="3">
                  <c:v>4.04</c:v>
                </c:pt>
                <c:pt idx="4">
                  <c:v>#N/A</c:v>
                </c:pt>
                <c:pt idx="5">
                  <c:v>15.17</c:v>
                </c:pt>
                <c:pt idx="6">
                  <c:v>#N/A</c:v>
                </c:pt>
                <c:pt idx="7">
                  <c:v>10.93</c:v>
                </c:pt>
                <c:pt idx="8">
                  <c:v>#N/A</c:v>
                </c:pt>
                <c:pt idx="9">
                  <c:v>10.28</c:v>
                </c:pt>
              </c:numCache>
            </c:numRef>
          </c:val>
          <c:extLst>
            <c:ext xmlns:c16="http://schemas.microsoft.com/office/drawing/2014/chart" uri="{C3380CC4-5D6E-409C-BE32-E72D297353CC}">
              <c16:uniqueId val="{00000009-C1E0-4BAE-ACEA-D7DFD0BB691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652</c:v>
                </c:pt>
                <c:pt idx="5">
                  <c:v>568</c:v>
                </c:pt>
                <c:pt idx="8">
                  <c:v>558</c:v>
                </c:pt>
                <c:pt idx="11">
                  <c:v>549</c:v>
                </c:pt>
                <c:pt idx="14">
                  <c:v>543</c:v>
                </c:pt>
              </c:numCache>
            </c:numRef>
          </c:val>
          <c:extLst>
            <c:ext xmlns:c16="http://schemas.microsoft.com/office/drawing/2014/chart" uri="{C3380CC4-5D6E-409C-BE32-E72D297353CC}">
              <c16:uniqueId val="{00000000-134D-4A38-B46F-7C61B1A177D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34D-4A38-B46F-7C61B1A177D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19</c:v>
                </c:pt>
                <c:pt idx="3">
                  <c:v>18</c:v>
                </c:pt>
                <c:pt idx="6">
                  <c:v>11</c:v>
                </c:pt>
                <c:pt idx="9">
                  <c:v>0</c:v>
                </c:pt>
                <c:pt idx="12">
                  <c:v>0</c:v>
                </c:pt>
              </c:numCache>
            </c:numRef>
          </c:val>
          <c:extLst>
            <c:ext xmlns:c16="http://schemas.microsoft.com/office/drawing/2014/chart" uri="{C3380CC4-5D6E-409C-BE32-E72D297353CC}">
              <c16:uniqueId val="{00000002-134D-4A38-B46F-7C61B1A177D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26</c:v>
                </c:pt>
                <c:pt idx="3">
                  <c:v>30</c:v>
                </c:pt>
                <c:pt idx="6">
                  <c:v>37</c:v>
                </c:pt>
                <c:pt idx="9">
                  <c:v>37</c:v>
                </c:pt>
                <c:pt idx="12">
                  <c:v>38</c:v>
                </c:pt>
              </c:numCache>
            </c:numRef>
          </c:val>
          <c:extLst>
            <c:ext xmlns:c16="http://schemas.microsoft.com/office/drawing/2014/chart" uri="{C3380CC4-5D6E-409C-BE32-E72D297353CC}">
              <c16:uniqueId val="{00000003-134D-4A38-B46F-7C61B1A177D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70</c:v>
                </c:pt>
                <c:pt idx="3">
                  <c:v>72</c:v>
                </c:pt>
                <c:pt idx="6">
                  <c:v>73</c:v>
                </c:pt>
                <c:pt idx="9">
                  <c:v>76</c:v>
                </c:pt>
                <c:pt idx="12">
                  <c:v>80</c:v>
                </c:pt>
              </c:numCache>
            </c:numRef>
          </c:val>
          <c:extLst>
            <c:ext xmlns:c16="http://schemas.microsoft.com/office/drawing/2014/chart" uri="{C3380CC4-5D6E-409C-BE32-E72D297353CC}">
              <c16:uniqueId val="{00000004-134D-4A38-B46F-7C61B1A177D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34D-4A38-B46F-7C61B1A177D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34D-4A38-B46F-7C61B1A177D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785</c:v>
                </c:pt>
                <c:pt idx="3">
                  <c:v>710</c:v>
                </c:pt>
                <c:pt idx="6">
                  <c:v>706</c:v>
                </c:pt>
                <c:pt idx="9">
                  <c:v>714</c:v>
                </c:pt>
                <c:pt idx="12">
                  <c:v>725</c:v>
                </c:pt>
              </c:numCache>
            </c:numRef>
          </c:val>
          <c:extLst>
            <c:ext xmlns:c16="http://schemas.microsoft.com/office/drawing/2014/chart" uri="{C3380CC4-5D6E-409C-BE32-E72D297353CC}">
              <c16:uniqueId val="{00000007-134D-4A38-B46F-7C61B1A177D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248</c:v>
                </c:pt>
                <c:pt idx="2">
                  <c:v>#N/A</c:v>
                </c:pt>
                <c:pt idx="3">
                  <c:v>#N/A</c:v>
                </c:pt>
                <c:pt idx="4">
                  <c:v>262</c:v>
                </c:pt>
                <c:pt idx="5">
                  <c:v>#N/A</c:v>
                </c:pt>
                <c:pt idx="6">
                  <c:v>#N/A</c:v>
                </c:pt>
                <c:pt idx="7">
                  <c:v>269</c:v>
                </c:pt>
                <c:pt idx="8">
                  <c:v>#N/A</c:v>
                </c:pt>
                <c:pt idx="9">
                  <c:v>#N/A</c:v>
                </c:pt>
                <c:pt idx="10">
                  <c:v>278</c:v>
                </c:pt>
                <c:pt idx="11">
                  <c:v>#N/A</c:v>
                </c:pt>
                <c:pt idx="12">
                  <c:v>#N/A</c:v>
                </c:pt>
                <c:pt idx="13">
                  <c:v>300</c:v>
                </c:pt>
                <c:pt idx="14">
                  <c:v>#N/A</c:v>
                </c:pt>
              </c:numCache>
            </c:numRef>
          </c:val>
          <c:smooth val="0"/>
          <c:extLst>
            <c:ext xmlns:c16="http://schemas.microsoft.com/office/drawing/2014/chart" uri="{C3380CC4-5D6E-409C-BE32-E72D297353CC}">
              <c16:uniqueId val="{00000008-134D-4A38-B46F-7C61B1A177D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5257</c:v>
                </c:pt>
                <c:pt idx="5">
                  <c:v>5097</c:v>
                </c:pt>
                <c:pt idx="8">
                  <c:v>4935</c:v>
                </c:pt>
                <c:pt idx="11">
                  <c:v>4841</c:v>
                </c:pt>
                <c:pt idx="14">
                  <c:v>4575</c:v>
                </c:pt>
              </c:numCache>
            </c:numRef>
          </c:val>
          <c:extLst>
            <c:ext xmlns:c16="http://schemas.microsoft.com/office/drawing/2014/chart" uri="{C3380CC4-5D6E-409C-BE32-E72D297353CC}">
              <c16:uniqueId val="{00000000-05A4-4C6E-BD0A-991AD13E3AA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1598</c:v>
                </c:pt>
                <c:pt idx="5">
                  <c:v>368</c:v>
                </c:pt>
                <c:pt idx="8">
                  <c:v>1462</c:v>
                </c:pt>
                <c:pt idx="11">
                  <c:v>1395</c:v>
                </c:pt>
                <c:pt idx="14">
                  <c:v>1330</c:v>
                </c:pt>
              </c:numCache>
            </c:numRef>
          </c:val>
          <c:extLst>
            <c:ext xmlns:c16="http://schemas.microsoft.com/office/drawing/2014/chart" uri="{C3380CC4-5D6E-409C-BE32-E72D297353CC}">
              <c16:uniqueId val="{00000001-05A4-4C6E-BD0A-991AD13E3AA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2162</c:v>
                </c:pt>
                <c:pt idx="5">
                  <c:v>3154</c:v>
                </c:pt>
                <c:pt idx="8">
                  <c:v>2364</c:v>
                </c:pt>
                <c:pt idx="11">
                  <c:v>3196</c:v>
                </c:pt>
                <c:pt idx="14">
                  <c:v>3674</c:v>
                </c:pt>
              </c:numCache>
            </c:numRef>
          </c:val>
          <c:extLst>
            <c:ext xmlns:c16="http://schemas.microsoft.com/office/drawing/2014/chart" uri="{C3380CC4-5D6E-409C-BE32-E72D297353CC}">
              <c16:uniqueId val="{00000002-05A4-4C6E-BD0A-991AD13E3AA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5A4-4C6E-BD0A-991AD13E3AA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5A4-4C6E-BD0A-991AD13E3AA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995</c:v>
                </c:pt>
                <c:pt idx="3">
                  <c:v>1234</c:v>
                </c:pt>
                <c:pt idx="6">
                  <c:v>1271</c:v>
                </c:pt>
                <c:pt idx="9">
                  <c:v>588</c:v>
                </c:pt>
                <c:pt idx="12">
                  <c:v>244</c:v>
                </c:pt>
              </c:numCache>
            </c:numRef>
          </c:val>
          <c:extLst>
            <c:ext xmlns:c16="http://schemas.microsoft.com/office/drawing/2014/chart" uri="{C3380CC4-5D6E-409C-BE32-E72D297353CC}">
              <c16:uniqueId val="{00000005-05A4-4C6E-BD0A-991AD13E3AA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1342</c:v>
                </c:pt>
                <c:pt idx="3">
                  <c:v>1255</c:v>
                </c:pt>
                <c:pt idx="6">
                  <c:v>1188</c:v>
                </c:pt>
                <c:pt idx="9">
                  <c:v>1135</c:v>
                </c:pt>
                <c:pt idx="12">
                  <c:v>1055</c:v>
                </c:pt>
              </c:numCache>
            </c:numRef>
          </c:val>
          <c:extLst>
            <c:ext xmlns:c16="http://schemas.microsoft.com/office/drawing/2014/chart" uri="{C3380CC4-5D6E-409C-BE32-E72D297353CC}">
              <c16:uniqueId val="{00000006-05A4-4C6E-BD0A-991AD13E3AA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235</c:v>
                </c:pt>
                <c:pt idx="3">
                  <c:v>296</c:v>
                </c:pt>
                <c:pt idx="6">
                  <c:v>273</c:v>
                </c:pt>
                <c:pt idx="9">
                  <c:v>297</c:v>
                </c:pt>
                <c:pt idx="12">
                  <c:v>299</c:v>
                </c:pt>
              </c:numCache>
            </c:numRef>
          </c:val>
          <c:extLst>
            <c:ext xmlns:c16="http://schemas.microsoft.com/office/drawing/2014/chart" uri="{C3380CC4-5D6E-409C-BE32-E72D297353CC}">
              <c16:uniqueId val="{00000007-05A4-4C6E-BD0A-991AD13E3AA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758</c:v>
                </c:pt>
                <c:pt idx="3">
                  <c:v>741</c:v>
                </c:pt>
                <c:pt idx="6">
                  <c:v>673</c:v>
                </c:pt>
                <c:pt idx="9">
                  <c:v>628</c:v>
                </c:pt>
                <c:pt idx="12">
                  <c:v>603</c:v>
                </c:pt>
              </c:numCache>
            </c:numRef>
          </c:val>
          <c:extLst>
            <c:ext xmlns:c16="http://schemas.microsoft.com/office/drawing/2014/chart" uri="{C3380CC4-5D6E-409C-BE32-E72D297353CC}">
              <c16:uniqueId val="{00000008-05A4-4C6E-BD0A-991AD13E3AA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70</c:v>
                </c:pt>
                <c:pt idx="3">
                  <c:v>55</c:v>
                </c:pt>
                <c:pt idx="6">
                  <c:v>19</c:v>
                </c:pt>
                <c:pt idx="9">
                  <c:v>0</c:v>
                </c:pt>
                <c:pt idx="12">
                  <c:v>0</c:v>
                </c:pt>
              </c:numCache>
            </c:numRef>
          </c:val>
          <c:extLst>
            <c:ext xmlns:c16="http://schemas.microsoft.com/office/drawing/2014/chart" uri="{C3380CC4-5D6E-409C-BE32-E72D297353CC}">
              <c16:uniqueId val="{00000009-05A4-4C6E-BD0A-991AD13E3AA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7949</c:v>
                </c:pt>
                <c:pt idx="3">
                  <c:v>7726</c:v>
                </c:pt>
                <c:pt idx="6">
                  <c:v>7400</c:v>
                </c:pt>
                <c:pt idx="9">
                  <c:v>7227</c:v>
                </c:pt>
                <c:pt idx="12">
                  <c:v>6887</c:v>
                </c:pt>
              </c:numCache>
            </c:numRef>
          </c:val>
          <c:extLst>
            <c:ext xmlns:c16="http://schemas.microsoft.com/office/drawing/2014/chart" uri="{C3380CC4-5D6E-409C-BE32-E72D297353CC}">
              <c16:uniqueId val="{0000000A-05A4-4C6E-BD0A-991AD13E3AA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2331</c:v>
                </c:pt>
                <c:pt idx="2">
                  <c:v>#N/A</c:v>
                </c:pt>
                <c:pt idx="3">
                  <c:v>#N/A</c:v>
                </c:pt>
                <c:pt idx="4">
                  <c:v>2687</c:v>
                </c:pt>
                <c:pt idx="5">
                  <c:v>#N/A</c:v>
                </c:pt>
                <c:pt idx="6">
                  <c:v>#N/A</c:v>
                </c:pt>
                <c:pt idx="7">
                  <c:v>2063</c:v>
                </c:pt>
                <c:pt idx="8">
                  <c:v>#N/A</c:v>
                </c:pt>
                <c:pt idx="9">
                  <c:v>#N/A</c:v>
                </c:pt>
                <c:pt idx="10">
                  <c:v>443</c:v>
                </c:pt>
                <c:pt idx="11">
                  <c:v>#N/A</c:v>
                </c:pt>
                <c:pt idx="12">
                  <c:v>#N/A</c:v>
                </c:pt>
                <c:pt idx="13">
                  <c:v>0</c:v>
                </c:pt>
                <c:pt idx="14">
                  <c:v>#N/A</c:v>
                </c:pt>
              </c:numCache>
            </c:numRef>
          </c:val>
          <c:smooth val="0"/>
          <c:extLst>
            <c:ext xmlns:c16="http://schemas.microsoft.com/office/drawing/2014/chart" uri="{C3380CC4-5D6E-409C-BE32-E72D297353CC}">
              <c16:uniqueId val="{0000000B-05A4-4C6E-BD0A-991AD13E3AA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919</c:v>
                </c:pt>
                <c:pt idx="1">
                  <c:v>1632</c:v>
                </c:pt>
                <c:pt idx="2">
                  <c:v>2029</c:v>
                </c:pt>
              </c:numCache>
            </c:numRef>
          </c:val>
          <c:extLst>
            <c:ext xmlns:c16="http://schemas.microsoft.com/office/drawing/2014/chart" uri="{C3380CC4-5D6E-409C-BE32-E72D297353CC}">
              <c16:uniqueId val="{00000000-2B1E-44FA-8194-EDED8108BB4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8</c:v>
                </c:pt>
                <c:pt idx="1">
                  <c:v>8</c:v>
                </c:pt>
                <c:pt idx="2">
                  <c:v>8</c:v>
                </c:pt>
              </c:numCache>
            </c:numRef>
          </c:val>
          <c:extLst>
            <c:ext xmlns:c16="http://schemas.microsoft.com/office/drawing/2014/chart" uri="{C3380CC4-5D6E-409C-BE32-E72D297353CC}">
              <c16:uniqueId val="{00000001-2B1E-44FA-8194-EDED8108BB4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1693</c:v>
                </c:pt>
                <c:pt idx="1">
                  <c:v>1818</c:v>
                </c:pt>
                <c:pt idx="2">
                  <c:v>1909</c:v>
                </c:pt>
              </c:numCache>
            </c:numRef>
          </c:val>
          <c:extLst>
            <c:ext xmlns:c16="http://schemas.microsoft.com/office/drawing/2014/chart" uri="{C3380CC4-5D6E-409C-BE32-E72D297353CC}">
              <c16:uniqueId val="{00000002-2B1E-44FA-8194-EDED8108BB4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千葉県九十九里町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tx1"/>
              </a:solidFill>
              <a:effectLst/>
              <a:latin typeface="+mn-lt"/>
              <a:ea typeface="+mn-ea"/>
              <a:cs typeface="+mn-cs"/>
            </a:rPr>
            <a:t>元利償還金等は、建設事業に係る既発債の償還が徐々に完了したことに伴い減少傾向にあったが、令和</a:t>
          </a:r>
          <a:r>
            <a:rPr kumimoji="1" lang="en-US" altLang="ja-JP" sz="1100">
              <a:solidFill>
                <a:schemeClr val="tx1"/>
              </a:solidFill>
              <a:effectLst/>
              <a:latin typeface="+mn-lt"/>
              <a:ea typeface="+mn-ea"/>
              <a:cs typeface="+mn-cs"/>
            </a:rPr>
            <a:t>4</a:t>
          </a:r>
          <a:r>
            <a:rPr kumimoji="1" lang="ja-JP" altLang="ja-JP" sz="1100">
              <a:solidFill>
                <a:schemeClr val="tx1"/>
              </a:solidFill>
              <a:effectLst/>
              <a:latin typeface="+mn-lt"/>
              <a:ea typeface="+mn-ea"/>
              <a:cs typeface="+mn-cs"/>
            </a:rPr>
            <a:t>年度から</a:t>
          </a:r>
          <a:r>
            <a:rPr kumimoji="1" lang="ja-JP" altLang="en-US" sz="1100">
              <a:solidFill>
                <a:schemeClr val="tx1"/>
              </a:solidFill>
              <a:effectLst/>
              <a:latin typeface="+mn-lt"/>
              <a:ea typeface="+mn-ea"/>
              <a:cs typeface="+mn-cs"/>
            </a:rPr>
            <a:t>令和元年度借入れの学校教育施設等整備事業（空調・ブロック）</a:t>
          </a:r>
          <a:r>
            <a:rPr kumimoji="1" lang="ja-JP" altLang="ja-JP" sz="1100">
              <a:solidFill>
                <a:schemeClr val="tx1"/>
              </a:solidFill>
              <a:effectLst/>
              <a:latin typeface="+mn-lt"/>
              <a:ea typeface="+mn-ea"/>
              <a:cs typeface="+mn-cs"/>
            </a:rPr>
            <a:t>の元利償還が開始したことにより、前年度比</a:t>
          </a:r>
          <a:r>
            <a:rPr lang="en-US" altLang="ja-JP" sz="1100" b="0" i="0">
              <a:solidFill>
                <a:schemeClr val="tx1"/>
              </a:solidFill>
              <a:effectLst/>
              <a:latin typeface="+mn-lt"/>
              <a:ea typeface="+mn-ea"/>
              <a:cs typeface="+mn-cs"/>
            </a:rPr>
            <a:t>1.5</a:t>
          </a:r>
          <a:r>
            <a:rPr lang="ja-JP" altLang="en-US" sz="1100" b="0" i="0">
              <a:solidFill>
                <a:schemeClr val="tx1"/>
              </a:solidFill>
              <a:effectLst/>
              <a:latin typeface="+mn-lt"/>
              <a:ea typeface="+mn-ea"/>
              <a:cs typeface="+mn-cs"/>
            </a:rPr>
            <a:t>％</a:t>
          </a:r>
          <a:r>
            <a:rPr kumimoji="1" lang="ja-JP" altLang="ja-JP" sz="1100">
              <a:solidFill>
                <a:schemeClr val="tx1"/>
              </a:solidFill>
              <a:effectLst/>
              <a:latin typeface="+mn-lt"/>
              <a:ea typeface="+mn-ea"/>
              <a:cs typeface="+mn-cs"/>
            </a:rPr>
            <a:t>増となった。</a:t>
          </a:r>
          <a:endParaRPr lang="ja-JP" altLang="ja-JP" sz="1400">
            <a:solidFill>
              <a:schemeClr val="tx1"/>
            </a:solidFill>
            <a:effectLst/>
          </a:endParaRPr>
        </a:p>
        <a:p>
          <a:r>
            <a:rPr kumimoji="1" lang="ja-JP" altLang="ja-JP" sz="1100">
              <a:solidFill>
                <a:schemeClr val="tx1"/>
              </a:solidFill>
              <a:effectLst/>
              <a:latin typeface="+mn-lt"/>
              <a:ea typeface="+mn-ea"/>
              <a:cs typeface="+mn-cs"/>
            </a:rPr>
            <a:t>　算入公債費等は、財政状況を考慮し新規借入の抑制に努めてきた結果、前年度比</a:t>
          </a:r>
          <a:r>
            <a:rPr kumimoji="1" lang="en-US" altLang="ja-JP" sz="1100">
              <a:solidFill>
                <a:schemeClr val="tx1"/>
              </a:solidFill>
              <a:effectLst/>
              <a:latin typeface="+mn-lt"/>
              <a:ea typeface="+mn-ea"/>
              <a:cs typeface="+mn-cs"/>
            </a:rPr>
            <a:t>1.1</a:t>
          </a:r>
          <a:r>
            <a:rPr kumimoji="1" lang="ja-JP" altLang="en-US" sz="1100">
              <a:solidFill>
                <a:schemeClr val="tx1"/>
              </a:solidFill>
              <a:effectLst/>
              <a:latin typeface="+mn-lt"/>
              <a:ea typeface="+mn-ea"/>
              <a:cs typeface="+mn-cs"/>
            </a:rPr>
            <a:t>％増</a:t>
          </a:r>
          <a:r>
            <a:rPr kumimoji="1" lang="ja-JP" altLang="ja-JP" sz="1100">
              <a:solidFill>
                <a:schemeClr val="tx1"/>
              </a:solidFill>
              <a:effectLst/>
              <a:latin typeface="+mn-lt"/>
              <a:ea typeface="+mn-ea"/>
              <a:cs typeface="+mn-cs"/>
            </a:rPr>
            <a:t>となった。</a:t>
          </a:r>
          <a:endParaRPr lang="ja-JP" altLang="ja-JP" sz="1400">
            <a:solidFill>
              <a:schemeClr val="tx1"/>
            </a:solidFill>
            <a:effectLst/>
          </a:endParaRPr>
        </a:p>
        <a:p>
          <a:r>
            <a:rPr kumimoji="1" lang="ja-JP" altLang="ja-JP" sz="1100">
              <a:solidFill>
                <a:schemeClr val="tx1"/>
              </a:solidFill>
              <a:effectLst/>
              <a:latin typeface="+mn-lt"/>
              <a:ea typeface="+mn-ea"/>
              <a:cs typeface="+mn-cs"/>
            </a:rPr>
            <a:t>　公債費は今後も増額することが見込まれるが、対象事業を精査し借入を必要最小限にとどめる。</a:t>
          </a:r>
          <a:endParaRPr lang="ja-JP" altLang="ja-JP" sz="1400">
            <a:solidFill>
              <a:schemeClr val="tx1"/>
            </a:solidFill>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千葉県九十九里町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一般会計等に係る地方債現在高は、元金償還額の増により前年度比</a:t>
          </a:r>
          <a:r>
            <a:rPr kumimoji="1" lang="en-US" altLang="ja-JP" sz="1100">
              <a:solidFill>
                <a:schemeClr val="dk1"/>
              </a:solidFill>
              <a:effectLst/>
              <a:latin typeface="+mn-lt"/>
              <a:ea typeface="+mn-ea"/>
              <a:cs typeface="+mn-cs"/>
            </a:rPr>
            <a:t>4.7</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減となった。</a:t>
          </a:r>
          <a:endParaRPr lang="ja-JP" altLang="ja-JP" sz="1400">
            <a:effectLst/>
          </a:endParaRPr>
        </a:p>
        <a:p>
          <a:r>
            <a:rPr kumimoji="1" lang="ja-JP" altLang="ja-JP" sz="1100">
              <a:solidFill>
                <a:schemeClr val="dk1"/>
              </a:solidFill>
              <a:effectLst/>
              <a:latin typeface="+mn-lt"/>
              <a:ea typeface="+mn-ea"/>
              <a:cs typeface="+mn-cs"/>
            </a:rPr>
            <a:t>　設立法人等の負債額等負担見込額は、地方独立行政法人東金九十九里地域医療センターの繰越欠損金の減額により前年度比</a:t>
          </a:r>
          <a:r>
            <a:rPr kumimoji="1" lang="en-US" altLang="ja-JP" sz="1100">
              <a:solidFill>
                <a:schemeClr val="dk1"/>
              </a:solidFill>
              <a:effectLst/>
              <a:latin typeface="+mn-lt"/>
              <a:ea typeface="+mn-ea"/>
              <a:cs typeface="+mn-cs"/>
            </a:rPr>
            <a:t>141</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の減少となった。</a:t>
          </a:r>
          <a:endParaRPr lang="ja-JP" altLang="ja-JP" sz="1400">
            <a:effectLst/>
          </a:endParaRPr>
        </a:p>
        <a:p>
          <a:r>
            <a:rPr kumimoji="1" lang="ja-JP" altLang="ja-JP" sz="1100">
              <a:solidFill>
                <a:schemeClr val="dk1"/>
              </a:solidFill>
              <a:effectLst/>
              <a:latin typeface="+mn-lt"/>
              <a:ea typeface="+mn-ea"/>
              <a:cs typeface="+mn-cs"/>
            </a:rPr>
            <a:t>　基準財政需要額算入見込額は、対象事業の減少により前年度比</a:t>
          </a:r>
          <a:r>
            <a:rPr kumimoji="1" lang="en-US" altLang="ja-JP" sz="1100">
              <a:solidFill>
                <a:schemeClr val="dk1"/>
              </a:solidFill>
              <a:effectLst/>
              <a:latin typeface="+mn-lt"/>
              <a:ea typeface="+mn-ea"/>
              <a:cs typeface="+mn-cs"/>
            </a:rPr>
            <a:t>5.8</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となったものの、充当可能基金は財政調整基金等への積立により、前年度比</a:t>
          </a:r>
          <a:r>
            <a:rPr kumimoji="1" lang="en-US" altLang="ja-JP" sz="1100">
              <a:solidFill>
                <a:schemeClr val="dk1"/>
              </a:solidFill>
              <a:effectLst/>
              <a:latin typeface="+mn-lt"/>
              <a:ea typeface="+mn-ea"/>
              <a:cs typeface="+mn-cs"/>
            </a:rPr>
            <a:t>15</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千葉県九十九里町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４</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年度末における基金全体の残高は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３，９４６</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百万円となり、前年度比</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４８８</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１４．１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ポイント）の増額となった。内容は、財政調整基金で前年度比</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３９７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２４．３</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ポイント）、その他特定目的基金で前年度比</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９１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＋５．０</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ポイント）の増額によるもの。</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基金残高増加の主な要因は、庁舎建設基金及び</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いわしの町「九十九里」応援基金等</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の積み増しが挙げられる。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本町は、人口減少及び少子高齢化に伴う自主財源（税収等）の減収や公共施設の老朽化に伴う更新や改修が今後見込まれる中、財政調整基金や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庁舎建設基金をはじめとした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その他特定の目的をもった基金のあり方について、検証し適正な残高を維持していく。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「東千葉メディカルセンター整備事業基金」・・・地方独立行政法人東金九十九里地域医療センター「東千葉メディカルセンター」の整備に係る町債の償還に必要な財源に充てるため。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「庁舎建設基金」・・・九十九里町庁舎の建設又は改築に必要な経費の財源に充てるため。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「いわしの町「九十九里」応援基金」・・・ふるさと納税寄附金のうち、ふるさと納税事業に必要な経費の財源に充てるため。</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特定目的基金における令和４年度末残高は、１，９０９百万円で前年度比９１百万円（＋５．０ポイント）の増額となった。主にいわしの町「九十九里」応援基金が前年度比８３百万円（＋５５．７ポイント）の増額になったことが挙げられ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rPr>
            <a:t>その他特定目的基金全体の残高は今後、増加傾向の見込みである。主な理由としては東千葉メディカルセンター整備事業基金で病院事業における地方債償還額の増加、庁舎建設基金では当面の間、財政状況を勘案し確実に積み立てを行っていく必要がある。それぞれの使途に沿った管理をし必要な財源に充てるため適正な財源の確保に努める。</a:t>
          </a:r>
          <a:endParaRPr kumimoji="1" lang="en-US" altLang="ja-JP" sz="1300" b="0" i="0" u="none" strike="noStrike" kern="0" cap="none" spc="0" normalizeH="0" baseline="0" noProof="0">
            <a:ln>
              <a:noFill/>
            </a:ln>
            <a:solidFill>
              <a:schemeClr val="tx1"/>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財政調整基金の令和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４</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年度末残高は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２，０２９</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百万円となり、前年度比</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３９７</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２４．３</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ポイント）の増額となった。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主な要因は、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地方交付税の増額等により一般財源の歳入が増額したことにより、基金を取り崩す必要がなく積み増しをすることができた</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年度間の財源の不均衡を調整するため設置している基金であるため、人口減少等による税収減、公共施設の老朽化対策、社会保障経費の増大に備え、一定規模の残高の確保をしていく必要があり、その額においては今後検証をし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減債基金における令和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４</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年度末残高は８百万円となり、前年度と同額となった。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地方債の計画的な償還を行うための積立である減債基金については、経済事情の変動等により財源が不足する場合や償還期限を繰り上げて行う町債の償還を行う必要がある場合等を見据え一定規模の額の確保が必要であり、その額においては今後検証をしていく。</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千葉県九十九里町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14,625
14,261
24.44
7,259,556
6,825,640
429,873
4,179,592
6,887,378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財政力指数は、前年度から▲</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ポイントの</a:t>
          </a:r>
          <a:r>
            <a:rPr kumimoji="1" lang="en-US" altLang="ja-JP" sz="1100">
              <a:solidFill>
                <a:schemeClr val="dk1"/>
              </a:solidFill>
              <a:effectLst/>
              <a:latin typeface="+mn-lt"/>
              <a:ea typeface="+mn-ea"/>
              <a:cs typeface="+mn-cs"/>
            </a:rPr>
            <a:t>0.44</a:t>
          </a:r>
          <a:r>
            <a:rPr kumimoji="1" lang="ja-JP" altLang="ja-JP" sz="1100">
              <a:solidFill>
                <a:schemeClr val="dk1"/>
              </a:solidFill>
              <a:effectLst/>
              <a:latin typeface="+mn-lt"/>
              <a:ea typeface="+mn-ea"/>
              <a:cs typeface="+mn-cs"/>
            </a:rPr>
            <a:t>となり、類似団体内平均値をやや下回った。</a:t>
          </a:r>
          <a:endParaRPr lang="ja-JP" altLang="ja-JP" sz="1400">
            <a:effectLst/>
          </a:endParaRPr>
        </a:p>
        <a:p>
          <a:r>
            <a:rPr kumimoji="1" lang="ja-JP" altLang="ja-JP" sz="1100">
              <a:solidFill>
                <a:schemeClr val="dk1"/>
              </a:solidFill>
              <a:effectLst/>
              <a:latin typeface="+mn-lt"/>
              <a:ea typeface="+mn-ea"/>
              <a:cs typeface="+mn-cs"/>
            </a:rPr>
            <a:t>　全国平均値及び千葉県平均値と比較しても下回る結果となっており、人口減少や町内に主要産業がないこと等の理由から財政基盤が弱いことを示している。</a:t>
          </a:r>
          <a:endParaRPr lang="ja-JP" altLang="ja-JP" sz="1400">
            <a:effectLst/>
          </a:endParaRPr>
        </a:p>
        <a:p>
          <a:r>
            <a:rPr kumimoji="1" lang="ja-JP" altLang="ja-JP" sz="1100">
              <a:solidFill>
                <a:schemeClr val="dk1"/>
              </a:solidFill>
              <a:effectLst/>
              <a:latin typeface="+mn-lt"/>
              <a:ea typeface="+mn-ea"/>
              <a:cs typeface="+mn-cs"/>
            </a:rPr>
            <a:t>　歳出については、緊急性、必要性、有効性を十分に検証し、事業を取捨選択することで投資的経費を削減するとともに、公共施設の統廃合を図り維持管理経費の削減に努める。</a:t>
          </a:r>
          <a:endParaRPr lang="ja-JP" altLang="ja-JP" sz="1400">
            <a:effectLst/>
          </a:endParaRPr>
        </a:p>
        <a:p>
          <a:r>
            <a:rPr kumimoji="1" lang="ja-JP" altLang="ja-JP" sz="1100">
              <a:solidFill>
                <a:schemeClr val="dk1"/>
              </a:solidFill>
              <a:effectLst/>
              <a:latin typeface="+mn-lt"/>
              <a:ea typeface="+mn-ea"/>
              <a:cs typeface="+mn-cs"/>
            </a:rPr>
            <a:t>　歳入については、税収等の最大限の確保に取り組み、財政基盤の強化に努める。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165100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4953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8" name="財政力最小値テキスト">
          <a:extLst>
            <a:ext uri="{FF2B5EF4-FFF2-40B4-BE49-F238E27FC236}">
              <a16:creationId xmlns:a16="http://schemas.microsoft.com/office/drawing/2014/main" id="{00000000-0008-0000-0300-000044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70" name="財政力最大値テキスト">
          <a:extLst>
            <a:ext uri="{FF2B5EF4-FFF2-40B4-BE49-F238E27FC236}">
              <a16:creationId xmlns:a16="http://schemas.microsoft.com/office/drawing/2014/main" id="{00000000-0008-0000-0300-000046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75142</xdr:rowOff>
    </xdr:from>
    <xdr:to>
      <xdr:col>23</xdr:col>
      <xdr:colOff>133350</xdr:colOff>
      <xdr:row>43</xdr:row>
      <xdr:rowOff>85196</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4114800" y="7447492"/>
          <a:ext cx="8382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40869</xdr:rowOff>
    </xdr:from>
    <xdr:ext cx="762000" cy="259045"/>
    <xdr:sp macro="" textlink="">
      <xdr:nvSpPr>
        <xdr:cNvPr id="73" name="財政力平均値テキスト">
          <a:extLst>
            <a:ext uri="{FF2B5EF4-FFF2-40B4-BE49-F238E27FC236}">
              <a16:creationId xmlns:a16="http://schemas.microsoft.com/office/drawing/2014/main" id="{00000000-0008-0000-0300-000049000000}"/>
            </a:ext>
          </a:extLst>
        </xdr:cNvPr>
        <xdr:cNvSpPr txBox="1"/>
      </xdr:nvSpPr>
      <xdr:spPr>
        <a:xfrm>
          <a:off x="5041900" y="72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24342</xdr:rowOff>
    </xdr:from>
    <xdr:to>
      <xdr:col>23</xdr:col>
      <xdr:colOff>184150</xdr:colOff>
      <xdr:row>43</xdr:row>
      <xdr:rowOff>125942</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902200" y="739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55033</xdr:rowOff>
    </xdr:from>
    <xdr:to>
      <xdr:col>19</xdr:col>
      <xdr:colOff>133350</xdr:colOff>
      <xdr:row>43</xdr:row>
      <xdr:rowOff>75142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3225800" y="742738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14288</xdr:rowOff>
    </xdr:from>
    <xdr:to>
      <xdr:col>19</xdr:col>
      <xdr:colOff>184150</xdr:colOff>
      <xdr:row>43</xdr:row>
      <xdr:rowOff>115888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4064000" y="738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126065</xdr:rowOff>
    </xdr:from>
    <xdr:ext cx="7366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3733800" y="7155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55033</xdr:rowOff>
    </xdr:from>
    <xdr:to>
      <xdr:col>15</xdr:col>
      <xdr:colOff>82550</xdr:colOff>
      <xdr:row>43</xdr:row>
      <xdr:rowOff>55033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2336800" y="74273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90610</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55033</xdr:rowOff>
    </xdr:from>
    <xdr:to>
      <xdr:col>11</xdr:col>
      <xdr:colOff>31750</xdr:colOff>
      <xdr:row>43</xdr:row>
      <xdr:rowOff>65088</xdr:rowOff>
    </xdr:to>
    <xdr:cxnSp macro="">
      <xdr:nvCxnSpPr>
        <xdr:cNvPr id="81" name="直線コネクタ 80">
          <a:extLst>
            <a:ext uri="{FF2B5EF4-FFF2-40B4-BE49-F238E27FC236}">
              <a16:creationId xmlns:a16="http://schemas.microsoft.com/office/drawing/2014/main" id="{00000000-0008-0000-0300-000051000000}"/>
            </a:ext>
          </a:extLst>
        </xdr:cNvPr>
        <xdr:cNvCxnSpPr/>
      </xdr:nvCxnSpPr>
      <xdr:spPr>
        <a:xfrm flipV="1">
          <a:off x="1447800" y="7427383"/>
          <a:ext cx="8890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85196</xdr:rowOff>
    </xdr:from>
    <xdr:to>
      <xdr:col>7</xdr:col>
      <xdr:colOff>31750</xdr:colOff>
      <xdr:row>43</xdr:row>
      <xdr:rowOff>15346</xdr:rowOff>
    </xdr:to>
    <xdr:sp macro="" textlink="">
      <xdr:nvSpPr>
        <xdr:cNvPr id="84" name="フローチャート: 判断 83">
          <a:extLst>
            <a:ext uri="{FF2B5EF4-FFF2-40B4-BE49-F238E27FC236}">
              <a16:creationId xmlns:a16="http://schemas.microsoft.com/office/drawing/2014/main" id="{00000000-0008-0000-0300-000054000000}"/>
            </a:ext>
          </a:extLst>
        </xdr:cNvPr>
        <xdr:cNvSpPr/>
      </xdr:nvSpPr>
      <xdr:spPr>
        <a:xfrm>
          <a:off x="1397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25523</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066800" y="705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34396</xdr:rowOff>
    </xdr:from>
    <xdr:to>
      <xdr:col>23</xdr:col>
      <xdr:colOff>184150</xdr:colOff>
      <xdr:row>43</xdr:row>
      <xdr:rowOff>135996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902200" y="7406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6473</xdr:rowOff>
    </xdr:from>
    <xdr:ext cx="762000" cy="259045"/>
    <xdr:sp macro="" textlink="">
      <xdr:nvSpPr>
        <xdr:cNvPr id="92" name="財政力該当値テキスト">
          <a:extLst>
            <a:ext uri="{FF2B5EF4-FFF2-40B4-BE49-F238E27FC236}">
              <a16:creationId xmlns:a16="http://schemas.microsoft.com/office/drawing/2014/main" id="{00000000-0008-0000-0300-00005C000000}"/>
            </a:ext>
          </a:extLst>
        </xdr:cNvPr>
        <xdr:cNvSpPr txBox="1"/>
      </xdr:nvSpPr>
      <xdr:spPr>
        <a:xfrm>
          <a:off x="5041900" y="737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24342</xdr:rowOff>
    </xdr:from>
    <xdr:to>
      <xdr:col>19</xdr:col>
      <xdr:colOff>184150</xdr:colOff>
      <xdr:row>43</xdr:row>
      <xdr:rowOff>125942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4064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110719</xdr:rowOff>
    </xdr:from>
    <xdr:ext cx="7366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3733800" y="748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4233</xdr:rowOff>
    </xdr:from>
    <xdr:to>
      <xdr:col>15</xdr:col>
      <xdr:colOff>133350</xdr:colOff>
      <xdr:row>43</xdr:row>
      <xdr:rowOff>105833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4233</xdr:rowOff>
    </xdr:from>
    <xdr:to>
      <xdr:col>11</xdr:col>
      <xdr:colOff>82550</xdr:colOff>
      <xdr:row>43</xdr:row>
      <xdr:rowOff>105833</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2286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90610</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955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14288</xdr:rowOff>
    </xdr:from>
    <xdr:to>
      <xdr:col>7</xdr:col>
      <xdr:colOff>31750</xdr:colOff>
      <xdr:row>43</xdr:row>
      <xdr:rowOff>115888</xdr:rowOff>
    </xdr:to>
    <xdr:sp macro="" textlink="">
      <xdr:nvSpPr>
        <xdr:cNvPr id="99" name="楕円 98">
          <a:extLst>
            <a:ext uri="{FF2B5EF4-FFF2-40B4-BE49-F238E27FC236}">
              <a16:creationId xmlns:a16="http://schemas.microsoft.com/office/drawing/2014/main" id="{00000000-0008-0000-0300-000063000000}"/>
            </a:ext>
          </a:extLst>
        </xdr:cNvPr>
        <xdr:cNvSpPr/>
      </xdr:nvSpPr>
      <xdr:spPr>
        <a:xfrm>
          <a:off x="1397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100665</xdr:rowOff>
    </xdr:from>
    <xdr:ext cx="762000" cy="259045"/>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066800" y="747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経常収支比率は、人件費、物件費、公債費等の増額により経常的経費充当一般財源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分子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％増加したが、臨時財政対策債の借入れをしなかったことにより経常一般財源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分母</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については</a:t>
          </a:r>
          <a:r>
            <a:rPr kumimoji="1" lang="en-US" altLang="ja-JP" sz="1100">
              <a:solidFill>
                <a:schemeClr val="dk1"/>
              </a:solidFill>
              <a:effectLst/>
              <a:latin typeface="+mn-lt"/>
              <a:ea typeface="+mn-ea"/>
              <a:cs typeface="+mn-cs"/>
            </a:rPr>
            <a:t>3.9</a:t>
          </a:r>
          <a:r>
            <a:rPr kumimoji="1" lang="ja-JP" altLang="ja-JP" sz="1100">
              <a:solidFill>
                <a:schemeClr val="dk1"/>
              </a:solidFill>
              <a:effectLst/>
              <a:latin typeface="+mn-lt"/>
              <a:ea typeface="+mn-ea"/>
              <a:cs typeface="+mn-cs"/>
            </a:rPr>
            <a:t>％減少した。このことから、当該比率は前年度比</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ポイント増加した。</a:t>
          </a:r>
          <a:endParaRPr lang="ja-JP" altLang="ja-JP" sz="1400">
            <a:effectLst/>
          </a:endParaRPr>
        </a:p>
        <a:p>
          <a:r>
            <a:rPr kumimoji="1" lang="ja-JP" altLang="ja-JP" sz="1100">
              <a:solidFill>
                <a:schemeClr val="dk1"/>
              </a:solidFill>
              <a:effectLst/>
              <a:latin typeface="+mn-lt"/>
              <a:ea typeface="+mn-ea"/>
              <a:cs typeface="+mn-cs"/>
            </a:rPr>
            <a:t>　類似団体内平均値を下回る結果となったが、引き続き経常経費の削減、経常一般財源の確保に取り組み、財政基盤の強化に努める。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6096</xdr:rowOff>
    </xdr:from>
    <xdr:to>
      <xdr:col>23</xdr:col>
      <xdr:colOff>133350</xdr:colOff>
      <xdr:row>65</xdr:row>
      <xdr:rowOff>167132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293096"/>
          <a:ext cx="0" cy="10182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139209</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283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167132</xdr:rowOff>
    </xdr:from>
    <xdr:to>
      <xdr:col>24</xdr:col>
      <xdr:colOff>12700</xdr:colOff>
      <xdr:row>65</xdr:row>
      <xdr:rowOff>167132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11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92473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10036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6096</xdr:rowOff>
    </xdr:from>
    <xdr:to>
      <xdr:col>24</xdr:col>
      <xdr:colOff>12700</xdr:colOff>
      <xdr:row>60</xdr:row>
      <xdr:rowOff>6096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293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85598</xdr:rowOff>
    </xdr:from>
    <xdr:to>
      <xdr:col>23</xdr:col>
      <xdr:colOff>133350</xdr:colOff>
      <xdr:row>62</xdr:row>
      <xdr:rowOff>165100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0544048"/>
          <a:ext cx="8382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163593</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793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85598</xdr:rowOff>
    </xdr:from>
    <xdr:to>
      <xdr:col>19</xdr:col>
      <xdr:colOff>133350</xdr:colOff>
      <xdr:row>62</xdr:row>
      <xdr:rowOff>102362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544048"/>
          <a:ext cx="8890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51562</xdr:rowOff>
    </xdr:from>
    <xdr:to>
      <xdr:col>19</xdr:col>
      <xdr:colOff>184150</xdr:colOff>
      <xdr:row>62</xdr:row>
      <xdr:rowOff>153162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137939</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67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102362</xdr:rowOff>
    </xdr:from>
    <xdr:to>
      <xdr:col>15</xdr:col>
      <xdr:colOff>82550</xdr:colOff>
      <xdr:row>63</xdr:row>
      <xdr:rowOff>128778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0732262"/>
          <a:ext cx="889000" cy="197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164846</xdr:rowOff>
    </xdr:from>
    <xdr:to>
      <xdr:col>15</xdr:col>
      <xdr:colOff>133350</xdr:colOff>
      <xdr:row>64</xdr:row>
      <xdr:rowOff>94996</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79773</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41910</xdr:rowOff>
    </xdr:from>
    <xdr:to>
      <xdr:col>11</xdr:col>
      <xdr:colOff>31750</xdr:colOff>
      <xdr:row>63</xdr:row>
      <xdr:rowOff>128778</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843260"/>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46482</xdr:rowOff>
    </xdr:from>
    <xdr:to>
      <xdr:col>11</xdr:col>
      <xdr:colOff>82550</xdr:colOff>
      <xdr:row>64</xdr:row>
      <xdr:rowOff>148082</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132859</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130827</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34798</xdr:rowOff>
    </xdr:from>
    <xdr:to>
      <xdr:col>19</xdr:col>
      <xdr:colOff>184150</xdr:colOff>
      <xdr:row>61</xdr:row>
      <xdr:rowOff>136398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146575</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26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51562</xdr:rowOff>
    </xdr:from>
    <xdr:to>
      <xdr:col>15</xdr:col>
      <xdr:colOff>133350</xdr:colOff>
      <xdr:row>62</xdr:row>
      <xdr:rowOff>153162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68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163339</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45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77978</xdr:rowOff>
    </xdr:from>
    <xdr:to>
      <xdr:col>11</xdr:col>
      <xdr:colOff>82550</xdr:colOff>
      <xdr:row>64</xdr:row>
      <xdr:rowOff>8128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18305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102887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人件費決算額は、職員数の増や給与改定により前年度比</a:t>
          </a:r>
          <a:r>
            <a:rPr kumimoji="1" lang="en-US" altLang="ja-JP" sz="1100">
              <a:solidFill>
                <a:schemeClr val="dk1"/>
              </a:solidFill>
              <a:effectLst/>
              <a:latin typeface="+mn-lt"/>
              <a:ea typeface="+mn-ea"/>
              <a:cs typeface="+mn-cs"/>
            </a:rPr>
            <a:t>3.4</a:t>
          </a:r>
          <a:r>
            <a:rPr kumimoji="1" lang="ja-JP" altLang="ja-JP" sz="1100">
              <a:solidFill>
                <a:schemeClr val="dk1"/>
              </a:solidFill>
              <a:effectLst/>
              <a:latin typeface="+mn-lt"/>
              <a:ea typeface="+mn-ea"/>
              <a:cs typeface="+mn-cs"/>
            </a:rPr>
            <a:t>％増加し、物件費決算額は、公共施設</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いわし博物館</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の解体撤去工事の実施により</a:t>
          </a:r>
          <a:r>
            <a:rPr kumimoji="1" lang="en-US" altLang="ja-JP" sz="1100">
              <a:solidFill>
                <a:schemeClr val="dk1"/>
              </a:solidFill>
              <a:effectLst/>
              <a:latin typeface="+mn-lt"/>
              <a:ea typeface="+mn-ea"/>
              <a:cs typeface="+mn-cs"/>
            </a:rPr>
            <a:t>8.2</a:t>
          </a:r>
          <a:r>
            <a:rPr kumimoji="1" lang="ja-JP" altLang="ja-JP" sz="1100">
              <a:solidFill>
                <a:schemeClr val="dk1"/>
              </a:solidFill>
              <a:effectLst/>
              <a:latin typeface="+mn-lt"/>
              <a:ea typeface="+mn-ea"/>
              <a:cs typeface="+mn-cs"/>
            </a:rPr>
            <a:t>％増加した。</a:t>
          </a:r>
          <a:endParaRPr lang="ja-JP" altLang="ja-JP" sz="1400">
            <a:effectLst/>
          </a:endParaRPr>
        </a:p>
        <a:p>
          <a:r>
            <a:rPr kumimoji="1" lang="ja-JP" altLang="ja-JP" sz="1100">
              <a:solidFill>
                <a:schemeClr val="dk1"/>
              </a:solidFill>
              <a:effectLst/>
              <a:latin typeface="+mn-lt"/>
              <a:ea typeface="+mn-ea"/>
              <a:cs typeface="+mn-cs"/>
            </a:rPr>
            <a:t>結果として人口</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人当たり人件費・物件費等決算額は</a:t>
          </a:r>
          <a:r>
            <a:rPr kumimoji="1" lang="en-US" altLang="ja-JP" sz="1100">
              <a:solidFill>
                <a:schemeClr val="dk1"/>
              </a:solidFill>
              <a:effectLst/>
              <a:latin typeface="+mn-lt"/>
              <a:ea typeface="+mn-ea"/>
              <a:cs typeface="+mn-cs"/>
            </a:rPr>
            <a:t>11,313</a:t>
          </a:r>
          <a:r>
            <a:rPr kumimoji="1" lang="ja-JP" altLang="ja-JP" sz="1100">
              <a:solidFill>
                <a:schemeClr val="dk1"/>
              </a:solidFill>
              <a:effectLst/>
              <a:latin typeface="+mn-lt"/>
              <a:ea typeface="+mn-ea"/>
              <a:cs typeface="+mn-cs"/>
            </a:rPr>
            <a:t>円の増額となった。</a:t>
          </a:r>
          <a:endParaRPr lang="ja-JP" altLang="ja-JP" sz="1400">
            <a:effectLst/>
          </a:endParaRPr>
        </a:p>
        <a:p>
          <a:r>
            <a:rPr kumimoji="1" lang="ja-JP" altLang="ja-JP" sz="1100">
              <a:solidFill>
                <a:schemeClr val="dk1"/>
              </a:solidFill>
              <a:effectLst/>
              <a:latin typeface="+mn-lt"/>
              <a:ea typeface="+mn-ea"/>
              <a:cs typeface="+mn-cs"/>
            </a:rPr>
            <a:t>　継続的に類似団体平均値を下回っており、今後も現状を維持するよう努める。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168805</xdr:rowOff>
    </xdr:from>
    <xdr:to>
      <xdr:col>23</xdr:col>
      <xdr:colOff>133350</xdr:colOff>
      <xdr:row>89</xdr:row>
      <xdr:rowOff>107107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84805"/>
          <a:ext cx="0" cy="1481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79184</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3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107107</xdr:rowOff>
    </xdr:from>
    <xdr:to>
      <xdr:col>24</xdr:col>
      <xdr:colOff>12700</xdr:colOff>
      <xdr:row>89</xdr:row>
      <xdr:rowOff>107107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36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83732</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62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168805</xdr:rowOff>
    </xdr:from>
    <xdr:to>
      <xdr:col>24</xdr:col>
      <xdr:colOff>12700</xdr:colOff>
      <xdr:row>80</xdr:row>
      <xdr:rowOff>168805</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84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129808</xdr:rowOff>
    </xdr:from>
    <xdr:to>
      <xdr:col>23</xdr:col>
      <xdr:colOff>133350</xdr:colOff>
      <xdr:row>80</xdr:row>
      <xdr:rowOff>168805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3845808"/>
          <a:ext cx="838200" cy="3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166386</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538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22859</xdr:rowOff>
    </xdr:from>
    <xdr:to>
      <xdr:col>23</xdr:col>
      <xdr:colOff>184150</xdr:colOff>
      <xdr:row>82</xdr:row>
      <xdr:rowOff>124459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8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117346</xdr:rowOff>
    </xdr:from>
    <xdr:to>
      <xdr:col>19</xdr:col>
      <xdr:colOff>133350</xdr:colOff>
      <xdr:row>80</xdr:row>
      <xdr:rowOff>129808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3833346"/>
          <a:ext cx="889000" cy="1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166635</xdr:rowOff>
    </xdr:from>
    <xdr:to>
      <xdr:col>19</xdr:col>
      <xdr:colOff>184150</xdr:colOff>
      <xdr:row>82</xdr:row>
      <xdr:rowOff>96785</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81562</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4140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66332</xdr:rowOff>
    </xdr:from>
    <xdr:to>
      <xdr:col>15</xdr:col>
      <xdr:colOff>82550</xdr:colOff>
      <xdr:row>80</xdr:row>
      <xdr:rowOff>117346</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782332"/>
          <a:ext cx="889000" cy="5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153208</xdr:rowOff>
    </xdr:from>
    <xdr:to>
      <xdr:col>15</xdr:col>
      <xdr:colOff>133350</xdr:colOff>
      <xdr:row>82</xdr:row>
      <xdr:rowOff>83358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68135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1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47577</xdr:rowOff>
    </xdr:from>
    <xdr:to>
      <xdr:col>11</xdr:col>
      <xdr:colOff>31750</xdr:colOff>
      <xdr:row>80</xdr:row>
      <xdr:rowOff>66332</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763577"/>
          <a:ext cx="889000" cy="1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24358</xdr:rowOff>
    </xdr:from>
    <xdr:to>
      <xdr:col>11</xdr:col>
      <xdr:colOff>82550</xdr:colOff>
      <xdr:row>81</xdr:row>
      <xdr:rowOff>125958</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1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110735</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99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54442</xdr:rowOff>
    </xdr:from>
    <xdr:to>
      <xdr:col>7</xdr:col>
      <xdr:colOff>31750</xdr:colOff>
      <xdr:row>81</xdr:row>
      <xdr:rowOff>156042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4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140819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28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118005</xdr:rowOff>
    </xdr:from>
    <xdr:to>
      <xdr:col>23</xdr:col>
      <xdr:colOff>184150</xdr:colOff>
      <xdr:row>81</xdr:row>
      <xdr:rowOff>48155</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3834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39282</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75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79008</xdr:rowOff>
    </xdr:from>
    <xdr:to>
      <xdr:col>19</xdr:col>
      <xdr:colOff>184150</xdr:colOff>
      <xdr:row>81</xdr:row>
      <xdr:rowOff>9158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79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19335</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3563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66546</xdr:rowOff>
    </xdr:from>
    <xdr:to>
      <xdr:col>15</xdr:col>
      <xdr:colOff>133350</xdr:colOff>
      <xdr:row>80</xdr:row>
      <xdr:rowOff>168146</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782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6873</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551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15532</xdr:rowOff>
    </xdr:from>
    <xdr:to>
      <xdr:col>11</xdr:col>
      <xdr:colOff>82550</xdr:colOff>
      <xdr:row>80</xdr:row>
      <xdr:rowOff>117132</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73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127309</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50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168227</xdr:rowOff>
    </xdr:from>
    <xdr:to>
      <xdr:col>7</xdr:col>
      <xdr:colOff>31750</xdr:colOff>
      <xdr:row>80</xdr:row>
      <xdr:rowOff>98377</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71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108554</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48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ラスパイレス指数は、前年比＋</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ポイントであり、依然として類似団体内平均値を上回る結果となった。</a:t>
          </a:r>
          <a:endParaRPr lang="ja-JP" altLang="ja-JP" sz="1400">
            <a:effectLst/>
          </a:endParaRPr>
        </a:p>
        <a:p>
          <a:r>
            <a:rPr kumimoji="1" lang="ja-JP" altLang="ja-JP" sz="1100">
              <a:solidFill>
                <a:schemeClr val="dk1"/>
              </a:solidFill>
              <a:effectLst/>
              <a:latin typeface="+mn-lt"/>
              <a:ea typeface="+mn-ea"/>
              <a:cs typeface="+mn-cs"/>
            </a:rPr>
            <a:t>　主な要因は、国家公務員との昇任状況の違いや職員構成の偏りが挙げられる。</a:t>
          </a:r>
          <a:endParaRPr lang="ja-JP" altLang="ja-JP" sz="1400">
            <a:effectLst/>
          </a:endParaRPr>
        </a:p>
        <a:p>
          <a:r>
            <a:rPr kumimoji="1" lang="ja-JP" altLang="ja-JP" sz="1100">
              <a:solidFill>
                <a:schemeClr val="dk1"/>
              </a:solidFill>
              <a:effectLst/>
              <a:latin typeface="+mn-lt"/>
              <a:ea typeface="+mn-ea"/>
              <a:cs typeface="+mn-cs"/>
            </a:rPr>
            <a:t>　今後も引き続き定員管理計画に基づき数年先を見据えた給与、職員構成の適正化を図る。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163689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747045"/>
          <a:ext cx="0" cy="16756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135766</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9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163689</xdr:rowOff>
    </xdr:from>
    <xdr:to>
      <xdr:col>81</xdr:col>
      <xdr:colOff>133350</xdr:colOff>
      <xdr:row>89</xdr:row>
      <xdr:rowOff>163689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42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96661</xdr:rowOff>
    </xdr:from>
    <xdr:to>
      <xdr:col>81</xdr:col>
      <xdr:colOff>44450</xdr:colOff>
      <xdr:row>89</xdr:row>
      <xdr:rowOff>163689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5355711"/>
          <a:ext cx="8382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104722</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506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88195</xdr:rowOff>
    </xdr:from>
    <xdr:to>
      <xdr:col>81</xdr:col>
      <xdr:colOff>95250</xdr:colOff>
      <xdr:row>86</xdr:row>
      <xdr:rowOff>18345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16228</xdr:rowOff>
    </xdr:from>
    <xdr:to>
      <xdr:col>77</xdr:col>
      <xdr:colOff>44450</xdr:colOff>
      <xdr:row>89</xdr:row>
      <xdr:rowOff>96661</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5290800" y="1527527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74789</xdr:rowOff>
    </xdr:from>
    <xdr:to>
      <xdr:col>77</xdr:col>
      <xdr:colOff>95250</xdr:colOff>
      <xdr:row>86</xdr:row>
      <xdr:rowOff>4939</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15116</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41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16228</xdr:rowOff>
    </xdr:from>
    <xdr:to>
      <xdr:col>72</xdr:col>
      <xdr:colOff>203200</xdr:colOff>
      <xdr:row>89</xdr:row>
      <xdr:rowOff>16228</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4401800" y="152752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101600</xdr:rowOff>
    </xdr:from>
    <xdr:to>
      <xdr:col>73</xdr:col>
      <xdr:colOff>44450</xdr:colOff>
      <xdr:row>86</xdr:row>
      <xdr:rowOff>31750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41927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44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16228</xdr:rowOff>
    </xdr:from>
    <xdr:to>
      <xdr:col>68</xdr:col>
      <xdr:colOff>152400</xdr:colOff>
      <xdr:row>89</xdr:row>
      <xdr:rowOff>123472</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5275278"/>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82143</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141816</xdr:rowOff>
    </xdr:from>
    <xdr:to>
      <xdr:col>64</xdr:col>
      <xdr:colOff>152400</xdr:colOff>
      <xdr:row>86</xdr:row>
      <xdr:rowOff>71966</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82143</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112889</xdr:rowOff>
    </xdr:from>
    <xdr:to>
      <xdr:col>81</xdr:col>
      <xdr:colOff>95250</xdr:colOff>
      <xdr:row>90</xdr:row>
      <xdr:rowOff>43039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537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89</xdr:row>
      <xdr:rowOff>8766</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5267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45861</xdr:rowOff>
    </xdr:from>
    <xdr:to>
      <xdr:col>77</xdr:col>
      <xdr:colOff>95250</xdr:colOff>
      <xdr:row>89</xdr:row>
      <xdr:rowOff>147461</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530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132238</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53912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136878</xdr:rowOff>
    </xdr:from>
    <xdr:to>
      <xdr:col>73</xdr:col>
      <xdr:colOff>44450</xdr:colOff>
      <xdr:row>89</xdr:row>
      <xdr:rowOff>67028</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5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51805</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531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136878</xdr:rowOff>
    </xdr:from>
    <xdr:to>
      <xdr:col>68</xdr:col>
      <xdr:colOff>203200</xdr:colOff>
      <xdr:row>89</xdr:row>
      <xdr:rowOff>67028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522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51805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531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72672</xdr:rowOff>
    </xdr:from>
    <xdr:to>
      <xdr:col>64</xdr:col>
      <xdr:colOff>152400</xdr:colOff>
      <xdr:row>90</xdr:row>
      <xdr:rowOff>2822</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533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159049</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人口千人当たり職員数は、前年度比＋</a:t>
          </a:r>
          <a:r>
            <a:rPr kumimoji="1" lang="en-US" altLang="ja-JP" sz="1100">
              <a:solidFill>
                <a:schemeClr val="dk1"/>
              </a:solidFill>
              <a:effectLst/>
              <a:latin typeface="+mn-lt"/>
              <a:ea typeface="+mn-ea"/>
              <a:cs typeface="+mn-cs"/>
            </a:rPr>
            <a:t>0.33</a:t>
          </a:r>
          <a:r>
            <a:rPr kumimoji="1" lang="ja-JP" altLang="ja-JP" sz="1100">
              <a:solidFill>
                <a:schemeClr val="dk1"/>
              </a:solidFill>
              <a:effectLst/>
              <a:latin typeface="+mn-lt"/>
              <a:ea typeface="+mn-ea"/>
              <a:cs typeface="+mn-cs"/>
            </a:rPr>
            <a:t>人であるが、類似団体内平均値を下回る結果となった。</a:t>
          </a:r>
          <a:endParaRPr lang="ja-JP" altLang="ja-JP" sz="1400">
            <a:effectLst/>
          </a:endParaRPr>
        </a:p>
        <a:p>
          <a:r>
            <a:rPr kumimoji="1" lang="ja-JP" altLang="ja-JP" sz="1100">
              <a:solidFill>
                <a:schemeClr val="dk1"/>
              </a:solidFill>
              <a:effectLst/>
              <a:latin typeface="+mn-lt"/>
              <a:ea typeface="+mn-ea"/>
              <a:cs typeface="+mn-cs"/>
            </a:rPr>
            <a:t>　主な要因は、効率的な人員配置を実施することで、退職職員に対する新規採用職員の抑制を図ってきたことが挙げられる。</a:t>
          </a:r>
          <a:endParaRPr lang="ja-JP" altLang="ja-JP" sz="1400">
            <a:effectLst/>
          </a:endParaRPr>
        </a:p>
        <a:p>
          <a:r>
            <a:rPr kumimoji="1" lang="ja-JP" altLang="ja-JP" sz="1100">
              <a:solidFill>
                <a:schemeClr val="dk1"/>
              </a:solidFill>
              <a:effectLst/>
              <a:latin typeface="+mn-lt"/>
              <a:ea typeface="+mn-ea"/>
              <a:cs typeface="+mn-cs"/>
            </a:rPr>
            <a:t>　今後も引き続き町定員管理計画に基づき適正な定員管理に努める。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00000000-0008-0000-0300-00003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78740</xdr:rowOff>
    </xdr:from>
    <xdr:to>
      <xdr:col>81</xdr:col>
      <xdr:colOff>44450</xdr:colOff>
      <xdr:row>66</xdr:row>
      <xdr:rowOff>171027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7018000" y="1002284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143104</xdr:rowOff>
    </xdr:from>
    <xdr:ext cx="762000" cy="259045"/>
    <xdr:sp macro="" textlink="">
      <xdr:nvSpPr>
        <xdr:cNvPr id="321" name="定員管理の状況最小値テキスト">
          <a:extLst>
            <a:ext uri="{FF2B5EF4-FFF2-40B4-BE49-F238E27FC236}">
              <a16:creationId xmlns:a16="http://schemas.microsoft.com/office/drawing/2014/main" id="{00000000-0008-0000-0300-000041010000}"/>
            </a:ext>
          </a:extLst>
        </xdr:cNvPr>
        <xdr:cNvSpPr txBox="1"/>
      </xdr:nvSpPr>
      <xdr:spPr>
        <a:xfrm>
          <a:off x="17106900" y="1145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171027</xdr:rowOff>
    </xdr:from>
    <xdr:to>
      <xdr:col>81</xdr:col>
      <xdr:colOff>133350</xdr:colOff>
      <xdr:row>66</xdr:row>
      <xdr:rowOff>171027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148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165117</xdr:rowOff>
    </xdr:from>
    <xdr:ext cx="762000" cy="259045"/>
    <xdr:sp macro="" textlink="">
      <xdr:nvSpPr>
        <xdr:cNvPr id="323" name="定員管理の状況最大値テキスト">
          <a:extLst>
            <a:ext uri="{FF2B5EF4-FFF2-40B4-BE49-F238E27FC236}">
              <a16:creationId xmlns:a16="http://schemas.microsoft.com/office/drawing/2014/main" id="{00000000-0008-0000-0300-000043010000}"/>
            </a:ext>
          </a:extLst>
        </xdr:cNvPr>
        <xdr:cNvSpPr txBox="1"/>
      </xdr:nvSpPr>
      <xdr:spPr>
        <a:xfrm>
          <a:off x="17106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78740</xdr:rowOff>
    </xdr:from>
    <xdr:to>
      <xdr:col>81</xdr:col>
      <xdr:colOff>133350</xdr:colOff>
      <xdr:row>58</xdr:row>
      <xdr:rowOff>78740</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9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80796</xdr:rowOff>
    </xdr:from>
    <xdr:to>
      <xdr:col>81</xdr:col>
      <xdr:colOff>44450</xdr:colOff>
      <xdr:row>59</xdr:row>
      <xdr:rowOff>118714</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179800" y="10196346"/>
          <a:ext cx="838200" cy="37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91457</xdr:rowOff>
    </xdr:from>
    <xdr:ext cx="762000" cy="259045"/>
    <xdr:sp macro="" textlink="">
      <xdr:nvSpPr>
        <xdr:cNvPr id="326" name="定員管理の状況平均値テキスト">
          <a:extLst>
            <a:ext uri="{FF2B5EF4-FFF2-40B4-BE49-F238E27FC236}">
              <a16:creationId xmlns:a16="http://schemas.microsoft.com/office/drawing/2014/main" id="{00000000-0008-0000-0300-000046010000}"/>
            </a:ext>
          </a:extLst>
        </xdr:cNvPr>
        <xdr:cNvSpPr txBox="1"/>
      </xdr:nvSpPr>
      <xdr:spPr>
        <a:xfrm>
          <a:off x="17106900" y="1037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119380</xdr:rowOff>
    </xdr:from>
    <xdr:to>
      <xdr:col>81</xdr:col>
      <xdr:colOff>95250</xdr:colOff>
      <xdr:row>61</xdr:row>
      <xdr:rowOff>49530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9672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57815</xdr:rowOff>
    </xdr:from>
    <xdr:to>
      <xdr:col>77</xdr:col>
      <xdr:colOff>44450</xdr:colOff>
      <xdr:row>59</xdr:row>
      <xdr:rowOff>80796</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5290800" y="1017336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106741</xdr:rowOff>
    </xdr:from>
    <xdr:to>
      <xdr:col>77</xdr:col>
      <xdr:colOff>95250</xdr:colOff>
      <xdr:row>61</xdr:row>
      <xdr:rowOff>36891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61290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21668</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480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22195</xdr:rowOff>
    </xdr:from>
    <xdr:to>
      <xdr:col>72</xdr:col>
      <xdr:colOff>203200</xdr:colOff>
      <xdr:row>59</xdr:row>
      <xdr:rowOff>57815</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4401800" y="10137745"/>
          <a:ext cx="889000" cy="3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129722</xdr:rowOff>
    </xdr:from>
    <xdr:to>
      <xdr:col>73</xdr:col>
      <xdr:colOff>44450</xdr:colOff>
      <xdr:row>61</xdr:row>
      <xdr:rowOff>59872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5240000" y="10416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44649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503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22195</xdr:rowOff>
    </xdr:from>
    <xdr:to>
      <xdr:col>68</xdr:col>
      <xdr:colOff>152400</xdr:colOff>
      <xdr:row>59</xdr:row>
      <xdr:rowOff>25642</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flipV="1">
          <a:off x="13512800" y="1013774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160988</xdr:rowOff>
    </xdr:from>
    <xdr:to>
      <xdr:col>68</xdr:col>
      <xdr:colOff>203200</xdr:colOff>
      <xdr:row>60</xdr:row>
      <xdr:rowOff>91138</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4351000" y="1027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75915</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36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136858</xdr:rowOff>
    </xdr:from>
    <xdr:to>
      <xdr:col>64</xdr:col>
      <xdr:colOff>152400</xdr:colOff>
      <xdr:row>60</xdr:row>
      <xdr:rowOff>67008</xdr:rowOff>
    </xdr:to>
    <xdr:sp macro="" textlink="">
      <xdr:nvSpPr>
        <xdr:cNvPr id="337" name="フローチャート: 判断 336">
          <a:extLst>
            <a:ext uri="{FF2B5EF4-FFF2-40B4-BE49-F238E27FC236}">
              <a16:creationId xmlns:a16="http://schemas.microsoft.com/office/drawing/2014/main" id="{00000000-0008-0000-0300-000051010000}"/>
            </a:ext>
          </a:extLst>
        </xdr:cNvPr>
        <xdr:cNvSpPr/>
      </xdr:nvSpPr>
      <xdr:spPr>
        <a:xfrm>
          <a:off x="13462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51785</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33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67914</xdr:rowOff>
    </xdr:from>
    <xdr:to>
      <xdr:col>81</xdr:col>
      <xdr:colOff>95250</xdr:colOff>
      <xdr:row>59</xdr:row>
      <xdr:rowOff>169514</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967200" y="1018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84441</xdr:rowOff>
    </xdr:from>
    <xdr:ext cx="762000" cy="259045"/>
    <xdr:sp macro="" textlink="">
      <xdr:nvSpPr>
        <xdr:cNvPr id="345" name="定員管理の状況該当値テキスト">
          <a:extLst>
            <a:ext uri="{FF2B5EF4-FFF2-40B4-BE49-F238E27FC236}">
              <a16:creationId xmlns:a16="http://schemas.microsoft.com/office/drawing/2014/main" id="{00000000-0008-0000-0300-000059010000}"/>
            </a:ext>
          </a:extLst>
        </xdr:cNvPr>
        <xdr:cNvSpPr txBox="1"/>
      </xdr:nvSpPr>
      <xdr:spPr>
        <a:xfrm>
          <a:off x="17106900" y="1002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29996</xdr:rowOff>
    </xdr:from>
    <xdr:to>
      <xdr:col>77</xdr:col>
      <xdr:colOff>95250</xdr:colOff>
      <xdr:row>59</xdr:row>
      <xdr:rowOff>131596</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6129000" y="1014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141773</xdr:rowOff>
    </xdr:from>
    <xdr:ext cx="7366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798800" y="9914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7015</xdr:rowOff>
    </xdr:from>
    <xdr:to>
      <xdr:col>73</xdr:col>
      <xdr:colOff>44450</xdr:colOff>
      <xdr:row>59</xdr:row>
      <xdr:rowOff>108615</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5240000" y="10122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118792</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909800" y="989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142845</xdr:rowOff>
    </xdr:from>
    <xdr:to>
      <xdr:col>68</xdr:col>
      <xdr:colOff>203200</xdr:colOff>
      <xdr:row>59</xdr:row>
      <xdr:rowOff>72995</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4351000" y="1008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83172</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20800" y="9855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146292</xdr:rowOff>
    </xdr:from>
    <xdr:to>
      <xdr:col>64</xdr:col>
      <xdr:colOff>152400</xdr:colOff>
      <xdr:row>59</xdr:row>
      <xdr:rowOff>76442</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3462000" y="1009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86619</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131800" y="9859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実質公債費比率は、元利償還金の額が前年度比で</a:t>
          </a:r>
          <a:r>
            <a:rPr kumimoji="1" lang="en-US" altLang="ja-JP" sz="1100">
              <a:solidFill>
                <a:schemeClr val="dk1"/>
              </a:solidFill>
              <a:effectLst/>
              <a:latin typeface="+mn-lt"/>
              <a:ea typeface="+mn-ea"/>
              <a:cs typeface="+mn-cs"/>
            </a:rPr>
            <a:t>11,381</a:t>
          </a:r>
          <a:r>
            <a:rPr kumimoji="1" lang="ja-JP" altLang="ja-JP" sz="1100">
              <a:solidFill>
                <a:schemeClr val="dk1"/>
              </a:solidFill>
              <a:effectLst/>
              <a:latin typeface="+mn-lt"/>
              <a:ea typeface="+mn-ea"/>
              <a:cs typeface="+mn-cs"/>
            </a:rPr>
            <a:t>千円増加、臨時財政対策債発行可能額が▲</a:t>
          </a:r>
          <a:r>
            <a:rPr kumimoji="1" lang="en-US" altLang="ja-JP" sz="1100">
              <a:solidFill>
                <a:schemeClr val="dk1"/>
              </a:solidFill>
              <a:effectLst/>
              <a:latin typeface="+mn-lt"/>
              <a:ea typeface="+mn-ea"/>
              <a:cs typeface="+mn-cs"/>
            </a:rPr>
            <a:t>158,129</a:t>
          </a:r>
          <a:r>
            <a:rPr kumimoji="1" lang="ja-JP" altLang="ja-JP" sz="1100">
              <a:solidFill>
                <a:schemeClr val="dk1"/>
              </a:solidFill>
              <a:effectLst/>
              <a:latin typeface="+mn-lt"/>
              <a:ea typeface="+mn-ea"/>
              <a:cs typeface="+mn-cs"/>
            </a:rPr>
            <a:t>千円減額となり前年度から</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％増加の</a:t>
          </a:r>
          <a:r>
            <a:rPr kumimoji="1" lang="en-US" altLang="ja-JP" sz="1100">
              <a:solidFill>
                <a:schemeClr val="dk1"/>
              </a:solidFill>
              <a:effectLst/>
              <a:latin typeface="+mn-lt"/>
              <a:ea typeface="+mn-ea"/>
              <a:cs typeface="+mn-cs"/>
            </a:rPr>
            <a:t>7.5</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類似団体内平均値は下回っていることから、引き続き財政状況を考慮した計画的な地方債の発行、対象事業の精査等により実質公債費比率の抑制に努める。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46</xdr:row>
      <xdr:rowOff>3175</xdr:rowOff>
    </xdr:from>
    <xdr:to>
      <xdr:col>85</xdr:col>
      <xdr:colOff>95250</xdr:colOff>
      <xdr:row>46</xdr:row>
      <xdr:rowOff>3175</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45</xdr:row>
      <xdr:rowOff>32402</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85725</xdr:rowOff>
    </xdr:from>
    <xdr:to>
      <xdr:col>85</xdr:col>
      <xdr:colOff>95250</xdr:colOff>
      <xdr:row>42</xdr:row>
      <xdr:rowOff>85725</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114952</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168275</xdr:rowOff>
    </xdr:from>
    <xdr:to>
      <xdr:col>85</xdr:col>
      <xdr:colOff>95250</xdr:colOff>
      <xdr:row>38</xdr:row>
      <xdr:rowOff>168275</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26052</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79375</xdr:rowOff>
    </xdr:from>
    <xdr:to>
      <xdr:col>85</xdr:col>
      <xdr:colOff>95250</xdr:colOff>
      <xdr:row>35</xdr:row>
      <xdr:rowOff>79375</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108602</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5" name="公債費負担の状況グラフ枠">
          <a:extLst>
            <a:ext uri="{FF2B5EF4-FFF2-40B4-BE49-F238E27FC236}">
              <a16:creationId xmlns:a16="http://schemas.microsoft.com/office/drawing/2014/main" id="{00000000-0008-0000-0300-00008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78846</xdr:rowOff>
    </xdr:from>
    <xdr:to>
      <xdr:col>81</xdr:col>
      <xdr:colOff>44450</xdr:colOff>
      <xdr:row>44</xdr:row>
      <xdr:rowOff>155046</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7018000" y="6251046"/>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127123</xdr:rowOff>
    </xdr:from>
    <xdr:ext cx="762000" cy="259045"/>
    <xdr:sp macro="" textlink="">
      <xdr:nvSpPr>
        <xdr:cNvPr id="387" name="公債費負担の状況最小値テキスト">
          <a:extLst>
            <a:ext uri="{FF2B5EF4-FFF2-40B4-BE49-F238E27FC236}">
              <a16:creationId xmlns:a16="http://schemas.microsoft.com/office/drawing/2014/main" id="{00000000-0008-0000-0300-000083010000}"/>
            </a:ext>
          </a:extLst>
        </xdr:cNvPr>
        <xdr:cNvSpPr txBox="1"/>
      </xdr:nvSpPr>
      <xdr:spPr>
        <a:xfrm>
          <a:off x="17106900" y="7670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155046</xdr:rowOff>
    </xdr:from>
    <xdr:to>
      <xdr:col>81</xdr:col>
      <xdr:colOff>133350</xdr:colOff>
      <xdr:row>44</xdr:row>
      <xdr:rowOff>155046</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6929100" y="7698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165223</xdr:rowOff>
    </xdr:from>
    <xdr:ext cx="762000" cy="259045"/>
    <xdr:sp macro="" textlink="">
      <xdr:nvSpPr>
        <xdr:cNvPr id="389" name="公債費負担の状況最大値テキスト">
          <a:extLst>
            <a:ext uri="{FF2B5EF4-FFF2-40B4-BE49-F238E27FC236}">
              <a16:creationId xmlns:a16="http://schemas.microsoft.com/office/drawing/2014/main" id="{00000000-0008-0000-0300-000085010000}"/>
            </a:ext>
          </a:extLst>
        </xdr:cNvPr>
        <xdr:cNvSpPr txBox="1"/>
      </xdr:nvSpPr>
      <xdr:spPr>
        <a:xfrm>
          <a:off x="17106900" y="5994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78846</xdr:rowOff>
    </xdr:from>
    <xdr:to>
      <xdr:col>81</xdr:col>
      <xdr:colOff>133350</xdr:colOff>
      <xdr:row>36</xdr:row>
      <xdr:rowOff>78846</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6929100" y="6251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137583</xdr:rowOff>
    </xdr:from>
    <xdr:to>
      <xdr:col>81</xdr:col>
      <xdr:colOff>44450</xdr:colOff>
      <xdr:row>39</xdr:row>
      <xdr:rowOff>147638</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6179800" y="6824133"/>
          <a:ext cx="838200" cy="10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159402</xdr:rowOff>
    </xdr:from>
    <xdr:ext cx="762000" cy="259045"/>
    <xdr:sp macro="" textlink="">
      <xdr:nvSpPr>
        <xdr:cNvPr id="392" name="公債費負担の状況平均値テキスト">
          <a:extLst>
            <a:ext uri="{FF2B5EF4-FFF2-40B4-BE49-F238E27FC236}">
              <a16:creationId xmlns:a16="http://schemas.microsoft.com/office/drawing/2014/main" id="{00000000-0008-0000-0300-000088010000}"/>
            </a:ext>
          </a:extLst>
        </xdr:cNvPr>
        <xdr:cNvSpPr txBox="1"/>
      </xdr:nvSpPr>
      <xdr:spPr>
        <a:xfrm>
          <a:off x="17106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15875</xdr:rowOff>
    </xdr:from>
    <xdr:to>
      <xdr:col>81</xdr:col>
      <xdr:colOff>95250</xdr:colOff>
      <xdr:row>40</xdr:row>
      <xdr:rowOff>117475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6967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137583</xdr:rowOff>
    </xdr:from>
    <xdr:to>
      <xdr:col>77</xdr:col>
      <xdr:colOff>44450</xdr:colOff>
      <xdr:row>39</xdr:row>
      <xdr:rowOff>137583</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5290800" y="68241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167217</xdr:rowOff>
    </xdr:from>
    <xdr:to>
      <xdr:col>77</xdr:col>
      <xdr:colOff>95250</xdr:colOff>
      <xdr:row>40</xdr:row>
      <xdr:rowOff>97367</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6129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82144</xdr:rowOff>
    </xdr:from>
    <xdr:ext cx="7366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798800" y="6940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117475</xdr:rowOff>
    </xdr:from>
    <xdr:to>
      <xdr:col>72</xdr:col>
      <xdr:colOff>203200</xdr:colOff>
      <xdr:row>39</xdr:row>
      <xdr:rowOff>137583</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a:off x="14401800" y="68040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137054</xdr:rowOff>
    </xdr:from>
    <xdr:to>
      <xdr:col>73</xdr:col>
      <xdr:colOff>44450</xdr:colOff>
      <xdr:row>40</xdr:row>
      <xdr:rowOff>67204</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5240000" y="682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51981</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690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87313</xdr:rowOff>
    </xdr:from>
    <xdr:to>
      <xdr:col>68</xdr:col>
      <xdr:colOff>152400</xdr:colOff>
      <xdr:row>39</xdr:row>
      <xdr:rowOff>117475</xdr:rowOff>
    </xdr:to>
    <xdr:cxnSp macro="">
      <xdr:nvCxnSpPr>
        <xdr:cNvPr id="400" name="直線コネクタ 399">
          <a:extLst>
            <a:ext uri="{FF2B5EF4-FFF2-40B4-BE49-F238E27FC236}">
              <a16:creationId xmlns:a16="http://schemas.microsoft.com/office/drawing/2014/main" id="{00000000-0008-0000-0300-000090010000}"/>
            </a:ext>
          </a:extLst>
        </xdr:cNvPr>
        <xdr:cNvCxnSpPr/>
      </xdr:nvCxnSpPr>
      <xdr:spPr>
        <a:xfrm>
          <a:off x="13512800" y="6773863"/>
          <a:ext cx="889000" cy="3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116946</xdr:rowOff>
    </xdr:from>
    <xdr:to>
      <xdr:col>68</xdr:col>
      <xdr:colOff>203200</xdr:colOff>
      <xdr:row>40</xdr:row>
      <xdr:rowOff>47096</xdr:rowOff>
    </xdr:to>
    <xdr:sp macro="" textlink="">
      <xdr:nvSpPr>
        <xdr:cNvPr id="401" name="フローチャート: 判断 400">
          <a:extLst>
            <a:ext uri="{FF2B5EF4-FFF2-40B4-BE49-F238E27FC236}">
              <a16:creationId xmlns:a16="http://schemas.microsoft.com/office/drawing/2014/main" id="{00000000-0008-0000-0300-000091010000}"/>
            </a:ext>
          </a:extLst>
        </xdr:cNvPr>
        <xdr:cNvSpPr/>
      </xdr:nvSpPr>
      <xdr:spPr>
        <a:xfrm>
          <a:off x="14351000" y="680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31873</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6889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137054</xdr:rowOff>
    </xdr:from>
    <xdr:to>
      <xdr:col>64</xdr:col>
      <xdr:colOff>152400</xdr:colOff>
      <xdr:row>40</xdr:row>
      <xdr:rowOff>67204</xdr:rowOff>
    </xdr:to>
    <xdr:sp macro="" textlink="">
      <xdr:nvSpPr>
        <xdr:cNvPr id="403" name="フローチャート: 判断 402">
          <a:extLst>
            <a:ext uri="{FF2B5EF4-FFF2-40B4-BE49-F238E27FC236}">
              <a16:creationId xmlns:a16="http://schemas.microsoft.com/office/drawing/2014/main" id="{00000000-0008-0000-0300-000093010000}"/>
            </a:ext>
          </a:extLst>
        </xdr:cNvPr>
        <xdr:cNvSpPr/>
      </xdr:nvSpPr>
      <xdr:spPr>
        <a:xfrm>
          <a:off x="13462000" y="682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51981</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6909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96838</xdr:rowOff>
    </xdr:from>
    <xdr:to>
      <xdr:col>81</xdr:col>
      <xdr:colOff>95250</xdr:colOff>
      <xdr:row>40</xdr:row>
      <xdr:rowOff>26988</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6967200" y="6783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113365</xdr:rowOff>
    </xdr:from>
    <xdr:ext cx="762000" cy="259045"/>
    <xdr:sp macro="" textlink="">
      <xdr:nvSpPr>
        <xdr:cNvPr id="411" name="公債費負担の状況該当値テキスト">
          <a:extLst>
            <a:ext uri="{FF2B5EF4-FFF2-40B4-BE49-F238E27FC236}">
              <a16:creationId xmlns:a16="http://schemas.microsoft.com/office/drawing/2014/main" id="{00000000-0008-0000-0300-00009B010000}"/>
            </a:ext>
          </a:extLst>
        </xdr:cNvPr>
        <xdr:cNvSpPr txBox="1"/>
      </xdr:nvSpPr>
      <xdr:spPr>
        <a:xfrm>
          <a:off x="17106900" y="662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86783</xdr:rowOff>
    </xdr:from>
    <xdr:to>
      <xdr:col>77</xdr:col>
      <xdr:colOff>95250</xdr:colOff>
      <xdr:row>40</xdr:row>
      <xdr:rowOff>16933</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6129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86783</xdr:rowOff>
    </xdr:from>
    <xdr:to>
      <xdr:col>73</xdr:col>
      <xdr:colOff>44450</xdr:colOff>
      <xdr:row>40</xdr:row>
      <xdr:rowOff>16933</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52400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66675</xdr:rowOff>
    </xdr:from>
    <xdr:to>
      <xdr:col>68</xdr:col>
      <xdr:colOff>203200</xdr:colOff>
      <xdr:row>39</xdr:row>
      <xdr:rowOff>168275</xdr:rowOff>
    </xdr:to>
    <xdr:sp macro="" textlink="">
      <xdr:nvSpPr>
        <xdr:cNvPr id="416" name="楕円 415">
          <a:extLst>
            <a:ext uri="{FF2B5EF4-FFF2-40B4-BE49-F238E27FC236}">
              <a16:creationId xmlns:a16="http://schemas.microsoft.com/office/drawing/2014/main" id="{00000000-0008-0000-0300-0000A0010000}"/>
            </a:ext>
          </a:extLst>
        </xdr:cNvPr>
        <xdr:cNvSpPr/>
      </xdr:nvSpPr>
      <xdr:spPr>
        <a:xfrm>
          <a:off x="14351000" y="675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7002</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4020800" y="652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36513</xdr:rowOff>
    </xdr:from>
    <xdr:to>
      <xdr:col>64</xdr:col>
      <xdr:colOff>152400</xdr:colOff>
      <xdr:row>39</xdr:row>
      <xdr:rowOff>138113</xdr:rowOff>
    </xdr:to>
    <xdr:sp macro="" textlink="">
      <xdr:nvSpPr>
        <xdr:cNvPr id="418" name="楕円 417">
          <a:extLst>
            <a:ext uri="{FF2B5EF4-FFF2-40B4-BE49-F238E27FC236}">
              <a16:creationId xmlns:a16="http://schemas.microsoft.com/office/drawing/2014/main" id="{00000000-0008-0000-0300-0000A2010000}"/>
            </a:ext>
          </a:extLst>
        </xdr:cNvPr>
        <xdr:cNvSpPr/>
      </xdr:nvSpPr>
      <xdr:spPr>
        <a:xfrm>
          <a:off x="13462000" y="672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148290</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3131800" y="649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9" name="正方形/長方形 428">
          <a:extLst>
            <a:ext uri="{FF2B5EF4-FFF2-40B4-BE49-F238E27FC236}">
              <a16:creationId xmlns:a16="http://schemas.microsoft.com/office/drawing/2014/main" id="{00000000-0008-0000-0300-0000A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30" name="正方形/長方形 429">
          <a:extLst>
            <a:ext uri="{FF2B5EF4-FFF2-40B4-BE49-F238E27FC236}">
              <a16:creationId xmlns:a16="http://schemas.microsoft.com/office/drawing/2014/main" id="{00000000-0008-0000-0300-0000A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31" name="正方形/長方形 430">
          <a:extLst>
            <a:ext uri="{FF2B5EF4-FFF2-40B4-BE49-F238E27FC236}">
              <a16:creationId xmlns:a16="http://schemas.microsoft.com/office/drawing/2014/main" id="{00000000-0008-0000-0300-0000A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将来負担比率は、</a:t>
          </a:r>
          <a:r>
            <a:rPr lang="ja-JP" altLang="ja-JP" sz="1100">
              <a:solidFill>
                <a:schemeClr val="dk1"/>
              </a:solidFill>
              <a:effectLst/>
              <a:latin typeface="+mn-lt"/>
              <a:ea typeface="+mn-ea"/>
              <a:cs typeface="+mn-cs"/>
            </a:rPr>
            <a:t>東金九十九里地域医療センターの負債額等負担見込額の減等により、</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11.5</a:t>
          </a:r>
          <a:r>
            <a:rPr kumimoji="1" lang="ja-JP" altLang="ja-JP" sz="1100">
              <a:solidFill>
                <a:schemeClr val="dk1"/>
              </a:solidFill>
              <a:effectLst/>
              <a:latin typeface="+mn-lt"/>
              <a:ea typeface="+mn-ea"/>
              <a:cs typeface="+mn-cs"/>
            </a:rPr>
            <a:t>ポイントと改善した。</a:t>
          </a:r>
          <a:endParaRPr lang="ja-JP" altLang="ja-JP" sz="1400">
            <a:effectLst/>
          </a:endParaRPr>
        </a:p>
        <a:p>
          <a:r>
            <a:rPr kumimoji="1" lang="ja-JP" altLang="ja-JP" sz="1100">
              <a:solidFill>
                <a:schemeClr val="dk1"/>
              </a:solidFill>
              <a:effectLst/>
              <a:latin typeface="+mn-lt"/>
              <a:ea typeface="+mn-ea"/>
              <a:cs typeface="+mn-cs"/>
            </a:rPr>
            <a:t>　引き続き財政状況を考慮した計画的な地方債の発行、対象事業の精査等により将来負担比率の抑制に努める。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9" name="将来負担の状況グラフ枠">
          <a:extLst>
            <a:ext uri="{FF2B5EF4-FFF2-40B4-BE49-F238E27FC236}">
              <a16:creationId xmlns:a16="http://schemas.microsoft.com/office/drawing/2014/main" id="{00000000-0008-0000-0300-0000C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45176</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7018000" y="2313214"/>
          <a:ext cx="0" cy="16753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17253</xdr:rowOff>
    </xdr:from>
    <xdr:ext cx="762000" cy="259045"/>
    <xdr:sp macro="" textlink="">
      <xdr:nvSpPr>
        <xdr:cNvPr id="451" name="将来負担の状況最小値テキスト">
          <a:extLst>
            <a:ext uri="{FF2B5EF4-FFF2-40B4-BE49-F238E27FC236}">
              <a16:creationId xmlns:a16="http://schemas.microsoft.com/office/drawing/2014/main" id="{00000000-0008-0000-0300-0000C3010000}"/>
            </a:ext>
          </a:extLst>
        </xdr:cNvPr>
        <xdr:cNvSpPr txBox="1"/>
      </xdr:nvSpPr>
      <xdr:spPr>
        <a:xfrm>
          <a:off x="17106900" y="396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45176</xdr:rowOff>
    </xdr:from>
    <xdr:to>
      <xdr:col>81</xdr:col>
      <xdr:colOff>133350</xdr:colOff>
      <xdr:row>23</xdr:row>
      <xdr:rowOff>45176</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6929100" y="398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53" name="将来負担の状況最大値テキスト">
          <a:extLst>
            <a:ext uri="{FF2B5EF4-FFF2-40B4-BE49-F238E27FC236}">
              <a16:creationId xmlns:a16="http://schemas.microsoft.com/office/drawing/2014/main" id="{00000000-0008-0000-0300-0000C5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45055</xdr:rowOff>
    </xdr:from>
    <xdr:to>
      <xdr:col>77</xdr:col>
      <xdr:colOff>44450</xdr:colOff>
      <xdr:row>17</xdr:row>
      <xdr:rowOff>55819</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5290800" y="2445355"/>
          <a:ext cx="889000" cy="52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6" name="将来負担の状況平均値テキスト">
          <a:extLst>
            <a:ext uri="{FF2B5EF4-FFF2-40B4-BE49-F238E27FC236}">
              <a16:creationId xmlns:a16="http://schemas.microsoft.com/office/drawing/2014/main" id="{00000000-0008-0000-0300-0000C8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17</xdr:row>
      <xdr:rowOff>55819</xdr:rowOff>
    </xdr:from>
    <xdr:to>
      <xdr:col>72</xdr:col>
      <xdr:colOff>203200</xdr:colOff>
      <xdr:row>18</xdr:row>
      <xdr:rowOff>136011</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4401800" y="2970469"/>
          <a:ext cx="889000" cy="25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131233</xdr:rowOff>
    </xdr:from>
    <xdr:to>
      <xdr:col>77</xdr:col>
      <xdr:colOff>95250</xdr:colOff>
      <xdr:row>14</xdr:row>
      <xdr:rowOff>61383</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61290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71560</xdr:rowOff>
    </xdr:from>
    <xdr:ext cx="7366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798800" y="2128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169575</xdr:rowOff>
    </xdr:from>
    <xdr:to>
      <xdr:col>68</xdr:col>
      <xdr:colOff>152400</xdr:colOff>
      <xdr:row>18</xdr:row>
      <xdr:rowOff>136011</xdr:rowOff>
    </xdr:to>
    <xdr:cxnSp macro="">
      <xdr:nvCxnSpPr>
        <xdr:cNvPr id="461" name="直線コネクタ 460">
          <a:extLst>
            <a:ext uri="{FF2B5EF4-FFF2-40B4-BE49-F238E27FC236}">
              <a16:creationId xmlns:a16="http://schemas.microsoft.com/office/drawing/2014/main" id="{00000000-0008-0000-0300-0000CD010000}"/>
            </a:ext>
          </a:extLst>
        </xdr:cNvPr>
        <xdr:cNvCxnSpPr/>
      </xdr:nvCxnSpPr>
      <xdr:spPr>
        <a:xfrm>
          <a:off x="13512800" y="3084225"/>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19534</xdr:rowOff>
    </xdr:from>
    <xdr:to>
      <xdr:col>73</xdr:col>
      <xdr:colOff>44450</xdr:colOff>
      <xdr:row>14</xdr:row>
      <xdr:rowOff>121134</xdr:rowOff>
    </xdr:to>
    <xdr:sp macro="" textlink="">
      <xdr:nvSpPr>
        <xdr:cNvPr id="462" name="フローチャート: 判断 461">
          <a:extLst>
            <a:ext uri="{FF2B5EF4-FFF2-40B4-BE49-F238E27FC236}">
              <a16:creationId xmlns:a16="http://schemas.microsoft.com/office/drawing/2014/main" id="{00000000-0008-0000-0300-0000CE010000}"/>
            </a:ext>
          </a:extLst>
        </xdr:cNvPr>
        <xdr:cNvSpPr/>
      </xdr:nvSpPr>
      <xdr:spPr>
        <a:xfrm>
          <a:off x="15240000" y="241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131311</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2188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108010</xdr:rowOff>
    </xdr:from>
    <xdr:to>
      <xdr:col>68</xdr:col>
      <xdr:colOff>203200</xdr:colOff>
      <xdr:row>15</xdr:row>
      <xdr:rowOff>38160</xdr:rowOff>
    </xdr:to>
    <xdr:sp macro="" textlink="">
      <xdr:nvSpPr>
        <xdr:cNvPr id="464" name="フローチャート: 判断 463">
          <a:extLst>
            <a:ext uri="{FF2B5EF4-FFF2-40B4-BE49-F238E27FC236}">
              <a16:creationId xmlns:a16="http://schemas.microsoft.com/office/drawing/2014/main" id="{00000000-0008-0000-0300-0000D0010000}"/>
            </a:ext>
          </a:extLst>
        </xdr:cNvPr>
        <xdr:cNvSpPr/>
      </xdr:nvSpPr>
      <xdr:spPr>
        <a:xfrm>
          <a:off x="14351000" y="250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48337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27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97669</xdr:rowOff>
    </xdr:from>
    <xdr:to>
      <xdr:col>64</xdr:col>
      <xdr:colOff>152400</xdr:colOff>
      <xdr:row>15</xdr:row>
      <xdr:rowOff>27819</xdr:rowOff>
    </xdr:to>
    <xdr:sp macro="" textlink="">
      <xdr:nvSpPr>
        <xdr:cNvPr id="466" name="フローチャート: 判断 465">
          <a:extLst>
            <a:ext uri="{FF2B5EF4-FFF2-40B4-BE49-F238E27FC236}">
              <a16:creationId xmlns:a16="http://schemas.microsoft.com/office/drawing/2014/main" id="{00000000-0008-0000-0300-0000D2010000}"/>
            </a:ext>
          </a:extLst>
        </xdr:cNvPr>
        <xdr:cNvSpPr/>
      </xdr:nvSpPr>
      <xdr:spPr>
        <a:xfrm>
          <a:off x="13462000" y="24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37996</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266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165705</xdr:rowOff>
    </xdr:from>
    <xdr:to>
      <xdr:col>77</xdr:col>
      <xdr:colOff>95250</xdr:colOff>
      <xdr:row>14</xdr:row>
      <xdr:rowOff>95855</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6129000" y="239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80632</xdr:rowOff>
    </xdr:from>
    <xdr:ext cx="7366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5798800" y="24809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5019</xdr:rowOff>
    </xdr:from>
    <xdr:to>
      <xdr:col>73</xdr:col>
      <xdr:colOff>44450</xdr:colOff>
      <xdr:row>17</xdr:row>
      <xdr:rowOff>106619</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5240000" y="29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91396</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4909800" y="300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85211</xdr:rowOff>
    </xdr:from>
    <xdr:to>
      <xdr:col>68</xdr:col>
      <xdr:colOff>203200</xdr:colOff>
      <xdr:row>19</xdr:row>
      <xdr:rowOff>15361</xdr:rowOff>
    </xdr:to>
    <xdr:sp macro="" textlink="">
      <xdr:nvSpPr>
        <xdr:cNvPr id="477" name="楕円 476">
          <a:extLst>
            <a:ext uri="{FF2B5EF4-FFF2-40B4-BE49-F238E27FC236}">
              <a16:creationId xmlns:a16="http://schemas.microsoft.com/office/drawing/2014/main" id="{00000000-0008-0000-0300-0000DD010000}"/>
            </a:ext>
          </a:extLst>
        </xdr:cNvPr>
        <xdr:cNvSpPr/>
      </xdr:nvSpPr>
      <xdr:spPr>
        <a:xfrm>
          <a:off x="14351000" y="317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138</xdr:rowOff>
    </xdr:from>
    <xdr:ext cx="762000" cy="259045"/>
    <xdr:sp macro="" textlink="">
      <xdr:nvSpPr>
        <xdr:cNvPr id="478" name="テキスト ボックス 477">
          <a:extLst>
            <a:ext uri="{FF2B5EF4-FFF2-40B4-BE49-F238E27FC236}">
              <a16:creationId xmlns:a16="http://schemas.microsoft.com/office/drawing/2014/main" id="{00000000-0008-0000-0300-0000DE010000}"/>
            </a:ext>
          </a:extLst>
        </xdr:cNvPr>
        <xdr:cNvSpPr txBox="1"/>
      </xdr:nvSpPr>
      <xdr:spPr>
        <a:xfrm>
          <a:off x="14020800" y="3257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118775</xdr:rowOff>
    </xdr:from>
    <xdr:to>
      <xdr:col>64</xdr:col>
      <xdr:colOff>152400</xdr:colOff>
      <xdr:row>18</xdr:row>
      <xdr:rowOff>48925</xdr:rowOff>
    </xdr:to>
    <xdr:sp macro="" textlink="">
      <xdr:nvSpPr>
        <xdr:cNvPr id="479" name="楕円 478">
          <a:extLst>
            <a:ext uri="{FF2B5EF4-FFF2-40B4-BE49-F238E27FC236}">
              <a16:creationId xmlns:a16="http://schemas.microsoft.com/office/drawing/2014/main" id="{00000000-0008-0000-0300-0000DF010000}"/>
            </a:ext>
          </a:extLst>
        </xdr:cNvPr>
        <xdr:cNvSpPr/>
      </xdr:nvSpPr>
      <xdr:spPr>
        <a:xfrm>
          <a:off x="13462000" y="303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33702</xdr:rowOff>
    </xdr:from>
    <xdr:ext cx="762000" cy="259045"/>
    <xdr:sp macro="" textlink="">
      <xdr:nvSpPr>
        <xdr:cNvPr id="480" name="テキスト ボックス 479">
          <a:extLst>
            <a:ext uri="{FF2B5EF4-FFF2-40B4-BE49-F238E27FC236}">
              <a16:creationId xmlns:a16="http://schemas.microsoft.com/office/drawing/2014/main" id="{00000000-0008-0000-0300-0000E0010000}"/>
            </a:ext>
          </a:extLst>
        </xdr:cNvPr>
        <xdr:cNvSpPr txBox="1"/>
      </xdr:nvSpPr>
      <xdr:spPr>
        <a:xfrm>
          <a:off x="13131800" y="3119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千葉県九十九里町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14,625
14,261
24.44
7,259,556
6,825,640
429,873
4,179,592
6,887,378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人件費に係る経常収支比率は、前年度比</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ポイント上昇し、類似団体内平均値を上回る結果となった。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減少した主な要因は、経常一般財源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分母</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が増加したことが挙げられる。</a:t>
          </a:r>
          <a:endParaRPr lang="ja-JP" altLang="ja-JP" sz="1400">
            <a:effectLst/>
          </a:endParaRPr>
        </a:p>
        <a:p>
          <a:r>
            <a:rPr kumimoji="1" lang="ja-JP" altLang="ja-JP" sz="1100">
              <a:solidFill>
                <a:schemeClr val="dk1"/>
              </a:solidFill>
              <a:effectLst/>
              <a:latin typeface="+mn-lt"/>
              <a:ea typeface="+mn-ea"/>
              <a:cs typeface="+mn-cs"/>
            </a:rPr>
            <a:t>　これまでも効率的な人員配置を実施することで、退職者に対する新規採用職員の抑制を図ってきたが、引き続き団体規模に見合った人件費水準を維持し、住民サービスの質を低下させることなく効率的な行政運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62230</xdr:rowOff>
    </xdr:from>
    <xdr:to>
      <xdr:col>24</xdr:col>
      <xdr:colOff>25400</xdr:colOff>
      <xdr:row>40</xdr:row>
      <xdr:rowOff>96520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2008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68597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96520</xdr:rowOff>
    </xdr:from>
    <xdr:to>
      <xdr:col>24</xdr:col>
      <xdr:colOff>114300</xdr:colOff>
      <xdr:row>40</xdr:row>
      <xdr:rowOff>96520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148607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63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62230</xdr:rowOff>
    </xdr:from>
    <xdr:to>
      <xdr:col>24</xdr:col>
      <xdr:colOff>114300</xdr:colOff>
      <xdr:row>33</xdr:row>
      <xdr:rowOff>62230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2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111760</xdr:rowOff>
    </xdr:from>
    <xdr:to>
      <xdr:col>24</xdr:col>
      <xdr:colOff>25400</xdr:colOff>
      <xdr:row>37</xdr:row>
      <xdr:rowOff>100330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8396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111760</xdr:rowOff>
    </xdr:from>
    <xdr:to>
      <xdr:col>19</xdr:col>
      <xdr:colOff>187325</xdr:colOff>
      <xdr:row>36</xdr:row>
      <xdr:rowOff>149860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839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149860</xdr:rowOff>
    </xdr:from>
    <xdr:to>
      <xdr:col>15</xdr:col>
      <xdr:colOff>98425</xdr:colOff>
      <xdr:row>37</xdr:row>
      <xdr:rowOff>69850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220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87630</xdr:rowOff>
    </xdr:from>
    <xdr:to>
      <xdr:col>15</xdr:col>
      <xdr:colOff>149225</xdr:colOff>
      <xdr:row>38</xdr:row>
      <xdr:rowOff>17780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2557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39370</xdr:rowOff>
    </xdr:from>
    <xdr:to>
      <xdr:col>11</xdr:col>
      <xdr:colOff>9525</xdr:colOff>
      <xdr:row>37</xdr:row>
      <xdr:rowOff>69850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3830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106680</xdr:rowOff>
    </xdr:from>
    <xdr:to>
      <xdr:col>11</xdr:col>
      <xdr:colOff>60325</xdr:colOff>
      <xdr:row>37</xdr:row>
      <xdr:rowOff>36830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47007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114300</xdr:rowOff>
    </xdr:from>
    <xdr:to>
      <xdr:col>6</xdr:col>
      <xdr:colOff>171450</xdr:colOff>
      <xdr:row>37</xdr:row>
      <xdr:rowOff>44450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54627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49530</xdr:rowOff>
    </xdr:from>
    <xdr:to>
      <xdr:col>24</xdr:col>
      <xdr:colOff>76200</xdr:colOff>
      <xdr:row>37</xdr:row>
      <xdr:rowOff>151130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21607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60960</xdr:rowOff>
    </xdr:from>
    <xdr:to>
      <xdr:col>20</xdr:col>
      <xdr:colOff>38100</xdr:colOff>
      <xdr:row>36</xdr:row>
      <xdr:rowOff>162560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147337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99060</xdr:rowOff>
    </xdr:from>
    <xdr:to>
      <xdr:col>15</xdr:col>
      <xdr:colOff>149225</xdr:colOff>
      <xdr:row>37</xdr:row>
      <xdr:rowOff>29210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19050</xdr:rowOff>
    </xdr:from>
    <xdr:to>
      <xdr:col>11</xdr:col>
      <xdr:colOff>60325</xdr:colOff>
      <xdr:row>37</xdr:row>
      <xdr:rowOff>120650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160020</xdr:rowOff>
    </xdr:from>
    <xdr:to>
      <xdr:col>6</xdr:col>
      <xdr:colOff>171450</xdr:colOff>
      <xdr:row>37</xdr:row>
      <xdr:rowOff>90170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74947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物件費に係る経常収支比率は、前年度比</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ポイント増加しているが、類似団体内平均値を下回る結果を維持している。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増加した主な要因は、経常一般財源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分母</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が増加したことが挙げられる。</a:t>
          </a:r>
          <a:endParaRPr lang="ja-JP" altLang="ja-JP" sz="1400">
            <a:effectLst/>
          </a:endParaRPr>
        </a:p>
        <a:p>
          <a:r>
            <a:rPr kumimoji="1" lang="ja-JP" altLang="ja-JP" sz="1100">
              <a:solidFill>
                <a:schemeClr val="dk1"/>
              </a:solidFill>
              <a:effectLst/>
              <a:latin typeface="+mn-lt"/>
              <a:ea typeface="+mn-ea"/>
              <a:cs typeface="+mn-cs"/>
            </a:rPr>
            <a:t>　今後も引き続き団体規模に見合った公共施設の規模の適正化を推進し、経常経費の削減に努める。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64135</xdr:rowOff>
    </xdr:from>
    <xdr:to>
      <xdr:col>82</xdr:col>
      <xdr:colOff>107950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29298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150512</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036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64135</xdr:rowOff>
    </xdr:from>
    <xdr:to>
      <xdr:col>82</xdr:col>
      <xdr:colOff>196850</xdr:colOff>
      <xdr:row>13</xdr:row>
      <xdr:rowOff>64135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29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155575</xdr:rowOff>
    </xdr:from>
    <xdr:to>
      <xdr:col>82</xdr:col>
      <xdr:colOff>107950</xdr:colOff>
      <xdr:row>14</xdr:row>
      <xdr:rowOff>52705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5671800" y="2384425"/>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156862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5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13335</xdr:rowOff>
    </xdr:from>
    <xdr:to>
      <xdr:col>82</xdr:col>
      <xdr:colOff>158750</xdr:colOff>
      <xdr:row>15</xdr:row>
      <xdr:rowOff>114935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155575</xdr:rowOff>
    </xdr:from>
    <xdr:to>
      <xdr:col>78</xdr:col>
      <xdr:colOff>69850</xdr:colOff>
      <xdr:row>14</xdr:row>
      <xdr:rowOff>6985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4782800" y="238442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121920</xdr:rowOff>
    </xdr:from>
    <xdr:to>
      <xdr:col>78</xdr:col>
      <xdr:colOff>120650</xdr:colOff>
      <xdr:row>15</xdr:row>
      <xdr:rowOff>52070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36847</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60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6985</xdr:rowOff>
    </xdr:from>
    <xdr:to>
      <xdr:col>73</xdr:col>
      <xdr:colOff>180975</xdr:colOff>
      <xdr:row>14</xdr:row>
      <xdr:rowOff>29845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3893800" y="24072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150495</xdr:rowOff>
    </xdr:from>
    <xdr:to>
      <xdr:col>74</xdr:col>
      <xdr:colOff>31750</xdr:colOff>
      <xdr:row>15</xdr:row>
      <xdr:rowOff>80645</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55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65422</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63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6985</xdr:rowOff>
    </xdr:from>
    <xdr:to>
      <xdr:col>69</xdr:col>
      <xdr:colOff>92075</xdr:colOff>
      <xdr:row>14</xdr:row>
      <xdr:rowOff>29845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4072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87630</xdr:rowOff>
    </xdr:from>
    <xdr:to>
      <xdr:col>69</xdr:col>
      <xdr:colOff>142875</xdr:colOff>
      <xdr:row>16</xdr:row>
      <xdr:rowOff>17780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2557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7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76200</xdr:rowOff>
    </xdr:from>
    <xdr:to>
      <xdr:col>65</xdr:col>
      <xdr:colOff>53975</xdr:colOff>
      <xdr:row>16</xdr:row>
      <xdr:rowOff>6350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64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162577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73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1905</xdr:rowOff>
    </xdr:from>
    <xdr:to>
      <xdr:col>82</xdr:col>
      <xdr:colOff>158750</xdr:colOff>
      <xdr:row>14</xdr:row>
      <xdr:rowOff>103505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40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18432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247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104775</xdr:rowOff>
    </xdr:from>
    <xdr:to>
      <xdr:col>78</xdr:col>
      <xdr:colOff>120650</xdr:colOff>
      <xdr:row>14</xdr:row>
      <xdr:rowOff>34925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3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45102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2102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127635</xdr:rowOff>
    </xdr:from>
    <xdr:to>
      <xdr:col>74</xdr:col>
      <xdr:colOff>31750</xdr:colOff>
      <xdr:row>14</xdr:row>
      <xdr:rowOff>57785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35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67962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125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150495</xdr:rowOff>
    </xdr:from>
    <xdr:to>
      <xdr:col>69</xdr:col>
      <xdr:colOff>142875</xdr:colOff>
      <xdr:row>14</xdr:row>
      <xdr:rowOff>80645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37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90822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14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127635</xdr:rowOff>
    </xdr:from>
    <xdr:to>
      <xdr:col>65</xdr:col>
      <xdr:colOff>53975</xdr:colOff>
      <xdr:row>14</xdr:row>
      <xdr:rowOff>57785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35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67962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125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扶助費に係る経常収支比率は、前年度比▲</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ポイント減少しているが、類似団体内平均値を下回る結果を維持している。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減少の主な要因は、扶助費に係る単独事業の対象者の減に伴い、経常一般財源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分母</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が減少したことが挙げられる。</a:t>
          </a:r>
          <a:endParaRPr lang="ja-JP" altLang="ja-JP" sz="1400">
            <a:effectLst/>
          </a:endParaRPr>
        </a:p>
        <a:p>
          <a:r>
            <a:rPr kumimoji="1" lang="ja-JP" altLang="ja-JP" sz="1100">
              <a:solidFill>
                <a:schemeClr val="dk1"/>
              </a:solidFill>
              <a:effectLst/>
              <a:latin typeface="+mn-lt"/>
              <a:ea typeface="+mn-ea"/>
              <a:cs typeface="+mn-cs"/>
            </a:rPr>
            <a:t>　今後も引き続き国等の制度改正等を注視し、資格審査や給付の適正化に努め、財政の健全化を確保するため現在の水準を維持していく。</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805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99077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127000</xdr:rowOff>
    </xdr:from>
    <xdr:to>
      <xdr:col>24</xdr:col>
      <xdr:colOff>114300</xdr:colOff>
      <xdr:row>61</xdr:row>
      <xdr:rowOff>127000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127000</xdr:rowOff>
    </xdr:from>
    <xdr:to>
      <xdr:col>24</xdr:col>
      <xdr:colOff>25400</xdr:colOff>
      <xdr:row>55</xdr:row>
      <xdr:rowOff>146050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5567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146050</xdr:rowOff>
    </xdr:from>
    <xdr:to>
      <xdr:col>19</xdr:col>
      <xdr:colOff>187325</xdr:colOff>
      <xdr:row>56</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575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152400</xdr:rowOff>
    </xdr:from>
    <xdr:to>
      <xdr:col>20</xdr:col>
      <xdr:colOff>38100</xdr:colOff>
      <xdr:row>56</xdr:row>
      <xdr:rowOff>82550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67327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668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88900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61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124477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88900</xdr:rowOff>
    </xdr:from>
    <xdr:to>
      <xdr:col>11</xdr:col>
      <xdr:colOff>9525</xdr:colOff>
      <xdr:row>56</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690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19050</xdr:rowOff>
    </xdr:from>
    <xdr:to>
      <xdr:col>11</xdr:col>
      <xdr:colOff>60325</xdr:colOff>
      <xdr:row>58</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19050</xdr:rowOff>
    </xdr:from>
    <xdr:to>
      <xdr:col>6</xdr:col>
      <xdr:colOff>171450</xdr:colOff>
      <xdr:row>58</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0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92727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95250</xdr:rowOff>
    </xdr:from>
    <xdr:to>
      <xdr:col>20</xdr:col>
      <xdr:colOff>38100</xdr:colOff>
      <xdr:row>56</xdr:row>
      <xdr:rowOff>25400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その他に係る経常収支比率は、前年度比</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ポイント上昇し、類似団体内平均値を上回る結果となった。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上昇した主な要因は、経常一般財源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分母</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が増加したことが挙げられる。</a:t>
          </a:r>
          <a:endParaRPr lang="ja-JP" altLang="ja-JP" sz="1400">
            <a:effectLst/>
          </a:endParaRPr>
        </a:p>
        <a:p>
          <a:r>
            <a:rPr kumimoji="1" lang="ja-JP" altLang="ja-JP" sz="1100">
              <a:solidFill>
                <a:schemeClr val="dk1"/>
              </a:solidFill>
              <a:effectLst/>
              <a:latin typeface="+mn-lt"/>
              <a:ea typeface="+mn-ea"/>
              <a:cs typeface="+mn-cs"/>
            </a:rPr>
            <a:t>　今後も引き続き特別会計の運営の適正化を推進し、繰出金等の抑制に努める。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31750</xdr:rowOff>
    </xdr:from>
    <xdr:to>
      <xdr:col>82</xdr:col>
      <xdr:colOff>107950</xdr:colOff>
      <xdr:row>61</xdr:row>
      <xdr:rowOff>79375</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18600"/>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51452</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0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79375</xdr:rowOff>
    </xdr:from>
    <xdr:to>
      <xdr:col>82</xdr:col>
      <xdr:colOff>196850</xdr:colOff>
      <xdr:row>61</xdr:row>
      <xdr:rowOff>79375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37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118127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31750</xdr:rowOff>
    </xdr:from>
    <xdr:to>
      <xdr:col>82</xdr:col>
      <xdr:colOff>196850</xdr:colOff>
      <xdr:row>53</xdr:row>
      <xdr:rowOff>31750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88900</xdr:rowOff>
    </xdr:from>
    <xdr:to>
      <xdr:col>82</xdr:col>
      <xdr:colOff>107950</xdr:colOff>
      <xdr:row>57</xdr:row>
      <xdr:rowOff>31750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6901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83202</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512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66675</xdr:rowOff>
    </xdr:from>
    <xdr:to>
      <xdr:col>82</xdr:col>
      <xdr:colOff>158750</xdr:colOff>
      <xdr:row>56</xdr:row>
      <xdr:rowOff>168275</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667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88900</xdr:rowOff>
    </xdr:from>
    <xdr:to>
      <xdr:col>78</xdr:col>
      <xdr:colOff>69850</xdr:colOff>
      <xdr:row>57</xdr:row>
      <xdr:rowOff>117475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690100"/>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38100</xdr:rowOff>
    </xdr:from>
    <xdr:to>
      <xdr:col>78</xdr:col>
      <xdr:colOff>120650</xdr:colOff>
      <xdr:row>56</xdr:row>
      <xdr:rowOff>139700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149877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117475</xdr:rowOff>
    </xdr:from>
    <xdr:to>
      <xdr:col>73</xdr:col>
      <xdr:colOff>180975</xdr:colOff>
      <xdr:row>58</xdr:row>
      <xdr:rowOff>3175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89012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38100</xdr:rowOff>
    </xdr:from>
    <xdr:to>
      <xdr:col>74</xdr:col>
      <xdr:colOff>31750</xdr:colOff>
      <xdr:row>56</xdr:row>
      <xdr:rowOff>139700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146050</xdr:rowOff>
    </xdr:from>
    <xdr:to>
      <xdr:col>69</xdr:col>
      <xdr:colOff>92075</xdr:colOff>
      <xdr:row>58</xdr:row>
      <xdr:rowOff>3175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9187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38100</xdr:rowOff>
    </xdr:from>
    <xdr:to>
      <xdr:col>69</xdr:col>
      <xdr:colOff>142875</xdr:colOff>
      <xdr:row>57</xdr:row>
      <xdr:rowOff>139700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130827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124477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38100</xdr:rowOff>
    </xdr:from>
    <xdr:to>
      <xdr:col>78</xdr:col>
      <xdr:colOff>120650</xdr:colOff>
      <xdr:row>56</xdr:row>
      <xdr:rowOff>139700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124477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66675</xdr:rowOff>
    </xdr:from>
    <xdr:to>
      <xdr:col>74</xdr:col>
      <xdr:colOff>31750</xdr:colOff>
      <xdr:row>57</xdr:row>
      <xdr:rowOff>168275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83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153052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92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123825</xdr:rowOff>
    </xdr:from>
    <xdr:to>
      <xdr:col>69</xdr:col>
      <xdr:colOff>142875</xdr:colOff>
      <xdr:row>58</xdr:row>
      <xdr:rowOff>53975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89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38752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98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95250</xdr:rowOff>
    </xdr:from>
    <xdr:to>
      <xdr:col>65</xdr:col>
      <xdr:colOff>53975</xdr:colOff>
      <xdr:row>58</xdr:row>
      <xdr:rowOff>25400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補助費等に係る経常収支比率は、前年度比</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し、類似団体内平均値を下回る結果となった。</a:t>
          </a:r>
          <a:endParaRPr lang="ja-JP" altLang="ja-JP" sz="1400">
            <a:effectLst/>
          </a:endParaRPr>
        </a:p>
        <a:p>
          <a:r>
            <a:rPr kumimoji="1" lang="ja-JP" altLang="ja-JP" sz="1100">
              <a:solidFill>
                <a:schemeClr val="dk1"/>
              </a:solidFill>
              <a:effectLst/>
              <a:latin typeface="+mn-lt"/>
              <a:ea typeface="+mn-ea"/>
              <a:cs typeface="+mn-cs"/>
            </a:rPr>
            <a:t>　減少した主な要因は、農業振興事業の産地パワーアップ事業などの事業完了に伴い経常一般財源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分母</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が減少したことが挙げられる。</a:t>
          </a:r>
          <a:endParaRPr lang="ja-JP" altLang="ja-JP" sz="1400">
            <a:effectLst/>
          </a:endParaRPr>
        </a:p>
        <a:p>
          <a:r>
            <a:rPr kumimoji="1" lang="ja-JP" altLang="ja-JP" sz="1100">
              <a:solidFill>
                <a:schemeClr val="dk1"/>
              </a:solidFill>
              <a:effectLst/>
              <a:latin typeface="+mn-lt"/>
              <a:ea typeface="+mn-ea"/>
              <a:cs typeface="+mn-cs"/>
            </a:rPr>
            <a:t>　各組合に対しては構成団体連名により負担金等の抑制に係る申し入れを行っているが、今後も負担金等の適正化の推進に努める。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81280</xdr:rowOff>
    </xdr:from>
    <xdr:to>
      <xdr:col>82</xdr:col>
      <xdr:colOff>107950</xdr:colOff>
      <xdr:row>40</xdr:row>
      <xdr:rowOff>35560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5676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7637</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35560</xdr:rowOff>
    </xdr:from>
    <xdr:to>
      <xdr:col>82</xdr:col>
      <xdr:colOff>196850</xdr:colOff>
      <xdr:row>40</xdr:row>
      <xdr:rowOff>35560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167657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81280</xdr:rowOff>
    </xdr:from>
    <xdr:to>
      <xdr:col>82</xdr:col>
      <xdr:colOff>196850</xdr:colOff>
      <xdr:row>32</xdr:row>
      <xdr:rowOff>81280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39370</xdr:rowOff>
    </xdr:from>
    <xdr:to>
      <xdr:col>82</xdr:col>
      <xdr:colOff>107950</xdr:colOff>
      <xdr:row>35</xdr:row>
      <xdr:rowOff>69850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5671800" y="60401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170197</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5999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26670</xdr:rowOff>
    </xdr:from>
    <xdr:to>
      <xdr:col>82</xdr:col>
      <xdr:colOff>158750</xdr:colOff>
      <xdr:row>35</xdr:row>
      <xdr:rowOff>128270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62230</xdr:rowOff>
    </xdr:from>
    <xdr:to>
      <xdr:col>78</xdr:col>
      <xdr:colOff>69850</xdr:colOff>
      <xdr:row>35</xdr:row>
      <xdr:rowOff>69850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4782800" y="6062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144780</xdr:rowOff>
    </xdr:from>
    <xdr:to>
      <xdr:col>78</xdr:col>
      <xdr:colOff>120650</xdr:colOff>
      <xdr:row>35</xdr:row>
      <xdr:rowOff>74930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597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85107</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74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62230</xdr:rowOff>
    </xdr:from>
    <xdr:to>
      <xdr:col>73</xdr:col>
      <xdr:colOff>180975</xdr:colOff>
      <xdr:row>35</xdr:row>
      <xdr:rowOff>146050</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0629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26670</xdr:rowOff>
    </xdr:from>
    <xdr:to>
      <xdr:col>74</xdr:col>
      <xdr:colOff>31750</xdr:colOff>
      <xdr:row>35</xdr:row>
      <xdr:rowOff>128270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02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113047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11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115570</xdr:rowOff>
    </xdr:from>
    <xdr:to>
      <xdr:col>69</xdr:col>
      <xdr:colOff>92075</xdr:colOff>
      <xdr:row>35</xdr:row>
      <xdr:rowOff>146050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61163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106680</xdr:rowOff>
    </xdr:from>
    <xdr:to>
      <xdr:col>69</xdr:col>
      <xdr:colOff>142875</xdr:colOff>
      <xdr:row>35</xdr:row>
      <xdr:rowOff>36830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59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47007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70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60960</xdr:rowOff>
    </xdr:from>
    <xdr:to>
      <xdr:col>65</xdr:col>
      <xdr:colOff>53975</xdr:colOff>
      <xdr:row>34</xdr:row>
      <xdr:rowOff>162560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1287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160020</xdr:rowOff>
    </xdr:from>
    <xdr:to>
      <xdr:col>82</xdr:col>
      <xdr:colOff>158750</xdr:colOff>
      <xdr:row>35</xdr:row>
      <xdr:rowOff>90170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5097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19050</xdr:rowOff>
    </xdr:from>
    <xdr:to>
      <xdr:col>78</xdr:col>
      <xdr:colOff>120650</xdr:colOff>
      <xdr:row>35</xdr:row>
      <xdr:rowOff>120650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105427</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10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11430</xdr:rowOff>
    </xdr:from>
    <xdr:to>
      <xdr:col>74</xdr:col>
      <xdr:colOff>31750</xdr:colOff>
      <xdr:row>35</xdr:row>
      <xdr:rowOff>113030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123207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578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95250</xdr:rowOff>
    </xdr:from>
    <xdr:to>
      <xdr:col>69</xdr:col>
      <xdr:colOff>142875</xdr:colOff>
      <xdr:row>36</xdr:row>
      <xdr:rowOff>25400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10177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64770</xdr:rowOff>
    </xdr:from>
    <xdr:to>
      <xdr:col>65</xdr:col>
      <xdr:colOff>53975</xdr:colOff>
      <xdr:row>35</xdr:row>
      <xdr:rowOff>166370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151147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公債費に係る経常収支比率は、前年度比</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ポイント増加したが、類似団体内平均値を下回る結果を維持している。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増加した主な要因は、経常一般財源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分母</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が増加したことが挙げられる。</a:t>
          </a:r>
          <a:endParaRPr lang="ja-JP" altLang="ja-JP" sz="1400">
            <a:effectLst/>
          </a:endParaRPr>
        </a:p>
        <a:p>
          <a:r>
            <a:rPr kumimoji="1" lang="ja-JP" altLang="ja-JP" sz="1100">
              <a:solidFill>
                <a:schemeClr val="dk1"/>
              </a:solidFill>
              <a:effectLst/>
              <a:latin typeface="+mn-lt"/>
              <a:ea typeface="+mn-ea"/>
              <a:cs typeface="+mn-cs"/>
            </a:rPr>
            <a:t>　引き続き財政状況を考慮した計画的な地方債の発行、対象事業の精査等により公債費の抑制に努める。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94996</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76858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67073</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78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94996</xdr:rowOff>
    </xdr:from>
    <xdr:to>
      <xdr:col>24</xdr:col>
      <xdr:colOff>114300</xdr:colOff>
      <xdr:row>80</xdr:row>
      <xdr:rowOff>94996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10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xdr:rowOff>
    </xdr:from>
    <xdr:to>
      <xdr:col>24</xdr:col>
      <xdr:colOff>25400</xdr:colOff>
      <xdr:row>77</xdr:row>
      <xdr:rowOff>56135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987800" y="13202920"/>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167149</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197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xdr:rowOff>
    </xdr:from>
    <xdr:to>
      <xdr:col>19</xdr:col>
      <xdr:colOff>187325</xdr:colOff>
      <xdr:row>77</xdr:row>
      <xdr:rowOff>37846</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098800" y="132029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5335</xdr:rowOff>
    </xdr:from>
    <xdr:to>
      <xdr:col>20</xdr:col>
      <xdr:colOff>38100</xdr:colOff>
      <xdr:row>77</xdr:row>
      <xdr:rowOff>106935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91712</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29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37846</xdr:rowOff>
    </xdr:from>
    <xdr:to>
      <xdr:col>15</xdr:col>
      <xdr:colOff>98425</xdr:colOff>
      <xdr:row>77</xdr:row>
      <xdr:rowOff>56135</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2209800" y="132394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42418</xdr:rowOff>
    </xdr:from>
    <xdr:to>
      <xdr:col>11</xdr:col>
      <xdr:colOff>9525</xdr:colOff>
      <xdr:row>77</xdr:row>
      <xdr:rowOff>56135</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3244068"/>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109999</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21862</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3052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62247</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158496</xdr:rowOff>
    </xdr:from>
    <xdr:to>
      <xdr:col>15</xdr:col>
      <xdr:colOff>149225</xdr:colOff>
      <xdr:row>77</xdr:row>
      <xdr:rowOff>88646</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98823</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5335</xdr:rowOff>
    </xdr:from>
    <xdr:to>
      <xdr:col>11</xdr:col>
      <xdr:colOff>60325</xdr:colOff>
      <xdr:row>77</xdr:row>
      <xdr:rowOff>106935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320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117112</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163068</xdr:rowOff>
    </xdr:from>
    <xdr:to>
      <xdr:col>6</xdr:col>
      <xdr:colOff>171450</xdr:colOff>
      <xdr:row>77</xdr:row>
      <xdr:rowOff>93218</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103395</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公債費以外に係る経常収支比率は、前年度比</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ポイント増加したが、類似団体内平均値を下回る結果となった。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増加した主な要因は、経常一般財源</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分母</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が減少したことが挙げられる。</a:t>
          </a:r>
          <a:endParaRPr lang="ja-JP" altLang="ja-JP" sz="1400">
            <a:effectLst/>
          </a:endParaRPr>
        </a:p>
        <a:p>
          <a:r>
            <a:rPr kumimoji="1" lang="ja-JP" altLang="ja-JP" sz="1100">
              <a:solidFill>
                <a:schemeClr val="dk1"/>
              </a:solidFill>
              <a:effectLst/>
              <a:latin typeface="+mn-lt"/>
              <a:ea typeface="+mn-ea"/>
              <a:cs typeface="+mn-cs"/>
            </a:rPr>
            <a:t>　今後、更に事務事業の見直しを徹底し経費の節減に努めるとともに、町税の徴収体制の強化等により経常一般財源の確保に努める。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79</xdr:row>
      <xdr:rowOff>101854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6510000" y="12645136"/>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73931</xdr:rowOff>
    </xdr:from>
    <xdr:ext cx="762000" cy="259045"/>
    <xdr:sp macro="" textlink="">
      <xdr:nvSpPr>
        <xdr:cNvPr id="423" name="公債費以外最小値テキスト">
          <a:extLst>
            <a:ext uri="{FF2B5EF4-FFF2-40B4-BE49-F238E27FC236}">
              <a16:creationId xmlns:a16="http://schemas.microsoft.com/office/drawing/2014/main" id="{00000000-0008-0000-0400-0000A7010000}"/>
            </a:ext>
          </a:extLst>
        </xdr:cNvPr>
        <xdr:cNvSpPr txBox="1"/>
      </xdr:nvSpPr>
      <xdr:spPr>
        <a:xfrm>
          <a:off x="16598900" y="13618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101854</xdr:rowOff>
    </xdr:from>
    <xdr:to>
      <xdr:col>82</xdr:col>
      <xdr:colOff>196850</xdr:colOff>
      <xdr:row>79</xdr:row>
      <xdr:rowOff>101854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3646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25" name="公債費以外最大値テキスト">
          <a:extLst>
            <a:ext uri="{FF2B5EF4-FFF2-40B4-BE49-F238E27FC236}">
              <a16:creationId xmlns:a16="http://schemas.microsoft.com/office/drawing/2014/main" id="{00000000-0008-0000-0400-0000A9010000}"/>
            </a:ext>
          </a:extLst>
        </xdr:cNvPr>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14986</xdr:rowOff>
    </xdr:from>
    <xdr:to>
      <xdr:col>82</xdr:col>
      <xdr:colOff>107950</xdr:colOff>
      <xdr:row>76</xdr:row>
      <xdr:rowOff>26415</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5671800" y="12873736"/>
          <a:ext cx="838200" cy="18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2557</xdr:rowOff>
    </xdr:from>
    <xdr:ext cx="762000" cy="259045"/>
    <xdr:sp macro="" textlink="">
      <xdr:nvSpPr>
        <xdr:cNvPr id="428" name="公債費以外平均値テキスト">
          <a:extLst>
            <a:ext uri="{FF2B5EF4-FFF2-40B4-BE49-F238E27FC236}">
              <a16:creationId xmlns:a16="http://schemas.microsoft.com/office/drawing/2014/main" id="{00000000-0008-0000-0400-0000AC010000}"/>
            </a:ext>
          </a:extLst>
        </xdr:cNvPr>
        <xdr:cNvSpPr txBox="1"/>
      </xdr:nvSpPr>
      <xdr:spPr>
        <a:xfrm>
          <a:off x="16598900" y="1303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30480</xdr:rowOff>
    </xdr:from>
    <xdr:to>
      <xdr:col>82</xdr:col>
      <xdr:colOff>158750</xdr:colOff>
      <xdr:row>76</xdr:row>
      <xdr:rowOff>132080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64592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14986</xdr:rowOff>
    </xdr:from>
    <xdr:to>
      <xdr:col>78</xdr:col>
      <xdr:colOff>69850</xdr:colOff>
      <xdr:row>75</xdr:row>
      <xdr:rowOff>156718</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4782800" y="12873736"/>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87630</xdr:rowOff>
    </xdr:from>
    <xdr:to>
      <xdr:col>78</xdr:col>
      <xdr:colOff>120650</xdr:colOff>
      <xdr:row>76</xdr:row>
      <xdr:rowOff>17780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5621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2557</xdr:rowOff>
    </xdr:from>
    <xdr:ext cx="7366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5290800" y="1303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156718</xdr:rowOff>
    </xdr:from>
    <xdr:to>
      <xdr:col>73</xdr:col>
      <xdr:colOff>180975</xdr:colOff>
      <xdr:row>76</xdr:row>
      <xdr:rowOff>154432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893800" y="13015468"/>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158496</xdr:rowOff>
    </xdr:from>
    <xdr:to>
      <xdr:col>74</xdr:col>
      <xdr:colOff>31750</xdr:colOff>
      <xdr:row>77</xdr:row>
      <xdr:rowOff>88646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4732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73423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401800" y="1327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85852</xdr:rowOff>
    </xdr:from>
    <xdr:to>
      <xdr:col>69</xdr:col>
      <xdr:colOff>92075</xdr:colOff>
      <xdr:row>76</xdr:row>
      <xdr:rowOff>154432</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004800" y="1311605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132859</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512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91712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623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147065</xdr:rowOff>
    </xdr:from>
    <xdr:to>
      <xdr:col>82</xdr:col>
      <xdr:colOff>158750</xdr:colOff>
      <xdr:row>76</xdr:row>
      <xdr:rowOff>77215</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6459200" y="130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163593</xdr:rowOff>
    </xdr:from>
    <xdr:ext cx="762000" cy="259045"/>
    <xdr:sp macro="" textlink="">
      <xdr:nvSpPr>
        <xdr:cNvPr id="447" name="公債費以外該当値テキスト">
          <a:extLst>
            <a:ext uri="{FF2B5EF4-FFF2-40B4-BE49-F238E27FC236}">
              <a16:creationId xmlns:a16="http://schemas.microsoft.com/office/drawing/2014/main" id="{00000000-0008-0000-0400-0000BF010000}"/>
            </a:ext>
          </a:extLst>
        </xdr:cNvPr>
        <xdr:cNvSpPr txBox="1"/>
      </xdr:nvSpPr>
      <xdr:spPr>
        <a:xfrm>
          <a:off x="16598900" y="12850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135636</xdr:rowOff>
    </xdr:from>
    <xdr:to>
      <xdr:col>78</xdr:col>
      <xdr:colOff>120650</xdr:colOff>
      <xdr:row>75</xdr:row>
      <xdr:rowOff>65786</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5621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75963</xdr:rowOff>
    </xdr:from>
    <xdr:ext cx="7366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5290800" y="12591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105918</xdr:rowOff>
    </xdr:from>
    <xdr:to>
      <xdr:col>74</xdr:col>
      <xdr:colOff>31750</xdr:colOff>
      <xdr:row>76</xdr:row>
      <xdr:rowOff>36069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4732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46245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4401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103632</xdr:rowOff>
    </xdr:from>
    <xdr:to>
      <xdr:col>69</xdr:col>
      <xdr:colOff>142875</xdr:colOff>
      <xdr:row>77</xdr:row>
      <xdr:rowOff>33782</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3843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43959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35052</xdr:rowOff>
    </xdr:from>
    <xdr:to>
      <xdr:col>65</xdr:col>
      <xdr:colOff>53975</xdr:colOff>
      <xdr:row>76</xdr:row>
      <xdr:rowOff>136652</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2954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146829</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千葉県九十九里町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16975</xdr:rowOff>
    </xdr:from>
    <xdr:to>
      <xdr:col>29</xdr:col>
      <xdr:colOff>127000</xdr:colOff>
      <xdr:row>19</xdr:row>
      <xdr:rowOff>37648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50550"/>
          <a:ext cx="0" cy="139227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9725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1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37648</xdr:rowOff>
    </xdr:from>
    <xdr:to>
      <xdr:col>30</xdr:col>
      <xdr:colOff>25400</xdr:colOff>
      <xdr:row>19</xdr:row>
      <xdr:rowOff>37648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428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103352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9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16975</xdr:rowOff>
    </xdr:from>
    <xdr:to>
      <xdr:col>30</xdr:col>
      <xdr:colOff>25400</xdr:colOff>
      <xdr:row>11</xdr:row>
      <xdr:rowOff>16975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505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69019</xdr:rowOff>
    </xdr:from>
    <xdr:to>
      <xdr:col>29</xdr:col>
      <xdr:colOff>127000</xdr:colOff>
      <xdr:row>18</xdr:row>
      <xdr:rowOff>97663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02744"/>
          <a:ext cx="647700" cy="28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18539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09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2012</xdr:rowOff>
    </xdr:from>
    <xdr:to>
      <xdr:col>29</xdr:col>
      <xdr:colOff>177800</xdr:colOff>
      <xdr:row>17</xdr:row>
      <xdr:rowOff>103612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42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97663</xdr:rowOff>
    </xdr:from>
    <xdr:to>
      <xdr:col>26</xdr:col>
      <xdr:colOff>50800</xdr:colOff>
      <xdr:row>18</xdr:row>
      <xdr:rowOff>111067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31388"/>
          <a:ext cx="698500" cy="134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20605</xdr:rowOff>
    </xdr:from>
    <xdr:to>
      <xdr:col>26</xdr:col>
      <xdr:colOff>101600</xdr:colOff>
      <xdr:row>17</xdr:row>
      <xdr:rowOff>122205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132382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51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111067</xdr:rowOff>
    </xdr:from>
    <xdr:to>
      <xdr:col>22</xdr:col>
      <xdr:colOff>114300</xdr:colOff>
      <xdr:row>18</xdr:row>
      <xdr:rowOff>122375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44792"/>
          <a:ext cx="698500" cy="11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1859</xdr:rowOff>
    </xdr:from>
    <xdr:to>
      <xdr:col>22</xdr:col>
      <xdr:colOff>165100</xdr:colOff>
      <xdr:row>17</xdr:row>
      <xdr:rowOff>103459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113636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3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122375</xdr:rowOff>
    </xdr:from>
    <xdr:to>
      <xdr:col>18</xdr:col>
      <xdr:colOff>177800</xdr:colOff>
      <xdr:row>18</xdr:row>
      <xdr:rowOff>126024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56100"/>
          <a:ext cx="698500" cy="3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145245</xdr:rowOff>
    </xdr:from>
    <xdr:to>
      <xdr:col>19</xdr:col>
      <xdr:colOff>38100</xdr:colOff>
      <xdr:row>18</xdr:row>
      <xdr:rowOff>75395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07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85572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7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158991</xdr:rowOff>
    </xdr:from>
    <xdr:to>
      <xdr:col>15</xdr:col>
      <xdr:colOff>101600</xdr:colOff>
      <xdr:row>18</xdr:row>
      <xdr:rowOff>89141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21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99318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9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18219</xdr:rowOff>
    </xdr:from>
    <xdr:to>
      <xdr:col>29</xdr:col>
      <xdr:colOff>177800</xdr:colOff>
      <xdr:row>18</xdr:row>
      <xdr:rowOff>119819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519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161746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2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46863</xdr:rowOff>
    </xdr:from>
    <xdr:to>
      <xdr:col>26</xdr:col>
      <xdr:colOff>101600</xdr:colOff>
      <xdr:row>18</xdr:row>
      <xdr:rowOff>148463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805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133240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66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60267</xdr:rowOff>
    </xdr:from>
    <xdr:to>
      <xdr:col>22</xdr:col>
      <xdr:colOff>165100</xdr:colOff>
      <xdr:row>18</xdr:row>
      <xdr:rowOff>161867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1939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146643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80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71575</xdr:rowOff>
    </xdr:from>
    <xdr:to>
      <xdr:col>19</xdr:col>
      <xdr:colOff>38100</xdr:colOff>
      <xdr:row>19</xdr:row>
      <xdr:rowOff>1725</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05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157952</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29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75225</xdr:rowOff>
    </xdr:from>
    <xdr:to>
      <xdr:col>15</xdr:col>
      <xdr:colOff>101600</xdr:colOff>
      <xdr:row>19</xdr:row>
      <xdr:rowOff>5375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08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161601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95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272999</xdr:rowOff>
    </xdr:from>
    <xdr:to>
      <xdr:col>29</xdr:col>
      <xdr:colOff>127000</xdr:colOff>
      <xdr:row>37</xdr:row>
      <xdr:rowOff>336150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7549"/>
          <a:ext cx="0" cy="12633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308227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3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336150</xdr:rowOff>
    </xdr:from>
    <xdr:to>
      <xdr:col>30</xdr:col>
      <xdr:colOff>25400</xdr:colOff>
      <xdr:row>37</xdr:row>
      <xdr:rowOff>336150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608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16476</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41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272999</xdr:rowOff>
    </xdr:from>
    <xdr:to>
      <xdr:col>30</xdr:col>
      <xdr:colOff>25400</xdr:colOff>
      <xdr:row>33</xdr:row>
      <xdr:rowOff>272999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75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39370</xdr:rowOff>
    </xdr:from>
    <xdr:to>
      <xdr:col>29</xdr:col>
      <xdr:colOff>127000</xdr:colOff>
      <xdr:row>37</xdr:row>
      <xdr:rowOff>78480</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164070"/>
          <a:ext cx="647700" cy="39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184738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95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339661</xdr:rowOff>
    </xdr:from>
    <xdr:to>
      <xdr:col>29</xdr:col>
      <xdr:colOff>177800</xdr:colOff>
      <xdr:row>36</xdr:row>
      <xdr:rowOff>98361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50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78480</xdr:rowOff>
    </xdr:from>
    <xdr:to>
      <xdr:col>26</xdr:col>
      <xdr:colOff>50800</xdr:colOff>
      <xdr:row>37</xdr:row>
      <xdr:rowOff>96596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203180"/>
          <a:ext cx="698500" cy="18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30823</xdr:rowOff>
    </xdr:from>
    <xdr:to>
      <xdr:col>26</xdr:col>
      <xdr:colOff>101600</xdr:colOff>
      <xdr:row>36</xdr:row>
      <xdr:rowOff>132423</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84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142600</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52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96596</xdr:rowOff>
    </xdr:from>
    <xdr:to>
      <xdr:col>22</xdr:col>
      <xdr:colOff>114300</xdr:colOff>
      <xdr:row>37</xdr:row>
      <xdr:rowOff>111989</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221296"/>
          <a:ext cx="698500" cy="153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117539</xdr:rowOff>
    </xdr:from>
    <xdr:to>
      <xdr:col>22</xdr:col>
      <xdr:colOff>165100</xdr:colOff>
      <xdr:row>37</xdr:row>
      <xdr:rowOff>47689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70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229316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839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111989</xdr:rowOff>
    </xdr:from>
    <xdr:to>
      <xdr:col>18</xdr:col>
      <xdr:colOff>177800</xdr:colOff>
      <xdr:row>37</xdr:row>
      <xdr:rowOff>136182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7236689"/>
          <a:ext cx="698500" cy="241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9411</xdr:rowOff>
    </xdr:from>
    <xdr:to>
      <xdr:col>19</xdr:col>
      <xdr:colOff>38100</xdr:colOff>
      <xdr:row>37</xdr:row>
      <xdr:rowOff>111011</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134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292638</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902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7258</xdr:rowOff>
    </xdr:from>
    <xdr:to>
      <xdr:col>15</xdr:col>
      <xdr:colOff>101600</xdr:colOff>
      <xdr:row>37</xdr:row>
      <xdr:rowOff>108858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131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290485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900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160020</xdr:rowOff>
    </xdr:from>
    <xdr:to>
      <xdr:col>29</xdr:col>
      <xdr:colOff>177800</xdr:colOff>
      <xdr:row>37</xdr:row>
      <xdr:rowOff>90170</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1132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132097</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085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27680</xdr:rowOff>
    </xdr:from>
    <xdr:to>
      <xdr:col>26</xdr:col>
      <xdr:colOff>101600</xdr:colOff>
      <xdr:row>37</xdr:row>
      <xdr:rowOff>129280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152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114057</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23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45796</xdr:rowOff>
    </xdr:from>
    <xdr:to>
      <xdr:col>22</xdr:col>
      <xdr:colOff>165100</xdr:colOff>
      <xdr:row>37</xdr:row>
      <xdr:rowOff>147396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170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132173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25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61189</xdr:rowOff>
    </xdr:from>
    <xdr:to>
      <xdr:col>19</xdr:col>
      <xdr:colOff>38100</xdr:colOff>
      <xdr:row>37</xdr:row>
      <xdr:rowOff>162789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185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147566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272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85382</xdr:rowOff>
    </xdr:from>
    <xdr:to>
      <xdr:col>15</xdr:col>
      <xdr:colOff>101600</xdr:colOff>
      <xdr:row>37</xdr:row>
      <xdr:rowOff>186982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210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171759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96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千葉県九十九里町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14,625
14,261
24.44
7,259,556
6,825,640
429,873
4,179,592
6,887,378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56756</xdr:rowOff>
    </xdr:from>
    <xdr:to>
      <xdr:col>24</xdr:col>
      <xdr:colOff>62865</xdr:colOff>
      <xdr:row>39</xdr:row>
      <xdr:rowOff>11329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00256"/>
          <a:ext cx="1270" cy="1497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15156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11329</xdr:rowOff>
    </xdr:from>
    <xdr:to>
      <xdr:col>24</xdr:col>
      <xdr:colOff>152400</xdr:colOff>
      <xdr:row>39</xdr:row>
      <xdr:rowOff>11329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7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3433</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56756</xdr:rowOff>
    </xdr:from>
    <xdr:to>
      <xdr:col>24</xdr:col>
      <xdr:colOff>152400</xdr:colOff>
      <xdr:row>30</xdr:row>
      <xdr:rowOff>56756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0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119913</xdr:rowOff>
    </xdr:from>
    <xdr:to>
      <xdr:col>24</xdr:col>
      <xdr:colOff>63500</xdr:colOff>
      <xdr:row>38</xdr:row>
      <xdr:rowOff>3937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63563"/>
          <a:ext cx="838200" cy="5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139768</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690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116891</xdr:rowOff>
    </xdr:from>
    <xdr:to>
      <xdr:col>24</xdr:col>
      <xdr:colOff>114300</xdr:colOff>
      <xdr:row>36</xdr:row>
      <xdr:rowOff>47041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17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3937</xdr:rowOff>
    </xdr:from>
    <xdr:to>
      <xdr:col>19</xdr:col>
      <xdr:colOff>177800</xdr:colOff>
      <xdr:row>38</xdr:row>
      <xdr:rowOff>31369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519037"/>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138760</xdr:rowOff>
    </xdr:from>
    <xdr:to>
      <xdr:col>20</xdr:col>
      <xdr:colOff>38100</xdr:colOff>
      <xdr:row>36</xdr:row>
      <xdr:rowOff>68910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85437</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914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31369</xdr:rowOff>
    </xdr:from>
    <xdr:to>
      <xdr:col>15</xdr:col>
      <xdr:colOff>50800</xdr:colOff>
      <xdr:row>38</xdr:row>
      <xdr:rowOff>118770</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46469"/>
          <a:ext cx="889000" cy="87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101714</xdr:rowOff>
    </xdr:from>
    <xdr:to>
      <xdr:col>15</xdr:col>
      <xdr:colOff>101600</xdr:colOff>
      <xdr:row>36</xdr:row>
      <xdr:rowOff>31864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0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48391</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877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118770</xdr:rowOff>
    </xdr:from>
    <xdr:to>
      <xdr:col>10</xdr:col>
      <xdr:colOff>114300</xdr:colOff>
      <xdr:row>38</xdr:row>
      <xdr:rowOff>129654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633870"/>
          <a:ext cx="889000" cy="1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62141</xdr:rowOff>
    </xdr:from>
    <xdr:to>
      <xdr:col>10</xdr:col>
      <xdr:colOff>165100</xdr:colOff>
      <xdr:row>37</xdr:row>
      <xdr:rowOff>163741</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405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8818</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8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75971</xdr:rowOff>
    </xdr:from>
    <xdr:to>
      <xdr:col>6</xdr:col>
      <xdr:colOff>38100</xdr:colOff>
      <xdr:row>38</xdr:row>
      <xdr:rowOff>6121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4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22648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9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69113</xdr:rowOff>
    </xdr:from>
    <xdr:to>
      <xdr:col>24</xdr:col>
      <xdr:colOff>114300</xdr:colOff>
      <xdr:row>37</xdr:row>
      <xdr:rowOff>170714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4127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47540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91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124587</xdr:rowOff>
    </xdr:from>
    <xdr:to>
      <xdr:col>20</xdr:col>
      <xdr:colOff>38100</xdr:colOff>
      <xdr:row>38</xdr:row>
      <xdr:rowOff>54737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6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45864</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6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152019</xdr:rowOff>
    </xdr:from>
    <xdr:to>
      <xdr:col>15</xdr:col>
      <xdr:colOff>101600</xdr:colOff>
      <xdr:row>38</xdr:row>
      <xdr:rowOff>82169</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9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73296</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8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67970</xdr:rowOff>
    </xdr:from>
    <xdr:to>
      <xdr:col>10</xdr:col>
      <xdr:colOff>165100</xdr:colOff>
      <xdr:row>38</xdr:row>
      <xdr:rowOff>169570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8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160697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7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78854</xdr:rowOff>
    </xdr:from>
    <xdr:to>
      <xdr:col>6</xdr:col>
      <xdr:colOff>38100</xdr:colOff>
      <xdr:row>39</xdr:row>
      <xdr:rowOff>9004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59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131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8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103619</xdr:rowOff>
    </xdr:from>
    <xdr:to>
      <xdr:col>24</xdr:col>
      <xdr:colOff>62865</xdr:colOff>
      <xdr:row>57</xdr:row>
      <xdr:rowOff>157737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847569"/>
          <a:ext cx="1270" cy="1082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161564</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3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157737</xdr:rowOff>
    </xdr:from>
    <xdr:to>
      <xdr:col>24</xdr:col>
      <xdr:colOff>152400</xdr:colOff>
      <xdr:row>57</xdr:row>
      <xdr:rowOff>157737</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3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50296</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62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103619</xdr:rowOff>
    </xdr:from>
    <xdr:to>
      <xdr:col>24</xdr:col>
      <xdr:colOff>152400</xdr:colOff>
      <xdr:row>51</xdr:row>
      <xdr:rowOff>103619</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847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137810</xdr:rowOff>
    </xdr:from>
    <xdr:to>
      <xdr:col>24</xdr:col>
      <xdr:colOff>63500</xdr:colOff>
      <xdr:row>57</xdr:row>
      <xdr:rowOff>161832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910460"/>
          <a:ext cx="838200" cy="2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131589</xdr:rowOff>
    </xdr:from>
    <xdr:ext cx="599010"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5613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108712</xdr:rowOff>
    </xdr:from>
    <xdr:to>
      <xdr:col>24</xdr:col>
      <xdr:colOff>114300</xdr:colOff>
      <xdr:row>57</xdr:row>
      <xdr:rowOff>38862</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70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161832</xdr:rowOff>
    </xdr:from>
    <xdr:to>
      <xdr:col>19</xdr:col>
      <xdr:colOff>177800</xdr:colOff>
      <xdr:row>57</xdr:row>
      <xdr:rowOff>165977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934482"/>
          <a:ext cx="889000" cy="4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134540</xdr:rowOff>
    </xdr:from>
    <xdr:to>
      <xdr:col>20</xdr:col>
      <xdr:colOff>38100</xdr:colOff>
      <xdr:row>57</xdr:row>
      <xdr:rowOff>64690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73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81217</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510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165977</xdr:rowOff>
    </xdr:from>
    <xdr:to>
      <xdr:col>15</xdr:col>
      <xdr:colOff>50800</xdr:colOff>
      <xdr:row>58</xdr:row>
      <xdr:rowOff>28418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019300" y="9938627"/>
          <a:ext cx="889000" cy="33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145353</xdr:rowOff>
    </xdr:from>
    <xdr:to>
      <xdr:col>15</xdr:col>
      <xdr:colOff>101600</xdr:colOff>
      <xdr:row>57</xdr:row>
      <xdr:rowOff>75503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74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92030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52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28418</xdr:rowOff>
    </xdr:from>
    <xdr:to>
      <xdr:col>10</xdr:col>
      <xdr:colOff>114300</xdr:colOff>
      <xdr:row>58</xdr:row>
      <xdr:rowOff>44241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972518"/>
          <a:ext cx="889000" cy="1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29205</xdr:rowOff>
    </xdr:from>
    <xdr:to>
      <xdr:col>10</xdr:col>
      <xdr:colOff>165100</xdr:colOff>
      <xdr:row>57</xdr:row>
      <xdr:rowOff>130805</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80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147332</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57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159709</xdr:rowOff>
    </xdr:from>
    <xdr:to>
      <xdr:col>6</xdr:col>
      <xdr:colOff>38100</xdr:colOff>
      <xdr:row>57</xdr:row>
      <xdr:rowOff>89859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6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106386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53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87010</xdr:rowOff>
    </xdr:from>
    <xdr:to>
      <xdr:col>24</xdr:col>
      <xdr:colOff>114300</xdr:colOff>
      <xdr:row>58</xdr:row>
      <xdr:rowOff>17160</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85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1937</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77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111032</xdr:rowOff>
    </xdr:from>
    <xdr:to>
      <xdr:col>20</xdr:col>
      <xdr:colOff>38100</xdr:colOff>
      <xdr:row>58</xdr:row>
      <xdr:rowOff>41182</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88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32309</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976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115177</xdr:rowOff>
    </xdr:from>
    <xdr:to>
      <xdr:col>15</xdr:col>
      <xdr:colOff>101600</xdr:colOff>
      <xdr:row>58</xdr:row>
      <xdr:rowOff>45327</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887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36454</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98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149068</xdr:rowOff>
    </xdr:from>
    <xdr:to>
      <xdr:col>10</xdr:col>
      <xdr:colOff>165100</xdr:colOff>
      <xdr:row>58</xdr:row>
      <xdr:rowOff>79218</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92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70345</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10014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164891</xdr:rowOff>
    </xdr:from>
    <xdr:to>
      <xdr:col>6</xdr:col>
      <xdr:colOff>38100</xdr:colOff>
      <xdr:row>58</xdr:row>
      <xdr:rowOff>95041</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937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86168</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100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10704</xdr:rowOff>
    </xdr:from>
    <xdr:to>
      <xdr:col>24</xdr:col>
      <xdr:colOff>62865</xdr:colOff>
      <xdr:row>79</xdr:row>
      <xdr:rowOff>98617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012204"/>
          <a:ext cx="1270" cy="1630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102444</xdr:rowOff>
    </xdr:from>
    <xdr:ext cx="249299"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6469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98617</xdr:rowOff>
    </xdr:from>
    <xdr:to>
      <xdr:col>24</xdr:col>
      <xdr:colOff>152400</xdr:colOff>
      <xdr:row>79</xdr:row>
      <xdr:rowOff>98617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643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128831</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787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10704</xdr:rowOff>
    </xdr:from>
    <xdr:to>
      <xdr:col>24</xdr:col>
      <xdr:colOff>152400</xdr:colOff>
      <xdr:row>70</xdr:row>
      <xdr:rowOff>10704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01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48456</xdr:rowOff>
    </xdr:from>
    <xdr:to>
      <xdr:col>24</xdr:col>
      <xdr:colOff>63500</xdr:colOff>
      <xdr:row>79</xdr:row>
      <xdr:rowOff>64785</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593006"/>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117361</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47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94484</xdr:rowOff>
    </xdr:from>
    <xdr:to>
      <xdr:col>24</xdr:col>
      <xdr:colOff>114300</xdr:colOff>
      <xdr:row>78</xdr:row>
      <xdr:rowOff>24634</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2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64785</xdr:rowOff>
    </xdr:from>
    <xdr:to>
      <xdr:col>19</xdr:col>
      <xdr:colOff>177800</xdr:colOff>
      <xdr:row>79</xdr:row>
      <xdr:rowOff>92118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908300" y="13609335"/>
          <a:ext cx="889000" cy="27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69991</xdr:rowOff>
    </xdr:from>
    <xdr:to>
      <xdr:col>20</xdr:col>
      <xdr:colOff>38100</xdr:colOff>
      <xdr:row>78</xdr:row>
      <xdr:rowOff>141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7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16668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046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55935</xdr:rowOff>
    </xdr:from>
    <xdr:to>
      <xdr:col>15</xdr:col>
      <xdr:colOff>50800</xdr:colOff>
      <xdr:row>79</xdr:row>
      <xdr:rowOff>92118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019300" y="13600485"/>
          <a:ext cx="889000" cy="36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23129</xdr:rowOff>
    </xdr:from>
    <xdr:to>
      <xdr:col>15</xdr:col>
      <xdr:colOff>101600</xdr:colOff>
      <xdr:row>78</xdr:row>
      <xdr:rowOff>124729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141256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171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55935</xdr:rowOff>
    </xdr:from>
    <xdr:to>
      <xdr:col>10</xdr:col>
      <xdr:colOff>114300</xdr:colOff>
      <xdr:row>79</xdr:row>
      <xdr:rowOff>68475</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600485"/>
          <a:ext cx="889000" cy="1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9282</xdr:rowOff>
    </xdr:from>
    <xdr:to>
      <xdr:col>10</xdr:col>
      <xdr:colOff>165100</xdr:colOff>
      <xdr:row>78</xdr:row>
      <xdr:rowOff>110882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82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127409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157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18393</xdr:rowOff>
    </xdr:from>
    <xdr:to>
      <xdr:col>6</xdr:col>
      <xdr:colOff>38100</xdr:colOff>
      <xdr:row>78</xdr:row>
      <xdr:rowOff>119993</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91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136520</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166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169106</xdr:rowOff>
    </xdr:from>
    <xdr:to>
      <xdr:col>24</xdr:col>
      <xdr:colOff>114300</xdr:colOff>
      <xdr:row>79</xdr:row>
      <xdr:rowOff>99256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54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84033</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45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13985</xdr:rowOff>
    </xdr:from>
    <xdr:to>
      <xdr:col>20</xdr:col>
      <xdr:colOff>38100</xdr:colOff>
      <xdr:row>79</xdr:row>
      <xdr:rowOff>115585</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5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106712</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65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41318</xdr:rowOff>
    </xdr:from>
    <xdr:to>
      <xdr:col>15</xdr:col>
      <xdr:colOff>101600</xdr:colOff>
      <xdr:row>79</xdr:row>
      <xdr:rowOff>142918</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58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134045</xdr:rowOff>
    </xdr:from>
    <xdr:ext cx="378565"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719017" y="13678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5135</xdr:rowOff>
    </xdr:from>
    <xdr:to>
      <xdr:col>10</xdr:col>
      <xdr:colOff>165100</xdr:colOff>
      <xdr:row>79</xdr:row>
      <xdr:rowOff>106735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54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97862</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64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17675</xdr:rowOff>
    </xdr:from>
    <xdr:to>
      <xdr:col>6</xdr:col>
      <xdr:colOff>38100</xdr:colOff>
      <xdr:row>79</xdr:row>
      <xdr:rowOff>119275</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5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79</xdr:row>
      <xdr:rowOff>110402</xdr:rowOff>
    </xdr:from>
    <xdr:ext cx="378565"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941017" y="13654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167393</xdr:rowOff>
    </xdr:from>
    <xdr:to>
      <xdr:col>24</xdr:col>
      <xdr:colOff>62865</xdr:colOff>
      <xdr:row>98</xdr:row>
      <xdr:rowOff>152600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97893"/>
          <a:ext cx="1270" cy="135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156427</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5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152600</xdr:rowOff>
    </xdr:from>
    <xdr:to>
      <xdr:col>24</xdr:col>
      <xdr:colOff>152400</xdr:colOff>
      <xdr:row>98</xdr:row>
      <xdr:rowOff>152600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114070</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373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167393</xdr:rowOff>
    </xdr:from>
    <xdr:to>
      <xdr:col>24</xdr:col>
      <xdr:colOff>152400</xdr:colOff>
      <xdr:row>90</xdr:row>
      <xdr:rowOff>167393</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97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148681</xdr:rowOff>
    </xdr:from>
    <xdr:to>
      <xdr:col>24</xdr:col>
      <xdr:colOff>63500</xdr:colOff>
      <xdr:row>98</xdr:row>
      <xdr:rowOff>100087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779331"/>
          <a:ext cx="838200" cy="12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21235</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08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169808</xdr:rowOff>
    </xdr:from>
    <xdr:to>
      <xdr:col>24</xdr:col>
      <xdr:colOff>114300</xdr:colOff>
      <xdr:row>96</xdr:row>
      <xdr:rowOff>99958</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57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100087</xdr:rowOff>
    </xdr:from>
    <xdr:to>
      <xdr:col>19</xdr:col>
      <xdr:colOff>177800</xdr:colOff>
      <xdr:row>99</xdr:row>
      <xdr:rowOff>32356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902187"/>
          <a:ext cx="889000" cy="10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167326</xdr:rowOff>
    </xdr:from>
    <xdr:to>
      <xdr:col>20</xdr:col>
      <xdr:colOff>38100</xdr:colOff>
      <xdr:row>95</xdr:row>
      <xdr:rowOff>97476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28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114003</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05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32356</xdr:rowOff>
    </xdr:from>
    <xdr:to>
      <xdr:col>15</xdr:col>
      <xdr:colOff>50800</xdr:colOff>
      <xdr:row>99</xdr:row>
      <xdr:rowOff>85327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7005906"/>
          <a:ext cx="889000" cy="5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144890</xdr:rowOff>
    </xdr:from>
    <xdr:to>
      <xdr:col>15</xdr:col>
      <xdr:colOff>101600</xdr:colOff>
      <xdr:row>96</xdr:row>
      <xdr:rowOff>75040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43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91567</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207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85327</xdr:rowOff>
    </xdr:from>
    <xdr:to>
      <xdr:col>10</xdr:col>
      <xdr:colOff>114300</xdr:colOff>
      <xdr:row>99</xdr:row>
      <xdr:rowOff>102129</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7058877"/>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34492</xdr:rowOff>
    </xdr:from>
    <xdr:to>
      <xdr:col>10</xdr:col>
      <xdr:colOff>165100</xdr:colOff>
      <xdr:row>96</xdr:row>
      <xdr:rowOff>136092</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49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152619</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26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77977</xdr:rowOff>
    </xdr:from>
    <xdr:to>
      <xdr:col>6</xdr:col>
      <xdr:colOff>38100</xdr:colOff>
      <xdr:row>97</xdr:row>
      <xdr:rowOff>8127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53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24654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312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97881</xdr:rowOff>
    </xdr:from>
    <xdr:to>
      <xdr:col>24</xdr:col>
      <xdr:colOff>114300</xdr:colOff>
      <xdr:row>98</xdr:row>
      <xdr:rowOff>28031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7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76308</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706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49287</xdr:rowOff>
    </xdr:from>
    <xdr:to>
      <xdr:col>20</xdr:col>
      <xdr:colOff>38100</xdr:colOff>
      <xdr:row>98</xdr:row>
      <xdr:rowOff>150887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85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142014</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94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153006</xdr:rowOff>
    </xdr:from>
    <xdr:to>
      <xdr:col>15</xdr:col>
      <xdr:colOff>101600</xdr:colOff>
      <xdr:row>99</xdr:row>
      <xdr:rowOff>83156</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95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74283</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7047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34527</xdr:rowOff>
    </xdr:from>
    <xdr:to>
      <xdr:col>10</xdr:col>
      <xdr:colOff>165100</xdr:colOff>
      <xdr:row>99</xdr:row>
      <xdr:rowOff>136127</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7008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127254</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7100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51329</xdr:rowOff>
    </xdr:from>
    <xdr:to>
      <xdr:col>6</xdr:col>
      <xdr:colOff>38100</xdr:colOff>
      <xdr:row>99</xdr:row>
      <xdr:rowOff>152929</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702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144056</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711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160800</xdr:rowOff>
    </xdr:from>
    <xdr:to>
      <xdr:col>54</xdr:col>
      <xdr:colOff>189865</xdr:colOff>
      <xdr:row>37</xdr:row>
      <xdr:rowOff>55429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04300"/>
          <a:ext cx="1270" cy="1094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59256</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40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55429</xdr:rowOff>
    </xdr:from>
    <xdr:to>
      <xdr:col>55</xdr:col>
      <xdr:colOff>88900</xdr:colOff>
      <xdr:row>37</xdr:row>
      <xdr:rowOff>55429</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399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107477</xdr:rowOff>
    </xdr:from>
    <xdr:ext cx="599010"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079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160800</xdr:rowOff>
    </xdr:from>
    <xdr:to>
      <xdr:col>55</xdr:col>
      <xdr:colOff>88900</xdr:colOff>
      <xdr:row>30</xdr:row>
      <xdr:rowOff>160800</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0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33442</xdr:rowOff>
    </xdr:from>
    <xdr:to>
      <xdr:col>55</xdr:col>
      <xdr:colOff>0</xdr:colOff>
      <xdr:row>36</xdr:row>
      <xdr:rowOff>93340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205642"/>
          <a:ext cx="838200" cy="5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81538</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59108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58661</xdr:rowOff>
    </xdr:from>
    <xdr:to>
      <xdr:col>55</xdr:col>
      <xdr:colOff>50800</xdr:colOff>
      <xdr:row>35</xdr:row>
      <xdr:rowOff>160261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05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152259</xdr:rowOff>
    </xdr:from>
    <xdr:to>
      <xdr:col>50</xdr:col>
      <xdr:colOff>114300</xdr:colOff>
      <xdr:row>36</xdr:row>
      <xdr:rowOff>33442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810109"/>
          <a:ext cx="889000" cy="39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103329</xdr:rowOff>
    </xdr:from>
    <xdr:to>
      <xdr:col>50</xdr:col>
      <xdr:colOff>165100</xdr:colOff>
      <xdr:row>36</xdr:row>
      <xdr:rowOff>33479</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50006</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587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152259</xdr:rowOff>
    </xdr:from>
    <xdr:to>
      <xdr:col>45</xdr:col>
      <xdr:colOff>177800</xdr:colOff>
      <xdr:row>37</xdr:row>
      <xdr:rowOff>13595</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810109"/>
          <a:ext cx="889000" cy="54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32</xdr:row>
      <xdr:rowOff>167287</xdr:rowOff>
    </xdr:from>
    <xdr:to>
      <xdr:col>46</xdr:col>
      <xdr:colOff>38100</xdr:colOff>
      <xdr:row>33</xdr:row>
      <xdr:rowOff>97437</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653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113964</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428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132764</xdr:rowOff>
    </xdr:from>
    <xdr:to>
      <xdr:col>41</xdr:col>
      <xdr:colOff>50800</xdr:colOff>
      <xdr:row>37</xdr:row>
      <xdr:rowOff>13595</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133514"/>
          <a:ext cx="889000" cy="22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111111</xdr:rowOff>
    </xdr:from>
    <xdr:to>
      <xdr:col>41</xdr:col>
      <xdr:colOff>101600</xdr:colOff>
      <xdr:row>37</xdr:row>
      <xdr:rowOff>41261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57788</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112839</xdr:rowOff>
    </xdr:from>
    <xdr:to>
      <xdr:col>36</xdr:col>
      <xdr:colOff>165100</xdr:colOff>
      <xdr:row>37</xdr:row>
      <xdr:rowOff>42989</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34116</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42540</xdr:rowOff>
    </xdr:from>
    <xdr:to>
      <xdr:col>55</xdr:col>
      <xdr:colOff>50800</xdr:colOff>
      <xdr:row>36</xdr:row>
      <xdr:rowOff>144140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21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20967</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19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154092</xdr:rowOff>
    </xdr:from>
    <xdr:to>
      <xdr:col>50</xdr:col>
      <xdr:colOff>165100</xdr:colOff>
      <xdr:row>36</xdr:row>
      <xdr:rowOff>84242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15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75369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24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101459</xdr:rowOff>
    </xdr:from>
    <xdr:to>
      <xdr:col>46</xdr:col>
      <xdr:colOff>38100</xdr:colOff>
      <xdr:row>34</xdr:row>
      <xdr:rowOff>31609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75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22736</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85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134245</xdr:rowOff>
    </xdr:from>
    <xdr:to>
      <xdr:col>41</xdr:col>
      <xdr:colOff>101600</xdr:colOff>
      <xdr:row>37</xdr:row>
      <xdr:rowOff>64395</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30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55522</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399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81964</xdr:rowOff>
    </xdr:from>
    <xdr:to>
      <xdr:col>36</xdr:col>
      <xdr:colOff>165100</xdr:colOff>
      <xdr:row>36</xdr:row>
      <xdr:rowOff>12114</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08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28641</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672795" y="5857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93628</xdr:rowOff>
    </xdr:from>
    <xdr:to>
      <xdr:col>54</xdr:col>
      <xdr:colOff>189865</xdr:colOff>
      <xdr:row>59</xdr:row>
      <xdr:rowOff>30348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666128"/>
          <a:ext cx="1270" cy="1479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34175</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4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30348</xdr:rowOff>
    </xdr:from>
    <xdr:to>
      <xdr:col>55</xdr:col>
      <xdr:colOff>88900</xdr:colOff>
      <xdr:row>59</xdr:row>
      <xdr:rowOff>30348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45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40305</xdr:rowOff>
    </xdr:from>
    <xdr:ext cx="599010"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441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93628</xdr:rowOff>
    </xdr:from>
    <xdr:to>
      <xdr:col>55</xdr:col>
      <xdr:colOff>88900</xdr:colOff>
      <xdr:row>50</xdr:row>
      <xdr:rowOff>93628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6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158814</xdr:rowOff>
    </xdr:from>
    <xdr:to>
      <xdr:col>55</xdr:col>
      <xdr:colOff>0</xdr:colOff>
      <xdr:row>58</xdr:row>
      <xdr:rowOff>164320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10102914"/>
          <a:ext cx="838200" cy="5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103590</xdr:rowOff>
    </xdr:from>
    <xdr:ext cx="534377"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04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80713</xdr:rowOff>
    </xdr:from>
    <xdr:to>
      <xdr:col>55</xdr:col>
      <xdr:colOff>50800</xdr:colOff>
      <xdr:row>58</xdr:row>
      <xdr:rowOff>10863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85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158814</xdr:rowOff>
    </xdr:from>
    <xdr:to>
      <xdr:col>50</xdr:col>
      <xdr:colOff>114300</xdr:colOff>
      <xdr:row>59</xdr:row>
      <xdr:rowOff>22177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10102914"/>
          <a:ext cx="889000" cy="3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110317</xdr:rowOff>
    </xdr:from>
    <xdr:to>
      <xdr:col>50</xdr:col>
      <xdr:colOff>165100</xdr:colOff>
      <xdr:row>58</xdr:row>
      <xdr:rowOff>40467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56994</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72111" y="965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793</xdr:rowOff>
    </xdr:from>
    <xdr:to>
      <xdr:col>45</xdr:col>
      <xdr:colOff>177800</xdr:colOff>
      <xdr:row>59</xdr:row>
      <xdr:rowOff>22177</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10116343"/>
          <a:ext cx="889000" cy="2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8126</xdr:rowOff>
    </xdr:from>
    <xdr:to>
      <xdr:col>46</xdr:col>
      <xdr:colOff>38100</xdr:colOff>
      <xdr:row>57</xdr:row>
      <xdr:rowOff>109726</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780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126253</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556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138067</xdr:rowOff>
    </xdr:from>
    <xdr:to>
      <xdr:col>41</xdr:col>
      <xdr:colOff>50800</xdr:colOff>
      <xdr:row>59</xdr:row>
      <xdr:rowOff>793</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6972300" y="10082167"/>
          <a:ext cx="889000" cy="34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105346</xdr:rowOff>
    </xdr:from>
    <xdr:to>
      <xdr:col>41</xdr:col>
      <xdr:colOff>101600</xdr:colOff>
      <xdr:row>58</xdr:row>
      <xdr:rowOff>35496</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8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52023</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94111" y="96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151030</xdr:rowOff>
    </xdr:from>
    <xdr:to>
      <xdr:col>36</xdr:col>
      <xdr:colOff>165100</xdr:colOff>
      <xdr:row>58</xdr:row>
      <xdr:rowOff>81180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2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97707</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05111" y="969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113520</xdr:rowOff>
    </xdr:from>
    <xdr:to>
      <xdr:col>55</xdr:col>
      <xdr:colOff>50800</xdr:colOff>
      <xdr:row>59</xdr:row>
      <xdr:rowOff>43670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100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28447</xdr:rowOff>
    </xdr:from>
    <xdr:ext cx="534377"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7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108014</xdr:rowOff>
    </xdr:from>
    <xdr:to>
      <xdr:col>50</xdr:col>
      <xdr:colOff>165100</xdr:colOff>
      <xdr:row>59</xdr:row>
      <xdr:rowOff>38164</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1005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29291</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72111" y="1014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142827</xdr:rowOff>
    </xdr:from>
    <xdr:to>
      <xdr:col>46</xdr:col>
      <xdr:colOff>38100</xdr:colOff>
      <xdr:row>59</xdr:row>
      <xdr:rowOff>72977</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1008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64104</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83111" y="1017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121443</xdr:rowOff>
    </xdr:from>
    <xdr:to>
      <xdr:col>41</xdr:col>
      <xdr:colOff>101600</xdr:colOff>
      <xdr:row>59</xdr:row>
      <xdr:rowOff>51593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1006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42720</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94111" y="1015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87267</xdr:rowOff>
    </xdr:from>
    <xdr:to>
      <xdr:col>36</xdr:col>
      <xdr:colOff>165100</xdr:colOff>
      <xdr:row>59</xdr:row>
      <xdr:rowOff>17417</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1003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8544</xdr:rowOff>
    </xdr:from>
    <xdr:ext cx="534377"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05111" y="1012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61907</xdr:rowOff>
    </xdr:from>
    <xdr:to>
      <xdr:col>54</xdr:col>
      <xdr:colOff>189865</xdr:colOff>
      <xdr:row>78</xdr:row>
      <xdr:rowOff>139700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063407"/>
          <a:ext cx="1270" cy="1449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8584</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183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61907</xdr:rowOff>
    </xdr:from>
    <xdr:to>
      <xdr:col>55</xdr:col>
      <xdr:colOff>88900</xdr:colOff>
      <xdr:row>70</xdr:row>
      <xdr:rowOff>61907</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063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130214</xdr:rowOff>
    </xdr:from>
    <xdr:to>
      <xdr:col>55</xdr:col>
      <xdr:colOff>0</xdr:colOff>
      <xdr:row>78</xdr:row>
      <xdr:rowOff>138438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9639300" y="13503314"/>
          <a:ext cx="838200" cy="8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145062</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1752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122185</xdr:rowOff>
    </xdr:from>
    <xdr:to>
      <xdr:col>55</xdr:col>
      <xdr:colOff>50800</xdr:colOff>
      <xdr:row>78</xdr:row>
      <xdr:rowOff>52335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2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136998</xdr:rowOff>
    </xdr:from>
    <xdr:to>
      <xdr:col>50</xdr:col>
      <xdr:colOff>114300</xdr:colOff>
      <xdr:row>78</xdr:row>
      <xdr:rowOff>138438</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8750300" y="13510098"/>
          <a:ext cx="889000" cy="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149871</xdr:rowOff>
    </xdr:from>
    <xdr:to>
      <xdr:col>50</xdr:col>
      <xdr:colOff>165100</xdr:colOff>
      <xdr:row>78</xdr:row>
      <xdr:rowOff>80021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5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96548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12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136998</xdr:rowOff>
    </xdr:from>
    <xdr:to>
      <xdr:col>45</xdr:col>
      <xdr:colOff>177800</xdr:colOff>
      <xdr:row>78</xdr:row>
      <xdr:rowOff>138333</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7861300" y="13510098"/>
          <a:ext cx="88900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55214</xdr:rowOff>
    </xdr:from>
    <xdr:to>
      <xdr:col>46</xdr:col>
      <xdr:colOff>38100</xdr:colOff>
      <xdr:row>77</xdr:row>
      <xdr:rowOff>156814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1891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03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132792</xdr:rowOff>
    </xdr:from>
    <xdr:to>
      <xdr:col>41</xdr:col>
      <xdr:colOff>50800</xdr:colOff>
      <xdr:row>78</xdr:row>
      <xdr:rowOff>138333</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6972300" y="13505892"/>
          <a:ext cx="889000" cy="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119455</xdr:rowOff>
    </xdr:from>
    <xdr:to>
      <xdr:col>41</xdr:col>
      <xdr:colOff>101600</xdr:colOff>
      <xdr:row>78</xdr:row>
      <xdr:rowOff>49605</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2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66132</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09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161741</xdr:rowOff>
    </xdr:from>
    <xdr:to>
      <xdr:col>36</xdr:col>
      <xdr:colOff>165100</xdr:colOff>
      <xdr:row>78</xdr:row>
      <xdr:rowOff>91891</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6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108418</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13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79414</xdr:rowOff>
    </xdr:from>
    <xdr:to>
      <xdr:col>55</xdr:col>
      <xdr:colOff>50800</xdr:colOff>
      <xdr:row>79</xdr:row>
      <xdr:rowOff>9564</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45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165791</xdr:rowOff>
    </xdr:from>
    <xdr:ext cx="469744"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36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87638</xdr:rowOff>
    </xdr:from>
    <xdr:to>
      <xdr:col>50</xdr:col>
      <xdr:colOff>165100</xdr:colOff>
      <xdr:row>79</xdr:row>
      <xdr:rowOff>17788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46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8915</xdr:rowOff>
    </xdr:from>
    <xdr:ext cx="378565"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450017" y="135534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86198</xdr:rowOff>
    </xdr:from>
    <xdr:to>
      <xdr:col>46</xdr:col>
      <xdr:colOff>38100</xdr:colOff>
      <xdr:row>79</xdr:row>
      <xdr:rowOff>16348</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45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7475</xdr:rowOff>
    </xdr:from>
    <xdr:ext cx="378565"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561017" y="135520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87533</xdr:rowOff>
    </xdr:from>
    <xdr:to>
      <xdr:col>41</xdr:col>
      <xdr:colOff>101600</xdr:colOff>
      <xdr:row>79</xdr:row>
      <xdr:rowOff>17683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46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8810</xdr:rowOff>
    </xdr:from>
    <xdr:ext cx="378565"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672017" y="13553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81992</xdr:rowOff>
    </xdr:from>
    <xdr:to>
      <xdr:col>36</xdr:col>
      <xdr:colOff>165100</xdr:colOff>
      <xdr:row>79</xdr:row>
      <xdr:rowOff>12142</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45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3269</xdr:rowOff>
    </xdr:from>
    <xdr:ext cx="469744"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37428" y="1354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54263</xdr:rowOff>
    </xdr:from>
    <xdr:to>
      <xdr:col>54</xdr:col>
      <xdr:colOff>189865</xdr:colOff>
      <xdr:row>98</xdr:row>
      <xdr:rowOff>120214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827663"/>
          <a:ext cx="1270" cy="1094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124041</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9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120214</xdr:rowOff>
    </xdr:from>
    <xdr:to>
      <xdr:col>55</xdr:col>
      <xdr:colOff>88900</xdr:colOff>
      <xdr:row>98</xdr:row>
      <xdr:rowOff>120214</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9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940</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602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54263</xdr:rowOff>
    </xdr:from>
    <xdr:to>
      <xdr:col>55</xdr:col>
      <xdr:colOff>88900</xdr:colOff>
      <xdr:row>92</xdr:row>
      <xdr:rowOff>54263</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82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162784</xdr:rowOff>
    </xdr:from>
    <xdr:to>
      <xdr:col>55</xdr:col>
      <xdr:colOff>0</xdr:colOff>
      <xdr:row>98</xdr:row>
      <xdr:rowOff>5593</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793434"/>
          <a:ext cx="838200" cy="1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37222</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496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14345</xdr:rowOff>
    </xdr:from>
    <xdr:to>
      <xdr:col>55</xdr:col>
      <xdr:colOff>50800</xdr:colOff>
      <xdr:row>97</xdr:row>
      <xdr:rowOff>115945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64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162784</xdr:rowOff>
    </xdr:from>
    <xdr:to>
      <xdr:col>50</xdr:col>
      <xdr:colOff>114300</xdr:colOff>
      <xdr:row>98</xdr:row>
      <xdr:rowOff>55621</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793434"/>
          <a:ext cx="889000" cy="6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39463</xdr:rowOff>
    </xdr:from>
    <xdr:to>
      <xdr:col>50</xdr:col>
      <xdr:colOff>165100</xdr:colOff>
      <xdr:row>97</xdr:row>
      <xdr:rowOff>141063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67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157590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44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28175</xdr:rowOff>
    </xdr:from>
    <xdr:to>
      <xdr:col>45</xdr:col>
      <xdr:colOff>177800</xdr:colOff>
      <xdr:row>98</xdr:row>
      <xdr:rowOff>55621</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830275"/>
          <a:ext cx="889000" cy="2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148893</xdr:rowOff>
    </xdr:from>
    <xdr:to>
      <xdr:col>46</xdr:col>
      <xdr:colOff>38100</xdr:colOff>
      <xdr:row>97</xdr:row>
      <xdr:rowOff>79043</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95570</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38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137368</xdr:rowOff>
    </xdr:from>
    <xdr:to>
      <xdr:col>41</xdr:col>
      <xdr:colOff>50800</xdr:colOff>
      <xdr:row>98</xdr:row>
      <xdr:rowOff>28175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768018"/>
          <a:ext cx="889000" cy="62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52805</xdr:rowOff>
    </xdr:from>
    <xdr:to>
      <xdr:col>41</xdr:col>
      <xdr:colOff>101600</xdr:colOff>
      <xdr:row>97</xdr:row>
      <xdr:rowOff>154405</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170932</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45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88461</xdr:rowOff>
    </xdr:from>
    <xdr:to>
      <xdr:col>36</xdr:col>
      <xdr:colOff>165100</xdr:colOff>
      <xdr:row>98</xdr:row>
      <xdr:rowOff>18611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9738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81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126243</xdr:rowOff>
    </xdr:from>
    <xdr:to>
      <xdr:col>55</xdr:col>
      <xdr:colOff>50800</xdr:colOff>
      <xdr:row>98</xdr:row>
      <xdr:rowOff>56393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75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41170</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67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111984</xdr:rowOff>
    </xdr:from>
    <xdr:to>
      <xdr:col>50</xdr:col>
      <xdr:colOff>165100</xdr:colOff>
      <xdr:row>98</xdr:row>
      <xdr:rowOff>42134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74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33261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835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4821</xdr:rowOff>
    </xdr:from>
    <xdr:to>
      <xdr:col>46</xdr:col>
      <xdr:colOff>38100</xdr:colOff>
      <xdr:row>98</xdr:row>
      <xdr:rowOff>106421</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8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97548</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899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148825</xdr:rowOff>
    </xdr:from>
    <xdr:to>
      <xdr:col>41</xdr:col>
      <xdr:colOff>101600</xdr:colOff>
      <xdr:row>98</xdr:row>
      <xdr:rowOff>78975</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77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70102</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872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86568</xdr:rowOff>
    </xdr:from>
    <xdr:to>
      <xdr:col>36</xdr:col>
      <xdr:colOff>165100</xdr:colOff>
      <xdr:row>98</xdr:row>
      <xdr:rowOff>16718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717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33245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49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103816</xdr:rowOff>
    </xdr:from>
    <xdr:to>
      <xdr:col>85</xdr:col>
      <xdr:colOff>126364</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247316"/>
          <a:ext cx="1269" cy="1538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121148</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807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50493</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02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103816</xdr:rowOff>
    </xdr:from>
    <xdr:to>
      <xdr:col>86</xdr:col>
      <xdr:colOff>25400</xdr:colOff>
      <xdr:row>30</xdr:row>
      <xdr:rowOff>103816</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24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98771</xdr:rowOff>
    </xdr:from>
    <xdr:to>
      <xdr:col>85</xdr:col>
      <xdr:colOff>127000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785321"/>
          <a:ext cx="838200" cy="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38599</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553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15722</xdr:rowOff>
    </xdr:from>
    <xdr:to>
      <xdr:col>85</xdr:col>
      <xdr:colOff>177800</xdr:colOff>
      <xdr:row>39</xdr:row>
      <xdr:rowOff>117322</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70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89254</xdr:rowOff>
    </xdr:from>
    <xdr:to>
      <xdr:col>81</xdr:col>
      <xdr:colOff>50800</xdr:colOff>
      <xdr:row>39</xdr:row>
      <xdr:rowOff>98771</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775804"/>
          <a:ext cx="889000" cy="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17423</xdr:rowOff>
    </xdr:from>
    <xdr:to>
      <xdr:col>81</xdr:col>
      <xdr:colOff>101600</xdr:colOff>
      <xdr:row>39</xdr:row>
      <xdr:rowOff>119023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135550</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479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89254</xdr:rowOff>
    </xdr:from>
    <xdr:to>
      <xdr:col>76</xdr:col>
      <xdr:colOff>114300</xdr:colOff>
      <xdr:row>39</xdr:row>
      <xdr:rowOff>92765</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3703300" y="6775804"/>
          <a:ext cx="889000" cy="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30940</xdr:rowOff>
    </xdr:from>
    <xdr:to>
      <xdr:col>76</xdr:col>
      <xdr:colOff>165100</xdr:colOff>
      <xdr:row>39</xdr:row>
      <xdr:rowOff>132540</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71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149067</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49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92765</xdr:rowOff>
    </xdr:from>
    <xdr:to>
      <xdr:col>71</xdr:col>
      <xdr:colOff>177800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2814300" y="6779315"/>
          <a:ext cx="889000" cy="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28259</xdr:rowOff>
    </xdr:from>
    <xdr:to>
      <xdr:col>72</xdr:col>
      <xdr:colOff>38100</xdr:colOff>
      <xdr:row>39</xdr:row>
      <xdr:rowOff>129859</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71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146386</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68428" y="6490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35662</xdr:rowOff>
    </xdr:from>
    <xdr:to>
      <xdr:col>67</xdr:col>
      <xdr:colOff>101600</xdr:colOff>
      <xdr:row>39</xdr:row>
      <xdr:rowOff>137262</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7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153789</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4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165598</xdr:rowOff>
    </xdr:from>
    <xdr:ext cx="249299"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68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47971</xdr:rowOff>
    </xdr:from>
    <xdr:to>
      <xdr:col>81</xdr:col>
      <xdr:colOff>101600</xdr:colOff>
      <xdr:row>39</xdr:row>
      <xdr:rowOff>149571</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734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140698</xdr:rowOff>
    </xdr:from>
    <xdr:ext cx="313932"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324333" y="68272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38454</xdr:rowOff>
    </xdr:from>
    <xdr:to>
      <xdr:col>76</xdr:col>
      <xdr:colOff>165100</xdr:colOff>
      <xdr:row>39</xdr:row>
      <xdr:rowOff>140054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725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131181</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357428" y="681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41965</xdr:rowOff>
    </xdr:from>
    <xdr:to>
      <xdr:col>72</xdr:col>
      <xdr:colOff>38100</xdr:colOff>
      <xdr:row>39</xdr:row>
      <xdr:rowOff>143565</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7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134692</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468428" y="682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166850</xdr:rowOff>
    </xdr:from>
    <xdr:to>
      <xdr:col>85</xdr:col>
      <xdr:colOff>126364</xdr:colOff>
      <xdr:row>78</xdr:row>
      <xdr:rowOff>75113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1996900"/>
          <a:ext cx="1269" cy="1451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78940</xdr:rowOff>
    </xdr:from>
    <xdr:ext cx="534377"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452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75113</xdr:rowOff>
    </xdr:from>
    <xdr:to>
      <xdr:col>86</xdr:col>
      <xdr:colOff>25400</xdr:colOff>
      <xdr:row>78</xdr:row>
      <xdr:rowOff>75113</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44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113527</xdr:rowOff>
    </xdr:from>
    <xdr:ext cx="599010"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772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166850</xdr:rowOff>
    </xdr:from>
    <xdr:to>
      <xdr:col>86</xdr:col>
      <xdr:colOff>25400</xdr:colOff>
      <xdr:row>69</xdr:row>
      <xdr:rowOff>166850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19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9612</xdr:rowOff>
    </xdr:from>
    <xdr:to>
      <xdr:col>85</xdr:col>
      <xdr:colOff>127000</xdr:colOff>
      <xdr:row>77</xdr:row>
      <xdr:rowOff>23701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5481300" y="13211262"/>
          <a:ext cx="838200" cy="1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30799</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889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7922</xdr:rowOff>
    </xdr:from>
    <xdr:to>
      <xdr:col>85</xdr:col>
      <xdr:colOff>177800</xdr:colOff>
      <xdr:row>76</xdr:row>
      <xdr:rowOff>109522</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303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23701</xdr:rowOff>
    </xdr:from>
    <xdr:to>
      <xdr:col>81</xdr:col>
      <xdr:colOff>50800</xdr:colOff>
      <xdr:row>77</xdr:row>
      <xdr:rowOff>36433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3225351"/>
          <a:ext cx="889000" cy="1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26065</xdr:rowOff>
    </xdr:from>
    <xdr:to>
      <xdr:col>81</xdr:col>
      <xdr:colOff>101600</xdr:colOff>
      <xdr:row>76</xdr:row>
      <xdr:rowOff>127665</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30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144193</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83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36433</xdr:rowOff>
    </xdr:from>
    <xdr:to>
      <xdr:col>76</xdr:col>
      <xdr:colOff>114300</xdr:colOff>
      <xdr:row>77</xdr:row>
      <xdr:rowOff>42270</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3703300" y="13238083"/>
          <a:ext cx="889000" cy="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66810</xdr:rowOff>
    </xdr:from>
    <xdr:to>
      <xdr:col>76</xdr:col>
      <xdr:colOff>165100</xdr:colOff>
      <xdr:row>76</xdr:row>
      <xdr:rowOff>168410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13487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87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13711</xdr:rowOff>
    </xdr:from>
    <xdr:to>
      <xdr:col>71</xdr:col>
      <xdr:colOff>177800</xdr:colOff>
      <xdr:row>77</xdr:row>
      <xdr:rowOff>42270</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2814300" y="13215361"/>
          <a:ext cx="889000" cy="2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110106</xdr:rowOff>
    </xdr:from>
    <xdr:to>
      <xdr:col>72</xdr:col>
      <xdr:colOff>38100</xdr:colOff>
      <xdr:row>77</xdr:row>
      <xdr:rowOff>40256</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56783</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9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103332</xdr:rowOff>
    </xdr:from>
    <xdr:to>
      <xdr:col>67</xdr:col>
      <xdr:colOff>101600</xdr:colOff>
      <xdr:row>77</xdr:row>
      <xdr:rowOff>33482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50009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90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130262</xdr:rowOff>
    </xdr:from>
    <xdr:to>
      <xdr:col>85</xdr:col>
      <xdr:colOff>177800</xdr:colOff>
      <xdr:row>77</xdr:row>
      <xdr:rowOff>60412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3160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108689</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3138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144351</xdr:rowOff>
    </xdr:from>
    <xdr:to>
      <xdr:col>81</xdr:col>
      <xdr:colOff>101600</xdr:colOff>
      <xdr:row>77</xdr:row>
      <xdr:rowOff>74501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3174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65628</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3267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157083</xdr:rowOff>
    </xdr:from>
    <xdr:to>
      <xdr:col>76</xdr:col>
      <xdr:colOff>165100</xdr:colOff>
      <xdr:row>77</xdr:row>
      <xdr:rowOff>87233</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3187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78360</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328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162920</xdr:rowOff>
    </xdr:from>
    <xdr:to>
      <xdr:col>72</xdr:col>
      <xdr:colOff>38100</xdr:colOff>
      <xdr:row>77</xdr:row>
      <xdr:rowOff>93070</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319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84197</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328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134361</xdr:rowOff>
    </xdr:from>
    <xdr:to>
      <xdr:col>67</xdr:col>
      <xdr:colOff>101600</xdr:colOff>
      <xdr:row>77</xdr:row>
      <xdr:rowOff>64511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316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55638</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3257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積立金グラフ枠">
          <a:extLst>
            <a:ext uri="{FF2B5EF4-FFF2-40B4-BE49-F238E27FC236}">
              <a16:creationId xmlns:a16="http://schemas.microsoft.com/office/drawing/2014/main" id="{00000000-0008-0000-06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79890</xdr:rowOff>
    </xdr:from>
    <xdr:to>
      <xdr:col>85</xdr:col>
      <xdr:colOff>126364</xdr:colOff>
      <xdr:row>98</xdr:row>
      <xdr:rowOff>132107</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6317595" y="15853290"/>
          <a:ext cx="1269" cy="1080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135934</xdr:rowOff>
    </xdr:from>
    <xdr:ext cx="469744" cy="259045"/>
    <xdr:sp macro="" textlink="">
      <xdr:nvSpPr>
        <xdr:cNvPr id="677" name="積立金最小値テキスト">
          <a:extLst>
            <a:ext uri="{FF2B5EF4-FFF2-40B4-BE49-F238E27FC236}">
              <a16:creationId xmlns:a16="http://schemas.microsoft.com/office/drawing/2014/main" id="{00000000-0008-0000-0600-0000A5020000}"/>
            </a:ext>
          </a:extLst>
        </xdr:cNvPr>
        <xdr:cNvSpPr txBox="1"/>
      </xdr:nvSpPr>
      <xdr:spPr>
        <a:xfrm>
          <a:off x="16370300" y="1693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132107</xdr:rowOff>
    </xdr:from>
    <xdr:to>
      <xdr:col>86</xdr:col>
      <xdr:colOff>25400</xdr:colOff>
      <xdr:row>98</xdr:row>
      <xdr:rowOff>132107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693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26567</xdr:rowOff>
    </xdr:from>
    <xdr:ext cx="599010" cy="259045"/>
    <xdr:sp macro="" textlink="">
      <xdr:nvSpPr>
        <xdr:cNvPr id="679" name="積立金最大値テキスト">
          <a:extLst>
            <a:ext uri="{FF2B5EF4-FFF2-40B4-BE49-F238E27FC236}">
              <a16:creationId xmlns:a16="http://schemas.microsoft.com/office/drawing/2014/main" id="{00000000-0008-0000-0600-0000A7020000}"/>
            </a:ext>
          </a:extLst>
        </xdr:cNvPr>
        <xdr:cNvSpPr txBox="1"/>
      </xdr:nvSpPr>
      <xdr:spPr>
        <a:xfrm>
          <a:off x="16370300" y="1562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92</xdr:row>
      <xdr:rowOff>79890</xdr:rowOff>
    </xdr:from>
    <xdr:to>
      <xdr:col>86</xdr:col>
      <xdr:colOff>25400</xdr:colOff>
      <xdr:row>92</xdr:row>
      <xdr:rowOff>79890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585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25194</xdr:rowOff>
    </xdr:from>
    <xdr:to>
      <xdr:col>85</xdr:col>
      <xdr:colOff>127000</xdr:colOff>
      <xdr:row>97</xdr:row>
      <xdr:rowOff>125924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5481300" y="16655844"/>
          <a:ext cx="838200" cy="10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62738</xdr:rowOff>
    </xdr:from>
    <xdr:ext cx="534377" cy="259045"/>
    <xdr:sp macro="" textlink="">
      <xdr:nvSpPr>
        <xdr:cNvPr id="682" name="積立金平均値テキスト">
          <a:extLst>
            <a:ext uri="{FF2B5EF4-FFF2-40B4-BE49-F238E27FC236}">
              <a16:creationId xmlns:a16="http://schemas.microsoft.com/office/drawing/2014/main" id="{00000000-0008-0000-0600-0000AA020000}"/>
            </a:ext>
          </a:extLst>
        </xdr:cNvPr>
        <xdr:cNvSpPr txBox="1"/>
      </xdr:nvSpPr>
      <xdr:spPr>
        <a:xfrm>
          <a:off x="16370300" y="16521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39861</xdr:rowOff>
    </xdr:from>
    <xdr:to>
      <xdr:col>85</xdr:col>
      <xdr:colOff>177800</xdr:colOff>
      <xdr:row>97</xdr:row>
      <xdr:rowOff>141461</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6268700" y="1667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25194</xdr:rowOff>
    </xdr:from>
    <xdr:to>
      <xdr:col>81</xdr:col>
      <xdr:colOff>50800</xdr:colOff>
      <xdr:row>98</xdr:row>
      <xdr:rowOff>26076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4592300" y="16655844"/>
          <a:ext cx="889000" cy="17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30342</xdr:rowOff>
    </xdr:from>
    <xdr:to>
      <xdr:col>81</xdr:col>
      <xdr:colOff>101600</xdr:colOff>
      <xdr:row>97</xdr:row>
      <xdr:rowOff>131942</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5430500" y="16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123069</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14111" y="16753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17235</xdr:rowOff>
    </xdr:from>
    <xdr:to>
      <xdr:col>76</xdr:col>
      <xdr:colOff>114300</xdr:colOff>
      <xdr:row>98</xdr:row>
      <xdr:rowOff>26076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3703300" y="16819335"/>
          <a:ext cx="889000" cy="8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135365</xdr:rowOff>
    </xdr:from>
    <xdr:to>
      <xdr:col>76</xdr:col>
      <xdr:colOff>165100</xdr:colOff>
      <xdr:row>98</xdr:row>
      <xdr:rowOff>65515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4541500" y="1676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82042</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325111" y="1654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17235</xdr:rowOff>
    </xdr:from>
    <xdr:to>
      <xdr:col>71</xdr:col>
      <xdr:colOff>177800</xdr:colOff>
      <xdr:row>98</xdr:row>
      <xdr:rowOff>26031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2814300" y="16819335"/>
          <a:ext cx="889000" cy="8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149698</xdr:rowOff>
    </xdr:from>
    <xdr:to>
      <xdr:col>72</xdr:col>
      <xdr:colOff>38100</xdr:colOff>
      <xdr:row>98</xdr:row>
      <xdr:rowOff>79848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3652500" y="1678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70975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3436111" y="1687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110612</xdr:rowOff>
    </xdr:from>
    <xdr:to>
      <xdr:col>67</xdr:col>
      <xdr:colOff>101600</xdr:colOff>
      <xdr:row>98</xdr:row>
      <xdr:rowOff>40762</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2763500" y="167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57289</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547111" y="1651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75124</xdr:rowOff>
    </xdr:from>
    <xdr:to>
      <xdr:col>85</xdr:col>
      <xdr:colOff>177800</xdr:colOff>
      <xdr:row>98</xdr:row>
      <xdr:rowOff>5274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6268700" y="1670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53551</xdr:rowOff>
    </xdr:from>
    <xdr:ext cx="534377" cy="259045"/>
    <xdr:sp macro="" textlink="">
      <xdr:nvSpPr>
        <xdr:cNvPr id="701" name="積立金該当値テキスト">
          <a:extLst>
            <a:ext uri="{FF2B5EF4-FFF2-40B4-BE49-F238E27FC236}">
              <a16:creationId xmlns:a16="http://schemas.microsoft.com/office/drawing/2014/main" id="{00000000-0008-0000-0600-0000BD020000}"/>
            </a:ext>
          </a:extLst>
        </xdr:cNvPr>
        <xdr:cNvSpPr txBox="1"/>
      </xdr:nvSpPr>
      <xdr:spPr>
        <a:xfrm>
          <a:off x="16370300" y="1668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145844</xdr:rowOff>
    </xdr:from>
    <xdr:to>
      <xdr:col>81</xdr:col>
      <xdr:colOff>101600</xdr:colOff>
      <xdr:row>97</xdr:row>
      <xdr:rowOff>75994</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5430500" y="1660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92521</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14111" y="163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146726</xdr:rowOff>
    </xdr:from>
    <xdr:to>
      <xdr:col>76</xdr:col>
      <xdr:colOff>165100</xdr:colOff>
      <xdr:row>98</xdr:row>
      <xdr:rowOff>76876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4541500" y="1677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68003</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325111" y="16870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137885</xdr:rowOff>
    </xdr:from>
    <xdr:to>
      <xdr:col>72</xdr:col>
      <xdr:colOff>38100</xdr:colOff>
      <xdr:row>98</xdr:row>
      <xdr:rowOff>68035</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3652500" y="1676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84562</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3436111" y="1654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146681</xdr:rowOff>
    </xdr:from>
    <xdr:to>
      <xdr:col>67</xdr:col>
      <xdr:colOff>101600</xdr:colOff>
      <xdr:row>98</xdr:row>
      <xdr:rowOff>76831</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2763500" y="1677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67958</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2547111" y="1687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62273</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205773"/>
          <a:ext cx="1269" cy="1449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8950</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498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62273</xdr:rowOff>
    </xdr:from>
    <xdr:to>
      <xdr:col>116</xdr:col>
      <xdr:colOff>152400</xdr:colOff>
      <xdr:row>30</xdr:row>
      <xdr:rowOff>62273</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205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8633</xdr:rowOff>
    </xdr:from>
    <xdr:ext cx="469744"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3522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157206</xdr:rowOff>
    </xdr:from>
    <xdr:to>
      <xdr:col>116</xdr:col>
      <xdr:colOff>114300</xdr:colOff>
      <xdr:row>38</xdr:row>
      <xdr:rowOff>87356</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50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160086</xdr:rowOff>
    </xdr:from>
    <xdr:to>
      <xdr:col>112</xdr:col>
      <xdr:colOff>38100</xdr:colOff>
      <xdr:row>38</xdr:row>
      <xdr:rowOff>90236</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106763</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088428" y="6278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39751</xdr:rowOff>
    </xdr:from>
    <xdr:to>
      <xdr:col>107</xdr:col>
      <xdr:colOff>101600</xdr:colOff>
      <xdr:row>38</xdr:row>
      <xdr:rowOff>141351</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55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157878</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199428" y="633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64829</xdr:rowOff>
    </xdr:from>
    <xdr:to>
      <xdr:col>102</xdr:col>
      <xdr:colOff>165100</xdr:colOff>
      <xdr:row>38</xdr:row>
      <xdr:rowOff>166429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5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11506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10428" y="6355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61696</xdr:rowOff>
    </xdr:from>
    <xdr:to>
      <xdr:col>98</xdr:col>
      <xdr:colOff>38100</xdr:colOff>
      <xdr:row>38</xdr:row>
      <xdr:rowOff>163296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5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8374</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21428" y="63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a:extLst>
            <a:ext uri="{FF2B5EF4-FFF2-40B4-BE49-F238E27FC236}">
              <a16:creationId xmlns:a16="http://schemas.microsoft.com/office/drawing/2014/main" id="{00000000-0008-0000-06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164884</xdr:rowOff>
    </xdr:from>
    <xdr:to>
      <xdr:col>116</xdr:col>
      <xdr:colOff>62864</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flipV="1">
          <a:off x="22159595" y="8565934"/>
          <a:ext cx="1269" cy="159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a:extLst>
            <a:ext uri="{FF2B5EF4-FFF2-40B4-BE49-F238E27FC236}">
              <a16:creationId xmlns:a16="http://schemas.microsoft.com/office/drawing/2014/main" id="{00000000-0008-0000-0600-000015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111561</xdr:rowOff>
    </xdr:from>
    <xdr:ext cx="534377" cy="259045"/>
    <xdr:sp macro="" textlink="">
      <xdr:nvSpPr>
        <xdr:cNvPr id="791" name="貸付金最大値テキスト">
          <a:extLst>
            <a:ext uri="{FF2B5EF4-FFF2-40B4-BE49-F238E27FC236}">
              <a16:creationId xmlns:a16="http://schemas.microsoft.com/office/drawing/2014/main" id="{00000000-0008-0000-0600-000017030000}"/>
            </a:ext>
          </a:extLst>
        </xdr:cNvPr>
        <xdr:cNvSpPr txBox="1"/>
      </xdr:nvSpPr>
      <xdr:spPr>
        <a:xfrm>
          <a:off x="22212300" y="8341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164884</xdr:rowOff>
    </xdr:from>
    <xdr:to>
      <xdr:col>116</xdr:col>
      <xdr:colOff>152400</xdr:colOff>
      <xdr:row>49</xdr:row>
      <xdr:rowOff>164884</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856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153378</xdr:rowOff>
    </xdr:from>
    <xdr:to>
      <xdr:col>116</xdr:col>
      <xdr:colOff>63500</xdr:colOff>
      <xdr:row>58</xdr:row>
      <xdr:rowOff>154749</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1323300" y="10097478"/>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28338</xdr:rowOff>
    </xdr:from>
    <xdr:ext cx="469744" cy="259045"/>
    <xdr:sp macro="" textlink="">
      <xdr:nvSpPr>
        <xdr:cNvPr id="794" name="貸付金平均値テキスト">
          <a:extLst>
            <a:ext uri="{FF2B5EF4-FFF2-40B4-BE49-F238E27FC236}">
              <a16:creationId xmlns:a16="http://schemas.microsoft.com/office/drawing/2014/main" id="{00000000-0008-0000-0600-00001A030000}"/>
            </a:ext>
          </a:extLst>
        </xdr:cNvPr>
        <xdr:cNvSpPr txBox="1"/>
      </xdr:nvSpPr>
      <xdr:spPr>
        <a:xfrm>
          <a:off x="22212300" y="980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5461</xdr:rowOff>
    </xdr:from>
    <xdr:to>
      <xdr:col>116</xdr:col>
      <xdr:colOff>114300</xdr:colOff>
      <xdr:row>58</xdr:row>
      <xdr:rowOff>107061</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2110700" y="99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154559</xdr:rowOff>
    </xdr:from>
    <xdr:to>
      <xdr:col>111</xdr:col>
      <xdr:colOff>177800</xdr:colOff>
      <xdr:row>58</xdr:row>
      <xdr:rowOff>154749</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0434300" y="10098659"/>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162585</xdr:rowOff>
    </xdr:from>
    <xdr:to>
      <xdr:col>112</xdr:col>
      <xdr:colOff>38100</xdr:colOff>
      <xdr:row>58</xdr:row>
      <xdr:rowOff>92735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12725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109262</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088428" y="971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87579</xdr:rowOff>
    </xdr:from>
    <xdr:to>
      <xdr:col>107</xdr:col>
      <xdr:colOff>50800</xdr:colOff>
      <xdr:row>58</xdr:row>
      <xdr:rowOff>154559</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9545300" y="10031679"/>
          <a:ext cx="889000" cy="6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58420</xdr:rowOff>
    </xdr:from>
    <xdr:to>
      <xdr:col>107</xdr:col>
      <xdr:colOff>101600</xdr:colOff>
      <xdr:row>58</xdr:row>
      <xdr:rowOff>160020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03835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5097</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0199428" y="9777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87579</xdr:rowOff>
    </xdr:from>
    <xdr:to>
      <xdr:col>102</xdr:col>
      <xdr:colOff>114300</xdr:colOff>
      <xdr:row>58</xdr:row>
      <xdr:rowOff>158521</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8656300" y="10031679"/>
          <a:ext cx="889000" cy="7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99187</xdr:rowOff>
    </xdr:from>
    <xdr:to>
      <xdr:col>102</xdr:col>
      <xdr:colOff>165100</xdr:colOff>
      <xdr:row>59</xdr:row>
      <xdr:rowOff>29337</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9494500" y="1004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20464</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10428" y="1013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79642</xdr:rowOff>
    </xdr:from>
    <xdr:to>
      <xdr:col>98</xdr:col>
      <xdr:colOff>38100</xdr:colOff>
      <xdr:row>59</xdr:row>
      <xdr:rowOff>9792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8605500" y="1002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26319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21428" y="9798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102578</xdr:rowOff>
    </xdr:from>
    <xdr:to>
      <xdr:col>116</xdr:col>
      <xdr:colOff>114300</xdr:colOff>
      <xdr:row>59</xdr:row>
      <xdr:rowOff>32728</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2110700" y="1004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17505</xdr:rowOff>
    </xdr:from>
    <xdr:ext cx="469744" cy="259045"/>
    <xdr:sp macro="" textlink="">
      <xdr:nvSpPr>
        <xdr:cNvPr id="813" name="貸付金該当値テキスト">
          <a:extLst>
            <a:ext uri="{FF2B5EF4-FFF2-40B4-BE49-F238E27FC236}">
              <a16:creationId xmlns:a16="http://schemas.microsoft.com/office/drawing/2014/main" id="{00000000-0008-0000-0600-00002D030000}"/>
            </a:ext>
          </a:extLst>
        </xdr:cNvPr>
        <xdr:cNvSpPr txBox="1"/>
      </xdr:nvSpPr>
      <xdr:spPr>
        <a:xfrm>
          <a:off x="22212300" y="996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103949</xdr:rowOff>
    </xdr:from>
    <xdr:to>
      <xdr:col>112</xdr:col>
      <xdr:colOff>38100</xdr:colOff>
      <xdr:row>59</xdr:row>
      <xdr:rowOff>34099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1272500" y="1004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25226</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088428" y="1014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103759</xdr:rowOff>
    </xdr:from>
    <xdr:to>
      <xdr:col>107</xdr:col>
      <xdr:colOff>101600</xdr:colOff>
      <xdr:row>59</xdr:row>
      <xdr:rowOff>33909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0383500" y="1004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25036</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199428" y="10140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36779</xdr:rowOff>
    </xdr:from>
    <xdr:to>
      <xdr:col>102</xdr:col>
      <xdr:colOff>165100</xdr:colOff>
      <xdr:row>58</xdr:row>
      <xdr:rowOff>138379</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9494500" y="9980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154906</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10428" y="975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107721</xdr:rowOff>
    </xdr:from>
    <xdr:to>
      <xdr:col>98</xdr:col>
      <xdr:colOff>38100</xdr:colOff>
      <xdr:row>59</xdr:row>
      <xdr:rowOff>37871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8605500" y="1005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28998</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421428" y="10144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116236</xdr:rowOff>
    </xdr:from>
    <xdr:to>
      <xdr:col>116</xdr:col>
      <xdr:colOff>62864</xdr:colOff>
      <xdr:row>78</xdr:row>
      <xdr:rowOff>68083</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1946286"/>
          <a:ext cx="1269" cy="1494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71910</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44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68083</xdr:rowOff>
    </xdr:from>
    <xdr:to>
      <xdr:col>116</xdr:col>
      <xdr:colOff>152400</xdr:colOff>
      <xdr:row>78</xdr:row>
      <xdr:rowOff>68083</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441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62913</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72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116236</xdr:rowOff>
    </xdr:from>
    <xdr:to>
      <xdr:col>116</xdr:col>
      <xdr:colOff>152400</xdr:colOff>
      <xdr:row>69</xdr:row>
      <xdr:rowOff>116236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1946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101572</xdr:rowOff>
    </xdr:from>
    <xdr:to>
      <xdr:col>116</xdr:col>
      <xdr:colOff>63500</xdr:colOff>
      <xdr:row>76</xdr:row>
      <xdr:rowOff>140402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3131772"/>
          <a:ext cx="838200" cy="3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65665</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7529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42788</xdr:rowOff>
    </xdr:from>
    <xdr:to>
      <xdr:col>116</xdr:col>
      <xdr:colOff>114300</xdr:colOff>
      <xdr:row>75</xdr:row>
      <xdr:rowOff>144388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90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65863</xdr:rowOff>
    </xdr:from>
    <xdr:to>
      <xdr:col>111</xdr:col>
      <xdr:colOff>177800</xdr:colOff>
      <xdr:row>76</xdr:row>
      <xdr:rowOff>140402</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0434300" y="13096063"/>
          <a:ext cx="889000" cy="7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76540</xdr:rowOff>
    </xdr:from>
    <xdr:to>
      <xdr:col>112</xdr:col>
      <xdr:colOff>38100</xdr:colOff>
      <xdr:row>76</xdr:row>
      <xdr:rowOff>6690</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23217</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71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65863</xdr:rowOff>
    </xdr:from>
    <xdr:to>
      <xdr:col>107</xdr:col>
      <xdr:colOff>50800</xdr:colOff>
      <xdr:row>76</xdr:row>
      <xdr:rowOff>102667</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3096063"/>
          <a:ext cx="889000" cy="36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70498</xdr:rowOff>
    </xdr:from>
    <xdr:to>
      <xdr:col>107</xdr:col>
      <xdr:colOff>101600</xdr:colOff>
      <xdr:row>76</xdr:row>
      <xdr:rowOff>648</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92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17175</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70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102667</xdr:rowOff>
    </xdr:from>
    <xdr:to>
      <xdr:col>102</xdr:col>
      <xdr:colOff>114300</xdr:colOff>
      <xdr:row>76</xdr:row>
      <xdr:rowOff>132483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3132867"/>
          <a:ext cx="889000" cy="2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63591</xdr:rowOff>
    </xdr:from>
    <xdr:to>
      <xdr:col>102</xdr:col>
      <xdr:colOff>165100</xdr:colOff>
      <xdr:row>75</xdr:row>
      <xdr:rowOff>165190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10268</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69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116985</xdr:rowOff>
    </xdr:from>
    <xdr:to>
      <xdr:col>98</xdr:col>
      <xdr:colOff>38100</xdr:colOff>
      <xdr:row>76</xdr:row>
      <xdr:rowOff>47135</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63662</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50772</xdr:rowOff>
    </xdr:from>
    <xdr:to>
      <xdr:col>116</xdr:col>
      <xdr:colOff>114300</xdr:colOff>
      <xdr:row>76</xdr:row>
      <xdr:rowOff>152372</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08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29199</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3059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89602</xdr:rowOff>
    </xdr:from>
    <xdr:to>
      <xdr:col>112</xdr:col>
      <xdr:colOff>38100</xdr:colOff>
      <xdr:row>77</xdr:row>
      <xdr:rowOff>19752</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11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10879</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212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15063</xdr:rowOff>
    </xdr:from>
    <xdr:to>
      <xdr:col>107</xdr:col>
      <xdr:colOff>101600</xdr:colOff>
      <xdr:row>76</xdr:row>
      <xdr:rowOff>116663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04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107790</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13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51867</xdr:rowOff>
    </xdr:from>
    <xdr:to>
      <xdr:col>102</xdr:col>
      <xdr:colOff>165100</xdr:colOff>
      <xdr:row>76</xdr:row>
      <xdr:rowOff>153467</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08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144594</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174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81683</xdr:rowOff>
    </xdr:from>
    <xdr:to>
      <xdr:col>98</xdr:col>
      <xdr:colOff>38100</xdr:colOff>
      <xdr:row>77</xdr:row>
      <xdr:rowOff>11833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11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2960</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20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歳出決算額は、住民一人当たり</a:t>
          </a:r>
          <a:r>
            <a:rPr kumimoji="1" lang="en-US" altLang="ja-JP" sz="1100">
              <a:solidFill>
                <a:schemeClr val="dk1"/>
              </a:solidFill>
              <a:effectLst/>
              <a:latin typeface="+mn-lt"/>
              <a:ea typeface="+mn-ea"/>
              <a:cs typeface="+mn-cs"/>
            </a:rPr>
            <a:t>466,710</a:t>
          </a:r>
          <a:r>
            <a:rPr kumimoji="1" lang="ja-JP" altLang="ja-JP" sz="1100">
              <a:solidFill>
                <a:schemeClr val="dk1"/>
              </a:solidFill>
              <a:effectLst/>
              <a:latin typeface="+mn-lt"/>
              <a:ea typeface="+mn-ea"/>
              <a:cs typeface="+mn-cs"/>
            </a:rPr>
            <a:t>円、前年度と比較し▲</a:t>
          </a:r>
          <a:r>
            <a:rPr kumimoji="1" lang="en-US" altLang="ja-JP" sz="1100">
              <a:solidFill>
                <a:schemeClr val="dk1"/>
              </a:solidFill>
              <a:effectLst/>
              <a:latin typeface="+mn-lt"/>
              <a:ea typeface="+mn-ea"/>
              <a:cs typeface="+mn-cs"/>
            </a:rPr>
            <a:t>13,893</a:t>
          </a:r>
          <a:r>
            <a:rPr kumimoji="1" lang="ja-JP" altLang="ja-JP" sz="1100">
              <a:solidFill>
                <a:schemeClr val="dk1"/>
              </a:solidFill>
              <a:effectLst/>
              <a:latin typeface="+mn-lt"/>
              <a:ea typeface="+mn-ea"/>
              <a:cs typeface="+mn-cs"/>
            </a:rPr>
            <a:t>円の減額となり、全項目で類似団体内平均値を下回る結果となった。</a:t>
          </a:r>
          <a:endParaRPr lang="ja-JP" altLang="ja-JP">
            <a:effectLst/>
          </a:endParaRPr>
        </a:p>
        <a:p>
          <a:r>
            <a:rPr kumimoji="1" lang="ja-JP" altLang="ja-JP" sz="1100">
              <a:solidFill>
                <a:schemeClr val="dk1"/>
              </a:solidFill>
              <a:effectLst/>
              <a:latin typeface="+mn-lt"/>
              <a:ea typeface="+mn-ea"/>
              <a:cs typeface="+mn-cs"/>
            </a:rPr>
            <a:t>今後も引き続き歳出の削減と歳入の確保に取り組み、財政基盤の強化に努める。</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千葉県九十九里町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14,625
14,261
24.44
7,259,556
6,825,640
429,873
4,179,592
6,887,378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7.5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91857</xdr:rowOff>
    </xdr:from>
    <xdr:to>
      <xdr:col>24</xdr:col>
      <xdr:colOff>62865</xdr:colOff>
      <xdr:row>39</xdr:row>
      <xdr:rowOff>19522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35357"/>
          <a:ext cx="1270" cy="147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23349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09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19522</xdr:rowOff>
    </xdr:from>
    <xdr:to>
      <xdr:col>24</xdr:col>
      <xdr:colOff>152400</xdr:colOff>
      <xdr:row>39</xdr:row>
      <xdr:rowOff>19522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0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38534</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10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13,493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91857</xdr:rowOff>
    </xdr:from>
    <xdr:to>
      <xdr:col>24</xdr:col>
      <xdr:colOff>152400</xdr:colOff>
      <xdr:row>30</xdr:row>
      <xdr:rowOff>91857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3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145088</xdr:rowOff>
    </xdr:from>
    <xdr:to>
      <xdr:col>24</xdr:col>
      <xdr:colOff>63500</xdr:colOff>
      <xdr:row>38</xdr:row>
      <xdr:rowOff>2866</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488738"/>
          <a:ext cx="838200" cy="2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143455</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144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120578</xdr:rowOff>
    </xdr:from>
    <xdr:to>
      <xdr:col>24</xdr:col>
      <xdr:colOff>114300</xdr:colOff>
      <xdr:row>37</xdr:row>
      <xdr:rowOff>50728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92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2866</xdr:rowOff>
    </xdr:from>
    <xdr:to>
      <xdr:col>19</xdr:col>
      <xdr:colOff>177800</xdr:colOff>
      <xdr:row>38</xdr:row>
      <xdr:rowOff>25890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517966"/>
          <a:ext cx="889000" cy="23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147683</xdr:rowOff>
    </xdr:from>
    <xdr:to>
      <xdr:col>20</xdr:col>
      <xdr:colOff>38100</xdr:colOff>
      <xdr:row>37</xdr:row>
      <xdr:rowOff>77833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3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94360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9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170724</xdr:rowOff>
    </xdr:from>
    <xdr:to>
      <xdr:col>15</xdr:col>
      <xdr:colOff>50800</xdr:colOff>
      <xdr:row>38</xdr:row>
      <xdr:rowOff>25890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514374"/>
          <a:ext cx="889000" cy="2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137396</xdr:rowOff>
    </xdr:from>
    <xdr:to>
      <xdr:col>15</xdr:col>
      <xdr:colOff>101600</xdr:colOff>
      <xdr:row>37</xdr:row>
      <xdr:rowOff>67546</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309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84073</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084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156518</xdr:rowOff>
    </xdr:from>
    <xdr:to>
      <xdr:col>10</xdr:col>
      <xdr:colOff>114300</xdr:colOff>
      <xdr:row>37</xdr:row>
      <xdr:rowOff>170724</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500168"/>
          <a:ext cx="889000" cy="14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94615</xdr:rowOff>
    </xdr:from>
    <xdr:to>
      <xdr:col>10</xdr:col>
      <xdr:colOff>165100</xdr:colOff>
      <xdr:row>38</xdr:row>
      <xdr:rowOff>24765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43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41292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213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113230</xdr:rowOff>
    </xdr:from>
    <xdr:to>
      <xdr:col>6</xdr:col>
      <xdr:colOff>38100</xdr:colOff>
      <xdr:row>38</xdr:row>
      <xdr:rowOff>43380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45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34507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6549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94288</xdr:rowOff>
    </xdr:from>
    <xdr:to>
      <xdr:col>24</xdr:col>
      <xdr:colOff>114300</xdr:colOff>
      <xdr:row>38</xdr:row>
      <xdr:rowOff>24439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4379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72715</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41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123516</xdr:rowOff>
    </xdr:from>
    <xdr:to>
      <xdr:col>20</xdr:col>
      <xdr:colOff>38100</xdr:colOff>
      <xdr:row>38</xdr:row>
      <xdr:rowOff>53666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46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44793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55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146540</xdr:rowOff>
    </xdr:from>
    <xdr:to>
      <xdr:col>15</xdr:col>
      <xdr:colOff>101600</xdr:colOff>
      <xdr:row>38</xdr:row>
      <xdr:rowOff>76690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49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67817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58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119924</xdr:rowOff>
    </xdr:from>
    <xdr:to>
      <xdr:col>10</xdr:col>
      <xdr:colOff>165100</xdr:colOff>
      <xdr:row>38</xdr:row>
      <xdr:rowOff>50074</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46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41201</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55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105718</xdr:rowOff>
    </xdr:from>
    <xdr:to>
      <xdr:col>6</xdr:col>
      <xdr:colOff>38100</xdr:colOff>
      <xdr:row>38</xdr:row>
      <xdr:rowOff>35868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44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52395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22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25529</xdr:rowOff>
    </xdr:from>
    <xdr:to>
      <xdr:col>24</xdr:col>
      <xdr:colOff>62865</xdr:colOff>
      <xdr:row>57</xdr:row>
      <xdr:rowOff>139670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8029"/>
          <a:ext cx="1270" cy="1314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143497</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1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139670</xdr:rowOff>
    </xdr:from>
    <xdr:to>
      <xdr:col>24</xdr:col>
      <xdr:colOff>152400</xdr:colOff>
      <xdr:row>57</xdr:row>
      <xdr:rowOff>139670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1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143656</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73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409,966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25529</xdr:rowOff>
    </xdr:from>
    <xdr:to>
      <xdr:col>24</xdr:col>
      <xdr:colOff>152400</xdr:colOff>
      <xdr:row>50</xdr:row>
      <xdr:rowOff>25529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8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4708</xdr:rowOff>
    </xdr:from>
    <xdr:to>
      <xdr:col>24</xdr:col>
      <xdr:colOff>63500</xdr:colOff>
      <xdr:row>57</xdr:row>
      <xdr:rowOff>43951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777358"/>
          <a:ext cx="838200" cy="39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6411</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4361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154984</xdr:rowOff>
    </xdr:from>
    <xdr:to>
      <xdr:col>24</xdr:col>
      <xdr:colOff>114300</xdr:colOff>
      <xdr:row>56</xdr:row>
      <xdr:rowOff>85134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58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118653</xdr:rowOff>
    </xdr:from>
    <xdr:to>
      <xdr:col>19</xdr:col>
      <xdr:colOff>177800</xdr:colOff>
      <xdr:row>57</xdr:row>
      <xdr:rowOff>4708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548403"/>
          <a:ext cx="889000" cy="2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165214</xdr:rowOff>
    </xdr:from>
    <xdr:to>
      <xdr:col>20</xdr:col>
      <xdr:colOff>38100</xdr:colOff>
      <xdr:row>56</xdr:row>
      <xdr:rowOff>95364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111891</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37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118653</xdr:rowOff>
    </xdr:from>
    <xdr:to>
      <xdr:col>15</xdr:col>
      <xdr:colOff>50800</xdr:colOff>
      <xdr:row>58</xdr:row>
      <xdr:rowOff>201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548403"/>
          <a:ext cx="889000" cy="39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147433</xdr:rowOff>
    </xdr:from>
    <xdr:to>
      <xdr:col>15</xdr:col>
      <xdr:colOff>101600</xdr:colOff>
      <xdr:row>54</xdr:row>
      <xdr:rowOff>77583</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23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94110</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009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201</xdr:rowOff>
    </xdr:from>
    <xdr:to>
      <xdr:col>10</xdr:col>
      <xdr:colOff>114300</xdr:colOff>
      <xdr:row>58</xdr:row>
      <xdr:rowOff>17383</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944301"/>
          <a:ext cx="889000" cy="1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142209</xdr:rowOff>
    </xdr:from>
    <xdr:to>
      <xdr:col>10</xdr:col>
      <xdr:colOff>165100</xdr:colOff>
      <xdr:row>57</xdr:row>
      <xdr:rowOff>72359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4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88886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51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92165</xdr:rowOff>
    </xdr:from>
    <xdr:to>
      <xdr:col>6</xdr:col>
      <xdr:colOff>38100</xdr:colOff>
      <xdr:row>57</xdr:row>
      <xdr:rowOff>22315</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69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38842</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46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164601</xdr:rowOff>
    </xdr:from>
    <xdr:to>
      <xdr:col>24</xdr:col>
      <xdr:colOff>114300</xdr:colOff>
      <xdr:row>57</xdr:row>
      <xdr:rowOff>94751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6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79528</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68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125358</xdr:rowOff>
    </xdr:from>
    <xdr:to>
      <xdr:col>20</xdr:col>
      <xdr:colOff>38100</xdr:colOff>
      <xdr:row>57</xdr:row>
      <xdr:rowOff>55508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2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46635</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819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67853</xdr:rowOff>
    </xdr:from>
    <xdr:to>
      <xdr:col>15</xdr:col>
      <xdr:colOff>101600</xdr:colOff>
      <xdr:row>55</xdr:row>
      <xdr:rowOff>169453</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49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160580</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9590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120851</xdr:rowOff>
    </xdr:from>
    <xdr:to>
      <xdr:col>10</xdr:col>
      <xdr:colOff>165100</xdr:colOff>
      <xdr:row>58</xdr:row>
      <xdr:rowOff>51001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89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42128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98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138033</xdr:rowOff>
    </xdr:from>
    <xdr:to>
      <xdr:col>6</xdr:col>
      <xdr:colOff>38100</xdr:colOff>
      <xdr:row>58</xdr:row>
      <xdr:rowOff>68183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1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59310</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0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169821</xdr:rowOff>
    </xdr:from>
    <xdr:to>
      <xdr:col>24</xdr:col>
      <xdr:colOff>62865</xdr:colOff>
      <xdr:row>77</xdr:row>
      <xdr:rowOff>59080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1999871"/>
          <a:ext cx="1270" cy="1260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62907</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26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59080</xdr:rowOff>
    </xdr:from>
    <xdr:to>
      <xdr:col>24</xdr:col>
      <xdr:colOff>152400</xdr:colOff>
      <xdr:row>77</xdr:row>
      <xdr:rowOff>59080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26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116498</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775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240,983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169821</xdr:rowOff>
    </xdr:from>
    <xdr:to>
      <xdr:col>24</xdr:col>
      <xdr:colOff>152400</xdr:colOff>
      <xdr:row>69</xdr:row>
      <xdr:rowOff>169821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1999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59440</xdr:rowOff>
    </xdr:from>
    <xdr:to>
      <xdr:col>24</xdr:col>
      <xdr:colOff>63500</xdr:colOff>
      <xdr:row>76</xdr:row>
      <xdr:rowOff>90029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3797300" y="13089640"/>
          <a:ext cx="838200" cy="3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100913</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6167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78036</xdr:rowOff>
    </xdr:from>
    <xdr:to>
      <xdr:col>24</xdr:col>
      <xdr:colOff>114300</xdr:colOff>
      <xdr:row>75</xdr:row>
      <xdr:rowOff>8186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76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59440</xdr:rowOff>
    </xdr:from>
    <xdr:to>
      <xdr:col>19</xdr:col>
      <xdr:colOff>177800</xdr:colOff>
      <xdr:row>78</xdr:row>
      <xdr:rowOff>31975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089640"/>
          <a:ext cx="889000" cy="31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125912</xdr:rowOff>
    </xdr:from>
    <xdr:to>
      <xdr:col>20</xdr:col>
      <xdr:colOff>38100</xdr:colOff>
      <xdr:row>74</xdr:row>
      <xdr:rowOff>56062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2641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72589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416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31975</xdr:rowOff>
    </xdr:from>
    <xdr:to>
      <xdr:col>15</xdr:col>
      <xdr:colOff>50800</xdr:colOff>
      <xdr:row>78</xdr:row>
      <xdr:rowOff>83127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405075"/>
          <a:ext cx="889000" cy="51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82510</xdr:rowOff>
    </xdr:from>
    <xdr:to>
      <xdr:col>15</xdr:col>
      <xdr:colOff>101600</xdr:colOff>
      <xdr:row>75</xdr:row>
      <xdr:rowOff>12660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276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29187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54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3694</xdr:rowOff>
    </xdr:from>
    <xdr:to>
      <xdr:col>10</xdr:col>
      <xdr:colOff>114300</xdr:colOff>
      <xdr:row>78</xdr:row>
      <xdr:rowOff>83127</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a:off x="1130300" y="13376794"/>
          <a:ext cx="889000" cy="7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87409</xdr:rowOff>
    </xdr:from>
    <xdr:to>
      <xdr:col>10</xdr:col>
      <xdr:colOff>165100</xdr:colOff>
      <xdr:row>76</xdr:row>
      <xdr:rowOff>17559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29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34086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72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147758</xdr:rowOff>
    </xdr:from>
    <xdr:to>
      <xdr:col>6</xdr:col>
      <xdr:colOff>38100</xdr:colOff>
      <xdr:row>76</xdr:row>
      <xdr:rowOff>77908</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94436</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78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39229</xdr:rowOff>
    </xdr:from>
    <xdr:to>
      <xdr:col>24</xdr:col>
      <xdr:colOff>114300</xdr:colOff>
      <xdr:row>76</xdr:row>
      <xdr:rowOff>140829</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06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17656</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047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8640</xdr:rowOff>
    </xdr:from>
    <xdr:to>
      <xdr:col>20</xdr:col>
      <xdr:colOff>38100</xdr:colOff>
      <xdr:row>76</xdr:row>
      <xdr:rowOff>110240</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03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101367</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13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152625</xdr:rowOff>
    </xdr:from>
    <xdr:to>
      <xdr:col>15</xdr:col>
      <xdr:colOff>101600</xdr:colOff>
      <xdr:row>78</xdr:row>
      <xdr:rowOff>82775</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35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73902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44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32327</xdr:rowOff>
    </xdr:from>
    <xdr:to>
      <xdr:col>10</xdr:col>
      <xdr:colOff>165100</xdr:colOff>
      <xdr:row>78</xdr:row>
      <xdr:rowOff>133927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40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125054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498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124344</xdr:rowOff>
    </xdr:from>
    <xdr:to>
      <xdr:col>6</xdr:col>
      <xdr:colOff>38100</xdr:colOff>
      <xdr:row>78</xdr:row>
      <xdr:rowOff>54494</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32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45621</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418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51612</xdr:rowOff>
    </xdr:from>
    <xdr:to>
      <xdr:col>24</xdr:col>
      <xdr:colOff>62865</xdr:colOff>
      <xdr:row>99</xdr:row>
      <xdr:rowOff>21934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653562"/>
          <a:ext cx="1270" cy="1341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25761</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699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21934</xdr:rowOff>
    </xdr:from>
    <xdr:to>
      <xdr:col>24</xdr:col>
      <xdr:colOff>152400</xdr:colOff>
      <xdr:row>99</xdr:row>
      <xdr:rowOff>21934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99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169739</xdr:rowOff>
    </xdr:from>
    <xdr:ext cx="599010"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428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137,436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51612</xdr:rowOff>
    </xdr:from>
    <xdr:to>
      <xdr:col>24</xdr:col>
      <xdr:colOff>152400</xdr:colOff>
      <xdr:row>91</xdr:row>
      <xdr:rowOff>51612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653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140957</xdr:rowOff>
    </xdr:from>
    <xdr:to>
      <xdr:col>24</xdr:col>
      <xdr:colOff>63500</xdr:colOff>
      <xdr:row>97</xdr:row>
      <xdr:rowOff>50509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3797300" y="16600157"/>
          <a:ext cx="838200" cy="81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138447</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426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115570</xdr:rowOff>
    </xdr:from>
    <xdr:to>
      <xdr:col>24</xdr:col>
      <xdr:colOff>114300</xdr:colOff>
      <xdr:row>97</xdr:row>
      <xdr:rowOff>45720</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57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140957</xdr:rowOff>
    </xdr:from>
    <xdr:to>
      <xdr:col>19</xdr:col>
      <xdr:colOff>177800</xdr:colOff>
      <xdr:row>97</xdr:row>
      <xdr:rowOff>63742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600157"/>
          <a:ext cx="889000" cy="94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129324</xdr:rowOff>
    </xdr:from>
    <xdr:to>
      <xdr:col>20</xdr:col>
      <xdr:colOff>38100</xdr:colOff>
      <xdr:row>97</xdr:row>
      <xdr:rowOff>59474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50601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681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23013</xdr:rowOff>
    </xdr:from>
    <xdr:to>
      <xdr:col>15</xdr:col>
      <xdr:colOff>50800</xdr:colOff>
      <xdr:row>97</xdr:row>
      <xdr:rowOff>63742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019300" y="16653663"/>
          <a:ext cx="889000" cy="4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114733</xdr:rowOff>
    </xdr:from>
    <xdr:to>
      <xdr:col>15</xdr:col>
      <xdr:colOff>101600</xdr:colOff>
      <xdr:row>97</xdr:row>
      <xdr:rowOff>44883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5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61410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349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91973</xdr:rowOff>
    </xdr:from>
    <xdr:to>
      <xdr:col>10</xdr:col>
      <xdr:colOff>114300</xdr:colOff>
      <xdr:row>97</xdr:row>
      <xdr:rowOff>23013</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1130300" y="16036823"/>
          <a:ext cx="889000" cy="6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104863</xdr:rowOff>
    </xdr:from>
    <xdr:to>
      <xdr:col>10</xdr:col>
      <xdr:colOff>165100</xdr:colOff>
      <xdr:row>98</xdr:row>
      <xdr:rowOff>35013</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73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26140</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828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100381</xdr:rowOff>
    </xdr:from>
    <xdr:to>
      <xdr:col>6</xdr:col>
      <xdr:colOff>38100</xdr:colOff>
      <xdr:row>98</xdr:row>
      <xdr:rowOff>30531</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73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21658</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823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171159</xdr:rowOff>
    </xdr:from>
    <xdr:to>
      <xdr:col>24</xdr:col>
      <xdr:colOff>114300</xdr:colOff>
      <xdr:row>97</xdr:row>
      <xdr:rowOff>101309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63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149586</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608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90157</xdr:rowOff>
    </xdr:from>
    <xdr:to>
      <xdr:col>20</xdr:col>
      <xdr:colOff>38100</xdr:colOff>
      <xdr:row>97</xdr:row>
      <xdr:rowOff>20307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54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36834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324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12942</xdr:rowOff>
    </xdr:from>
    <xdr:to>
      <xdr:col>15</xdr:col>
      <xdr:colOff>101600</xdr:colOff>
      <xdr:row>97</xdr:row>
      <xdr:rowOff>114542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64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105669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73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143663</xdr:rowOff>
    </xdr:from>
    <xdr:to>
      <xdr:col>10</xdr:col>
      <xdr:colOff>165100</xdr:colOff>
      <xdr:row>97</xdr:row>
      <xdr:rowOff>73813</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60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90340</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37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41173</xdr:rowOff>
    </xdr:from>
    <xdr:to>
      <xdr:col>6</xdr:col>
      <xdr:colOff>38100</xdr:colOff>
      <xdr:row>93</xdr:row>
      <xdr:rowOff>142773</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598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159300</xdr:rowOff>
    </xdr:from>
    <xdr:ext cx="599010"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30795" y="15761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17170</xdr:rowOff>
    </xdr:from>
    <xdr:to>
      <xdr:col>54</xdr:col>
      <xdr:colOff>189865</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332120"/>
          <a:ext cx="1270" cy="1322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135297</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10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17170</xdr:rowOff>
    </xdr:from>
    <xdr:to>
      <xdr:col>55</xdr:col>
      <xdr:colOff>88900</xdr:colOff>
      <xdr:row>31</xdr:row>
      <xdr:rowOff>17170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33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69258</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2414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46381</xdr:rowOff>
    </xdr:from>
    <xdr:to>
      <xdr:col>55</xdr:col>
      <xdr:colOff>50800</xdr:colOff>
      <xdr:row>37</xdr:row>
      <xdr:rowOff>147981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39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70155</xdr:rowOff>
    </xdr:from>
    <xdr:to>
      <xdr:col>50</xdr:col>
      <xdr:colOff>165100</xdr:colOff>
      <xdr:row>38</xdr:row>
      <xdr:rowOff>305</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16832</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189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21692</xdr:rowOff>
    </xdr:from>
    <xdr:to>
      <xdr:col>46</xdr:col>
      <xdr:colOff>38100</xdr:colOff>
      <xdr:row>37</xdr:row>
      <xdr:rowOff>123292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36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139819</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61017" y="61405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36779</xdr:rowOff>
    </xdr:from>
    <xdr:to>
      <xdr:col>41</xdr:col>
      <xdr:colOff>101600</xdr:colOff>
      <xdr:row>37</xdr:row>
      <xdr:rowOff>138379</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8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154906</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2017" y="61556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47752</xdr:rowOff>
    </xdr:from>
    <xdr:to>
      <xdr:col>36</xdr:col>
      <xdr:colOff>165100</xdr:colOff>
      <xdr:row>37</xdr:row>
      <xdr:rowOff>149352</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39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165879</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3017" y="6166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20455</xdr:rowOff>
    </xdr:from>
    <xdr:to>
      <xdr:col>54</xdr:col>
      <xdr:colOff>189865</xdr:colOff>
      <xdr:row>58</xdr:row>
      <xdr:rowOff>129817</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764405"/>
          <a:ext cx="1270" cy="1309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133644</xdr:rowOff>
    </xdr:from>
    <xdr:ext cx="534377"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07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129817</xdr:rowOff>
    </xdr:from>
    <xdr:to>
      <xdr:col>55</xdr:col>
      <xdr:colOff>88900</xdr:colOff>
      <xdr:row>58</xdr:row>
      <xdr:rowOff>129817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073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138582</xdr:rowOff>
    </xdr:from>
    <xdr:ext cx="599010"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539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183,149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20455</xdr:rowOff>
    </xdr:from>
    <xdr:to>
      <xdr:col>55</xdr:col>
      <xdr:colOff>88900</xdr:colOff>
      <xdr:row>51</xdr:row>
      <xdr:rowOff>20455</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76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33363</xdr:rowOff>
    </xdr:from>
    <xdr:to>
      <xdr:col>55</xdr:col>
      <xdr:colOff>0</xdr:colOff>
      <xdr:row>58</xdr:row>
      <xdr:rowOff>124742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9977463"/>
          <a:ext cx="838200" cy="91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57279</xdr:rowOff>
    </xdr:from>
    <xdr:ext cx="534377"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6584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34402</xdr:rowOff>
    </xdr:from>
    <xdr:to>
      <xdr:col>55</xdr:col>
      <xdr:colOff>50800</xdr:colOff>
      <xdr:row>57</xdr:row>
      <xdr:rowOff>136002</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807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8674</xdr:rowOff>
    </xdr:from>
    <xdr:to>
      <xdr:col>50</xdr:col>
      <xdr:colOff>114300</xdr:colOff>
      <xdr:row>58</xdr:row>
      <xdr:rowOff>33363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9952774"/>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41404</xdr:rowOff>
    </xdr:from>
    <xdr:to>
      <xdr:col>50</xdr:col>
      <xdr:colOff>165100</xdr:colOff>
      <xdr:row>57</xdr:row>
      <xdr:rowOff>143004</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81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159531</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72111" y="958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8674</xdr:rowOff>
    </xdr:from>
    <xdr:to>
      <xdr:col>45</xdr:col>
      <xdr:colOff>177800</xdr:colOff>
      <xdr:row>58</xdr:row>
      <xdr:rowOff>82070</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7861300" y="9952774"/>
          <a:ext cx="889000" cy="7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84076</xdr:rowOff>
    </xdr:from>
    <xdr:to>
      <xdr:col>46</xdr:col>
      <xdr:colOff>38100</xdr:colOff>
      <xdr:row>58</xdr:row>
      <xdr:rowOff>14226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85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30753</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83111" y="963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82070</xdr:rowOff>
    </xdr:from>
    <xdr:to>
      <xdr:col>41</xdr:col>
      <xdr:colOff>50800</xdr:colOff>
      <xdr:row>58</xdr:row>
      <xdr:rowOff>93073</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10026170"/>
          <a:ext cx="889000" cy="1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149082</xdr:rowOff>
    </xdr:from>
    <xdr:to>
      <xdr:col>41</xdr:col>
      <xdr:colOff>101600</xdr:colOff>
      <xdr:row>58</xdr:row>
      <xdr:rowOff>79232</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92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95759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94111" y="969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165397</xdr:rowOff>
    </xdr:from>
    <xdr:to>
      <xdr:col>36</xdr:col>
      <xdr:colOff>165100</xdr:colOff>
      <xdr:row>58</xdr:row>
      <xdr:rowOff>95547</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938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112074</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05111" y="9713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73942</xdr:rowOff>
    </xdr:from>
    <xdr:to>
      <xdr:col>55</xdr:col>
      <xdr:colOff>50800</xdr:colOff>
      <xdr:row>59</xdr:row>
      <xdr:rowOff>4092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1001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160319</xdr:rowOff>
    </xdr:from>
    <xdr:ext cx="534377"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93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154013</xdr:rowOff>
    </xdr:from>
    <xdr:to>
      <xdr:col>50</xdr:col>
      <xdr:colOff>165100</xdr:colOff>
      <xdr:row>58</xdr:row>
      <xdr:rowOff>84163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926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75290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72111" y="10019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129324</xdr:rowOff>
    </xdr:from>
    <xdr:to>
      <xdr:col>46</xdr:col>
      <xdr:colOff>38100</xdr:colOff>
      <xdr:row>58</xdr:row>
      <xdr:rowOff>59474</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90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50601</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83111" y="999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31270</xdr:rowOff>
    </xdr:from>
    <xdr:to>
      <xdr:col>41</xdr:col>
      <xdr:colOff>101600</xdr:colOff>
      <xdr:row>58</xdr:row>
      <xdr:rowOff>132870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97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123997</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1006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42273</xdr:rowOff>
    </xdr:from>
    <xdr:to>
      <xdr:col>36</xdr:col>
      <xdr:colOff>165100</xdr:colOff>
      <xdr:row>58</xdr:row>
      <xdr:rowOff>143873</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9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135000</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10079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171361</xdr:rowOff>
    </xdr:from>
    <xdr:to>
      <xdr:col>54</xdr:col>
      <xdr:colOff>189865</xdr:colOff>
      <xdr:row>78</xdr:row>
      <xdr:rowOff>137103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01411"/>
          <a:ext cx="1270" cy="1508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140930</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51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137103</xdr:rowOff>
    </xdr:from>
    <xdr:to>
      <xdr:col>55</xdr:col>
      <xdr:colOff>88900</xdr:colOff>
      <xdr:row>78</xdr:row>
      <xdr:rowOff>137103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510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118038</xdr:rowOff>
    </xdr:from>
    <xdr:ext cx="599010"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776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171361</xdr:rowOff>
    </xdr:from>
    <xdr:to>
      <xdr:col>55</xdr:col>
      <xdr:colOff>88900</xdr:colOff>
      <xdr:row>69</xdr:row>
      <xdr:rowOff>171361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01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12582</xdr:rowOff>
    </xdr:from>
    <xdr:to>
      <xdr:col>55</xdr:col>
      <xdr:colOff>0</xdr:colOff>
      <xdr:row>78</xdr:row>
      <xdr:rowOff>33761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385682"/>
          <a:ext cx="838200" cy="2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78271</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937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55394</xdr:rowOff>
    </xdr:from>
    <xdr:to>
      <xdr:col>55</xdr:col>
      <xdr:colOff>50800</xdr:colOff>
      <xdr:row>76</xdr:row>
      <xdr:rowOff>156994</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3085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33761</xdr:rowOff>
    </xdr:from>
    <xdr:to>
      <xdr:col>50</xdr:col>
      <xdr:colOff>114300</xdr:colOff>
      <xdr:row>78</xdr:row>
      <xdr:rowOff>53142</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8750300" y="13406861"/>
          <a:ext cx="889000" cy="1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135714</xdr:rowOff>
    </xdr:from>
    <xdr:to>
      <xdr:col>50</xdr:col>
      <xdr:colOff>165100</xdr:colOff>
      <xdr:row>77</xdr:row>
      <xdr:rowOff>65864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82391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294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53142</xdr:rowOff>
    </xdr:from>
    <xdr:to>
      <xdr:col>45</xdr:col>
      <xdr:colOff>177800</xdr:colOff>
      <xdr:row>78</xdr:row>
      <xdr:rowOff>97132</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426242"/>
          <a:ext cx="889000" cy="4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91660</xdr:rowOff>
    </xdr:from>
    <xdr:to>
      <xdr:col>46</xdr:col>
      <xdr:colOff>38100</xdr:colOff>
      <xdr:row>77</xdr:row>
      <xdr:rowOff>21810</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312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38337</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289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97132</xdr:rowOff>
    </xdr:from>
    <xdr:to>
      <xdr:col>41</xdr:col>
      <xdr:colOff>50800</xdr:colOff>
      <xdr:row>78</xdr:row>
      <xdr:rowOff>122768</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6972300" y="13470232"/>
          <a:ext cx="889000" cy="2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151651</xdr:rowOff>
    </xdr:from>
    <xdr:to>
      <xdr:col>41</xdr:col>
      <xdr:colOff>101600</xdr:colOff>
      <xdr:row>78</xdr:row>
      <xdr:rowOff>81801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98328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594111" y="131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23244</xdr:rowOff>
    </xdr:from>
    <xdr:to>
      <xdr:col>36</xdr:col>
      <xdr:colOff>165100</xdr:colOff>
      <xdr:row>78</xdr:row>
      <xdr:rowOff>124844</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141371</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31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133232</xdr:rowOff>
    </xdr:from>
    <xdr:to>
      <xdr:col>55</xdr:col>
      <xdr:colOff>50800</xdr:colOff>
      <xdr:row>78</xdr:row>
      <xdr:rowOff>63382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334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48159</xdr:rowOff>
    </xdr:from>
    <xdr:ext cx="534377"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24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154411</xdr:rowOff>
    </xdr:from>
    <xdr:to>
      <xdr:col>50</xdr:col>
      <xdr:colOff>165100</xdr:colOff>
      <xdr:row>78</xdr:row>
      <xdr:rowOff>84561</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35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75688</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372111" y="13448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2342</xdr:rowOff>
    </xdr:from>
    <xdr:to>
      <xdr:col>46</xdr:col>
      <xdr:colOff>38100</xdr:colOff>
      <xdr:row>78</xdr:row>
      <xdr:rowOff>103942</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375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95069</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483111" y="1346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46332</xdr:rowOff>
    </xdr:from>
    <xdr:to>
      <xdr:col>41</xdr:col>
      <xdr:colOff>101600</xdr:colOff>
      <xdr:row>78</xdr:row>
      <xdr:rowOff>147932</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41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139059</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594111" y="1351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71968</xdr:rowOff>
    </xdr:from>
    <xdr:to>
      <xdr:col>36</xdr:col>
      <xdr:colOff>165100</xdr:colOff>
      <xdr:row>79</xdr:row>
      <xdr:rowOff>2118</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44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164695</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537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土木費グラフ枠">
          <a:extLst>
            <a:ext uri="{FF2B5EF4-FFF2-40B4-BE49-F238E27FC236}">
              <a16:creationId xmlns:a16="http://schemas.microsoft.com/office/drawing/2014/main"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124597</xdr:rowOff>
    </xdr:from>
    <xdr:to>
      <xdr:col>54</xdr:col>
      <xdr:colOff>189865</xdr:colOff>
      <xdr:row>98</xdr:row>
      <xdr:rowOff>132941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10475595" y="15383647"/>
          <a:ext cx="1270" cy="1551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136768</xdr:rowOff>
    </xdr:from>
    <xdr:ext cx="534377" cy="259045"/>
    <xdr:sp macro="" textlink="">
      <xdr:nvSpPr>
        <xdr:cNvPr id="462" name="土木費最小値テキスト">
          <a:extLst>
            <a:ext uri="{FF2B5EF4-FFF2-40B4-BE49-F238E27FC236}">
              <a16:creationId xmlns:a16="http://schemas.microsoft.com/office/drawing/2014/main" id="{00000000-0008-0000-0700-0000CE010000}"/>
            </a:ext>
          </a:extLst>
        </xdr:cNvPr>
        <xdr:cNvSpPr txBox="1"/>
      </xdr:nvSpPr>
      <xdr:spPr>
        <a:xfrm>
          <a:off x="10528300" y="1693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132941</xdr:rowOff>
    </xdr:from>
    <xdr:to>
      <xdr:col>55</xdr:col>
      <xdr:colOff>88900</xdr:colOff>
      <xdr:row>98</xdr:row>
      <xdr:rowOff>132941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693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71274</xdr:rowOff>
    </xdr:from>
    <xdr:ext cx="599010" cy="259045"/>
    <xdr:sp macro="" textlink="">
      <xdr:nvSpPr>
        <xdr:cNvPr id="464" name="土木費最大値テキスト">
          <a:extLst>
            <a:ext uri="{FF2B5EF4-FFF2-40B4-BE49-F238E27FC236}">
              <a16:creationId xmlns:a16="http://schemas.microsoft.com/office/drawing/2014/main" id="{00000000-0008-0000-0700-0000D0010000}"/>
            </a:ext>
          </a:extLst>
        </xdr:cNvPr>
        <xdr:cNvSpPr txBox="1"/>
      </xdr:nvSpPr>
      <xdr:spPr>
        <a:xfrm>
          <a:off x="10528300" y="15158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428,964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124597</xdr:rowOff>
    </xdr:from>
    <xdr:to>
      <xdr:col>55</xdr:col>
      <xdr:colOff>88900</xdr:colOff>
      <xdr:row>89</xdr:row>
      <xdr:rowOff>124597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5383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132941</xdr:rowOff>
    </xdr:from>
    <xdr:to>
      <xdr:col>55</xdr:col>
      <xdr:colOff>0</xdr:colOff>
      <xdr:row>98</xdr:row>
      <xdr:rowOff>136362</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9639300" y="16935041"/>
          <a:ext cx="838200" cy="3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50730</xdr:rowOff>
    </xdr:from>
    <xdr:ext cx="534377" cy="259045"/>
    <xdr:sp macro="" textlink="">
      <xdr:nvSpPr>
        <xdr:cNvPr id="467" name="土木費平均値テキスト">
          <a:extLst>
            <a:ext uri="{FF2B5EF4-FFF2-40B4-BE49-F238E27FC236}">
              <a16:creationId xmlns:a16="http://schemas.microsoft.com/office/drawing/2014/main" id="{00000000-0008-0000-0700-0000D3010000}"/>
            </a:ext>
          </a:extLst>
        </xdr:cNvPr>
        <xdr:cNvSpPr txBox="1"/>
      </xdr:nvSpPr>
      <xdr:spPr>
        <a:xfrm>
          <a:off x="10528300" y="165099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27853</xdr:rowOff>
    </xdr:from>
    <xdr:to>
      <xdr:col>55</xdr:col>
      <xdr:colOff>50800</xdr:colOff>
      <xdr:row>97</xdr:row>
      <xdr:rowOff>129453</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10426700" y="16658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136362</xdr:rowOff>
    </xdr:from>
    <xdr:to>
      <xdr:col>50</xdr:col>
      <xdr:colOff>114300</xdr:colOff>
      <xdr:row>98</xdr:row>
      <xdr:rowOff>137342</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8750300" y="16938462"/>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68245</xdr:rowOff>
    </xdr:from>
    <xdr:to>
      <xdr:col>50</xdr:col>
      <xdr:colOff>165100</xdr:colOff>
      <xdr:row>97</xdr:row>
      <xdr:rowOff>169845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9588500" y="166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14922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372111" y="1647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137342</xdr:rowOff>
    </xdr:from>
    <xdr:to>
      <xdr:col>45</xdr:col>
      <xdr:colOff>177800</xdr:colOff>
      <xdr:row>98</xdr:row>
      <xdr:rowOff>164423</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7861300" y="16939442"/>
          <a:ext cx="889000" cy="27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96010</xdr:rowOff>
    </xdr:from>
    <xdr:to>
      <xdr:col>46</xdr:col>
      <xdr:colOff>38100</xdr:colOff>
      <xdr:row>98</xdr:row>
      <xdr:rowOff>26160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8699500" y="1672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42687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483111" y="16501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156003</xdr:rowOff>
    </xdr:from>
    <xdr:to>
      <xdr:col>41</xdr:col>
      <xdr:colOff>50800</xdr:colOff>
      <xdr:row>98</xdr:row>
      <xdr:rowOff>164423</xdr:rowOff>
    </xdr:to>
    <xdr:cxnSp macro="">
      <xdr:nvCxnSpPr>
        <xdr:cNvPr id="475" name="直線コネクタ 474">
          <a:extLst>
            <a:ext uri="{FF2B5EF4-FFF2-40B4-BE49-F238E27FC236}">
              <a16:creationId xmlns:a16="http://schemas.microsoft.com/office/drawing/2014/main" id="{00000000-0008-0000-0700-0000DB010000}"/>
            </a:ext>
          </a:extLst>
        </xdr:cNvPr>
        <xdr:cNvCxnSpPr/>
      </xdr:nvCxnSpPr>
      <xdr:spPr>
        <a:xfrm>
          <a:off x="6972300" y="16958103"/>
          <a:ext cx="889000" cy="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108979</xdr:rowOff>
    </xdr:from>
    <xdr:to>
      <xdr:col>41</xdr:col>
      <xdr:colOff>101600</xdr:colOff>
      <xdr:row>98</xdr:row>
      <xdr:rowOff>39129</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7810500" y="1673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55656</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51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123681</xdr:rowOff>
    </xdr:from>
    <xdr:to>
      <xdr:col>36</xdr:col>
      <xdr:colOff>165100</xdr:colOff>
      <xdr:row>98</xdr:row>
      <xdr:rowOff>53831</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6921500" y="16754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70358</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529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82141</xdr:rowOff>
    </xdr:from>
    <xdr:to>
      <xdr:col>55</xdr:col>
      <xdr:colOff>50800</xdr:colOff>
      <xdr:row>99</xdr:row>
      <xdr:rowOff>12291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10426700" y="16884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168518</xdr:rowOff>
    </xdr:from>
    <xdr:ext cx="534377" cy="259045"/>
    <xdr:sp macro="" textlink="">
      <xdr:nvSpPr>
        <xdr:cNvPr id="486" name="土木費該当値テキスト">
          <a:extLst>
            <a:ext uri="{FF2B5EF4-FFF2-40B4-BE49-F238E27FC236}">
              <a16:creationId xmlns:a16="http://schemas.microsoft.com/office/drawing/2014/main" id="{00000000-0008-0000-0700-0000E6010000}"/>
            </a:ext>
          </a:extLst>
        </xdr:cNvPr>
        <xdr:cNvSpPr txBox="1"/>
      </xdr:nvSpPr>
      <xdr:spPr>
        <a:xfrm>
          <a:off x="10528300" y="1679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85562</xdr:rowOff>
    </xdr:from>
    <xdr:to>
      <xdr:col>50</xdr:col>
      <xdr:colOff>165100</xdr:colOff>
      <xdr:row>99</xdr:row>
      <xdr:rowOff>15712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9588500" y="1688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6839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372111" y="16980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86542</xdr:rowOff>
    </xdr:from>
    <xdr:to>
      <xdr:col>46</xdr:col>
      <xdr:colOff>38100</xdr:colOff>
      <xdr:row>99</xdr:row>
      <xdr:rowOff>16692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8699500" y="1688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7819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8483111" y="1698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113623</xdr:rowOff>
    </xdr:from>
    <xdr:to>
      <xdr:col>41</xdr:col>
      <xdr:colOff>101600</xdr:colOff>
      <xdr:row>99</xdr:row>
      <xdr:rowOff>43773</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7810500" y="1691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34900</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7594111" y="1700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105203</xdr:rowOff>
    </xdr:from>
    <xdr:to>
      <xdr:col>36</xdr:col>
      <xdr:colOff>165100</xdr:colOff>
      <xdr:row>99</xdr:row>
      <xdr:rowOff>35353</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6921500" y="16907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26480</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6705111" y="17000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a:extLst>
            <a:ext uri="{FF2B5EF4-FFF2-40B4-BE49-F238E27FC236}">
              <a16:creationId xmlns:a16="http://schemas.microsoft.com/office/drawing/2014/main" id="{00000000-0008-0000-0700-000006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109048</xdr:rowOff>
    </xdr:from>
    <xdr:to>
      <xdr:col>85</xdr:col>
      <xdr:colOff>126364</xdr:colOff>
      <xdr:row>39</xdr:row>
      <xdr:rowOff>90056</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6317595" y="5252548"/>
          <a:ext cx="1269" cy="152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93883</xdr:rowOff>
    </xdr:from>
    <xdr:ext cx="534377" cy="259045"/>
    <xdr:sp macro="" textlink="">
      <xdr:nvSpPr>
        <xdr:cNvPr id="520" name="消防費最小値テキスト">
          <a:extLst>
            <a:ext uri="{FF2B5EF4-FFF2-40B4-BE49-F238E27FC236}">
              <a16:creationId xmlns:a16="http://schemas.microsoft.com/office/drawing/2014/main" id="{00000000-0008-0000-0700-000008020000}"/>
            </a:ext>
          </a:extLst>
        </xdr:cNvPr>
        <xdr:cNvSpPr txBox="1"/>
      </xdr:nvSpPr>
      <xdr:spPr>
        <a:xfrm>
          <a:off x="16370300" y="678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90056</xdr:rowOff>
    </xdr:from>
    <xdr:to>
      <xdr:col>86</xdr:col>
      <xdr:colOff>25400</xdr:colOff>
      <xdr:row>39</xdr:row>
      <xdr:rowOff>90056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6776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55725</xdr:rowOff>
    </xdr:from>
    <xdr:ext cx="534377" cy="259045"/>
    <xdr:sp macro="" textlink="">
      <xdr:nvSpPr>
        <xdr:cNvPr id="522" name="消防費最大値テキスト">
          <a:extLst>
            <a:ext uri="{FF2B5EF4-FFF2-40B4-BE49-F238E27FC236}">
              <a16:creationId xmlns:a16="http://schemas.microsoft.com/office/drawing/2014/main" id="{00000000-0008-0000-0700-00000A020000}"/>
            </a:ext>
          </a:extLst>
        </xdr:cNvPr>
        <xdr:cNvSpPr txBox="1"/>
      </xdr:nvSpPr>
      <xdr:spPr>
        <a:xfrm>
          <a:off x="16370300" y="502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109048</xdr:rowOff>
    </xdr:from>
    <xdr:to>
      <xdr:col>86</xdr:col>
      <xdr:colOff>25400</xdr:colOff>
      <xdr:row>30</xdr:row>
      <xdr:rowOff>109048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525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107982</xdr:rowOff>
    </xdr:from>
    <xdr:to>
      <xdr:col>85</xdr:col>
      <xdr:colOff>127000</xdr:colOff>
      <xdr:row>38</xdr:row>
      <xdr:rowOff>130366</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5481300" y="6623082"/>
          <a:ext cx="838200" cy="2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40206</xdr:rowOff>
    </xdr:from>
    <xdr:ext cx="534377" cy="259045"/>
    <xdr:sp macro="" textlink="">
      <xdr:nvSpPr>
        <xdr:cNvPr id="525" name="消防費平均値テキスト">
          <a:extLst>
            <a:ext uri="{FF2B5EF4-FFF2-40B4-BE49-F238E27FC236}">
              <a16:creationId xmlns:a16="http://schemas.microsoft.com/office/drawing/2014/main" id="{00000000-0008-0000-0700-00000D020000}"/>
            </a:ext>
          </a:extLst>
        </xdr:cNvPr>
        <xdr:cNvSpPr txBox="1"/>
      </xdr:nvSpPr>
      <xdr:spPr>
        <a:xfrm>
          <a:off x="16370300" y="6383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17329</xdr:rowOff>
    </xdr:from>
    <xdr:to>
      <xdr:col>85</xdr:col>
      <xdr:colOff>177800</xdr:colOff>
      <xdr:row>38</xdr:row>
      <xdr:rowOff>118929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6268700" y="6532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107982</xdr:rowOff>
    </xdr:from>
    <xdr:to>
      <xdr:col>81</xdr:col>
      <xdr:colOff>50800</xdr:colOff>
      <xdr:row>38</xdr:row>
      <xdr:rowOff>108096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4592300" y="6623082"/>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15577</xdr:rowOff>
    </xdr:from>
    <xdr:to>
      <xdr:col>81</xdr:col>
      <xdr:colOff>101600</xdr:colOff>
      <xdr:row>38</xdr:row>
      <xdr:rowOff>117177</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5430500" y="65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133704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5214111" y="630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108096</xdr:rowOff>
    </xdr:from>
    <xdr:to>
      <xdr:col>76</xdr:col>
      <xdr:colOff>114300</xdr:colOff>
      <xdr:row>38</xdr:row>
      <xdr:rowOff>150254</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3703300" y="6623196"/>
          <a:ext cx="889000" cy="42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103930</xdr:rowOff>
    </xdr:from>
    <xdr:to>
      <xdr:col>76</xdr:col>
      <xdr:colOff>165100</xdr:colOff>
      <xdr:row>38</xdr:row>
      <xdr:rowOff>34080</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4541500" y="644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50607</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22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136576</xdr:rowOff>
    </xdr:from>
    <xdr:to>
      <xdr:col>71</xdr:col>
      <xdr:colOff>177800</xdr:colOff>
      <xdr:row>38</xdr:row>
      <xdr:rowOff>150254</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a:off x="12814300" y="6480226"/>
          <a:ext cx="889000" cy="18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69964</xdr:rowOff>
    </xdr:from>
    <xdr:to>
      <xdr:col>72</xdr:col>
      <xdr:colOff>38100</xdr:colOff>
      <xdr:row>39</xdr:row>
      <xdr:rowOff>114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3652500" y="658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16641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36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75965</xdr:rowOff>
    </xdr:from>
    <xdr:to>
      <xdr:col>67</xdr:col>
      <xdr:colOff>101600</xdr:colOff>
      <xdr:row>39</xdr:row>
      <xdr:rowOff>6115</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2763500" y="659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168692</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68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79566</xdr:rowOff>
    </xdr:from>
    <xdr:to>
      <xdr:col>85</xdr:col>
      <xdr:colOff>177800</xdr:colOff>
      <xdr:row>39</xdr:row>
      <xdr:rowOff>9716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6268700" y="659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57993</xdr:rowOff>
    </xdr:from>
    <xdr:ext cx="534377" cy="259045"/>
    <xdr:sp macro="" textlink="">
      <xdr:nvSpPr>
        <xdr:cNvPr id="544" name="消防費該当値テキスト">
          <a:extLst>
            <a:ext uri="{FF2B5EF4-FFF2-40B4-BE49-F238E27FC236}">
              <a16:creationId xmlns:a16="http://schemas.microsoft.com/office/drawing/2014/main" id="{00000000-0008-0000-0700-000020020000}"/>
            </a:ext>
          </a:extLst>
        </xdr:cNvPr>
        <xdr:cNvSpPr txBox="1"/>
      </xdr:nvSpPr>
      <xdr:spPr>
        <a:xfrm>
          <a:off x="16370300" y="6573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57182</xdr:rowOff>
    </xdr:from>
    <xdr:to>
      <xdr:col>81</xdr:col>
      <xdr:colOff>101600</xdr:colOff>
      <xdr:row>38</xdr:row>
      <xdr:rowOff>158782</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5430500" y="657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149909</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5214111" y="666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57296</xdr:rowOff>
    </xdr:from>
    <xdr:to>
      <xdr:col>76</xdr:col>
      <xdr:colOff>165100</xdr:colOff>
      <xdr:row>38</xdr:row>
      <xdr:rowOff>158896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4541500" y="657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150023</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4325111" y="666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99454</xdr:rowOff>
    </xdr:from>
    <xdr:to>
      <xdr:col>72</xdr:col>
      <xdr:colOff>38100</xdr:colOff>
      <xdr:row>39</xdr:row>
      <xdr:rowOff>29604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3652500" y="661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20731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3436111" y="6707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85776</xdr:rowOff>
    </xdr:from>
    <xdr:to>
      <xdr:col>67</xdr:col>
      <xdr:colOff>101600</xdr:colOff>
      <xdr:row>38</xdr:row>
      <xdr:rowOff>15926</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2763500" y="6429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32453</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547111" y="620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157330</xdr:rowOff>
    </xdr:from>
    <xdr:to>
      <xdr:col>85</xdr:col>
      <xdr:colOff>126364</xdr:colOff>
      <xdr:row>57</xdr:row>
      <xdr:rowOff>121727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901280"/>
          <a:ext cx="1269" cy="993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125554</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989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121727</xdr:rowOff>
    </xdr:from>
    <xdr:to>
      <xdr:col>86</xdr:col>
      <xdr:colOff>25400</xdr:colOff>
      <xdr:row>57</xdr:row>
      <xdr:rowOff>121727</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989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104007</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676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258,644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157330</xdr:rowOff>
    </xdr:from>
    <xdr:to>
      <xdr:col>86</xdr:col>
      <xdr:colOff>25400</xdr:colOff>
      <xdr:row>51</xdr:row>
      <xdr:rowOff>157330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901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70887</xdr:rowOff>
    </xdr:from>
    <xdr:to>
      <xdr:col>85</xdr:col>
      <xdr:colOff>127000</xdr:colOff>
      <xdr:row>57</xdr:row>
      <xdr:rowOff>137528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843537"/>
          <a:ext cx="838200" cy="66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116953</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546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94076</xdr:rowOff>
    </xdr:from>
    <xdr:to>
      <xdr:col>85</xdr:col>
      <xdr:colOff>177800</xdr:colOff>
      <xdr:row>57</xdr:row>
      <xdr:rowOff>24226</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9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105698</xdr:rowOff>
    </xdr:from>
    <xdr:to>
      <xdr:col>81</xdr:col>
      <xdr:colOff>50800</xdr:colOff>
      <xdr:row>57</xdr:row>
      <xdr:rowOff>137528</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878348"/>
          <a:ext cx="889000" cy="31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123610</xdr:rowOff>
    </xdr:from>
    <xdr:to>
      <xdr:col>81</xdr:col>
      <xdr:colOff>101600</xdr:colOff>
      <xdr:row>57</xdr:row>
      <xdr:rowOff>53760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72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70287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50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105698</xdr:rowOff>
    </xdr:from>
    <xdr:to>
      <xdr:col>76</xdr:col>
      <xdr:colOff>114300</xdr:colOff>
      <xdr:row>57</xdr:row>
      <xdr:rowOff>118028</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878348"/>
          <a:ext cx="889000" cy="12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65610</xdr:rowOff>
    </xdr:from>
    <xdr:to>
      <xdr:col>76</xdr:col>
      <xdr:colOff>165100</xdr:colOff>
      <xdr:row>56</xdr:row>
      <xdr:rowOff>167210</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66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12287</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442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118028</xdr:rowOff>
    </xdr:from>
    <xdr:to>
      <xdr:col>71</xdr:col>
      <xdr:colOff>177800</xdr:colOff>
      <xdr:row>58</xdr:row>
      <xdr:rowOff>5919</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890678"/>
          <a:ext cx="889000" cy="5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144935</xdr:rowOff>
    </xdr:from>
    <xdr:to>
      <xdr:col>72</xdr:col>
      <xdr:colOff>38100</xdr:colOff>
      <xdr:row>57</xdr:row>
      <xdr:rowOff>75085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74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91612</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52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147714</xdr:rowOff>
    </xdr:from>
    <xdr:to>
      <xdr:col>67</xdr:col>
      <xdr:colOff>101600</xdr:colOff>
      <xdr:row>57</xdr:row>
      <xdr:rowOff>77864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94391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524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20087</xdr:rowOff>
    </xdr:from>
    <xdr:to>
      <xdr:col>85</xdr:col>
      <xdr:colOff>177800</xdr:colOff>
      <xdr:row>57</xdr:row>
      <xdr:rowOff>121687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79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106464</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70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86728</xdr:rowOff>
    </xdr:from>
    <xdr:to>
      <xdr:col>81</xdr:col>
      <xdr:colOff>101600</xdr:colOff>
      <xdr:row>58</xdr:row>
      <xdr:rowOff>16878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85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8005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95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54898</xdr:rowOff>
    </xdr:from>
    <xdr:to>
      <xdr:col>76</xdr:col>
      <xdr:colOff>165100</xdr:colOff>
      <xdr:row>57</xdr:row>
      <xdr:rowOff>156498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82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147625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92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67228</xdr:rowOff>
    </xdr:from>
    <xdr:to>
      <xdr:col>72</xdr:col>
      <xdr:colOff>38100</xdr:colOff>
      <xdr:row>57</xdr:row>
      <xdr:rowOff>168828</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83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159955</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932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126569</xdr:rowOff>
    </xdr:from>
    <xdr:to>
      <xdr:col>67</xdr:col>
      <xdr:colOff>101600</xdr:colOff>
      <xdr:row>58</xdr:row>
      <xdr:rowOff>56719</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89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47846</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991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103816</xdr:rowOff>
    </xdr:from>
    <xdr:to>
      <xdr:col>85</xdr:col>
      <xdr:colOff>126364</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105316"/>
          <a:ext cx="1269" cy="1538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121149</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65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50493</xdr:rowOff>
    </xdr:from>
    <xdr:ext cx="599010"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80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470,988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103816</xdr:rowOff>
    </xdr:from>
    <xdr:to>
      <xdr:col>86</xdr:col>
      <xdr:colOff>25400</xdr:colOff>
      <xdr:row>70</xdr:row>
      <xdr:rowOff>103816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105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98771</xdr:rowOff>
    </xdr:from>
    <xdr:to>
      <xdr:col>85</xdr:col>
      <xdr:colOff>127000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643321"/>
          <a:ext cx="838200" cy="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38599</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4116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15722</xdr:rowOff>
    </xdr:from>
    <xdr:to>
      <xdr:col>85</xdr:col>
      <xdr:colOff>177800</xdr:colOff>
      <xdr:row>79</xdr:row>
      <xdr:rowOff>117322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56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89255</xdr:rowOff>
    </xdr:from>
    <xdr:to>
      <xdr:col>81</xdr:col>
      <xdr:colOff>50800</xdr:colOff>
      <xdr:row>79</xdr:row>
      <xdr:rowOff>98771</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633805"/>
          <a:ext cx="889000" cy="9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17424</xdr:rowOff>
    </xdr:from>
    <xdr:to>
      <xdr:col>81</xdr:col>
      <xdr:colOff>101600</xdr:colOff>
      <xdr:row>79</xdr:row>
      <xdr:rowOff>119024</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135551</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337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89255</xdr:rowOff>
    </xdr:from>
    <xdr:to>
      <xdr:col>76</xdr:col>
      <xdr:colOff>114300</xdr:colOff>
      <xdr:row>79</xdr:row>
      <xdr:rowOff>92765</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633805"/>
          <a:ext cx="889000" cy="3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30936</xdr:rowOff>
    </xdr:from>
    <xdr:to>
      <xdr:col>76</xdr:col>
      <xdr:colOff>165100</xdr:colOff>
      <xdr:row>79</xdr:row>
      <xdr:rowOff>132536</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57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149063</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35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92765</xdr:rowOff>
    </xdr:from>
    <xdr:to>
      <xdr:col>71</xdr:col>
      <xdr:colOff>177800</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637315"/>
          <a:ext cx="889000" cy="6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28259</xdr:rowOff>
    </xdr:from>
    <xdr:to>
      <xdr:col>72</xdr:col>
      <xdr:colOff>38100</xdr:colOff>
      <xdr:row>79</xdr:row>
      <xdr:rowOff>129859</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57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146386</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348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35663</xdr:rowOff>
    </xdr:from>
    <xdr:to>
      <xdr:col>67</xdr:col>
      <xdr:colOff>101600</xdr:colOff>
      <xdr:row>79</xdr:row>
      <xdr:rowOff>137263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8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153790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35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165599</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5386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47971</xdr:rowOff>
    </xdr:from>
    <xdr:to>
      <xdr:col>81</xdr:col>
      <xdr:colOff>101600</xdr:colOff>
      <xdr:row>79</xdr:row>
      <xdr:rowOff>149571</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92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140698</xdr:rowOff>
    </xdr:from>
    <xdr:ext cx="313932"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24333" y="1368524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38455</xdr:rowOff>
    </xdr:from>
    <xdr:to>
      <xdr:col>76</xdr:col>
      <xdr:colOff>165100</xdr:colOff>
      <xdr:row>79</xdr:row>
      <xdr:rowOff>140055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8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131182</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57428" y="13675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41965</xdr:rowOff>
    </xdr:from>
    <xdr:to>
      <xdr:col>72</xdr:col>
      <xdr:colOff>38100</xdr:colOff>
      <xdr:row>79</xdr:row>
      <xdr:rowOff>143565</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8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134692</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68428" y="1367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166210</xdr:rowOff>
    </xdr:from>
    <xdr:to>
      <xdr:col>85</xdr:col>
      <xdr:colOff>126364</xdr:colOff>
      <xdr:row>98</xdr:row>
      <xdr:rowOff>75113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25260"/>
          <a:ext cx="1269" cy="1451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78940</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81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75113</xdr:rowOff>
    </xdr:from>
    <xdr:to>
      <xdr:col>86</xdr:col>
      <xdr:colOff>25400</xdr:colOff>
      <xdr:row>98</xdr:row>
      <xdr:rowOff>75113</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87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112887</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00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209,021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166210</xdr:rowOff>
    </xdr:from>
    <xdr:to>
      <xdr:col>86</xdr:col>
      <xdr:colOff>25400</xdr:colOff>
      <xdr:row>89</xdr:row>
      <xdr:rowOff>166210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25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9612</xdr:rowOff>
    </xdr:from>
    <xdr:to>
      <xdr:col>85</xdr:col>
      <xdr:colOff>127000</xdr:colOff>
      <xdr:row>97</xdr:row>
      <xdr:rowOff>23701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640262"/>
          <a:ext cx="838200" cy="1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30723</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318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7846</xdr:rowOff>
    </xdr:from>
    <xdr:to>
      <xdr:col>85</xdr:col>
      <xdr:colOff>177800</xdr:colOff>
      <xdr:row>96</xdr:row>
      <xdr:rowOff>109446</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46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23701</xdr:rowOff>
    </xdr:from>
    <xdr:to>
      <xdr:col>81</xdr:col>
      <xdr:colOff>50800</xdr:colOff>
      <xdr:row>97</xdr:row>
      <xdr:rowOff>36433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654351"/>
          <a:ext cx="889000" cy="1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25944</xdr:rowOff>
    </xdr:from>
    <xdr:to>
      <xdr:col>81</xdr:col>
      <xdr:colOff>101600</xdr:colOff>
      <xdr:row>96</xdr:row>
      <xdr:rowOff>127544</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485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144071</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260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36433</xdr:rowOff>
    </xdr:from>
    <xdr:to>
      <xdr:col>76</xdr:col>
      <xdr:colOff>114300</xdr:colOff>
      <xdr:row>97</xdr:row>
      <xdr:rowOff>42270</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667083"/>
          <a:ext cx="889000" cy="5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66810</xdr:rowOff>
    </xdr:from>
    <xdr:to>
      <xdr:col>76</xdr:col>
      <xdr:colOff>165100</xdr:colOff>
      <xdr:row>96</xdr:row>
      <xdr:rowOff>168410</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13487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30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13711</xdr:rowOff>
    </xdr:from>
    <xdr:to>
      <xdr:col>71</xdr:col>
      <xdr:colOff>177800</xdr:colOff>
      <xdr:row>97</xdr:row>
      <xdr:rowOff>42270</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644361"/>
          <a:ext cx="889000" cy="28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110099</xdr:rowOff>
    </xdr:from>
    <xdr:to>
      <xdr:col>72</xdr:col>
      <xdr:colOff>38100</xdr:colOff>
      <xdr:row>97</xdr:row>
      <xdr:rowOff>40249</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56776</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34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103324</xdr:rowOff>
    </xdr:from>
    <xdr:to>
      <xdr:col>67</xdr:col>
      <xdr:colOff>101600</xdr:colOff>
      <xdr:row>97</xdr:row>
      <xdr:rowOff>33474</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50001</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33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130262</xdr:rowOff>
    </xdr:from>
    <xdr:to>
      <xdr:col>85</xdr:col>
      <xdr:colOff>177800</xdr:colOff>
      <xdr:row>97</xdr:row>
      <xdr:rowOff>60412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589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108689</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56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144351</xdr:rowOff>
    </xdr:from>
    <xdr:to>
      <xdr:col>81</xdr:col>
      <xdr:colOff>101600</xdr:colOff>
      <xdr:row>97</xdr:row>
      <xdr:rowOff>74501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60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65628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696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157083</xdr:rowOff>
    </xdr:from>
    <xdr:to>
      <xdr:col>76</xdr:col>
      <xdr:colOff>165100</xdr:colOff>
      <xdr:row>97</xdr:row>
      <xdr:rowOff>87233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616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78360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70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162920</xdr:rowOff>
    </xdr:from>
    <xdr:to>
      <xdr:col>72</xdr:col>
      <xdr:colOff>38100</xdr:colOff>
      <xdr:row>97</xdr:row>
      <xdr:rowOff>93070</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62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84197</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714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134361</xdr:rowOff>
    </xdr:from>
    <xdr:to>
      <xdr:col>67</xdr:col>
      <xdr:colOff>101600</xdr:colOff>
      <xdr:row>97</xdr:row>
      <xdr:rowOff>64511</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59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55638</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68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25629</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40579"/>
          <a:ext cx="1269" cy="1314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171421</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8652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143756</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11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57,490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25629</xdr:rowOff>
    </xdr:from>
    <xdr:to>
      <xdr:col>116</xdr:col>
      <xdr:colOff>152400</xdr:colOff>
      <xdr:row>31</xdr:row>
      <xdr:rowOff>25629</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40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138671</xdr:rowOff>
    </xdr:from>
    <xdr:to>
      <xdr:col>116</xdr:col>
      <xdr:colOff>63500</xdr:colOff>
      <xdr:row>38</xdr:row>
      <xdr:rowOff>138717</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3771"/>
          <a:ext cx="8382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88871</xdr:rowOff>
    </xdr:from>
    <xdr:ext cx="469744"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32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65994</xdr:rowOff>
    </xdr:from>
    <xdr:to>
      <xdr:col>116</xdr:col>
      <xdr:colOff>114300</xdr:colOff>
      <xdr:row>38</xdr:row>
      <xdr:rowOff>167594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8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138671</xdr:rowOff>
    </xdr:from>
    <xdr:to>
      <xdr:col>111</xdr:col>
      <xdr:colOff>177800</xdr:colOff>
      <xdr:row>38</xdr:row>
      <xdr:rowOff>139037</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flipV="1">
          <a:off x="20434300" y="6653771"/>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71275</xdr:rowOff>
    </xdr:from>
    <xdr:to>
      <xdr:col>112</xdr:col>
      <xdr:colOff>38100</xdr:colOff>
      <xdr:row>39</xdr:row>
      <xdr:rowOff>1425</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58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17952</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61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139037</xdr:rowOff>
    </xdr:from>
    <xdr:to>
      <xdr:col>107</xdr:col>
      <xdr:colOff>50800</xdr:colOff>
      <xdr:row>38</xdr:row>
      <xdr:rowOff>139380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flipV="1">
          <a:off x="19545300" y="6654137"/>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87894</xdr:rowOff>
    </xdr:from>
    <xdr:to>
      <xdr:col>107</xdr:col>
      <xdr:colOff>101600</xdr:colOff>
      <xdr:row>39</xdr:row>
      <xdr:rowOff>18044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34571</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3782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139380</xdr:rowOff>
    </xdr:from>
    <xdr:to>
      <xdr:col>102</xdr:col>
      <xdr:colOff>114300</xdr:colOff>
      <xdr:row>38</xdr:row>
      <xdr:rowOff>139678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18656300" y="6654480"/>
          <a:ext cx="889000" cy="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88580</xdr:rowOff>
    </xdr:from>
    <xdr:to>
      <xdr:col>102</xdr:col>
      <xdr:colOff>165100</xdr:colOff>
      <xdr:row>39</xdr:row>
      <xdr:rowOff>18730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0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9857</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6964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87871</xdr:rowOff>
    </xdr:from>
    <xdr:to>
      <xdr:col>98</xdr:col>
      <xdr:colOff>38100</xdr:colOff>
      <xdr:row>39</xdr:row>
      <xdr:rowOff>18021</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02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34548</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378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87917</xdr:rowOff>
    </xdr:from>
    <xdr:to>
      <xdr:col>116</xdr:col>
      <xdr:colOff>114300</xdr:colOff>
      <xdr:row>39</xdr:row>
      <xdr:rowOff>18067</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44421</xdr:rowOff>
    </xdr:from>
    <xdr:ext cx="313932"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595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87871</xdr:rowOff>
    </xdr:from>
    <xdr:to>
      <xdr:col>112</xdr:col>
      <xdr:colOff>38100</xdr:colOff>
      <xdr:row>39</xdr:row>
      <xdr:rowOff>18021</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2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9148</xdr:rowOff>
    </xdr:from>
    <xdr:ext cx="313932"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66333" y="66956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88237</xdr:rowOff>
    </xdr:from>
    <xdr:to>
      <xdr:col>107</xdr:col>
      <xdr:colOff>101600</xdr:colOff>
      <xdr:row>39</xdr:row>
      <xdr:rowOff>18387</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9514</xdr:rowOff>
    </xdr:from>
    <xdr:ext cx="313932"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277333" y="66960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88580</xdr:rowOff>
    </xdr:from>
    <xdr:to>
      <xdr:col>102</xdr:col>
      <xdr:colOff>165100</xdr:colOff>
      <xdr:row>39</xdr:row>
      <xdr:rowOff>18730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35257</xdr:rowOff>
    </xdr:from>
    <xdr:ext cx="313932"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88333" y="63789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88878</xdr:rowOff>
    </xdr:from>
    <xdr:to>
      <xdr:col>98</xdr:col>
      <xdr:colOff>38100</xdr:colOff>
      <xdr:row>39</xdr:row>
      <xdr:rowOff>19028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10155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0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歳出決算額は、住民一人当たり</a:t>
          </a:r>
          <a:r>
            <a:rPr kumimoji="1" lang="en-US" altLang="ja-JP" sz="1100">
              <a:solidFill>
                <a:schemeClr val="dk1"/>
              </a:solidFill>
              <a:effectLst/>
              <a:latin typeface="+mn-lt"/>
              <a:ea typeface="+mn-ea"/>
              <a:cs typeface="+mn-cs"/>
            </a:rPr>
            <a:t>466,710</a:t>
          </a:r>
          <a:r>
            <a:rPr kumimoji="1" lang="ja-JP" altLang="ja-JP" sz="1100">
              <a:solidFill>
                <a:schemeClr val="dk1"/>
              </a:solidFill>
              <a:effectLst/>
              <a:latin typeface="+mn-lt"/>
              <a:ea typeface="+mn-ea"/>
              <a:cs typeface="+mn-cs"/>
            </a:rPr>
            <a:t>円、前年度と比較し▲</a:t>
          </a:r>
          <a:r>
            <a:rPr kumimoji="1" lang="en-US" altLang="ja-JP" sz="1100">
              <a:solidFill>
                <a:schemeClr val="dk1"/>
              </a:solidFill>
              <a:effectLst/>
              <a:latin typeface="+mn-lt"/>
              <a:ea typeface="+mn-ea"/>
              <a:cs typeface="+mn-cs"/>
            </a:rPr>
            <a:t>13,893</a:t>
          </a:r>
          <a:r>
            <a:rPr kumimoji="1" lang="ja-JP" altLang="ja-JP" sz="1100">
              <a:solidFill>
                <a:schemeClr val="dk1"/>
              </a:solidFill>
              <a:effectLst/>
              <a:latin typeface="+mn-lt"/>
              <a:ea typeface="+mn-ea"/>
              <a:cs typeface="+mn-cs"/>
            </a:rPr>
            <a:t>円の減額となり、衛生費を除き全項目で類似団体内平均値を下回る結果となった。</a:t>
          </a:r>
          <a:endParaRPr lang="ja-JP" altLang="ja-JP" sz="1400">
            <a:effectLst/>
          </a:endParaRPr>
        </a:p>
        <a:p>
          <a:r>
            <a:rPr kumimoji="1" lang="ja-JP" altLang="ja-JP" sz="1100">
              <a:solidFill>
                <a:schemeClr val="dk1"/>
              </a:solidFill>
              <a:effectLst/>
              <a:latin typeface="+mn-lt"/>
              <a:ea typeface="+mn-ea"/>
              <a:cs typeface="+mn-cs"/>
            </a:rPr>
            <a:t>今後も引き続き歳出の削減と歳入の確保に取り組み、財政基盤の強化に努める。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千葉県九十九里町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財政調整基金残高は、令和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年度も積み増しを行い、</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％を超える水準となった。　</a:t>
          </a:r>
          <a:endParaRPr lang="ja-JP" altLang="ja-JP" sz="1400">
            <a:effectLst/>
          </a:endParaRPr>
        </a:p>
        <a:p>
          <a:r>
            <a:rPr kumimoji="1" lang="ja-JP" altLang="ja-JP" sz="1100">
              <a:solidFill>
                <a:schemeClr val="dk1"/>
              </a:solidFill>
              <a:effectLst/>
              <a:latin typeface="+mn-lt"/>
              <a:ea typeface="+mn-ea"/>
              <a:cs typeface="+mn-cs"/>
            </a:rPr>
            <a:t>人口の減少、高齢化及び町内に主要産業が無いこと等の理由により依然として財政基盤が弱い状況にあるため、更なる歳出削減と歳入確保に向け健全な財政運営に努める。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千葉県九十九里町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年度も引き続き全会計黒字となり、連結赤字比率は算出されない結果となった。</a:t>
          </a:r>
          <a:endParaRPr lang="ja-JP" altLang="ja-JP" sz="1400">
            <a:effectLst/>
          </a:endParaRPr>
        </a:p>
        <a:p>
          <a:r>
            <a:rPr kumimoji="1" lang="ja-JP" altLang="ja-JP" sz="1100">
              <a:solidFill>
                <a:schemeClr val="dk1"/>
              </a:solidFill>
              <a:effectLst/>
              <a:latin typeface="+mn-lt"/>
              <a:ea typeface="+mn-ea"/>
              <a:cs typeface="+mn-cs"/>
            </a:rPr>
            <a:t>　人口の減少、高齢化及び町内に主要産業が無いこと等の理由により、依然として財政基盤が弱い状況にあるため、更なる歳出削減と歳入確保に努める。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election activeCell="I59" sqref="I59"/>
    </sheetView>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x14ac:dyDescent="0.2">
      <c r="B2" s="176" t="s">
        <v>83</v>
      </c>
      <c r="C2" s="176"/>
      <c r="D2" s="177"/>
    </row>
    <row r="3" spans="1:119" ht="18.75" customHeight="1" thickBot="1" x14ac:dyDescent="0.2">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x14ac:dyDescent="0.15">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7259556</v>
      </c>
      <c r="BO4" s="358"/>
      <c r="BP4" s="358"/>
      <c r="BQ4" s="358"/>
      <c r="BR4" s="358"/>
      <c r="BS4" s="358"/>
      <c r="BT4" s="358"/>
      <c r="BU4" s="359"/>
      <c r="BV4" s="357">
        <v>7653841</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10.3</v>
      </c>
      <c r="CU4" s="364"/>
      <c r="CV4" s="364"/>
      <c r="CW4" s="364"/>
      <c r="CX4" s="364"/>
      <c r="CY4" s="364"/>
      <c r="CZ4" s="364"/>
      <c r="DA4" s="365"/>
      <c r="DB4" s="363">
        <v>10.9</v>
      </c>
      <c r="DC4" s="364"/>
      <c r="DD4" s="364"/>
      <c r="DE4" s="364"/>
      <c r="DF4" s="364"/>
      <c r="DG4" s="364"/>
      <c r="DH4" s="364"/>
      <c r="DI4" s="365"/>
    </row>
    <row r="5" spans="1:119" ht="18.75" customHeight="1" x14ac:dyDescent="0.15">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6825640</v>
      </c>
      <c r="BO5" s="395"/>
      <c r="BP5" s="395"/>
      <c r="BQ5" s="395"/>
      <c r="BR5" s="395"/>
      <c r="BS5" s="395"/>
      <c r="BT5" s="395"/>
      <c r="BU5" s="396"/>
      <c r="BV5" s="394">
        <v>7186452</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85</v>
      </c>
      <c r="CU5" s="392"/>
      <c r="CV5" s="392"/>
      <c r="CW5" s="392"/>
      <c r="CX5" s="392"/>
      <c r="CY5" s="392"/>
      <c r="CZ5" s="392"/>
      <c r="DA5" s="393"/>
      <c r="DB5" s="391">
        <v>79.8</v>
      </c>
      <c r="DC5" s="392"/>
      <c r="DD5" s="392"/>
      <c r="DE5" s="392"/>
      <c r="DF5" s="392"/>
      <c r="DG5" s="392"/>
      <c r="DH5" s="392"/>
      <c r="DI5" s="393"/>
    </row>
    <row r="6" spans="1:119" ht="18.75" customHeight="1" x14ac:dyDescent="0.15">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104</v>
      </c>
      <c r="AV6" s="427"/>
      <c r="AW6" s="427"/>
      <c r="AX6" s="427"/>
      <c r="AY6" s="428" t="s">
        <v>105</v>
      </c>
      <c r="AZ6" s="429"/>
      <c r="BA6" s="429"/>
      <c r="BB6" s="429"/>
      <c r="BC6" s="429"/>
      <c r="BD6" s="429"/>
      <c r="BE6" s="429"/>
      <c r="BF6" s="429"/>
      <c r="BG6" s="429"/>
      <c r="BH6" s="429"/>
      <c r="BI6" s="429"/>
      <c r="BJ6" s="429"/>
      <c r="BK6" s="429"/>
      <c r="BL6" s="429"/>
      <c r="BM6" s="430"/>
      <c r="BN6" s="394">
        <v>433916</v>
      </c>
      <c r="BO6" s="395"/>
      <c r="BP6" s="395"/>
      <c r="BQ6" s="395"/>
      <c r="BR6" s="395"/>
      <c r="BS6" s="395"/>
      <c r="BT6" s="395"/>
      <c r="BU6" s="396"/>
      <c r="BV6" s="394">
        <v>467389</v>
      </c>
      <c r="BW6" s="395"/>
      <c r="BX6" s="395"/>
      <c r="BY6" s="395"/>
      <c r="BZ6" s="395"/>
      <c r="CA6" s="395"/>
      <c r="CB6" s="395"/>
      <c r="CC6" s="396"/>
      <c r="CD6" s="397" t="s">
        <v>106</v>
      </c>
      <c r="CE6" s="398"/>
      <c r="CF6" s="398"/>
      <c r="CG6" s="398"/>
      <c r="CH6" s="398"/>
      <c r="CI6" s="398"/>
      <c r="CJ6" s="398"/>
      <c r="CK6" s="398"/>
      <c r="CL6" s="398"/>
      <c r="CM6" s="398"/>
      <c r="CN6" s="398"/>
      <c r="CO6" s="398"/>
      <c r="CP6" s="398"/>
      <c r="CQ6" s="398"/>
      <c r="CR6" s="398"/>
      <c r="CS6" s="399"/>
      <c r="CT6" s="431">
        <v>85</v>
      </c>
      <c r="CU6" s="432"/>
      <c r="CV6" s="432"/>
      <c r="CW6" s="432"/>
      <c r="CX6" s="432"/>
      <c r="CY6" s="432"/>
      <c r="CZ6" s="432"/>
      <c r="DA6" s="433"/>
      <c r="DB6" s="431">
        <v>84</v>
      </c>
      <c r="DC6" s="432"/>
      <c r="DD6" s="432"/>
      <c r="DE6" s="432"/>
      <c r="DF6" s="432"/>
      <c r="DG6" s="432"/>
      <c r="DH6" s="432"/>
      <c r="DI6" s="433"/>
    </row>
    <row r="7" spans="1:119" ht="18.75" customHeight="1" x14ac:dyDescent="0.15">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107</v>
      </c>
      <c r="AN7" s="424"/>
      <c r="AO7" s="424"/>
      <c r="AP7" s="424"/>
      <c r="AQ7" s="424"/>
      <c r="AR7" s="424"/>
      <c r="AS7" s="424"/>
      <c r="AT7" s="425"/>
      <c r="AU7" s="426" t="s">
        <v>96</v>
      </c>
      <c r="AV7" s="427"/>
      <c r="AW7" s="427"/>
      <c r="AX7" s="427"/>
      <c r="AY7" s="428" t="s">
        <v>108</v>
      </c>
      <c r="AZ7" s="429"/>
      <c r="BA7" s="429"/>
      <c r="BB7" s="429"/>
      <c r="BC7" s="429"/>
      <c r="BD7" s="429"/>
      <c r="BE7" s="429"/>
      <c r="BF7" s="429"/>
      <c r="BG7" s="429"/>
      <c r="BH7" s="429"/>
      <c r="BI7" s="429"/>
      <c r="BJ7" s="429"/>
      <c r="BK7" s="429"/>
      <c r="BL7" s="429"/>
      <c r="BM7" s="430"/>
      <c r="BN7" s="394">
        <v>4043</v>
      </c>
      <c r="BO7" s="395"/>
      <c r="BP7" s="395"/>
      <c r="BQ7" s="395"/>
      <c r="BR7" s="395"/>
      <c r="BS7" s="395"/>
      <c r="BT7" s="395"/>
      <c r="BU7" s="396"/>
      <c r="BV7" s="394">
        <v>1016</v>
      </c>
      <c r="BW7" s="395"/>
      <c r="BX7" s="395"/>
      <c r="BY7" s="395"/>
      <c r="BZ7" s="395"/>
      <c r="CA7" s="395"/>
      <c r="CB7" s="395"/>
      <c r="CC7" s="396"/>
      <c r="CD7" s="397" t="s">
        <v>109</v>
      </c>
      <c r="CE7" s="398"/>
      <c r="CF7" s="398"/>
      <c r="CG7" s="398"/>
      <c r="CH7" s="398"/>
      <c r="CI7" s="398"/>
      <c r="CJ7" s="398"/>
      <c r="CK7" s="398"/>
      <c r="CL7" s="398"/>
      <c r="CM7" s="398"/>
      <c r="CN7" s="398"/>
      <c r="CO7" s="398"/>
      <c r="CP7" s="398"/>
      <c r="CQ7" s="398"/>
      <c r="CR7" s="398"/>
      <c r="CS7" s="399"/>
      <c r="CT7" s="394">
        <v>4179592</v>
      </c>
      <c r="CU7" s="395"/>
      <c r="CV7" s="395"/>
      <c r="CW7" s="395"/>
      <c r="CX7" s="395"/>
      <c r="CY7" s="395"/>
      <c r="CZ7" s="395"/>
      <c r="DA7" s="396"/>
      <c r="DB7" s="394">
        <v>4263723</v>
      </c>
      <c r="DC7" s="395"/>
      <c r="DD7" s="395"/>
      <c r="DE7" s="395"/>
      <c r="DF7" s="395"/>
      <c r="DG7" s="395"/>
      <c r="DH7" s="395"/>
      <c r="DI7" s="396"/>
    </row>
    <row r="8" spans="1:119" ht="18.75" customHeight="1" thickBot="1" x14ac:dyDescent="0.2">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110</v>
      </c>
      <c r="AN8" s="424"/>
      <c r="AO8" s="424"/>
      <c r="AP8" s="424"/>
      <c r="AQ8" s="424"/>
      <c r="AR8" s="424"/>
      <c r="AS8" s="424"/>
      <c r="AT8" s="425"/>
      <c r="AU8" s="426" t="s">
        <v>111</v>
      </c>
      <c r="AV8" s="427"/>
      <c r="AW8" s="427"/>
      <c r="AX8" s="427"/>
      <c r="AY8" s="428" t="s">
        <v>112</v>
      </c>
      <c r="AZ8" s="429"/>
      <c r="BA8" s="429"/>
      <c r="BB8" s="429"/>
      <c r="BC8" s="429"/>
      <c r="BD8" s="429"/>
      <c r="BE8" s="429"/>
      <c r="BF8" s="429"/>
      <c r="BG8" s="429"/>
      <c r="BH8" s="429"/>
      <c r="BI8" s="429"/>
      <c r="BJ8" s="429"/>
      <c r="BK8" s="429"/>
      <c r="BL8" s="429"/>
      <c r="BM8" s="430"/>
      <c r="BN8" s="394">
        <v>429873</v>
      </c>
      <c r="BO8" s="395"/>
      <c r="BP8" s="395"/>
      <c r="BQ8" s="395"/>
      <c r="BR8" s="395"/>
      <c r="BS8" s="395"/>
      <c r="BT8" s="395"/>
      <c r="BU8" s="396"/>
      <c r="BV8" s="394">
        <v>466373</v>
      </c>
      <c r="BW8" s="395"/>
      <c r="BX8" s="395"/>
      <c r="BY8" s="395"/>
      <c r="BZ8" s="395"/>
      <c r="CA8" s="395"/>
      <c r="CB8" s="395"/>
      <c r="CC8" s="396"/>
      <c r="CD8" s="397" t="s">
        <v>113</v>
      </c>
      <c r="CE8" s="398"/>
      <c r="CF8" s="398"/>
      <c r="CG8" s="398"/>
      <c r="CH8" s="398"/>
      <c r="CI8" s="398"/>
      <c r="CJ8" s="398"/>
      <c r="CK8" s="398"/>
      <c r="CL8" s="398"/>
      <c r="CM8" s="398"/>
      <c r="CN8" s="398"/>
      <c r="CO8" s="398"/>
      <c r="CP8" s="398"/>
      <c r="CQ8" s="398"/>
      <c r="CR8" s="398"/>
      <c r="CS8" s="399"/>
      <c r="CT8" s="434">
        <v>0.43</v>
      </c>
      <c r="CU8" s="435"/>
      <c r="CV8" s="435"/>
      <c r="CW8" s="435"/>
      <c r="CX8" s="435"/>
      <c r="CY8" s="435"/>
      <c r="CZ8" s="435"/>
      <c r="DA8" s="436"/>
      <c r="DB8" s="434">
        <v>0.44</v>
      </c>
      <c r="DC8" s="435"/>
      <c r="DD8" s="435"/>
      <c r="DE8" s="435"/>
      <c r="DF8" s="435"/>
      <c r="DG8" s="435"/>
      <c r="DH8" s="435"/>
      <c r="DI8" s="436"/>
    </row>
    <row r="9" spans="1:119" ht="18.75" customHeight="1" thickBot="1" x14ac:dyDescent="0.2">
      <c r="A9" s="175"/>
      <c r="B9" s="388" t="s">
        <v>114</v>
      </c>
      <c r="C9" s="389"/>
      <c r="D9" s="389"/>
      <c r="E9" s="389"/>
      <c r="F9" s="389"/>
      <c r="G9" s="389"/>
      <c r="H9" s="389"/>
      <c r="I9" s="389"/>
      <c r="J9" s="389"/>
      <c r="K9" s="437"/>
      <c r="L9" s="438" t="s">
        <v>115</v>
      </c>
      <c r="M9" s="439"/>
      <c r="N9" s="439"/>
      <c r="O9" s="439"/>
      <c r="P9" s="439"/>
      <c r="Q9" s="440"/>
      <c r="R9" s="441">
        <v>14639</v>
      </c>
      <c r="S9" s="442"/>
      <c r="T9" s="442"/>
      <c r="U9" s="442"/>
      <c r="V9" s="443"/>
      <c r="W9" s="351" t="s">
        <v>116</v>
      </c>
      <c r="X9" s="352"/>
      <c r="Y9" s="352"/>
      <c r="Z9" s="352"/>
      <c r="AA9" s="352"/>
      <c r="AB9" s="352"/>
      <c r="AC9" s="352"/>
      <c r="AD9" s="352"/>
      <c r="AE9" s="352"/>
      <c r="AF9" s="352"/>
      <c r="AG9" s="352"/>
      <c r="AH9" s="352"/>
      <c r="AI9" s="352"/>
      <c r="AJ9" s="352"/>
      <c r="AK9" s="352"/>
      <c r="AL9" s="353"/>
      <c r="AM9" s="423" t="s">
        <v>117</v>
      </c>
      <c r="AN9" s="424"/>
      <c r="AO9" s="424"/>
      <c r="AP9" s="424"/>
      <c r="AQ9" s="424"/>
      <c r="AR9" s="424"/>
      <c r="AS9" s="424"/>
      <c r="AT9" s="425"/>
      <c r="AU9" s="426" t="s">
        <v>104</v>
      </c>
      <c r="AV9" s="427"/>
      <c r="AW9" s="427"/>
      <c r="AX9" s="427"/>
      <c r="AY9" s="428" t="s">
        <v>118</v>
      </c>
      <c r="AZ9" s="429"/>
      <c r="BA9" s="429"/>
      <c r="BB9" s="429"/>
      <c r="BC9" s="429"/>
      <c r="BD9" s="429"/>
      <c r="BE9" s="429"/>
      <c r="BF9" s="429"/>
      <c r="BG9" s="429"/>
      <c r="BH9" s="429"/>
      <c r="BI9" s="429"/>
      <c r="BJ9" s="429"/>
      <c r="BK9" s="429"/>
      <c r="BL9" s="429"/>
      <c r="BM9" s="430"/>
      <c r="BN9" s="394">
        <v>-36500</v>
      </c>
      <c r="BO9" s="395"/>
      <c r="BP9" s="395"/>
      <c r="BQ9" s="395"/>
      <c r="BR9" s="395"/>
      <c r="BS9" s="395"/>
      <c r="BT9" s="395"/>
      <c r="BU9" s="396"/>
      <c r="BV9" s="394">
        <v>-145482</v>
      </c>
      <c r="BW9" s="395"/>
      <c r="BX9" s="395"/>
      <c r="BY9" s="395"/>
      <c r="BZ9" s="395"/>
      <c r="CA9" s="395"/>
      <c r="CB9" s="395"/>
      <c r="CC9" s="396"/>
      <c r="CD9" s="397" t="s">
        <v>119</v>
      </c>
      <c r="CE9" s="398"/>
      <c r="CF9" s="398"/>
      <c r="CG9" s="398"/>
      <c r="CH9" s="398"/>
      <c r="CI9" s="398"/>
      <c r="CJ9" s="398"/>
      <c r="CK9" s="398"/>
      <c r="CL9" s="398"/>
      <c r="CM9" s="398"/>
      <c r="CN9" s="398"/>
      <c r="CO9" s="398"/>
      <c r="CP9" s="398"/>
      <c r="CQ9" s="398"/>
      <c r="CR9" s="398"/>
      <c r="CS9" s="399"/>
      <c r="CT9" s="391">
        <v>11.9</v>
      </c>
      <c r="CU9" s="392"/>
      <c r="CV9" s="392"/>
      <c r="CW9" s="392"/>
      <c r="CX9" s="392"/>
      <c r="CY9" s="392"/>
      <c r="CZ9" s="392"/>
      <c r="DA9" s="393"/>
      <c r="DB9" s="391">
        <v>11.1</v>
      </c>
      <c r="DC9" s="392"/>
      <c r="DD9" s="392"/>
      <c r="DE9" s="392"/>
      <c r="DF9" s="392"/>
      <c r="DG9" s="392"/>
      <c r="DH9" s="392"/>
      <c r="DI9" s="393"/>
    </row>
    <row r="10" spans="1:119" ht="18.75" customHeight="1" thickBot="1" x14ac:dyDescent="0.2">
      <c r="A10" s="175"/>
      <c r="B10" s="388"/>
      <c r="C10" s="389"/>
      <c r="D10" s="389"/>
      <c r="E10" s="389"/>
      <c r="F10" s="389"/>
      <c r="G10" s="389"/>
      <c r="H10" s="389"/>
      <c r="I10" s="389"/>
      <c r="J10" s="389"/>
      <c r="K10" s="437"/>
      <c r="L10" s="444" t="s">
        <v>120</v>
      </c>
      <c r="M10" s="424"/>
      <c r="N10" s="424"/>
      <c r="O10" s="424"/>
      <c r="P10" s="424"/>
      <c r="Q10" s="425"/>
      <c r="R10" s="445">
        <v>16510</v>
      </c>
      <c r="S10" s="446"/>
      <c r="T10" s="446"/>
      <c r="U10" s="446"/>
      <c r="V10" s="447"/>
      <c r="W10" s="382"/>
      <c r="X10" s="383"/>
      <c r="Y10" s="383"/>
      <c r="Z10" s="383"/>
      <c r="AA10" s="383"/>
      <c r="AB10" s="383"/>
      <c r="AC10" s="383"/>
      <c r="AD10" s="383"/>
      <c r="AE10" s="383"/>
      <c r="AF10" s="383"/>
      <c r="AG10" s="383"/>
      <c r="AH10" s="383"/>
      <c r="AI10" s="383"/>
      <c r="AJ10" s="383"/>
      <c r="AK10" s="383"/>
      <c r="AL10" s="386"/>
      <c r="AM10" s="423" t="s">
        <v>121</v>
      </c>
      <c r="AN10" s="424"/>
      <c r="AO10" s="424"/>
      <c r="AP10" s="424"/>
      <c r="AQ10" s="424"/>
      <c r="AR10" s="424"/>
      <c r="AS10" s="424"/>
      <c r="AT10" s="425"/>
      <c r="AU10" s="426" t="s">
        <v>122</v>
      </c>
      <c r="AV10" s="427"/>
      <c r="AW10" s="427"/>
      <c r="AX10" s="427"/>
      <c r="AY10" s="428" t="s">
        <v>123</v>
      </c>
      <c r="AZ10" s="429"/>
      <c r="BA10" s="429"/>
      <c r="BB10" s="429"/>
      <c r="BC10" s="429"/>
      <c r="BD10" s="429"/>
      <c r="BE10" s="429"/>
      <c r="BF10" s="429"/>
      <c r="BG10" s="429"/>
      <c r="BH10" s="429"/>
      <c r="BI10" s="429"/>
      <c r="BJ10" s="429"/>
      <c r="BK10" s="429"/>
      <c r="BL10" s="429"/>
      <c r="BM10" s="430"/>
      <c r="BN10" s="394">
        <v>403981</v>
      </c>
      <c r="BO10" s="395"/>
      <c r="BP10" s="395"/>
      <c r="BQ10" s="395"/>
      <c r="BR10" s="395"/>
      <c r="BS10" s="395"/>
      <c r="BT10" s="395"/>
      <c r="BU10" s="396"/>
      <c r="BV10" s="394">
        <v>712824</v>
      </c>
      <c r="BW10" s="395"/>
      <c r="BX10" s="395"/>
      <c r="BY10" s="395"/>
      <c r="BZ10" s="395"/>
      <c r="CA10" s="395"/>
      <c r="CB10" s="395"/>
      <c r="CC10" s="396"/>
      <c r="CD10" s="178" t="s">
        <v>124</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
      <c r="A11" s="175"/>
      <c r="B11" s="388"/>
      <c r="C11" s="389"/>
      <c r="D11" s="389"/>
      <c r="E11" s="389"/>
      <c r="F11" s="389"/>
      <c r="G11" s="389"/>
      <c r="H11" s="389"/>
      <c r="I11" s="389"/>
      <c r="J11" s="389"/>
      <c r="K11" s="437"/>
      <c r="L11" s="448" t="s">
        <v>125</v>
      </c>
      <c r="M11" s="449"/>
      <c r="N11" s="449"/>
      <c r="O11" s="449"/>
      <c r="P11" s="449"/>
      <c r="Q11" s="450"/>
      <c r="R11" s="451" t="s">
        <v>126</v>
      </c>
      <c r="S11" s="452"/>
      <c r="T11" s="452"/>
      <c r="U11" s="452"/>
      <c r="V11" s="453"/>
      <c r="W11" s="382"/>
      <c r="X11" s="383"/>
      <c r="Y11" s="383"/>
      <c r="Z11" s="383"/>
      <c r="AA11" s="383"/>
      <c r="AB11" s="383"/>
      <c r="AC11" s="383"/>
      <c r="AD11" s="383"/>
      <c r="AE11" s="383"/>
      <c r="AF11" s="383"/>
      <c r="AG11" s="383"/>
      <c r="AH11" s="383"/>
      <c r="AI11" s="383"/>
      <c r="AJ11" s="383"/>
      <c r="AK11" s="383"/>
      <c r="AL11" s="386"/>
      <c r="AM11" s="423" t="s">
        <v>127</v>
      </c>
      <c r="AN11" s="424"/>
      <c r="AO11" s="424"/>
      <c r="AP11" s="424"/>
      <c r="AQ11" s="424"/>
      <c r="AR11" s="424"/>
      <c r="AS11" s="424"/>
      <c r="AT11" s="425"/>
      <c r="AU11" s="426" t="s">
        <v>128</v>
      </c>
      <c r="AV11" s="427"/>
      <c r="AW11" s="427"/>
      <c r="AX11" s="427"/>
      <c r="AY11" s="428" t="s">
        <v>129</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130</v>
      </c>
      <c r="CE11" s="398"/>
      <c r="CF11" s="398"/>
      <c r="CG11" s="398"/>
      <c r="CH11" s="398"/>
      <c r="CI11" s="398"/>
      <c r="CJ11" s="398"/>
      <c r="CK11" s="398"/>
      <c r="CL11" s="398"/>
      <c r="CM11" s="398"/>
      <c r="CN11" s="398"/>
      <c r="CO11" s="398"/>
      <c r="CP11" s="398"/>
      <c r="CQ11" s="398"/>
      <c r="CR11" s="398"/>
      <c r="CS11" s="399"/>
      <c r="CT11" s="434" t="s">
        <v>131</v>
      </c>
      <c r="CU11" s="435"/>
      <c r="CV11" s="435"/>
      <c r="CW11" s="435"/>
      <c r="CX11" s="435"/>
      <c r="CY11" s="435"/>
      <c r="CZ11" s="435"/>
      <c r="DA11" s="436"/>
      <c r="DB11" s="434" t="s">
        <v>132</v>
      </c>
      <c r="DC11" s="435"/>
      <c r="DD11" s="435"/>
      <c r="DE11" s="435"/>
      <c r="DF11" s="435"/>
      <c r="DG11" s="435"/>
      <c r="DH11" s="435"/>
      <c r="DI11" s="436"/>
    </row>
    <row r="12" spans="1:119" ht="18.75" customHeight="1" x14ac:dyDescent="0.15">
      <c r="A12" s="175"/>
      <c r="B12" s="454" t="s">
        <v>133</v>
      </c>
      <c r="C12" s="455"/>
      <c r="D12" s="455"/>
      <c r="E12" s="455"/>
      <c r="F12" s="455"/>
      <c r="G12" s="455"/>
      <c r="H12" s="455"/>
      <c r="I12" s="455"/>
      <c r="J12" s="455"/>
      <c r="K12" s="456"/>
      <c r="L12" s="463" t="s">
        <v>134</v>
      </c>
      <c r="M12" s="464"/>
      <c r="N12" s="464"/>
      <c r="O12" s="464"/>
      <c r="P12" s="464"/>
      <c r="Q12" s="465"/>
      <c r="R12" s="466">
        <v>14625</v>
      </c>
      <c r="S12" s="467"/>
      <c r="T12" s="467"/>
      <c r="U12" s="467"/>
      <c r="V12" s="468"/>
      <c r="W12" s="469" t="s">
        <v>1</v>
      </c>
      <c r="X12" s="427"/>
      <c r="Y12" s="427"/>
      <c r="Z12" s="427"/>
      <c r="AA12" s="427"/>
      <c r="AB12" s="470"/>
      <c r="AC12" s="471" t="s">
        <v>135</v>
      </c>
      <c r="AD12" s="472"/>
      <c r="AE12" s="472"/>
      <c r="AF12" s="472"/>
      <c r="AG12" s="473"/>
      <c r="AH12" s="471" t="s">
        <v>136</v>
      </c>
      <c r="AI12" s="472"/>
      <c r="AJ12" s="472"/>
      <c r="AK12" s="472"/>
      <c r="AL12" s="474"/>
      <c r="AM12" s="423" t="s">
        <v>137</v>
      </c>
      <c r="AN12" s="424"/>
      <c r="AO12" s="424"/>
      <c r="AP12" s="424"/>
      <c r="AQ12" s="424"/>
      <c r="AR12" s="424"/>
      <c r="AS12" s="424"/>
      <c r="AT12" s="425"/>
      <c r="AU12" s="426" t="s">
        <v>104</v>
      </c>
      <c r="AV12" s="427"/>
      <c r="AW12" s="427"/>
      <c r="AX12" s="427"/>
      <c r="AY12" s="428" t="s">
        <v>138</v>
      </c>
      <c r="AZ12" s="429"/>
      <c r="BA12" s="429"/>
      <c r="BB12" s="429"/>
      <c r="BC12" s="429"/>
      <c r="BD12" s="429"/>
      <c r="BE12" s="429"/>
      <c r="BF12" s="429"/>
      <c r="BG12" s="429"/>
      <c r="BH12" s="429"/>
      <c r="BI12" s="429"/>
      <c r="BJ12" s="429"/>
      <c r="BK12" s="429"/>
      <c r="BL12" s="429"/>
      <c r="BM12" s="430"/>
      <c r="BN12" s="394">
        <v>7496</v>
      </c>
      <c r="BO12" s="395"/>
      <c r="BP12" s="395"/>
      <c r="BQ12" s="395"/>
      <c r="BR12" s="395"/>
      <c r="BS12" s="395"/>
      <c r="BT12" s="395"/>
      <c r="BU12" s="396"/>
      <c r="BV12" s="394">
        <v>0</v>
      </c>
      <c r="BW12" s="395"/>
      <c r="BX12" s="395"/>
      <c r="BY12" s="395"/>
      <c r="BZ12" s="395"/>
      <c r="CA12" s="395"/>
      <c r="CB12" s="395"/>
      <c r="CC12" s="396"/>
      <c r="CD12" s="397" t="s">
        <v>139</v>
      </c>
      <c r="CE12" s="398"/>
      <c r="CF12" s="398"/>
      <c r="CG12" s="398"/>
      <c r="CH12" s="398"/>
      <c r="CI12" s="398"/>
      <c r="CJ12" s="398"/>
      <c r="CK12" s="398"/>
      <c r="CL12" s="398"/>
      <c r="CM12" s="398"/>
      <c r="CN12" s="398"/>
      <c r="CO12" s="398"/>
      <c r="CP12" s="398"/>
      <c r="CQ12" s="398"/>
      <c r="CR12" s="398"/>
      <c r="CS12" s="399"/>
      <c r="CT12" s="434" t="s">
        <v>132</v>
      </c>
      <c r="CU12" s="435"/>
      <c r="CV12" s="435"/>
      <c r="CW12" s="435"/>
      <c r="CX12" s="435"/>
      <c r="CY12" s="435"/>
      <c r="CZ12" s="435"/>
      <c r="DA12" s="436"/>
      <c r="DB12" s="434" t="s">
        <v>140</v>
      </c>
      <c r="DC12" s="435"/>
      <c r="DD12" s="435"/>
      <c r="DE12" s="435"/>
      <c r="DF12" s="435"/>
      <c r="DG12" s="435"/>
      <c r="DH12" s="435"/>
      <c r="DI12" s="436"/>
    </row>
    <row r="13" spans="1:119" ht="18.75" customHeight="1" x14ac:dyDescent="0.15">
      <c r="A13" s="175"/>
      <c r="B13" s="457"/>
      <c r="C13" s="458"/>
      <c r="D13" s="458"/>
      <c r="E13" s="458"/>
      <c r="F13" s="458"/>
      <c r="G13" s="458"/>
      <c r="H13" s="458"/>
      <c r="I13" s="458"/>
      <c r="J13" s="458"/>
      <c r="K13" s="459"/>
      <c r="L13" s="184"/>
      <c r="M13" s="485" t="s">
        <v>141</v>
      </c>
      <c r="N13" s="486"/>
      <c r="O13" s="486"/>
      <c r="P13" s="486"/>
      <c r="Q13" s="487"/>
      <c r="R13" s="478">
        <v>14261</v>
      </c>
      <c r="S13" s="479"/>
      <c r="T13" s="479"/>
      <c r="U13" s="479"/>
      <c r="V13" s="480"/>
      <c r="W13" s="410" t="s">
        <v>142</v>
      </c>
      <c r="X13" s="411"/>
      <c r="Y13" s="411"/>
      <c r="Z13" s="411"/>
      <c r="AA13" s="411"/>
      <c r="AB13" s="401"/>
      <c r="AC13" s="445">
        <v>424</v>
      </c>
      <c r="AD13" s="446"/>
      <c r="AE13" s="446"/>
      <c r="AF13" s="446"/>
      <c r="AG13" s="488"/>
      <c r="AH13" s="445">
        <v>574</v>
      </c>
      <c r="AI13" s="446"/>
      <c r="AJ13" s="446"/>
      <c r="AK13" s="446"/>
      <c r="AL13" s="447"/>
      <c r="AM13" s="423" t="s">
        <v>143</v>
      </c>
      <c r="AN13" s="424"/>
      <c r="AO13" s="424"/>
      <c r="AP13" s="424"/>
      <c r="AQ13" s="424"/>
      <c r="AR13" s="424"/>
      <c r="AS13" s="424"/>
      <c r="AT13" s="425"/>
      <c r="AU13" s="426" t="s">
        <v>122</v>
      </c>
      <c r="AV13" s="427"/>
      <c r="AW13" s="427"/>
      <c r="AX13" s="427"/>
      <c r="AY13" s="428" t="s">
        <v>144</v>
      </c>
      <c r="AZ13" s="429"/>
      <c r="BA13" s="429"/>
      <c r="BB13" s="429"/>
      <c r="BC13" s="429"/>
      <c r="BD13" s="429"/>
      <c r="BE13" s="429"/>
      <c r="BF13" s="429"/>
      <c r="BG13" s="429"/>
      <c r="BH13" s="429"/>
      <c r="BI13" s="429"/>
      <c r="BJ13" s="429"/>
      <c r="BK13" s="429"/>
      <c r="BL13" s="429"/>
      <c r="BM13" s="430"/>
      <c r="BN13" s="394">
        <v>359985</v>
      </c>
      <c r="BO13" s="395"/>
      <c r="BP13" s="395"/>
      <c r="BQ13" s="395"/>
      <c r="BR13" s="395"/>
      <c r="BS13" s="395"/>
      <c r="BT13" s="395"/>
      <c r="BU13" s="396"/>
      <c r="BV13" s="394">
        <v>567342</v>
      </c>
      <c r="BW13" s="395"/>
      <c r="BX13" s="395"/>
      <c r="BY13" s="395"/>
      <c r="BZ13" s="395"/>
      <c r="CA13" s="395"/>
      <c r="CB13" s="395"/>
      <c r="CC13" s="396"/>
      <c r="CD13" s="397" t="s">
        <v>145</v>
      </c>
      <c r="CE13" s="398"/>
      <c r="CF13" s="398"/>
      <c r="CG13" s="398"/>
      <c r="CH13" s="398"/>
      <c r="CI13" s="398"/>
      <c r="CJ13" s="398"/>
      <c r="CK13" s="398"/>
      <c r="CL13" s="398"/>
      <c r="CM13" s="398"/>
      <c r="CN13" s="398"/>
      <c r="CO13" s="398"/>
      <c r="CP13" s="398"/>
      <c r="CQ13" s="398"/>
      <c r="CR13" s="398"/>
      <c r="CS13" s="399"/>
      <c r="CT13" s="391">
        <v>7.5</v>
      </c>
      <c r="CU13" s="392"/>
      <c r="CV13" s="392"/>
      <c r="CW13" s="392"/>
      <c r="CX13" s="392"/>
      <c r="CY13" s="392"/>
      <c r="CZ13" s="392"/>
      <c r="DA13" s="393"/>
      <c r="DB13" s="391">
        <v>7.4</v>
      </c>
      <c r="DC13" s="392"/>
      <c r="DD13" s="392"/>
      <c r="DE13" s="392"/>
      <c r="DF13" s="392"/>
      <c r="DG13" s="392"/>
      <c r="DH13" s="392"/>
      <c r="DI13" s="393"/>
    </row>
    <row r="14" spans="1:119" ht="18.75" customHeight="1" thickBot="1" x14ac:dyDescent="0.2">
      <c r="A14" s="175"/>
      <c r="B14" s="457"/>
      <c r="C14" s="458"/>
      <c r="D14" s="458"/>
      <c r="E14" s="458"/>
      <c r="F14" s="458"/>
      <c r="G14" s="458"/>
      <c r="H14" s="458"/>
      <c r="I14" s="458"/>
      <c r="J14" s="458"/>
      <c r="K14" s="459"/>
      <c r="L14" s="475" t="s">
        <v>146</v>
      </c>
      <c r="M14" s="476"/>
      <c r="N14" s="476"/>
      <c r="O14" s="476"/>
      <c r="P14" s="476"/>
      <c r="Q14" s="477"/>
      <c r="R14" s="478">
        <v>14953</v>
      </c>
      <c r="S14" s="479"/>
      <c r="T14" s="479"/>
      <c r="U14" s="479"/>
      <c r="V14" s="480"/>
      <c r="W14" s="384"/>
      <c r="X14" s="385"/>
      <c r="Y14" s="385"/>
      <c r="Z14" s="385"/>
      <c r="AA14" s="385"/>
      <c r="AB14" s="374"/>
      <c r="AC14" s="481">
        <v>6.6</v>
      </c>
      <c r="AD14" s="482"/>
      <c r="AE14" s="482"/>
      <c r="AF14" s="482"/>
      <c r="AG14" s="483"/>
      <c r="AH14" s="481">
        <v>7.5</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147</v>
      </c>
      <c r="CE14" s="490"/>
      <c r="CF14" s="490"/>
      <c r="CG14" s="490"/>
      <c r="CH14" s="490"/>
      <c r="CI14" s="490"/>
      <c r="CJ14" s="490"/>
      <c r="CK14" s="490"/>
      <c r="CL14" s="490"/>
      <c r="CM14" s="490"/>
      <c r="CN14" s="490"/>
      <c r="CO14" s="490"/>
      <c r="CP14" s="490"/>
      <c r="CQ14" s="490"/>
      <c r="CR14" s="490"/>
      <c r="CS14" s="491"/>
      <c r="CT14" s="492" t="s">
        <v>132</v>
      </c>
      <c r="CU14" s="493"/>
      <c r="CV14" s="493"/>
      <c r="CW14" s="493"/>
      <c r="CX14" s="493"/>
      <c r="CY14" s="493"/>
      <c r="CZ14" s="493"/>
      <c r="DA14" s="494"/>
      <c r="DB14" s="492">
        <v>11.5</v>
      </c>
      <c r="DC14" s="493"/>
      <c r="DD14" s="493"/>
      <c r="DE14" s="493"/>
      <c r="DF14" s="493"/>
      <c r="DG14" s="493"/>
      <c r="DH14" s="493"/>
      <c r="DI14" s="494"/>
    </row>
    <row r="15" spans="1:119" ht="18.75" customHeight="1" x14ac:dyDescent="0.15">
      <c r="A15" s="175"/>
      <c r="B15" s="457"/>
      <c r="C15" s="458"/>
      <c r="D15" s="458"/>
      <c r="E15" s="458"/>
      <c r="F15" s="458"/>
      <c r="G15" s="458"/>
      <c r="H15" s="458"/>
      <c r="I15" s="458"/>
      <c r="J15" s="458"/>
      <c r="K15" s="459"/>
      <c r="L15" s="184"/>
      <c r="M15" s="485" t="s">
        <v>141</v>
      </c>
      <c r="N15" s="486"/>
      <c r="O15" s="486"/>
      <c r="P15" s="486"/>
      <c r="Q15" s="487"/>
      <c r="R15" s="478">
        <v>14618</v>
      </c>
      <c r="S15" s="479"/>
      <c r="T15" s="479"/>
      <c r="U15" s="479"/>
      <c r="V15" s="480"/>
      <c r="W15" s="410" t="s">
        <v>148</v>
      </c>
      <c r="X15" s="411"/>
      <c r="Y15" s="411"/>
      <c r="Z15" s="411"/>
      <c r="AA15" s="411"/>
      <c r="AB15" s="401"/>
      <c r="AC15" s="445">
        <v>1998</v>
      </c>
      <c r="AD15" s="446"/>
      <c r="AE15" s="446"/>
      <c r="AF15" s="446"/>
      <c r="AG15" s="488"/>
      <c r="AH15" s="445">
        <v>2374</v>
      </c>
      <c r="AI15" s="446"/>
      <c r="AJ15" s="446"/>
      <c r="AK15" s="446"/>
      <c r="AL15" s="447"/>
      <c r="AM15" s="423"/>
      <c r="AN15" s="424"/>
      <c r="AO15" s="424"/>
      <c r="AP15" s="424"/>
      <c r="AQ15" s="424"/>
      <c r="AR15" s="424"/>
      <c r="AS15" s="424"/>
      <c r="AT15" s="425"/>
      <c r="AU15" s="426"/>
      <c r="AV15" s="427"/>
      <c r="AW15" s="427"/>
      <c r="AX15" s="427"/>
      <c r="AY15" s="354" t="s">
        <v>149</v>
      </c>
      <c r="AZ15" s="355"/>
      <c r="BA15" s="355"/>
      <c r="BB15" s="355"/>
      <c r="BC15" s="355"/>
      <c r="BD15" s="355"/>
      <c r="BE15" s="355"/>
      <c r="BF15" s="355"/>
      <c r="BG15" s="355"/>
      <c r="BH15" s="355"/>
      <c r="BI15" s="355"/>
      <c r="BJ15" s="355"/>
      <c r="BK15" s="355"/>
      <c r="BL15" s="355"/>
      <c r="BM15" s="356"/>
      <c r="BN15" s="357">
        <v>1567430</v>
      </c>
      <c r="BO15" s="358"/>
      <c r="BP15" s="358"/>
      <c r="BQ15" s="358"/>
      <c r="BR15" s="358"/>
      <c r="BS15" s="358"/>
      <c r="BT15" s="358"/>
      <c r="BU15" s="359"/>
      <c r="BV15" s="357">
        <v>1533460</v>
      </c>
      <c r="BW15" s="358"/>
      <c r="BX15" s="358"/>
      <c r="BY15" s="358"/>
      <c r="BZ15" s="358"/>
      <c r="CA15" s="358"/>
      <c r="CB15" s="358"/>
      <c r="CC15" s="359"/>
      <c r="CD15" s="495" t="s">
        <v>150</v>
      </c>
      <c r="CE15" s="496"/>
      <c r="CF15" s="496"/>
      <c r="CG15" s="496"/>
      <c r="CH15" s="496"/>
      <c r="CI15" s="496"/>
      <c r="CJ15" s="496"/>
      <c r="CK15" s="496"/>
      <c r="CL15" s="496"/>
      <c r="CM15" s="496"/>
      <c r="CN15" s="496"/>
      <c r="CO15" s="496"/>
      <c r="CP15" s="496"/>
      <c r="CQ15" s="496"/>
      <c r="CR15" s="496"/>
      <c r="CS15" s="497"/>
      <c r="CT15" s="185"/>
      <c r="CU15" s="186"/>
      <c r="CV15" s="186"/>
      <c r="CW15" s="186"/>
      <c r="CX15" s="186"/>
      <c r="CY15" s="186"/>
      <c r="CZ15" s="186"/>
      <c r="DA15" s="187"/>
      <c r="DB15" s="185"/>
      <c r="DC15" s="186"/>
      <c r="DD15" s="186"/>
      <c r="DE15" s="186"/>
      <c r="DF15" s="186"/>
      <c r="DG15" s="186"/>
      <c r="DH15" s="186"/>
      <c r="DI15" s="187"/>
    </row>
    <row r="16" spans="1:119" ht="18.75" customHeight="1" x14ac:dyDescent="0.15">
      <c r="A16" s="175"/>
      <c r="B16" s="457"/>
      <c r="C16" s="458"/>
      <c r="D16" s="458"/>
      <c r="E16" s="458"/>
      <c r="F16" s="458"/>
      <c r="G16" s="458"/>
      <c r="H16" s="458"/>
      <c r="I16" s="458"/>
      <c r="J16" s="458"/>
      <c r="K16" s="459"/>
      <c r="L16" s="475" t="s">
        <v>151</v>
      </c>
      <c r="M16" s="498"/>
      <c r="N16" s="498"/>
      <c r="O16" s="498"/>
      <c r="P16" s="498"/>
      <c r="Q16" s="499"/>
      <c r="R16" s="500" t="s">
        <v>152</v>
      </c>
      <c r="S16" s="501"/>
      <c r="T16" s="501"/>
      <c r="U16" s="501"/>
      <c r="V16" s="502"/>
      <c r="W16" s="384"/>
      <c r="X16" s="385"/>
      <c r="Y16" s="385"/>
      <c r="Z16" s="385"/>
      <c r="AA16" s="385"/>
      <c r="AB16" s="374"/>
      <c r="AC16" s="481">
        <v>31.2</v>
      </c>
      <c r="AD16" s="482"/>
      <c r="AE16" s="482"/>
      <c r="AF16" s="482"/>
      <c r="AG16" s="483"/>
      <c r="AH16" s="481">
        <v>31.1</v>
      </c>
      <c r="AI16" s="482"/>
      <c r="AJ16" s="482"/>
      <c r="AK16" s="482"/>
      <c r="AL16" s="484"/>
      <c r="AM16" s="423"/>
      <c r="AN16" s="424"/>
      <c r="AO16" s="424"/>
      <c r="AP16" s="424"/>
      <c r="AQ16" s="424"/>
      <c r="AR16" s="424"/>
      <c r="AS16" s="424"/>
      <c r="AT16" s="425"/>
      <c r="AU16" s="426"/>
      <c r="AV16" s="427"/>
      <c r="AW16" s="427"/>
      <c r="AX16" s="427"/>
      <c r="AY16" s="428" t="s">
        <v>153</v>
      </c>
      <c r="AZ16" s="429"/>
      <c r="BA16" s="429"/>
      <c r="BB16" s="429"/>
      <c r="BC16" s="429"/>
      <c r="BD16" s="429"/>
      <c r="BE16" s="429"/>
      <c r="BF16" s="429"/>
      <c r="BG16" s="429"/>
      <c r="BH16" s="429"/>
      <c r="BI16" s="429"/>
      <c r="BJ16" s="429"/>
      <c r="BK16" s="429"/>
      <c r="BL16" s="429"/>
      <c r="BM16" s="430"/>
      <c r="BN16" s="394">
        <v>3726889</v>
      </c>
      <c r="BO16" s="395"/>
      <c r="BP16" s="395"/>
      <c r="BQ16" s="395"/>
      <c r="BR16" s="395"/>
      <c r="BS16" s="395"/>
      <c r="BT16" s="395"/>
      <c r="BU16" s="396"/>
      <c r="BV16" s="394">
        <v>3672282</v>
      </c>
      <c r="BW16" s="395"/>
      <c r="BX16" s="395"/>
      <c r="BY16" s="395"/>
      <c r="BZ16" s="395"/>
      <c r="CA16" s="395"/>
      <c r="CB16" s="395"/>
      <c r="CC16" s="396"/>
      <c r="CD16" s="188"/>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x14ac:dyDescent="0.2">
      <c r="A17" s="175"/>
      <c r="B17" s="460"/>
      <c r="C17" s="461"/>
      <c r="D17" s="461"/>
      <c r="E17" s="461"/>
      <c r="F17" s="461"/>
      <c r="G17" s="461"/>
      <c r="H17" s="461"/>
      <c r="I17" s="461"/>
      <c r="J17" s="461"/>
      <c r="K17" s="462"/>
      <c r="L17" s="189"/>
      <c r="M17" s="505" t="s">
        <v>154</v>
      </c>
      <c r="N17" s="506"/>
      <c r="O17" s="506"/>
      <c r="P17" s="506"/>
      <c r="Q17" s="507"/>
      <c r="R17" s="500" t="s">
        <v>155</v>
      </c>
      <c r="S17" s="501"/>
      <c r="T17" s="501"/>
      <c r="U17" s="501"/>
      <c r="V17" s="502"/>
      <c r="W17" s="410" t="s">
        <v>156</v>
      </c>
      <c r="X17" s="411"/>
      <c r="Y17" s="411"/>
      <c r="Z17" s="411"/>
      <c r="AA17" s="411"/>
      <c r="AB17" s="401"/>
      <c r="AC17" s="445">
        <v>3990</v>
      </c>
      <c r="AD17" s="446"/>
      <c r="AE17" s="446"/>
      <c r="AF17" s="446"/>
      <c r="AG17" s="488"/>
      <c r="AH17" s="445">
        <v>4694</v>
      </c>
      <c r="AI17" s="446"/>
      <c r="AJ17" s="446"/>
      <c r="AK17" s="446"/>
      <c r="AL17" s="447"/>
      <c r="AM17" s="423"/>
      <c r="AN17" s="424"/>
      <c r="AO17" s="424"/>
      <c r="AP17" s="424"/>
      <c r="AQ17" s="424"/>
      <c r="AR17" s="424"/>
      <c r="AS17" s="424"/>
      <c r="AT17" s="425"/>
      <c r="AU17" s="426"/>
      <c r="AV17" s="427"/>
      <c r="AW17" s="427"/>
      <c r="AX17" s="427"/>
      <c r="AY17" s="428" t="s">
        <v>157</v>
      </c>
      <c r="AZ17" s="429"/>
      <c r="BA17" s="429"/>
      <c r="BB17" s="429"/>
      <c r="BC17" s="429"/>
      <c r="BD17" s="429"/>
      <c r="BE17" s="429"/>
      <c r="BF17" s="429"/>
      <c r="BG17" s="429"/>
      <c r="BH17" s="429"/>
      <c r="BI17" s="429"/>
      <c r="BJ17" s="429"/>
      <c r="BK17" s="429"/>
      <c r="BL17" s="429"/>
      <c r="BM17" s="430"/>
      <c r="BN17" s="394">
        <v>1959717</v>
      </c>
      <c r="BO17" s="395"/>
      <c r="BP17" s="395"/>
      <c r="BQ17" s="395"/>
      <c r="BR17" s="395"/>
      <c r="BS17" s="395"/>
      <c r="BT17" s="395"/>
      <c r="BU17" s="396"/>
      <c r="BV17" s="394">
        <v>1907538</v>
      </c>
      <c r="BW17" s="395"/>
      <c r="BX17" s="395"/>
      <c r="BY17" s="395"/>
      <c r="BZ17" s="395"/>
      <c r="CA17" s="395"/>
      <c r="CB17" s="395"/>
      <c r="CC17" s="396"/>
      <c r="CD17" s="188"/>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x14ac:dyDescent="0.2">
      <c r="A18" s="175"/>
      <c r="B18" s="516" t="s">
        <v>158</v>
      </c>
      <c r="C18" s="437"/>
      <c r="D18" s="437"/>
      <c r="E18" s="517"/>
      <c r="F18" s="517"/>
      <c r="G18" s="517"/>
      <c r="H18" s="517"/>
      <c r="I18" s="517"/>
      <c r="J18" s="517"/>
      <c r="K18" s="517"/>
      <c r="L18" s="518">
        <v>24.44</v>
      </c>
      <c r="M18" s="518"/>
      <c r="N18" s="518"/>
      <c r="O18" s="518"/>
      <c r="P18" s="518"/>
      <c r="Q18" s="518"/>
      <c r="R18" s="519"/>
      <c r="S18" s="519"/>
      <c r="T18" s="519"/>
      <c r="U18" s="519"/>
      <c r="V18" s="520"/>
      <c r="W18" s="412"/>
      <c r="X18" s="413"/>
      <c r="Y18" s="413"/>
      <c r="Z18" s="413"/>
      <c r="AA18" s="413"/>
      <c r="AB18" s="404"/>
      <c r="AC18" s="521">
        <v>62.2</v>
      </c>
      <c r="AD18" s="522"/>
      <c r="AE18" s="522"/>
      <c r="AF18" s="522"/>
      <c r="AG18" s="523"/>
      <c r="AH18" s="521">
        <v>61.4</v>
      </c>
      <c r="AI18" s="522"/>
      <c r="AJ18" s="522"/>
      <c r="AK18" s="522"/>
      <c r="AL18" s="524"/>
      <c r="AM18" s="423"/>
      <c r="AN18" s="424"/>
      <c r="AO18" s="424"/>
      <c r="AP18" s="424"/>
      <c r="AQ18" s="424"/>
      <c r="AR18" s="424"/>
      <c r="AS18" s="424"/>
      <c r="AT18" s="425"/>
      <c r="AU18" s="426"/>
      <c r="AV18" s="427"/>
      <c r="AW18" s="427"/>
      <c r="AX18" s="427"/>
      <c r="AY18" s="428" t="s">
        <v>159</v>
      </c>
      <c r="AZ18" s="429"/>
      <c r="BA18" s="429"/>
      <c r="BB18" s="429"/>
      <c r="BC18" s="429"/>
      <c r="BD18" s="429"/>
      <c r="BE18" s="429"/>
      <c r="BF18" s="429"/>
      <c r="BG18" s="429"/>
      <c r="BH18" s="429"/>
      <c r="BI18" s="429"/>
      <c r="BJ18" s="429"/>
      <c r="BK18" s="429"/>
      <c r="BL18" s="429"/>
      <c r="BM18" s="430"/>
      <c r="BN18" s="394">
        <v>3553946</v>
      </c>
      <c r="BO18" s="395"/>
      <c r="BP18" s="395"/>
      <c r="BQ18" s="395"/>
      <c r="BR18" s="395"/>
      <c r="BS18" s="395"/>
      <c r="BT18" s="395"/>
      <c r="BU18" s="396"/>
      <c r="BV18" s="394">
        <v>3512086</v>
      </c>
      <c r="BW18" s="395"/>
      <c r="BX18" s="395"/>
      <c r="BY18" s="395"/>
      <c r="BZ18" s="395"/>
      <c r="CA18" s="395"/>
      <c r="CB18" s="395"/>
      <c r="CC18" s="396"/>
      <c r="CD18" s="188"/>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x14ac:dyDescent="0.2">
      <c r="A19" s="175"/>
      <c r="B19" s="516" t="s">
        <v>160</v>
      </c>
      <c r="C19" s="437"/>
      <c r="D19" s="437"/>
      <c r="E19" s="517"/>
      <c r="F19" s="517"/>
      <c r="G19" s="517"/>
      <c r="H19" s="517"/>
      <c r="I19" s="517"/>
      <c r="J19" s="517"/>
      <c r="K19" s="517"/>
      <c r="L19" s="525">
        <v>599</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161</v>
      </c>
      <c r="AZ19" s="429"/>
      <c r="BA19" s="429"/>
      <c r="BB19" s="429"/>
      <c r="BC19" s="429"/>
      <c r="BD19" s="429"/>
      <c r="BE19" s="429"/>
      <c r="BF19" s="429"/>
      <c r="BG19" s="429"/>
      <c r="BH19" s="429"/>
      <c r="BI19" s="429"/>
      <c r="BJ19" s="429"/>
      <c r="BK19" s="429"/>
      <c r="BL19" s="429"/>
      <c r="BM19" s="430"/>
      <c r="BN19" s="394">
        <v>5174502</v>
      </c>
      <c r="BO19" s="395"/>
      <c r="BP19" s="395"/>
      <c r="BQ19" s="395"/>
      <c r="BR19" s="395"/>
      <c r="BS19" s="395"/>
      <c r="BT19" s="395"/>
      <c r="BU19" s="396"/>
      <c r="BV19" s="394">
        <v>5381304</v>
      </c>
      <c r="BW19" s="395"/>
      <c r="BX19" s="395"/>
      <c r="BY19" s="395"/>
      <c r="BZ19" s="395"/>
      <c r="CA19" s="395"/>
      <c r="CB19" s="395"/>
      <c r="CC19" s="396"/>
      <c r="CD19" s="188"/>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x14ac:dyDescent="0.2">
      <c r="A20" s="175"/>
      <c r="B20" s="516" t="s">
        <v>162</v>
      </c>
      <c r="C20" s="437"/>
      <c r="D20" s="437"/>
      <c r="E20" s="517"/>
      <c r="F20" s="517"/>
      <c r="G20" s="517"/>
      <c r="H20" s="517"/>
      <c r="I20" s="517"/>
      <c r="J20" s="517"/>
      <c r="K20" s="517"/>
      <c r="L20" s="525">
        <v>6181</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8"/>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x14ac:dyDescent="0.2">
      <c r="A21" s="175"/>
      <c r="B21" s="534" t="s">
        <v>163</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8"/>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x14ac:dyDescent="0.15">
      <c r="A22" s="175"/>
      <c r="B22" s="564" t="s">
        <v>164</v>
      </c>
      <c r="C22" s="538"/>
      <c r="D22" s="539"/>
      <c r="E22" s="406" t="s">
        <v>1</v>
      </c>
      <c r="F22" s="411"/>
      <c r="G22" s="411"/>
      <c r="H22" s="411"/>
      <c r="I22" s="411"/>
      <c r="J22" s="411"/>
      <c r="K22" s="401"/>
      <c r="L22" s="406" t="s">
        <v>165</v>
      </c>
      <c r="M22" s="411"/>
      <c r="N22" s="411"/>
      <c r="O22" s="411"/>
      <c r="P22" s="401"/>
      <c r="Q22" s="569" t="s">
        <v>166</v>
      </c>
      <c r="R22" s="570"/>
      <c r="S22" s="570"/>
      <c r="T22" s="570"/>
      <c r="U22" s="570"/>
      <c r="V22" s="571"/>
      <c r="W22" s="537" t="s">
        <v>167</v>
      </c>
      <c r="X22" s="538"/>
      <c r="Y22" s="539"/>
      <c r="Z22" s="406" t="s">
        <v>1</v>
      </c>
      <c r="AA22" s="411"/>
      <c r="AB22" s="411"/>
      <c r="AC22" s="411"/>
      <c r="AD22" s="411"/>
      <c r="AE22" s="411"/>
      <c r="AF22" s="411"/>
      <c r="AG22" s="401"/>
      <c r="AH22" s="575" t="s">
        <v>168</v>
      </c>
      <c r="AI22" s="411"/>
      <c r="AJ22" s="411"/>
      <c r="AK22" s="411"/>
      <c r="AL22" s="401"/>
      <c r="AM22" s="575" t="s">
        <v>169</v>
      </c>
      <c r="AN22" s="576"/>
      <c r="AO22" s="576"/>
      <c r="AP22" s="576"/>
      <c r="AQ22" s="576"/>
      <c r="AR22" s="577"/>
      <c r="AS22" s="569" t="s">
        <v>166</v>
      </c>
      <c r="AT22" s="570"/>
      <c r="AU22" s="570"/>
      <c r="AV22" s="570"/>
      <c r="AW22" s="570"/>
      <c r="AX22" s="581"/>
      <c r="AY22" s="354" t="s">
        <v>170</v>
      </c>
      <c r="AZ22" s="355"/>
      <c r="BA22" s="355"/>
      <c r="BB22" s="355"/>
      <c r="BC22" s="355"/>
      <c r="BD22" s="355"/>
      <c r="BE22" s="355"/>
      <c r="BF22" s="355"/>
      <c r="BG22" s="355"/>
      <c r="BH22" s="355"/>
      <c r="BI22" s="355"/>
      <c r="BJ22" s="355"/>
      <c r="BK22" s="355"/>
      <c r="BL22" s="355"/>
      <c r="BM22" s="356"/>
      <c r="BN22" s="357">
        <v>6887378</v>
      </c>
      <c r="BO22" s="358"/>
      <c r="BP22" s="358"/>
      <c r="BQ22" s="358"/>
      <c r="BR22" s="358"/>
      <c r="BS22" s="358"/>
      <c r="BT22" s="358"/>
      <c r="BU22" s="359"/>
      <c r="BV22" s="357">
        <v>7226738</v>
      </c>
      <c r="BW22" s="358"/>
      <c r="BX22" s="358"/>
      <c r="BY22" s="358"/>
      <c r="BZ22" s="358"/>
      <c r="CA22" s="358"/>
      <c r="CB22" s="358"/>
      <c r="CC22" s="359"/>
      <c r="CD22" s="188"/>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x14ac:dyDescent="0.15">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171</v>
      </c>
      <c r="AZ23" s="429"/>
      <c r="BA23" s="429"/>
      <c r="BB23" s="429"/>
      <c r="BC23" s="429"/>
      <c r="BD23" s="429"/>
      <c r="BE23" s="429"/>
      <c r="BF23" s="429"/>
      <c r="BG23" s="429"/>
      <c r="BH23" s="429"/>
      <c r="BI23" s="429"/>
      <c r="BJ23" s="429"/>
      <c r="BK23" s="429"/>
      <c r="BL23" s="429"/>
      <c r="BM23" s="430"/>
      <c r="BN23" s="394">
        <v>5882906</v>
      </c>
      <c r="BO23" s="395"/>
      <c r="BP23" s="395"/>
      <c r="BQ23" s="395"/>
      <c r="BR23" s="395"/>
      <c r="BS23" s="395"/>
      <c r="BT23" s="395"/>
      <c r="BU23" s="396"/>
      <c r="BV23" s="394">
        <v>6094598</v>
      </c>
      <c r="BW23" s="395"/>
      <c r="BX23" s="395"/>
      <c r="BY23" s="395"/>
      <c r="BZ23" s="395"/>
      <c r="CA23" s="395"/>
      <c r="CB23" s="395"/>
      <c r="CC23" s="396"/>
      <c r="CD23" s="188"/>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x14ac:dyDescent="0.2">
      <c r="A24" s="175"/>
      <c r="B24" s="565"/>
      <c r="C24" s="541"/>
      <c r="D24" s="542"/>
      <c r="E24" s="444" t="s">
        <v>172</v>
      </c>
      <c r="F24" s="424"/>
      <c r="G24" s="424"/>
      <c r="H24" s="424"/>
      <c r="I24" s="424"/>
      <c r="J24" s="424"/>
      <c r="K24" s="425"/>
      <c r="L24" s="445">
        <v>1</v>
      </c>
      <c r="M24" s="446"/>
      <c r="N24" s="446"/>
      <c r="O24" s="446"/>
      <c r="P24" s="488"/>
      <c r="Q24" s="445">
        <v>7820</v>
      </c>
      <c r="R24" s="446"/>
      <c r="S24" s="446"/>
      <c r="T24" s="446"/>
      <c r="U24" s="446"/>
      <c r="V24" s="488"/>
      <c r="W24" s="540"/>
      <c r="X24" s="541"/>
      <c r="Y24" s="542"/>
      <c r="Z24" s="444" t="s">
        <v>173</v>
      </c>
      <c r="AA24" s="424"/>
      <c r="AB24" s="424"/>
      <c r="AC24" s="424"/>
      <c r="AD24" s="424"/>
      <c r="AE24" s="424"/>
      <c r="AF24" s="424"/>
      <c r="AG24" s="425"/>
      <c r="AH24" s="445">
        <v>126</v>
      </c>
      <c r="AI24" s="446"/>
      <c r="AJ24" s="446"/>
      <c r="AK24" s="446"/>
      <c r="AL24" s="488"/>
      <c r="AM24" s="445">
        <v>379764</v>
      </c>
      <c r="AN24" s="446"/>
      <c r="AO24" s="446"/>
      <c r="AP24" s="446"/>
      <c r="AQ24" s="446"/>
      <c r="AR24" s="488"/>
      <c r="AS24" s="445">
        <v>3014</v>
      </c>
      <c r="AT24" s="446"/>
      <c r="AU24" s="446"/>
      <c r="AV24" s="446"/>
      <c r="AW24" s="446"/>
      <c r="AX24" s="447"/>
      <c r="AY24" s="510" t="s">
        <v>174</v>
      </c>
      <c r="AZ24" s="511"/>
      <c r="BA24" s="511"/>
      <c r="BB24" s="511"/>
      <c r="BC24" s="511"/>
      <c r="BD24" s="511"/>
      <c r="BE24" s="511"/>
      <c r="BF24" s="511"/>
      <c r="BG24" s="511"/>
      <c r="BH24" s="511"/>
      <c r="BI24" s="511"/>
      <c r="BJ24" s="511"/>
      <c r="BK24" s="511"/>
      <c r="BL24" s="511"/>
      <c r="BM24" s="512"/>
      <c r="BN24" s="394">
        <v>4317718</v>
      </c>
      <c r="BO24" s="395"/>
      <c r="BP24" s="395"/>
      <c r="BQ24" s="395"/>
      <c r="BR24" s="395"/>
      <c r="BS24" s="395"/>
      <c r="BT24" s="395"/>
      <c r="BU24" s="396"/>
      <c r="BV24" s="394">
        <v>4378611</v>
      </c>
      <c r="BW24" s="395"/>
      <c r="BX24" s="395"/>
      <c r="BY24" s="395"/>
      <c r="BZ24" s="395"/>
      <c r="CA24" s="395"/>
      <c r="CB24" s="395"/>
      <c r="CC24" s="396"/>
      <c r="CD24" s="188"/>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x14ac:dyDescent="0.15">
      <c r="A25" s="175"/>
      <c r="B25" s="565"/>
      <c r="C25" s="541"/>
      <c r="D25" s="542"/>
      <c r="E25" s="444" t="s">
        <v>175</v>
      </c>
      <c r="F25" s="424"/>
      <c r="G25" s="424"/>
      <c r="H25" s="424"/>
      <c r="I25" s="424"/>
      <c r="J25" s="424"/>
      <c r="K25" s="425"/>
      <c r="L25" s="445">
        <v>1</v>
      </c>
      <c r="M25" s="446"/>
      <c r="N25" s="446"/>
      <c r="O25" s="446"/>
      <c r="P25" s="488"/>
      <c r="Q25" s="445">
        <v>6410</v>
      </c>
      <c r="R25" s="446"/>
      <c r="S25" s="446"/>
      <c r="T25" s="446"/>
      <c r="U25" s="446"/>
      <c r="V25" s="488"/>
      <c r="W25" s="540"/>
      <c r="X25" s="541"/>
      <c r="Y25" s="542"/>
      <c r="Z25" s="444" t="s">
        <v>176</v>
      </c>
      <c r="AA25" s="424"/>
      <c r="AB25" s="424"/>
      <c r="AC25" s="424"/>
      <c r="AD25" s="424"/>
      <c r="AE25" s="424"/>
      <c r="AF25" s="424"/>
      <c r="AG25" s="425"/>
      <c r="AH25" s="445" t="s">
        <v>177</v>
      </c>
      <c r="AI25" s="446"/>
      <c r="AJ25" s="446"/>
      <c r="AK25" s="446"/>
      <c r="AL25" s="488"/>
      <c r="AM25" s="445" t="s">
        <v>131</v>
      </c>
      <c r="AN25" s="446"/>
      <c r="AO25" s="446"/>
      <c r="AP25" s="446"/>
      <c r="AQ25" s="446"/>
      <c r="AR25" s="488"/>
      <c r="AS25" s="445" t="s">
        <v>131</v>
      </c>
      <c r="AT25" s="446"/>
      <c r="AU25" s="446"/>
      <c r="AV25" s="446"/>
      <c r="AW25" s="446"/>
      <c r="AX25" s="447"/>
      <c r="AY25" s="354" t="s">
        <v>178</v>
      </c>
      <c r="AZ25" s="355"/>
      <c r="BA25" s="355"/>
      <c r="BB25" s="355"/>
      <c r="BC25" s="355"/>
      <c r="BD25" s="355"/>
      <c r="BE25" s="355"/>
      <c r="BF25" s="355"/>
      <c r="BG25" s="355"/>
      <c r="BH25" s="355"/>
      <c r="BI25" s="355"/>
      <c r="BJ25" s="355"/>
      <c r="BK25" s="355"/>
      <c r="BL25" s="355"/>
      <c r="BM25" s="356"/>
      <c r="BN25" s="357">
        <v>57018</v>
      </c>
      <c r="BO25" s="358"/>
      <c r="BP25" s="358"/>
      <c r="BQ25" s="358"/>
      <c r="BR25" s="358"/>
      <c r="BS25" s="358"/>
      <c r="BT25" s="358"/>
      <c r="BU25" s="359"/>
      <c r="BV25" s="357">
        <v>235379</v>
      </c>
      <c r="BW25" s="358"/>
      <c r="BX25" s="358"/>
      <c r="BY25" s="358"/>
      <c r="BZ25" s="358"/>
      <c r="CA25" s="358"/>
      <c r="CB25" s="358"/>
      <c r="CC25" s="359"/>
      <c r="CD25" s="188"/>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x14ac:dyDescent="0.15">
      <c r="A26" s="175"/>
      <c r="B26" s="565"/>
      <c r="C26" s="541"/>
      <c r="D26" s="542"/>
      <c r="E26" s="444" t="s">
        <v>179</v>
      </c>
      <c r="F26" s="424"/>
      <c r="G26" s="424"/>
      <c r="H26" s="424"/>
      <c r="I26" s="424"/>
      <c r="J26" s="424"/>
      <c r="K26" s="425"/>
      <c r="L26" s="445">
        <v>1</v>
      </c>
      <c r="M26" s="446"/>
      <c r="N26" s="446"/>
      <c r="O26" s="446"/>
      <c r="P26" s="488"/>
      <c r="Q26" s="445">
        <v>5710</v>
      </c>
      <c r="R26" s="446"/>
      <c r="S26" s="446"/>
      <c r="T26" s="446"/>
      <c r="U26" s="446"/>
      <c r="V26" s="488"/>
      <c r="W26" s="540"/>
      <c r="X26" s="541"/>
      <c r="Y26" s="542"/>
      <c r="Z26" s="444" t="s">
        <v>180</v>
      </c>
      <c r="AA26" s="546"/>
      <c r="AB26" s="546"/>
      <c r="AC26" s="546"/>
      <c r="AD26" s="546"/>
      <c r="AE26" s="546"/>
      <c r="AF26" s="546"/>
      <c r="AG26" s="547"/>
      <c r="AH26" s="445">
        <v>1</v>
      </c>
      <c r="AI26" s="446"/>
      <c r="AJ26" s="446"/>
      <c r="AK26" s="446"/>
      <c r="AL26" s="488"/>
      <c r="AM26" s="445" t="s">
        <v>181</v>
      </c>
      <c r="AN26" s="446"/>
      <c r="AO26" s="446"/>
      <c r="AP26" s="446"/>
      <c r="AQ26" s="446"/>
      <c r="AR26" s="488"/>
      <c r="AS26" s="445" t="s">
        <v>182</v>
      </c>
      <c r="AT26" s="446"/>
      <c r="AU26" s="446"/>
      <c r="AV26" s="446"/>
      <c r="AW26" s="446"/>
      <c r="AX26" s="447"/>
      <c r="AY26" s="397" t="s">
        <v>183</v>
      </c>
      <c r="AZ26" s="398"/>
      <c r="BA26" s="398"/>
      <c r="BB26" s="398"/>
      <c r="BC26" s="398"/>
      <c r="BD26" s="398"/>
      <c r="BE26" s="398"/>
      <c r="BF26" s="398"/>
      <c r="BG26" s="398"/>
      <c r="BH26" s="398"/>
      <c r="BI26" s="398"/>
      <c r="BJ26" s="398"/>
      <c r="BK26" s="398"/>
      <c r="BL26" s="398"/>
      <c r="BM26" s="399"/>
      <c r="BN26" s="394" t="s">
        <v>132</v>
      </c>
      <c r="BO26" s="395"/>
      <c r="BP26" s="395"/>
      <c r="BQ26" s="395"/>
      <c r="BR26" s="395"/>
      <c r="BS26" s="395"/>
      <c r="BT26" s="395"/>
      <c r="BU26" s="396"/>
      <c r="BV26" s="394" t="s">
        <v>131</v>
      </c>
      <c r="BW26" s="395"/>
      <c r="BX26" s="395"/>
      <c r="BY26" s="395"/>
      <c r="BZ26" s="395"/>
      <c r="CA26" s="395"/>
      <c r="CB26" s="395"/>
      <c r="CC26" s="396"/>
      <c r="CD26" s="188"/>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x14ac:dyDescent="0.2">
      <c r="A27" s="175"/>
      <c r="B27" s="565"/>
      <c r="C27" s="541"/>
      <c r="D27" s="542"/>
      <c r="E27" s="444" t="s">
        <v>184</v>
      </c>
      <c r="F27" s="424"/>
      <c r="G27" s="424"/>
      <c r="H27" s="424"/>
      <c r="I27" s="424"/>
      <c r="J27" s="424"/>
      <c r="K27" s="425"/>
      <c r="L27" s="445">
        <v>1</v>
      </c>
      <c r="M27" s="446"/>
      <c r="N27" s="446"/>
      <c r="O27" s="446"/>
      <c r="P27" s="488"/>
      <c r="Q27" s="445">
        <v>2710</v>
      </c>
      <c r="R27" s="446"/>
      <c r="S27" s="446"/>
      <c r="T27" s="446"/>
      <c r="U27" s="446"/>
      <c r="V27" s="488"/>
      <c r="W27" s="540"/>
      <c r="X27" s="541"/>
      <c r="Y27" s="542"/>
      <c r="Z27" s="444" t="s">
        <v>185</v>
      </c>
      <c r="AA27" s="424"/>
      <c r="AB27" s="424"/>
      <c r="AC27" s="424"/>
      <c r="AD27" s="424"/>
      <c r="AE27" s="424"/>
      <c r="AF27" s="424"/>
      <c r="AG27" s="425"/>
      <c r="AH27" s="445" t="s">
        <v>132</v>
      </c>
      <c r="AI27" s="446"/>
      <c r="AJ27" s="446"/>
      <c r="AK27" s="446"/>
      <c r="AL27" s="488"/>
      <c r="AM27" s="445" t="s">
        <v>140</v>
      </c>
      <c r="AN27" s="446"/>
      <c r="AO27" s="446"/>
      <c r="AP27" s="446"/>
      <c r="AQ27" s="446"/>
      <c r="AR27" s="488"/>
      <c r="AS27" s="445" t="s">
        <v>132</v>
      </c>
      <c r="AT27" s="446"/>
      <c r="AU27" s="446"/>
      <c r="AV27" s="446"/>
      <c r="AW27" s="446"/>
      <c r="AX27" s="447"/>
      <c r="AY27" s="489" t="s">
        <v>186</v>
      </c>
      <c r="AZ27" s="490"/>
      <c r="BA27" s="490"/>
      <c r="BB27" s="490"/>
      <c r="BC27" s="490"/>
      <c r="BD27" s="490"/>
      <c r="BE27" s="490"/>
      <c r="BF27" s="490"/>
      <c r="BG27" s="490"/>
      <c r="BH27" s="490"/>
      <c r="BI27" s="490"/>
      <c r="BJ27" s="490"/>
      <c r="BK27" s="490"/>
      <c r="BL27" s="490"/>
      <c r="BM27" s="491"/>
      <c r="BN27" s="513" t="s">
        <v>132</v>
      </c>
      <c r="BO27" s="514"/>
      <c r="BP27" s="514"/>
      <c r="BQ27" s="514"/>
      <c r="BR27" s="514"/>
      <c r="BS27" s="514"/>
      <c r="BT27" s="514"/>
      <c r="BU27" s="515"/>
      <c r="BV27" s="513" t="s">
        <v>131</v>
      </c>
      <c r="BW27" s="514"/>
      <c r="BX27" s="514"/>
      <c r="BY27" s="514"/>
      <c r="BZ27" s="514"/>
      <c r="CA27" s="514"/>
      <c r="CB27" s="514"/>
      <c r="CC27" s="515"/>
      <c r="CD27" s="190"/>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x14ac:dyDescent="0.15">
      <c r="A28" s="175"/>
      <c r="B28" s="565"/>
      <c r="C28" s="541"/>
      <c r="D28" s="542"/>
      <c r="E28" s="444" t="s">
        <v>187</v>
      </c>
      <c r="F28" s="424"/>
      <c r="G28" s="424"/>
      <c r="H28" s="424"/>
      <c r="I28" s="424"/>
      <c r="J28" s="424"/>
      <c r="K28" s="425"/>
      <c r="L28" s="445">
        <v>1</v>
      </c>
      <c r="M28" s="446"/>
      <c r="N28" s="446"/>
      <c r="O28" s="446"/>
      <c r="P28" s="488"/>
      <c r="Q28" s="445">
        <v>2330</v>
      </c>
      <c r="R28" s="446"/>
      <c r="S28" s="446"/>
      <c r="T28" s="446"/>
      <c r="U28" s="446"/>
      <c r="V28" s="488"/>
      <c r="W28" s="540"/>
      <c r="X28" s="541"/>
      <c r="Y28" s="542"/>
      <c r="Z28" s="444" t="s">
        <v>188</v>
      </c>
      <c r="AA28" s="424"/>
      <c r="AB28" s="424"/>
      <c r="AC28" s="424"/>
      <c r="AD28" s="424"/>
      <c r="AE28" s="424"/>
      <c r="AF28" s="424"/>
      <c r="AG28" s="425"/>
      <c r="AH28" s="445" t="s">
        <v>177</v>
      </c>
      <c r="AI28" s="446"/>
      <c r="AJ28" s="446"/>
      <c r="AK28" s="446"/>
      <c r="AL28" s="488"/>
      <c r="AM28" s="445" t="s">
        <v>132</v>
      </c>
      <c r="AN28" s="446"/>
      <c r="AO28" s="446"/>
      <c r="AP28" s="446"/>
      <c r="AQ28" s="446"/>
      <c r="AR28" s="488"/>
      <c r="AS28" s="445" t="s">
        <v>132</v>
      </c>
      <c r="AT28" s="446"/>
      <c r="AU28" s="446"/>
      <c r="AV28" s="446"/>
      <c r="AW28" s="446"/>
      <c r="AX28" s="447"/>
      <c r="AY28" s="548" t="s">
        <v>189</v>
      </c>
      <c r="AZ28" s="549"/>
      <c r="BA28" s="549"/>
      <c r="BB28" s="550"/>
      <c r="BC28" s="354" t="s">
        <v>50</v>
      </c>
      <c r="BD28" s="355"/>
      <c r="BE28" s="355"/>
      <c r="BF28" s="355"/>
      <c r="BG28" s="355"/>
      <c r="BH28" s="355"/>
      <c r="BI28" s="355"/>
      <c r="BJ28" s="355"/>
      <c r="BK28" s="355"/>
      <c r="BL28" s="355"/>
      <c r="BM28" s="356"/>
      <c r="BN28" s="357">
        <v>2028737</v>
      </c>
      <c r="BO28" s="358"/>
      <c r="BP28" s="358"/>
      <c r="BQ28" s="358"/>
      <c r="BR28" s="358"/>
      <c r="BS28" s="358"/>
      <c r="BT28" s="358"/>
      <c r="BU28" s="359"/>
      <c r="BV28" s="357">
        <v>1632252</v>
      </c>
      <c r="BW28" s="358"/>
      <c r="BX28" s="358"/>
      <c r="BY28" s="358"/>
      <c r="BZ28" s="358"/>
      <c r="CA28" s="358"/>
      <c r="CB28" s="358"/>
      <c r="CC28" s="359"/>
      <c r="CD28" s="188"/>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x14ac:dyDescent="0.15">
      <c r="A29" s="175"/>
      <c r="B29" s="565"/>
      <c r="C29" s="541"/>
      <c r="D29" s="542"/>
      <c r="E29" s="444" t="s">
        <v>190</v>
      </c>
      <c r="F29" s="424"/>
      <c r="G29" s="424"/>
      <c r="H29" s="424"/>
      <c r="I29" s="424"/>
      <c r="J29" s="424"/>
      <c r="K29" s="425"/>
      <c r="L29" s="445">
        <v>12</v>
      </c>
      <c r="M29" s="446"/>
      <c r="N29" s="446"/>
      <c r="O29" s="446"/>
      <c r="P29" s="488"/>
      <c r="Q29" s="445">
        <v>2150</v>
      </c>
      <c r="R29" s="446"/>
      <c r="S29" s="446"/>
      <c r="T29" s="446"/>
      <c r="U29" s="446"/>
      <c r="V29" s="488"/>
      <c r="W29" s="543"/>
      <c r="X29" s="544"/>
      <c r="Y29" s="545"/>
      <c r="Z29" s="444" t="s">
        <v>191</v>
      </c>
      <c r="AA29" s="424"/>
      <c r="AB29" s="424"/>
      <c r="AC29" s="424"/>
      <c r="AD29" s="424"/>
      <c r="AE29" s="424"/>
      <c r="AF29" s="424"/>
      <c r="AG29" s="425"/>
      <c r="AH29" s="445">
        <v>126</v>
      </c>
      <c r="AI29" s="446"/>
      <c r="AJ29" s="446"/>
      <c r="AK29" s="446"/>
      <c r="AL29" s="488"/>
      <c r="AM29" s="445">
        <v>379764</v>
      </c>
      <c r="AN29" s="446"/>
      <c r="AO29" s="446"/>
      <c r="AP29" s="446"/>
      <c r="AQ29" s="446"/>
      <c r="AR29" s="488"/>
      <c r="AS29" s="445">
        <v>3014</v>
      </c>
      <c r="AT29" s="446"/>
      <c r="AU29" s="446"/>
      <c r="AV29" s="446"/>
      <c r="AW29" s="446"/>
      <c r="AX29" s="447"/>
      <c r="AY29" s="551"/>
      <c r="AZ29" s="552"/>
      <c r="BA29" s="552"/>
      <c r="BB29" s="553"/>
      <c r="BC29" s="428" t="s">
        <v>192</v>
      </c>
      <c r="BD29" s="429"/>
      <c r="BE29" s="429"/>
      <c r="BF29" s="429"/>
      <c r="BG29" s="429"/>
      <c r="BH29" s="429"/>
      <c r="BI29" s="429"/>
      <c r="BJ29" s="429"/>
      <c r="BK29" s="429"/>
      <c r="BL29" s="429"/>
      <c r="BM29" s="430"/>
      <c r="BN29" s="394">
        <v>8264</v>
      </c>
      <c r="BO29" s="395"/>
      <c r="BP29" s="395"/>
      <c r="BQ29" s="395"/>
      <c r="BR29" s="395"/>
      <c r="BS29" s="395"/>
      <c r="BT29" s="395"/>
      <c r="BU29" s="396"/>
      <c r="BV29" s="394">
        <v>8264</v>
      </c>
      <c r="BW29" s="395"/>
      <c r="BX29" s="395"/>
      <c r="BY29" s="395"/>
      <c r="BZ29" s="395"/>
      <c r="CA29" s="395"/>
      <c r="CB29" s="395"/>
      <c r="CC29" s="396"/>
      <c r="CD29" s="190"/>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x14ac:dyDescent="0.2">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193</v>
      </c>
      <c r="X30" s="562"/>
      <c r="Y30" s="562"/>
      <c r="Z30" s="562"/>
      <c r="AA30" s="562"/>
      <c r="AB30" s="562"/>
      <c r="AC30" s="562"/>
      <c r="AD30" s="562"/>
      <c r="AE30" s="562"/>
      <c r="AF30" s="562"/>
      <c r="AG30" s="563"/>
      <c r="AH30" s="521">
        <v>102.1</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1908893</v>
      </c>
      <c r="BO30" s="514"/>
      <c r="BP30" s="514"/>
      <c r="BQ30" s="514"/>
      <c r="BR30" s="514"/>
      <c r="BS30" s="514"/>
      <c r="BT30" s="514"/>
      <c r="BU30" s="515"/>
      <c r="BV30" s="513">
        <v>1817567</v>
      </c>
      <c r="BW30" s="514"/>
      <c r="BX30" s="514"/>
      <c r="BY30" s="514"/>
      <c r="BZ30" s="514"/>
      <c r="CA30" s="514"/>
      <c r="CB30" s="514"/>
      <c r="CC30" s="515"/>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5"/>
      <c r="B31" s="197"/>
      <c r="DI31" s="198"/>
    </row>
    <row r="32" spans="1:113" ht="13.5" customHeight="1" x14ac:dyDescent="0.15">
      <c r="A32" s="175"/>
      <c r="B32" s="199"/>
      <c r="C32" s="557" t="s">
        <v>194</v>
      </c>
      <c r="D32" s="557"/>
      <c r="E32" s="557"/>
      <c r="F32" s="557"/>
      <c r="G32" s="557"/>
      <c r="H32" s="557"/>
      <c r="I32" s="557"/>
      <c r="J32" s="557"/>
      <c r="K32" s="557"/>
      <c r="L32" s="557"/>
      <c r="M32" s="557"/>
      <c r="N32" s="557"/>
      <c r="O32" s="557"/>
      <c r="P32" s="557"/>
      <c r="Q32" s="557"/>
      <c r="R32" s="557"/>
      <c r="S32" s="557"/>
      <c r="U32" s="398" t="s">
        <v>195</v>
      </c>
      <c r="V32" s="398"/>
      <c r="W32" s="398"/>
      <c r="X32" s="398"/>
      <c r="Y32" s="398"/>
      <c r="Z32" s="398"/>
      <c r="AA32" s="398"/>
      <c r="AB32" s="398"/>
      <c r="AC32" s="398"/>
      <c r="AD32" s="398"/>
      <c r="AE32" s="398"/>
      <c r="AF32" s="398"/>
      <c r="AG32" s="398"/>
      <c r="AH32" s="398"/>
      <c r="AI32" s="398"/>
      <c r="AJ32" s="398"/>
      <c r="AK32" s="398"/>
      <c r="AM32" s="398" t="s">
        <v>196</v>
      </c>
      <c r="AN32" s="398"/>
      <c r="AO32" s="398"/>
      <c r="AP32" s="398"/>
      <c r="AQ32" s="398"/>
      <c r="AR32" s="398"/>
      <c r="AS32" s="398"/>
      <c r="AT32" s="398"/>
      <c r="AU32" s="398"/>
      <c r="AV32" s="398"/>
      <c r="AW32" s="398"/>
      <c r="AX32" s="398"/>
      <c r="AY32" s="398"/>
      <c r="AZ32" s="398"/>
      <c r="BA32" s="398"/>
      <c r="BB32" s="398"/>
      <c r="BC32" s="398"/>
      <c r="BE32" s="398" t="s">
        <v>197</v>
      </c>
      <c r="BF32" s="398"/>
      <c r="BG32" s="398"/>
      <c r="BH32" s="398"/>
      <c r="BI32" s="398"/>
      <c r="BJ32" s="398"/>
      <c r="BK32" s="398"/>
      <c r="BL32" s="398"/>
      <c r="BM32" s="398"/>
      <c r="BN32" s="398"/>
      <c r="BO32" s="398"/>
      <c r="BP32" s="398"/>
      <c r="BQ32" s="398"/>
      <c r="BR32" s="398"/>
      <c r="BS32" s="398"/>
      <c r="BT32" s="398"/>
      <c r="BU32" s="398"/>
      <c r="BW32" s="398" t="s">
        <v>198</v>
      </c>
      <c r="BX32" s="398"/>
      <c r="BY32" s="398"/>
      <c r="BZ32" s="398"/>
      <c r="CA32" s="398"/>
      <c r="CB32" s="398"/>
      <c r="CC32" s="398"/>
      <c r="CD32" s="398"/>
      <c r="CE32" s="398"/>
      <c r="CF32" s="398"/>
      <c r="CG32" s="398"/>
      <c r="CH32" s="398"/>
      <c r="CI32" s="398"/>
      <c r="CJ32" s="398"/>
      <c r="CK32" s="398"/>
      <c r="CL32" s="398"/>
      <c r="CM32" s="398"/>
      <c r="CO32" s="398" t="s">
        <v>199</v>
      </c>
      <c r="CP32" s="398"/>
      <c r="CQ32" s="398"/>
      <c r="CR32" s="398"/>
      <c r="CS32" s="398"/>
      <c r="CT32" s="398"/>
      <c r="CU32" s="398"/>
      <c r="CV32" s="398"/>
      <c r="CW32" s="398"/>
      <c r="CX32" s="398"/>
      <c r="CY32" s="398"/>
      <c r="CZ32" s="398"/>
      <c r="DA32" s="398"/>
      <c r="DB32" s="398"/>
      <c r="DC32" s="398"/>
      <c r="DD32" s="398"/>
      <c r="DE32" s="398"/>
      <c r="DI32" s="198"/>
    </row>
    <row r="33" spans="1:113" ht="13.5" customHeight="1" x14ac:dyDescent="0.15">
      <c r="A33" s="175"/>
      <c r="B33" s="199"/>
      <c r="C33" s="418" t="s">
        <v>200</v>
      </c>
      <c r="D33" s="418"/>
      <c r="E33" s="383" t="s">
        <v>201</v>
      </c>
      <c r="F33" s="383"/>
      <c r="G33" s="383"/>
      <c r="H33" s="383"/>
      <c r="I33" s="383"/>
      <c r="J33" s="383"/>
      <c r="K33" s="383"/>
      <c r="L33" s="383"/>
      <c r="M33" s="383"/>
      <c r="N33" s="383"/>
      <c r="O33" s="383"/>
      <c r="P33" s="383"/>
      <c r="Q33" s="383"/>
      <c r="R33" s="383"/>
      <c r="S33" s="383"/>
      <c r="T33" s="200"/>
      <c r="U33" s="418" t="s">
        <v>202</v>
      </c>
      <c r="V33" s="418"/>
      <c r="W33" s="383" t="s">
        <v>203</v>
      </c>
      <c r="X33" s="383"/>
      <c r="Y33" s="383"/>
      <c r="Z33" s="383"/>
      <c r="AA33" s="383"/>
      <c r="AB33" s="383"/>
      <c r="AC33" s="383"/>
      <c r="AD33" s="383"/>
      <c r="AE33" s="383"/>
      <c r="AF33" s="383"/>
      <c r="AG33" s="383"/>
      <c r="AH33" s="383"/>
      <c r="AI33" s="383"/>
      <c r="AJ33" s="383"/>
      <c r="AK33" s="383"/>
      <c r="AL33" s="200"/>
      <c r="AM33" s="418" t="s">
        <v>202</v>
      </c>
      <c r="AN33" s="418"/>
      <c r="AO33" s="383" t="s">
        <v>204</v>
      </c>
      <c r="AP33" s="383"/>
      <c r="AQ33" s="383"/>
      <c r="AR33" s="383"/>
      <c r="AS33" s="383"/>
      <c r="AT33" s="383"/>
      <c r="AU33" s="383"/>
      <c r="AV33" s="383"/>
      <c r="AW33" s="383"/>
      <c r="AX33" s="383"/>
      <c r="AY33" s="383"/>
      <c r="AZ33" s="383"/>
      <c r="BA33" s="383"/>
      <c r="BB33" s="383"/>
      <c r="BC33" s="383"/>
      <c r="BD33" s="201"/>
      <c r="BE33" s="383" t="s">
        <v>205</v>
      </c>
      <c r="BF33" s="383"/>
      <c r="BG33" s="383" t="s">
        <v>206</v>
      </c>
      <c r="BH33" s="383"/>
      <c r="BI33" s="383"/>
      <c r="BJ33" s="383"/>
      <c r="BK33" s="383"/>
      <c r="BL33" s="383"/>
      <c r="BM33" s="383"/>
      <c r="BN33" s="383"/>
      <c r="BO33" s="383"/>
      <c r="BP33" s="383"/>
      <c r="BQ33" s="383"/>
      <c r="BR33" s="383"/>
      <c r="BS33" s="383"/>
      <c r="BT33" s="383"/>
      <c r="BU33" s="383"/>
      <c r="BV33" s="201"/>
      <c r="BW33" s="418" t="s">
        <v>205</v>
      </c>
      <c r="BX33" s="418"/>
      <c r="BY33" s="383" t="s">
        <v>207</v>
      </c>
      <c r="BZ33" s="383"/>
      <c r="CA33" s="383"/>
      <c r="CB33" s="383"/>
      <c r="CC33" s="383"/>
      <c r="CD33" s="383"/>
      <c r="CE33" s="383"/>
      <c r="CF33" s="383"/>
      <c r="CG33" s="383"/>
      <c r="CH33" s="383"/>
      <c r="CI33" s="383"/>
      <c r="CJ33" s="383"/>
      <c r="CK33" s="383"/>
      <c r="CL33" s="383"/>
      <c r="CM33" s="383"/>
      <c r="CN33" s="200"/>
      <c r="CO33" s="418" t="s">
        <v>208</v>
      </c>
      <c r="CP33" s="418"/>
      <c r="CQ33" s="383" t="s">
        <v>209</v>
      </c>
      <c r="CR33" s="383"/>
      <c r="CS33" s="383"/>
      <c r="CT33" s="383"/>
      <c r="CU33" s="383"/>
      <c r="CV33" s="383"/>
      <c r="CW33" s="383"/>
      <c r="CX33" s="383"/>
      <c r="CY33" s="383"/>
      <c r="CZ33" s="383"/>
      <c r="DA33" s="383"/>
      <c r="DB33" s="383"/>
      <c r="DC33" s="383"/>
      <c r="DD33" s="383"/>
      <c r="DE33" s="383"/>
      <c r="DF33" s="200"/>
      <c r="DG33" s="583" t="s">
        <v>210</v>
      </c>
      <c r="DH33" s="583"/>
      <c r="DI33" s="202"/>
    </row>
    <row r="34" spans="1:113" ht="32.25" customHeight="1" x14ac:dyDescent="0.15">
      <c r="A34" s="175"/>
      <c r="B34" s="199"/>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4</v>
      </c>
      <c r="V34" s="584"/>
      <c r="W34" s="585" t="str">
        <f>IF('各会計、関係団体の財政状況及び健全化判断比率'!B28="","",'各会計、関係団体の財政状況及び健全化判断比率'!B28)</f>
        <v>国民健康保険特別会計</v>
      </c>
      <c r="X34" s="585"/>
      <c r="Y34" s="585"/>
      <c r="Z34" s="585"/>
      <c r="AA34" s="585"/>
      <c r="AB34" s="585"/>
      <c r="AC34" s="585"/>
      <c r="AD34" s="585"/>
      <c r="AE34" s="585"/>
      <c r="AF34" s="585"/>
      <c r="AG34" s="585"/>
      <c r="AH34" s="585"/>
      <c r="AI34" s="585"/>
      <c r="AJ34" s="585"/>
      <c r="AK34" s="585"/>
      <c r="AL34" s="175"/>
      <c r="AM34" s="584">
        <f>IF(AO34="","",MAX(C34:D43,U34:V43)+1)</f>
        <v>7</v>
      </c>
      <c r="AN34" s="584"/>
      <c r="AO34" s="585" t="str">
        <f>IF('各会計、関係団体の財政状況及び健全化判断比率'!B31="","",'各会計、関係団体の財政状況及び健全化判断比率'!B31)</f>
        <v>農業集落排水事業会計</v>
      </c>
      <c r="AP34" s="585"/>
      <c r="AQ34" s="585"/>
      <c r="AR34" s="585"/>
      <c r="AS34" s="585"/>
      <c r="AT34" s="585"/>
      <c r="AU34" s="585"/>
      <c r="AV34" s="585"/>
      <c r="AW34" s="585"/>
      <c r="AX34" s="585"/>
      <c r="AY34" s="585"/>
      <c r="AZ34" s="585"/>
      <c r="BA34" s="585"/>
      <c r="BB34" s="585"/>
      <c r="BC34" s="585"/>
      <c r="BD34" s="175"/>
      <c r="BE34" s="584" t="str">
        <f>IF(BG34="","",MAX(C34:D43,U34:V43,AM34:AN43)+1)</f>
        <v/>
      </c>
      <c r="BF34" s="584"/>
      <c r="BG34" s="585"/>
      <c r="BH34" s="585"/>
      <c r="BI34" s="585"/>
      <c r="BJ34" s="585"/>
      <c r="BK34" s="585"/>
      <c r="BL34" s="585"/>
      <c r="BM34" s="585"/>
      <c r="BN34" s="585"/>
      <c r="BO34" s="585"/>
      <c r="BP34" s="585"/>
      <c r="BQ34" s="585"/>
      <c r="BR34" s="585"/>
      <c r="BS34" s="585"/>
      <c r="BT34" s="585"/>
      <c r="BU34" s="585"/>
      <c r="BV34" s="175"/>
      <c r="BW34" s="584">
        <f>IF(BY34="","",MAX(C34:D43,U34:V43,AM34:AN43,BE34:BF43)+1)</f>
        <v>9</v>
      </c>
      <c r="BX34" s="584"/>
      <c r="BY34" s="585" t="str">
        <f>IF('各会計、関係団体の財政状況及び健全化判断比率'!B68="","",'各会計、関係団体の財政状況及び健全化判断比率'!B68)</f>
        <v>千葉県市町村総合事務組合（一般会計）</v>
      </c>
      <c r="BZ34" s="585"/>
      <c r="CA34" s="585"/>
      <c r="CB34" s="585"/>
      <c r="CC34" s="585"/>
      <c r="CD34" s="585"/>
      <c r="CE34" s="585"/>
      <c r="CF34" s="585"/>
      <c r="CG34" s="585"/>
      <c r="CH34" s="585"/>
      <c r="CI34" s="585"/>
      <c r="CJ34" s="585"/>
      <c r="CK34" s="585"/>
      <c r="CL34" s="585"/>
      <c r="CM34" s="585"/>
      <c r="CN34" s="175"/>
      <c r="CO34" s="584">
        <f>IF(CQ34="","",MAX(C34:D43,U34:V43,AM34:AN43,BE34:BF43,BW34:BX43)+1)</f>
        <v>19</v>
      </c>
      <c r="CP34" s="584"/>
      <c r="CQ34" s="585" t="str">
        <f>IF('各会計、関係団体の財政状況及び健全化判断比率'!BS7="","",'各会計、関係団体の財政状況及び健全化判断比率'!BS7)</f>
        <v>千葉県観光公社</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202"/>
    </row>
    <row r="35" spans="1:113" ht="32.25" customHeight="1" x14ac:dyDescent="0.15">
      <c r="A35" s="175"/>
      <c r="B35" s="199"/>
      <c r="C35" s="584">
        <f>IF(E35="","",C34+1)</f>
        <v>2</v>
      </c>
      <c r="D35" s="584"/>
      <c r="E35" s="585" t="str">
        <f>IF('各会計、関係団体の財政状況及び健全化判断比率'!B8="","",'各会計、関係団体の財政状況及び健全化判断比率'!B8)</f>
        <v>給食事業特別会計</v>
      </c>
      <c r="F35" s="585"/>
      <c r="G35" s="585"/>
      <c r="H35" s="585"/>
      <c r="I35" s="585"/>
      <c r="J35" s="585"/>
      <c r="K35" s="585"/>
      <c r="L35" s="585"/>
      <c r="M35" s="585"/>
      <c r="N35" s="585"/>
      <c r="O35" s="585"/>
      <c r="P35" s="585"/>
      <c r="Q35" s="585"/>
      <c r="R35" s="585"/>
      <c r="S35" s="585"/>
      <c r="T35" s="175"/>
      <c r="U35" s="584">
        <f>IF(W35="","",U34+1)</f>
        <v>5</v>
      </c>
      <c r="V35" s="584"/>
      <c r="W35" s="585" t="str">
        <f>IF('各会計、関係団体の財政状況及び健全化判断比率'!B29="","",'各会計、関係団体の財政状況及び健全化判断比率'!B29)</f>
        <v>介護保険特別会計</v>
      </c>
      <c r="X35" s="585"/>
      <c r="Y35" s="585"/>
      <c r="Z35" s="585"/>
      <c r="AA35" s="585"/>
      <c r="AB35" s="585"/>
      <c r="AC35" s="585"/>
      <c r="AD35" s="585"/>
      <c r="AE35" s="585"/>
      <c r="AF35" s="585"/>
      <c r="AG35" s="585"/>
      <c r="AH35" s="585"/>
      <c r="AI35" s="585"/>
      <c r="AJ35" s="585"/>
      <c r="AK35" s="585"/>
      <c r="AL35" s="175"/>
      <c r="AM35" s="584">
        <f t="shared" ref="AM35:AM43" si="0">IF(AO35="","",AM34+1)</f>
        <v>8</v>
      </c>
      <c r="AN35" s="584"/>
      <c r="AO35" s="585" t="str">
        <f>IF('各会計、関係団体の財政状況及び健全化判断比率'!B32="","",'各会計、関係団体の財政状況及び健全化判断比率'!B32)</f>
        <v>ガス事業会計</v>
      </c>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10</v>
      </c>
      <c r="BX35" s="584"/>
      <c r="BY35" s="585" t="str">
        <f>IF('各会計、関係団体の財政状況及び健全化判断比率'!B69="","",'各会計、関係団体の財政状況及び健全化判断比率'!B69)</f>
        <v>千葉県市町村総合事務組合（千葉県自治会館管理運営特別会計）</v>
      </c>
      <c r="BZ35" s="585"/>
      <c r="CA35" s="585"/>
      <c r="CB35" s="585"/>
      <c r="CC35" s="585"/>
      <c r="CD35" s="585"/>
      <c r="CE35" s="585"/>
      <c r="CF35" s="585"/>
      <c r="CG35" s="585"/>
      <c r="CH35" s="585"/>
      <c r="CI35" s="585"/>
      <c r="CJ35" s="585"/>
      <c r="CK35" s="585"/>
      <c r="CL35" s="585"/>
      <c r="CM35" s="585"/>
      <c r="CN35" s="175"/>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202"/>
    </row>
    <row r="36" spans="1:113" ht="32.25" customHeight="1" x14ac:dyDescent="0.15">
      <c r="A36" s="175"/>
      <c r="B36" s="199"/>
      <c r="C36" s="584">
        <f>IF(E36="","",C35+1)</f>
        <v>3</v>
      </c>
      <c r="D36" s="584"/>
      <c r="E36" s="585" t="str">
        <f>IF('各会計、関係団体の財政状況及び健全化判断比率'!B9="","",'各会計、関係団体の財政状況及び健全化判断比率'!B9)</f>
        <v>病院事業特別会計</v>
      </c>
      <c r="F36" s="585"/>
      <c r="G36" s="585"/>
      <c r="H36" s="585"/>
      <c r="I36" s="585"/>
      <c r="J36" s="585"/>
      <c r="K36" s="585"/>
      <c r="L36" s="585"/>
      <c r="M36" s="585"/>
      <c r="N36" s="585"/>
      <c r="O36" s="585"/>
      <c r="P36" s="585"/>
      <c r="Q36" s="585"/>
      <c r="R36" s="585"/>
      <c r="S36" s="585"/>
      <c r="T36" s="175"/>
      <c r="U36" s="584">
        <f t="shared" ref="U36:U43" si="4">IF(W36="","",U35+1)</f>
        <v>6</v>
      </c>
      <c r="V36" s="584"/>
      <c r="W36" s="585" t="str">
        <f>IF('各会計、関係団体の財政状況及び健全化判断比率'!B30="","",'各会計、関係団体の財政状況及び健全化判断比率'!B30)</f>
        <v>後期高齢者医療特別会計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11</v>
      </c>
      <c r="BX36" s="584"/>
      <c r="BY36" s="585" t="str">
        <f>IF('各会計、関係団体の財政状況及び健全化判断比率'!B70="","",'各会計、関係団体の財政状況及び健全化判断比率'!B70)</f>
        <v>千葉県市町村総合事務組合（千葉県自治研修センター特別会計）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202"/>
    </row>
    <row r="37" spans="1:113" ht="32.25" customHeight="1" x14ac:dyDescent="0.15">
      <c r="A37" s="175"/>
      <c r="B37" s="199"/>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12</v>
      </c>
      <c r="BX37" s="584"/>
      <c r="BY37" s="585" t="str">
        <f>IF('各会計、関係団体の財政状況及び健全化判断比率'!B71="","",'各会計、関係団体の財政状況及び健全化判断比率'!B71)</f>
        <v>千葉県市町村総合事務組合（千葉県市町村交通災害共済特別会計）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202"/>
    </row>
    <row r="38" spans="1:113" ht="32.25" customHeight="1" x14ac:dyDescent="0.15">
      <c r="A38" s="175"/>
      <c r="B38" s="199"/>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13</v>
      </c>
      <c r="BX38" s="584"/>
      <c r="BY38" s="585" t="str">
        <f>IF('各会計、関係団体の財政状況及び健全化判断比率'!B72="","",'各会計、関係団体の財政状況及び健全化判断比率'!B72)</f>
        <v>山武郡市広域行政組合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202"/>
    </row>
    <row r="39" spans="1:113" ht="32.25" customHeight="1" x14ac:dyDescent="0.15">
      <c r="A39" s="175"/>
      <c r="B39" s="199"/>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14</v>
      </c>
      <c r="BX39" s="584"/>
      <c r="BY39" s="585" t="str">
        <f>IF('各会計、関係団体の財政状況及び健全化判断比率'!B73="","",'各会計、関係団体の財政状況及び健全化判断比率'!B73)</f>
        <v>山武郡市広域水道企業団</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202"/>
    </row>
    <row r="40" spans="1:113" ht="32.25" customHeight="1" x14ac:dyDescent="0.15">
      <c r="A40" s="175"/>
      <c r="B40" s="199"/>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f t="shared" si="2"/>
        <v>15</v>
      </c>
      <c r="BX40" s="584"/>
      <c r="BY40" s="585" t="str">
        <f>IF('各会計、関係団体の財政状況及び健全化判断比率'!B74="","",'各会計、関係団体の財政状況及び健全化判断比率'!B74)</f>
        <v>九十九里地域水道企業団</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202"/>
    </row>
    <row r="41" spans="1:113" ht="32.25" customHeight="1" x14ac:dyDescent="0.15">
      <c r="A41" s="175"/>
      <c r="B41" s="199"/>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f t="shared" si="2"/>
        <v>16</v>
      </c>
      <c r="BX41" s="584"/>
      <c r="BY41" s="585" t="str">
        <f>IF('各会計、関係団体の財政状況及び健全化判断比率'!B75="","",'各会計、関係団体の財政状況及び健全化判断比率'!B75)</f>
        <v>東金市外三市町清掃組合</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202"/>
    </row>
    <row r="42" spans="1:113" ht="32.25" customHeight="1" x14ac:dyDescent="0.15">
      <c r="B42" s="199"/>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f t="shared" si="2"/>
        <v>17</v>
      </c>
      <c r="BX42" s="584"/>
      <c r="BY42" s="585" t="str">
        <f>IF('各会計、関係団体の財政状況及び健全化判断比率'!B76="","",'各会計、関係団体の財政状況及び健全化判断比率'!B76)</f>
        <v>千葉県後期高齢者医療広域連合（一般会計）</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202"/>
    </row>
    <row r="43" spans="1:113" ht="32.25" customHeight="1" x14ac:dyDescent="0.15">
      <c r="B43" s="199"/>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f t="shared" si="2"/>
        <v>18</v>
      </c>
      <c r="BX43" s="584"/>
      <c r="BY43" s="585" t="str">
        <f>IF('各会計、関係団体の財政状況及び健全化判断比率'!B77="","",'各会計、関係団体の財政状況及び健全化判断比率'!B77)</f>
        <v>千葉県後期高齢者医療広域連合（後期高齢者医療特別会計）</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202"/>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211</v>
      </c>
      <c r="E46" s="587" t="s">
        <v>212</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x14ac:dyDescent="0.15">
      <c r="E47" s="587" t="s">
        <v>213</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x14ac:dyDescent="0.15">
      <c r="E48" s="587" t="s">
        <v>214</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x14ac:dyDescent="0.15">
      <c r="E49" s="588" t="s">
        <v>215</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x14ac:dyDescent="0.15">
      <c r="E50" s="587" t="s">
        <v>216</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x14ac:dyDescent="0.15">
      <c r="E51" s="587" t="s">
        <v>217</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x14ac:dyDescent="0.15">
      <c r="E52" s="587" t="s">
        <v>218</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x14ac:dyDescent="0.15">
      <c r="E53" s="587" t="s">
        <v>219</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x14ac:dyDescent="0.15"/>
    <row r="55" spans="5:113" x14ac:dyDescent="0.15"/>
    <row r="56" spans="5:113" x14ac:dyDescent="0.15"/>
  </sheetData>
  <sheetProtection algorithmName="SHA-512" hashValue="0ZiZYR1ZLA8lHqY4RuTDe1+ru2fhPWbiuQ02BBQSoqLzN+CvpTIWZOfSD6ZtGJR9Y6gOZiTkdSv6Cf+9nCFnKg==" saltValue="0Qk4niMuFrfVWInr2d//p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579</v>
      </c>
      <c r="G33" s="29" t="s">
        <v>580</v>
      </c>
      <c r="H33" s="29" t="s">
        <v>581</v>
      </c>
      <c r="I33" s="29" t="s">
        <v>582</v>
      </c>
      <c r="J33" s="30" t="s">
        <v>583</v>
      </c>
      <c r="K33" s="22"/>
      <c r="L33" s="22"/>
      <c r="M33" s="22"/>
      <c r="N33" s="22"/>
      <c r="O33" s="22"/>
      <c r="P33" s="22"/>
    </row>
    <row r="34" spans="1:16" ht="39" customHeight="1" x14ac:dyDescent="0.15">
      <c r="A34" s="22"/>
      <c r="B34" s="31"/>
      <c r="C34" s="1136" t="s">
        <v>585</v>
      </c>
      <c r="D34" s="1136"/>
      <c r="E34" s="1137"/>
      <c r="F34" s="32">
        <v>7.28</v>
      </c>
      <c r="G34" s="33">
        <v>4.04</v>
      </c>
      <c r="H34" s="33">
        <v>15.17</v>
      </c>
      <c r="I34" s="33">
        <v>10.93</v>
      </c>
      <c r="J34" s="34">
        <v>10.28</v>
      </c>
      <c r="K34" s="22"/>
      <c r="L34" s="22"/>
      <c r="M34" s="22"/>
      <c r="N34" s="22"/>
      <c r="O34" s="22"/>
      <c r="P34" s="22"/>
    </row>
    <row r="35" spans="1:16" ht="39" customHeight="1" x14ac:dyDescent="0.15">
      <c r="A35" s="22"/>
      <c r="B35" s="35"/>
      <c r="C35" s="1132" t="s">
        <v>586</v>
      </c>
      <c r="D35" s="1132"/>
      <c r="E35" s="1133"/>
      <c r="F35" s="36">
        <v>5.09</v>
      </c>
      <c r="G35" s="37">
        <v>6.05</v>
      </c>
      <c r="H35" s="37">
        <v>5.51</v>
      </c>
      <c r="I35" s="37">
        <v>4.6100000000000003</v>
      </c>
      <c r="J35" s="38">
        <v>4.1399999999999997</v>
      </c>
      <c r="K35" s="22"/>
      <c r="L35" s="22"/>
      <c r="M35" s="22"/>
      <c r="N35" s="22"/>
      <c r="O35" s="22"/>
      <c r="P35" s="22"/>
    </row>
    <row r="36" spans="1:16" ht="39" customHeight="1" x14ac:dyDescent="0.15">
      <c r="A36" s="22"/>
      <c r="B36" s="35"/>
      <c r="C36" s="1132" t="s">
        <v>587</v>
      </c>
      <c r="D36" s="1132"/>
      <c r="E36" s="1133"/>
      <c r="F36" s="36">
        <v>2.16</v>
      </c>
      <c r="G36" s="37">
        <v>0.76</v>
      </c>
      <c r="H36" s="37">
        <v>1.69</v>
      </c>
      <c r="I36" s="37">
        <v>1.76</v>
      </c>
      <c r="J36" s="38">
        <v>2.2599999999999998</v>
      </c>
      <c r="K36" s="22"/>
      <c r="L36" s="22"/>
      <c r="M36" s="22"/>
      <c r="N36" s="22"/>
      <c r="O36" s="22"/>
      <c r="P36" s="22"/>
    </row>
    <row r="37" spans="1:16" ht="39" customHeight="1" x14ac:dyDescent="0.15">
      <c r="A37" s="22"/>
      <c r="B37" s="35"/>
      <c r="C37" s="1132" t="s">
        <v>588</v>
      </c>
      <c r="D37" s="1132"/>
      <c r="E37" s="1133"/>
      <c r="F37" s="36">
        <v>1.52</v>
      </c>
      <c r="G37" s="37">
        <v>1.48</v>
      </c>
      <c r="H37" s="37">
        <v>1.25</v>
      </c>
      <c r="I37" s="37">
        <v>1.54</v>
      </c>
      <c r="J37" s="38">
        <v>0.92</v>
      </c>
      <c r="K37" s="22"/>
      <c r="L37" s="22"/>
      <c r="M37" s="22"/>
      <c r="N37" s="22"/>
      <c r="O37" s="22"/>
      <c r="P37" s="22"/>
    </row>
    <row r="38" spans="1:16" ht="39" customHeight="1" x14ac:dyDescent="0.15">
      <c r="A38" s="22"/>
      <c r="B38" s="35"/>
      <c r="C38" s="1132" t="s">
        <v>589</v>
      </c>
      <c r="D38" s="1132"/>
      <c r="E38" s="1133"/>
      <c r="F38" s="36">
        <v>0</v>
      </c>
      <c r="G38" s="37">
        <v>0</v>
      </c>
      <c r="H38" s="37">
        <v>0.01</v>
      </c>
      <c r="I38" s="37">
        <v>0.25</v>
      </c>
      <c r="J38" s="38">
        <v>0.37</v>
      </c>
      <c r="K38" s="22"/>
      <c r="L38" s="22"/>
      <c r="M38" s="22"/>
      <c r="N38" s="22"/>
      <c r="O38" s="22"/>
      <c r="P38" s="22"/>
    </row>
    <row r="39" spans="1:16" ht="39" customHeight="1" x14ac:dyDescent="0.15">
      <c r="A39" s="22"/>
      <c r="B39" s="35"/>
      <c r="C39" s="1132" t="s">
        <v>590</v>
      </c>
      <c r="D39" s="1132"/>
      <c r="E39" s="1133"/>
      <c r="F39" s="36">
        <v>0.06</v>
      </c>
      <c r="G39" s="37">
        <v>7.0000000000000007E-2</v>
      </c>
      <c r="H39" s="37">
        <v>7.0000000000000007E-2</v>
      </c>
      <c r="I39" s="37">
        <v>7.0000000000000007E-2</v>
      </c>
      <c r="J39" s="38">
        <v>0.06</v>
      </c>
      <c r="K39" s="22"/>
      <c r="L39" s="22"/>
      <c r="M39" s="22"/>
      <c r="N39" s="22"/>
      <c r="O39" s="22"/>
      <c r="P39" s="22"/>
    </row>
    <row r="40" spans="1:16" ht="39" customHeight="1" x14ac:dyDescent="0.15">
      <c r="A40" s="22"/>
      <c r="B40" s="35"/>
      <c r="C40" s="1132" t="s">
        <v>591</v>
      </c>
      <c r="D40" s="1132"/>
      <c r="E40" s="1133"/>
      <c r="F40" s="36">
        <v>0</v>
      </c>
      <c r="G40" s="37">
        <v>0</v>
      </c>
      <c r="H40" s="37">
        <v>0</v>
      </c>
      <c r="I40" s="37">
        <v>0</v>
      </c>
      <c r="J40" s="38">
        <v>0</v>
      </c>
      <c r="K40" s="22"/>
      <c r="L40" s="22"/>
      <c r="M40" s="22"/>
      <c r="N40" s="22"/>
      <c r="O40" s="22"/>
      <c r="P40" s="22"/>
    </row>
    <row r="41" spans="1:16" ht="39" customHeight="1" x14ac:dyDescent="0.15">
      <c r="A41" s="22"/>
      <c r="B41" s="35"/>
      <c r="C41" s="1132" t="s">
        <v>592</v>
      </c>
      <c r="D41" s="1132"/>
      <c r="E41" s="1133"/>
      <c r="F41" s="36">
        <v>0</v>
      </c>
      <c r="G41" s="37">
        <v>0</v>
      </c>
      <c r="H41" s="37">
        <v>0</v>
      </c>
      <c r="I41" s="37">
        <v>0</v>
      </c>
      <c r="J41" s="38">
        <v>0</v>
      </c>
      <c r="K41" s="22"/>
      <c r="L41" s="22"/>
      <c r="M41" s="22"/>
      <c r="N41" s="22"/>
      <c r="O41" s="22"/>
      <c r="P41" s="22"/>
    </row>
    <row r="42" spans="1:16" ht="39" customHeight="1" x14ac:dyDescent="0.15">
      <c r="A42" s="22"/>
      <c r="B42" s="39"/>
      <c r="C42" s="1132" t="s">
        <v>593</v>
      </c>
      <c r="D42" s="1132"/>
      <c r="E42" s="1133"/>
      <c r="F42" s="36" t="s">
        <v>538</v>
      </c>
      <c r="G42" s="37" t="s">
        <v>538</v>
      </c>
      <c r="H42" s="37" t="s">
        <v>538</v>
      </c>
      <c r="I42" s="37" t="s">
        <v>538</v>
      </c>
      <c r="J42" s="38" t="s">
        <v>538</v>
      </c>
      <c r="K42" s="22"/>
      <c r="L42" s="22"/>
      <c r="M42" s="22"/>
      <c r="N42" s="22"/>
      <c r="O42" s="22"/>
      <c r="P42" s="22"/>
    </row>
    <row r="43" spans="1:16" ht="39" customHeight="1" thickBot="1" x14ac:dyDescent="0.2">
      <c r="A43" s="22"/>
      <c r="B43" s="40"/>
      <c r="C43" s="1134" t="s">
        <v>594</v>
      </c>
      <c r="D43" s="1134"/>
      <c r="E43" s="1135"/>
      <c r="F43" s="41" t="s">
        <v>538</v>
      </c>
      <c r="G43" s="42" t="s">
        <v>538</v>
      </c>
      <c r="H43" s="42" t="s">
        <v>538</v>
      </c>
      <c r="I43" s="42" t="s">
        <v>538</v>
      </c>
      <c r="J43" s="43" t="s">
        <v>538</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yPeZG1F6Ga/e1C5fF3nHtokS0oXWfZYNkB+oc5aNZk0w7hXtboDQccBPeF/FiHXA5rPfXnvd3YpIQ9EuL/7laA==" saltValue="sl6tKY8g9RcOJNuDHdfc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topLeftCell="A42" zoomScaleNormal="100" zoomScaleSheetLayoutView="55" workbookViewId="0">
      <selection activeCell="D60" sqref="D60:J60"/>
    </sheetView>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579</v>
      </c>
      <c r="L44" s="54" t="s">
        <v>580</v>
      </c>
      <c r="M44" s="54" t="s">
        <v>581</v>
      </c>
      <c r="N44" s="54" t="s">
        <v>582</v>
      </c>
      <c r="O44" s="55" t="s">
        <v>583</v>
      </c>
      <c r="P44" s="46"/>
      <c r="Q44" s="46"/>
      <c r="R44" s="46"/>
      <c r="S44" s="46"/>
      <c r="T44" s="46"/>
      <c r="U44" s="46"/>
    </row>
    <row r="45" spans="1:21" ht="30.75" customHeight="1" x14ac:dyDescent="0.15">
      <c r="A45" s="46"/>
      <c r="B45" s="1138" t="s">
        <v>11</v>
      </c>
      <c r="C45" s="1139"/>
      <c r="D45" s="56"/>
      <c r="E45" s="1144" t="s">
        <v>12</v>
      </c>
      <c r="F45" s="1144"/>
      <c r="G45" s="1144"/>
      <c r="H45" s="1144"/>
      <c r="I45" s="1144"/>
      <c r="J45" s="1145"/>
      <c r="K45" s="57">
        <v>785</v>
      </c>
      <c r="L45" s="58">
        <v>710</v>
      </c>
      <c r="M45" s="58">
        <v>706</v>
      </c>
      <c r="N45" s="58">
        <v>714</v>
      </c>
      <c r="O45" s="59">
        <v>725</v>
      </c>
      <c r="P45" s="46"/>
      <c r="Q45" s="46"/>
      <c r="R45" s="46"/>
      <c r="S45" s="46"/>
      <c r="T45" s="46"/>
      <c r="U45" s="46"/>
    </row>
    <row r="46" spans="1:21" ht="30.75" customHeight="1" x14ac:dyDescent="0.15">
      <c r="A46" s="46"/>
      <c r="B46" s="1140"/>
      <c r="C46" s="1141"/>
      <c r="D46" s="60"/>
      <c r="E46" s="1146" t="s">
        <v>13</v>
      </c>
      <c r="F46" s="1146"/>
      <c r="G46" s="1146"/>
      <c r="H46" s="1146"/>
      <c r="I46" s="1146"/>
      <c r="J46" s="1147"/>
      <c r="K46" s="61" t="s">
        <v>538</v>
      </c>
      <c r="L46" s="62" t="s">
        <v>538</v>
      </c>
      <c r="M46" s="62" t="s">
        <v>538</v>
      </c>
      <c r="N46" s="62" t="s">
        <v>538</v>
      </c>
      <c r="O46" s="63" t="s">
        <v>538</v>
      </c>
      <c r="P46" s="46"/>
      <c r="Q46" s="46"/>
      <c r="R46" s="46"/>
      <c r="S46" s="46"/>
      <c r="T46" s="46"/>
      <c r="U46" s="46"/>
    </row>
    <row r="47" spans="1:21" ht="30.75" customHeight="1" x14ac:dyDescent="0.15">
      <c r="A47" s="46"/>
      <c r="B47" s="1140"/>
      <c r="C47" s="1141"/>
      <c r="D47" s="60"/>
      <c r="E47" s="1146" t="s">
        <v>14</v>
      </c>
      <c r="F47" s="1146"/>
      <c r="G47" s="1146"/>
      <c r="H47" s="1146"/>
      <c r="I47" s="1146"/>
      <c r="J47" s="1147"/>
      <c r="K47" s="61" t="s">
        <v>538</v>
      </c>
      <c r="L47" s="62" t="s">
        <v>538</v>
      </c>
      <c r="M47" s="62" t="s">
        <v>538</v>
      </c>
      <c r="N47" s="62" t="s">
        <v>538</v>
      </c>
      <c r="O47" s="63" t="s">
        <v>538</v>
      </c>
      <c r="P47" s="46"/>
      <c r="Q47" s="46"/>
      <c r="R47" s="46"/>
      <c r="S47" s="46"/>
      <c r="T47" s="46"/>
      <c r="U47" s="46"/>
    </row>
    <row r="48" spans="1:21" ht="30.75" customHeight="1" x14ac:dyDescent="0.15">
      <c r="A48" s="46"/>
      <c r="B48" s="1140"/>
      <c r="C48" s="1141"/>
      <c r="D48" s="60"/>
      <c r="E48" s="1146" t="s">
        <v>15</v>
      </c>
      <c r="F48" s="1146"/>
      <c r="G48" s="1146"/>
      <c r="H48" s="1146"/>
      <c r="I48" s="1146"/>
      <c r="J48" s="1147"/>
      <c r="K48" s="61">
        <v>70</v>
      </c>
      <c r="L48" s="62">
        <v>72</v>
      </c>
      <c r="M48" s="62">
        <v>73</v>
      </c>
      <c r="N48" s="62">
        <v>76</v>
      </c>
      <c r="O48" s="63">
        <v>80</v>
      </c>
      <c r="P48" s="46"/>
      <c r="Q48" s="46"/>
      <c r="R48" s="46"/>
      <c r="S48" s="46"/>
      <c r="T48" s="46"/>
      <c r="U48" s="46"/>
    </row>
    <row r="49" spans="1:21" ht="30.75" customHeight="1" x14ac:dyDescent="0.15">
      <c r="A49" s="46"/>
      <c r="B49" s="1140"/>
      <c r="C49" s="1141"/>
      <c r="D49" s="60"/>
      <c r="E49" s="1146" t="s">
        <v>16</v>
      </c>
      <c r="F49" s="1146"/>
      <c r="G49" s="1146"/>
      <c r="H49" s="1146"/>
      <c r="I49" s="1146"/>
      <c r="J49" s="1147"/>
      <c r="K49" s="61">
        <v>26</v>
      </c>
      <c r="L49" s="62">
        <v>30</v>
      </c>
      <c r="M49" s="62">
        <v>37</v>
      </c>
      <c r="N49" s="62">
        <v>37</v>
      </c>
      <c r="O49" s="63">
        <v>38</v>
      </c>
      <c r="P49" s="46"/>
      <c r="Q49" s="46"/>
      <c r="R49" s="46"/>
      <c r="S49" s="46"/>
      <c r="T49" s="46"/>
      <c r="U49" s="46"/>
    </row>
    <row r="50" spans="1:21" ht="30.75" customHeight="1" x14ac:dyDescent="0.15">
      <c r="A50" s="46"/>
      <c r="B50" s="1140"/>
      <c r="C50" s="1141"/>
      <c r="D50" s="60"/>
      <c r="E50" s="1146" t="s">
        <v>17</v>
      </c>
      <c r="F50" s="1146"/>
      <c r="G50" s="1146"/>
      <c r="H50" s="1146"/>
      <c r="I50" s="1146"/>
      <c r="J50" s="1147"/>
      <c r="K50" s="61">
        <v>19</v>
      </c>
      <c r="L50" s="62">
        <v>18</v>
      </c>
      <c r="M50" s="62">
        <v>11</v>
      </c>
      <c r="N50" s="62" t="s">
        <v>538</v>
      </c>
      <c r="O50" s="63" t="s">
        <v>538</v>
      </c>
      <c r="P50" s="46"/>
      <c r="Q50" s="46"/>
      <c r="R50" s="46"/>
      <c r="S50" s="46"/>
      <c r="T50" s="46"/>
      <c r="U50" s="46"/>
    </row>
    <row r="51" spans="1:21" ht="30.75" customHeight="1" x14ac:dyDescent="0.15">
      <c r="A51" s="46"/>
      <c r="B51" s="1142"/>
      <c r="C51" s="1143"/>
      <c r="D51" s="64"/>
      <c r="E51" s="1146" t="s">
        <v>18</v>
      </c>
      <c r="F51" s="1146"/>
      <c r="G51" s="1146"/>
      <c r="H51" s="1146"/>
      <c r="I51" s="1146"/>
      <c r="J51" s="1147"/>
      <c r="K51" s="61" t="s">
        <v>538</v>
      </c>
      <c r="L51" s="62" t="s">
        <v>538</v>
      </c>
      <c r="M51" s="62" t="s">
        <v>538</v>
      </c>
      <c r="N51" s="62" t="s">
        <v>538</v>
      </c>
      <c r="O51" s="63" t="s">
        <v>538</v>
      </c>
      <c r="P51" s="46"/>
      <c r="Q51" s="46"/>
      <c r="R51" s="46"/>
      <c r="S51" s="46"/>
      <c r="T51" s="46"/>
      <c r="U51" s="46"/>
    </row>
    <row r="52" spans="1:21" ht="30.75" customHeight="1" x14ac:dyDescent="0.15">
      <c r="A52" s="46"/>
      <c r="B52" s="1148" t="s">
        <v>19</v>
      </c>
      <c r="C52" s="1149"/>
      <c r="D52" s="64"/>
      <c r="E52" s="1146" t="s">
        <v>20</v>
      </c>
      <c r="F52" s="1146"/>
      <c r="G52" s="1146"/>
      <c r="H52" s="1146"/>
      <c r="I52" s="1146"/>
      <c r="J52" s="1147"/>
      <c r="K52" s="61">
        <v>652</v>
      </c>
      <c r="L52" s="62">
        <v>568</v>
      </c>
      <c r="M52" s="62">
        <v>558</v>
      </c>
      <c r="N52" s="62">
        <v>549</v>
      </c>
      <c r="O52" s="63">
        <v>543</v>
      </c>
      <c r="P52" s="46"/>
      <c r="Q52" s="46"/>
      <c r="R52" s="46"/>
      <c r="S52" s="46"/>
      <c r="T52" s="46"/>
      <c r="U52" s="46"/>
    </row>
    <row r="53" spans="1:21" ht="30.75" customHeight="1" thickBot="1" x14ac:dyDescent="0.2">
      <c r="A53" s="46"/>
      <c r="B53" s="1150" t="s">
        <v>21</v>
      </c>
      <c r="C53" s="1151"/>
      <c r="D53" s="65"/>
      <c r="E53" s="1152" t="s">
        <v>22</v>
      </c>
      <c r="F53" s="1152"/>
      <c r="G53" s="1152"/>
      <c r="H53" s="1152"/>
      <c r="I53" s="1152"/>
      <c r="J53" s="1153"/>
      <c r="K53" s="66">
        <v>248</v>
      </c>
      <c r="L53" s="67">
        <v>262</v>
      </c>
      <c r="M53" s="67">
        <v>269</v>
      </c>
      <c r="N53" s="67">
        <v>278</v>
      </c>
      <c r="O53" s="68">
        <v>300</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595</v>
      </c>
      <c r="P56" s="46"/>
      <c r="Q56" s="46"/>
      <c r="R56" s="46"/>
      <c r="S56" s="46"/>
      <c r="T56" s="46"/>
      <c r="U56" s="46"/>
    </row>
    <row r="57" spans="1:21" ht="31.5" customHeight="1" thickBot="1" x14ac:dyDescent="0.2">
      <c r="A57" s="46"/>
      <c r="B57" s="74"/>
      <c r="C57" s="75"/>
      <c r="D57" s="75"/>
      <c r="E57" s="76"/>
      <c r="F57" s="76"/>
      <c r="G57" s="76"/>
      <c r="H57" s="76"/>
      <c r="I57" s="76"/>
      <c r="J57" s="77" t="s">
        <v>2</v>
      </c>
      <c r="K57" s="78" t="s">
        <v>596</v>
      </c>
      <c r="L57" s="79" t="s">
        <v>597</v>
      </c>
      <c r="M57" s="79" t="s">
        <v>598</v>
      </c>
      <c r="N57" s="79" t="s">
        <v>599</v>
      </c>
      <c r="O57" s="80" t="s">
        <v>600</v>
      </c>
      <c r="P57" s="46"/>
      <c r="Q57" s="46"/>
      <c r="R57" s="46"/>
      <c r="S57" s="46"/>
      <c r="T57" s="46"/>
      <c r="U57" s="46"/>
    </row>
    <row r="58" spans="1:21" ht="31.5" customHeight="1" x14ac:dyDescent="0.15">
      <c r="B58" s="1154" t="s">
        <v>26</v>
      </c>
      <c r="C58" s="1155"/>
      <c r="D58" s="1160" t="s">
        <v>27</v>
      </c>
      <c r="E58" s="1161"/>
      <c r="F58" s="1161"/>
      <c r="G58" s="1161"/>
      <c r="H58" s="1161"/>
      <c r="I58" s="1161"/>
      <c r="J58" s="1162"/>
      <c r="K58" s="81" t="s">
        <v>620</v>
      </c>
      <c r="L58" s="82" t="s">
        <v>620</v>
      </c>
      <c r="M58" s="82" t="s">
        <v>620</v>
      </c>
      <c r="N58" s="82" t="s">
        <v>620</v>
      </c>
      <c r="O58" s="83" t="s">
        <v>620</v>
      </c>
    </row>
    <row r="59" spans="1:21" ht="31.5" customHeight="1" x14ac:dyDescent="0.15">
      <c r="B59" s="1156"/>
      <c r="C59" s="1157"/>
      <c r="D59" s="1163" t="s">
        <v>28</v>
      </c>
      <c r="E59" s="1164"/>
      <c r="F59" s="1164"/>
      <c r="G59" s="1164"/>
      <c r="H59" s="1164"/>
      <c r="I59" s="1164"/>
      <c r="J59" s="1165"/>
      <c r="K59" s="84" t="s">
        <v>620</v>
      </c>
      <c r="L59" s="85" t="s">
        <v>620</v>
      </c>
      <c r="M59" s="85" t="s">
        <v>620</v>
      </c>
      <c r="N59" s="85" t="s">
        <v>620</v>
      </c>
      <c r="O59" s="86" t="s">
        <v>620</v>
      </c>
    </row>
    <row r="60" spans="1:21" ht="31.5" customHeight="1" thickBot="1" x14ac:dyDescent="0.2">
      <c r="B60" s="1158"/>
      <c r="C60" s="1159"/>
      <c r="D60" s="1166" t="s">
        <v>29</v>
      </c>
      <c r="E60" s="1167"/>
      <c r="F60" s="1167"/>
      <c r="G60" s="1167"/>
      <c r="H60" s="1167"/>
      <c r="I60" s="1167"/>
      <c r="J60" s="1168"/>
      <c r="K60" s="87" t="s">
        <v>620</v>
      </c>
      <c r="L60" s="88" t="s">
        <v>620</v>
      </c>
      <c r="M60" s="88" t="s">
        <v>620</v>
      </c>
      <c r="N60" s="88" t="s">
        <v>620</v>
      </c>
      <c r="O60" s="89" t="s">
        <v>620</v>
      </c>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P+1ebB1+6xC2ejP1WshFc160wf7aBAG0wFDYLKPgle/gbO8IjRgcrDyck3iLhc9fxqjTGPCwr4Oc/Ys7lmEwqg==" saltValue="diRZemhEweBhWiFkfPAB7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579</v>
      </c>
      <c r="J40" s="101" t="s">
        <v>580</v>
      </c>
      <c r="K40" s="101" t="s">
        <v>581</v>
      </c>
      <c r="L40" s="101" t="s">
        <v>582</v>
      </c>
      <c r="M40" s="102" t="s">
        <v>583</v>
      </c>
    </row>
    <row r="41" spans="2:13" ht="27.75" customHeight="1" x14ac:dyDescent="0.15">
      <c r="B41" s="1169" t="s">
        <v>32</v>
      </c>
      <c r="C41" s="1170"/>
      <c r="D41" s="103"/>
      <c r="E41" s="1175" t="s">
        <v>33</v>
      </c>
      <c r="F41" s="1175"/>
      <c r="G41" s="1175"/>
      <c r="H41" s="1176"/>
      <c r="I41" s="342">
        <v>7949</v>
      </c>
      <c r="J41" s="343">
        <v>7726</v>
      </c>
      <c r="K41" s="343">
        <v>7400</v>
      </c>
      <c r="L41" s="343">
        <v>7227</v>
      </c>
      <c r="M41" s="344">
        <v>6887</v>
      </c>
    </row>
    <row r="42" spans="2:13" ht="27.75" customHeight="1" x14ac:dyDescent="0.15">
      <c r="B42" s="1171"/>
      <c r="C42" s="1172"/>
      <c r="D42" s="104"/>
      <c r="E42" s="1177" t="s">
        <v>34</v>
      </c>
      <c r="F42" s="1177"/>
      <c r="G42" s="1177"/>
      <c r="H42" s="1178"/>
      <c r="I42" s="345">
        <v>70</v>
      </c>
      <c r="J42" s="346">
        <v>55</v>
      </c>
      <c r="K42" s="346">
        <v>19</v>
      </c>
      <c r="L42" s="346" t="s">
        <v>538</v>
      </c>
      <c r="M42" s="347" t="s">
        <v>538</v>
      </c>
    </row>
    <row r="43" spans="2:13" ht="27.75" customHeight="1" x14ac:dyDescent="0.15">
      <c r="B43" s="1171"/>
      <c r="C43" s="1172"/>
      <c r="D43" s="104"/>
      <c r="E43" s="1177" t="s">
        <v>35</v>
      </c>
      <c r="F43" s="1177"/>
      <c r="G43" s="1177"/>
      <c r="H43" s="1178"/>
      <c r="I43" s="345">
        <v>758</v>
      </c>
      <c r="J43" s="346">
        <v>741</v>
      </c>
      <c r="K43" s="346">
        <v>673</v>
      </c>
      <c r="L43" s="346">
        <v>628</v>
      </c>
      <c r="M43" s="347">
        <v>603</v>
      </c>
    </row>
    <row r="44" spans="2:13" ht="27.75" customHeight="1" x14ac:dyDescent="0.15">
      <c r="B44" s="1171"/>
      <c r="C44" s="1172"/>
      <c r="D44" s="104"/>
      <c r="E44" s="1177" t="s">
        <v>36</v>
      </c>
      <c r="F44" s="1177"/>
      <c r="G44" s="1177"/>
      <c r="H44" s="1178"/>
      <c r="I44" s="345">
        <v>235</v>
      </c>
      <c r="J44" s="346">
        <v>296</v>
      </c>
      <c r="K44" s="346">
        <v>273</v>
      </c>
      <c r="L44" s="346">
        <v>297</v>
      </c>
      <c r="M44" s="347">
        <v>299</v>
      </c>
    </row>
    <row r="45" spans="2:13" ht="27.75" customHeight="1" x14ac:dyDescent="0.15">
      <c r="B45" s="1171"/>
      <c r="C45" s="1172"/>
      <c r="D45" s="104"/>
      <c r="E45" s="1177" t="s">
        <v>37</v>
      </c>
      <c r="F45" s="1177"/>
      <c r="G45" s="1177"/>
      <c r="H45" s="1178"/>
      <c r="I45" s="345">
        <v>1342</v>
      </c>
      <c r="J45" s="346">
        <v>1255</v>
      </c>
      <c r="K45" s="346">
        <v>1188</v>
      </c>
      <c r="L45" s="346">
        <v>1135</v>
      </c>
      <c r="M45" s="347">
        <v>1055</v>
      </c>
    </row>
    <row r="46" spans="2:13" ht="27.75" customHeight="1" x14ac:dyDescent="0.15">
      <c r="B46" s="1171"/>
      <c r="C46" s="1172"/>
      <c r="D46" s="105"/>
      <c r="E46" s="1177" t="s">
        <v>38</v>
      </c>
      <c r="F46" s="1177"/>
      <c r="G46" s="1177"/>
      <c r="H46" s="1178"/>
      <c r="I46" s="345">
        <v>995</v>
      </c>
      <c r="J46" s="346">
        <v>1234</v>
      </c>
      <c r="K46" s="346">
        <v>1271</v>
      </c>
      <c r="L46" s="346">
        <v>588</v>
      </c>
      <c r="M46" s="347">
        <v>244</v>
      </c>
    </row>
    <row r="47" spans="2:13" ht="27.75" customHeight="1" x14ac:dyDescent="0.15">
      <c r="B47" s="1171"/>
      <c r="C47" s="1172"/>
      <c r="D47" s="106"/>
      <c r="E47" s="1179" t="s">
        <v>39</v>
      </c>
      <c r="F47" s="1180"/>
      <c r="G47" s="1180"/>
      <c r="H47" s="1181"/>
      <c r="I47" s="345" t="s">
        <v>538</v>
      </c>
      <c r="J47" s="346" t="s">
        <v>538</v>
      </c>
      <c r="K47" s="346" t="s">
        <v>538</v>
      </c>
      <c r="L47" s="346" t="s">
        <v>538</v>
      </c>
      <c r="M47" s="347" t="s">
        <v>538</v>
      </c>
    </row>
    <row r="48" spans="2:13" ht="27.75" customHeight="1" x14ac:dyDescent="0.15">
      <c r="B48" s="1171"/>
      <c r="C48" s="1172"/>
      <c r="D48" s="104"/>
      <c r="E48" s="1177" t="s">
        <v>40</v>
      </c>
      <c r="F48" s="1177"/>
      <c r="G48" s="1177"/>
      <c r="H48" s="1178"/>
      <c r="I48" s="345" t="s">
        <v>538</v>
      </c>
      <c r="J48" s="346" t="s">
        <v>538</v>
      </c>
      <c r="K48" s="346" t="s">
        <v>538</v>
      </c>
      <c r="L48" s="346" t="s">
        <v>538</v>
      </c>
      <c r="M48" s="347" t="s">
        <v>538</v>
      </c>
    </row>
    <row r="49" spans="2:13" ht="27.75" customHeight="1" x14ac:dyDescent="0.15">
      <c r="B49" s="1173"/>
      <c r="C49" s="1174"/>
      <c r="D49" s="104"/>
      <c r="E49" s="1177" t="s">
        <v>41</v>
      </c>
      <c r="F49" s="1177"/>
      <c r="G49" s="1177"/>
      <c r="H49" s="1178"/>
      <c r="I49" s="345" t="s">
        <v>538</v>
      </c>
      <c r="J49" s="346" t="s">
        <v>538</v>
      </c>
      <c r="K49" s="346" t="s">
        <v>538</v>
      </c>
      <c r="L49" s="346" t="s">
        <v>538</v>
      </c>
      <c r="M49" s="347" t="s">
        <v>538</v>
      </c>
    </row>
    <row r="50" spans="2:13" ht="27.75" customHeight="1" x14ac:dyDescent="0.15">
      <c r="B50" s="1182" t="s">
        <v>42</v>
      </c>
      <c r="C50" s="1183"/>
      <c r="D50" s="107"/>
      <c r="E50" s="1177" t="s">
        <v>43</v>
      </c>
      <c r="F50" s="1177"/>
      <c r="G50" s="1177"/>
      <c r="H50" s="1178"/>
      <c r="I50" s="345">
        <v>2162</v>
      </c>
      <c r="J50" s="346">
        <v>3154</v>
      </c>
      <c r="K50" s="346">
        <v>2364</v>
      </c>
      <c r="L50" s="346">
        <v>3196</v>
      </c>
      <c r="M50" s="347">
        <v>3674</v>
      </c>
    </row>
    <row r="51" spans="2:13" ht="27.75" customHeight="1" x14ac:dyDescent="0.15">
      <c r="B51" s="1171"/>
      <c r="C51" s="1172"/>
      <c r="D51" s="104"/>
      <c r="E51" s="1177" t="s">
        <v>44</v>
      </c>
      <c r="F51" s="1177"/>
      <c r="G51" s="1177"/>
      <c r="H51" s="1178"/>
      <c r="I51" s="345">
        <v>1598</v>
      </c>
      <c r="J51" s="346">
        <v>368</v>
      </c>
      <c r="K51" s="346">
        <v>1462</v>
      </c>
      <c r="L51" s="346">
        <v>1395</v>
      </c>
      <c r="M51" s="347">
        <v>1330</v>
      </c>
    </row>
    <row r="52" spans="2:13" ht="27.75" customHeight="1" x14ac:dyDescent="0.15">
      <c r="B52" s="1173"/>
      <c r="C52" s="1174"/>
      <c r="D52" s="104"/>
      <c r="E52" s="1177" t="s">
        <v>45</v>
      </c>
      <c r="F52" s="1177"/>
      <c r="G52" s="1177"/>
      <c r="H52" s="1178"/>
      <c r="I52" s="345">
        <v>5257</v>
      </c>
      <c r="J52" s="346">
        <v>5097</v>
      </c>
      <c r="K52" s="346">
        <v>4935</v>
      </c>
      <c r="L52" s="346">
        <v>4841</v>
      </c>
      <c r="M52" s="347">
        <v>4575</v>
      </c>
    </row>
    <row r="53" spans="2:13" ht="27.75" customHeight="1" thickBot="1" x14ac:dyDescent="0.2">
      <c r="B53" s="1184" t="s">
        <v>46</v>
      </c>
      <c r="C53" s="1185"/>
      <c r="D53" s="108"/>
      <c r="E53" s="1186" t="s">
        <v>47</v>
      </c>
      <c r="F53" s="1186"/>
      <c r="G53" s="1186"/>
      <c r="H53" s="1187"/>
      <c r="I53" s="348">
        <v>2331</v>
      </c>
      <c r="J53" s="349">
        <v>2687</v>
      </c>
      <c r="K53" s="349">
        <v>2063</v>
      </c>
      <c r="L53" s="349">
        <v>443</v>
      </c>
      <c r="M53" s="350">
        <v>-489</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Sw0CkG2gTL91StcyqX4VBA4PY9vC4ee4CyJwpipyeTmNPVyXVmCVBH7uAaZQVjl43DWLncnWugqKMbOLnk3FmQ==" saltValue="6AsiGo5Z30xhzGqvzwoWl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C57" sqref="C57:E57"/>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581</v>
      </c>
      <c r="G54" s="117" t="s">
        <v>582</v>
      </c>
      <c r="H54" s="118" t="s">
        <v>583</v>
      </c>
    </row>
    <row r="55" spans="2:8" ht="52.5" customHeight="1" x14ac:dyDescent="0.15">
      <c r="B55" s="119"/>
      <c r="C55" s="1196" t="s">
        <v>50</v>
      </c>
      <c r="D55" s="1196"/>
      <c r="E55" s="1197"/>
      <c r="F55" s="120">
        <v>919</v>
      </c>
      <c r="G55" s="120">
        <v>1632</v>
      </c>
      <c r="H55" s="121">
        <v>2029</v>
      </c>
    </row>
    <row r="56" spans="2:8" ht="52.5" customHeight="1" x14ac:dyDescent="0.15">
      <c r="B56" s="122"/>
      <c r="C56" s="1198" t="s">
        <v>51</v>
      </c>
      <c r="D56" s="1198"/>
      <c r="E56" s="1199"/>
      <c r="F56" s="123">
        <v>8</v>
      </c>
      <c r="G56" s="123">
        <v>8</v>
      </c>
      <c r="H56" s="124">
        <v>8</v>
      </c>
    </row>
    <row r="57" spans="2:8" ht="53.25" customHeight="1" x14ac:dyDescent="0.15">
      <c r="B57" s="122"/>
      <c r="C57" s="1200" t="s">
        <v>52</v>
      </c>
      <c r="D57" s="1200"/>
      <c r="E57" s="1201"/>
      <c r="F57" s="125">
        <v>1693</v>
      </c>
      <c r="G57" s="125">
        <v>1818</v>
      </c>
      <c r="H57" s="126">
        <v>1909</v>
      </c>
    </row>
    <row r="58" spans="2:8" ht="45.75" customHeight="1" x14ac:dyDescent="0.15">
      <c r="B58" s="127"/>
      <c r="C58" s="1188" t="s">
        <v>614</v>
      </c>
      <c r="D58" s="1189"/>
      <c r="E58" s="1190"/>
      <c r="F58" s="128">
        <v>1245</v>
      </c>
      <c r="G58" s="128">
        <v>1275</v>
      </c>
      <c r="H58" s="129">
        <v>1216</v>
      </c>
    </row>
    <row r="59" spans="2:8" ht="45.75" customHeight="1" x14ac:dyDescent="0.15">
      <c r="B59" s="127"/>
      <c r="C59" s="1188" t="s">
        <v>615</v>
      </c>
      <c r="D59" s="1189"/>
      <c r="E59" s="1190"/>
      <c r="F59" s="128">
        <v>155</v>
      </c>
      <c r="G59" s="128">
        <v>225</v>
      </c>
      <c r="H59" s="129">
        <v>295</v>
      </c>
    </row>
    <row r="60" spans="2:8" ht="45.75" customHeight="1" x14ac:dyDescent="0.15">
      <c r="B60" s="127"/>
      <c r="C60" s="1188" t="s">
        <v>616</v>
      </c>
      <c r="D60" s="1189"/>
      <c r="E60" s="1190"/>
      <c r="F60" s="128">
        <v>106</v>
      </c>
      <c r="G60" s="128">
        <v>149</v>
      </c>
      <c r="H60" s="129">
        <v>232</v>
      </c>
    </row>
    <row r="61" spans="2:8" ht="45.75" customHeight="1" x14ac:dyDescent="0.15">
      <c r="B61" s="127"/>
      <c r="C61" s="1188" t="s">
        <v>617</v>
      </c>
      <c r="D61" s="1189"/>
      <c r="E61" s="1190"/>
      <c r="F61" s="128">
        <v>51</v>
      </c>
      <c r="G61" s="128">
        <v>51</v>
      </c>
      <c r="H61" s="129">
        <v>51</v>
      </c>
    </row>
    <row r="62" spans="2:8" ht="45.75" customHeight="1" thickBot="1" x14ac:dyDescent="0.2">
      <c r="B62" s="130"/>
      <c r="C62" s="1191" t="s">
        <v>618</v>
      </c>
      <c r="D62" s="1192"/>
      <c r="E62" s="1193"/>
      <c r="F62" s="131">
        <v>45</v>
      </c>
      <c r="G62" s="131">
        <v>45</v>
      </c>
      <c r="H62" s="132">
        <v>41</v>
      </c>
    </row>
    <row r="63" spans="2:8" ht="52.5" customHeight="1" thickBot="1" x14ac:dyDescent="0.2">
      <c r="B63" s="133"/>
      <c r="C63" s="1194" t="s">
        <v>53</v>
      </c>
      <c r="D63" s="1194"/>
      <c r="E63" s="1195"/>
      <c r="F63" s="134">
        <v>2621</v>
      </c>
      <c r="G63" s="134">
        <v>3458</v>
      </c>
      <c r="H63" s="135">
        <v>3946</v>
      </c>
    </row>
    <row r="64" spans="2:8" x14ac:dyDescent="0.15"/>
  </sheetData>
  <sheetProtection algorithmName="SHA-512" hashValue="HgOPJMzBBzpJ+B4NhuBPGPOIhELKD2QUNrtZFLA4gQJ2tvZKzFhIQrQXQiVaje6uITXL5butRV++uxZxTt5skw==" saltValue="ojjHz+GX+ThghSVwMYXYy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576</v>
      </c>
      <c r="G2" s="149"/>
      <c r="H2" s="150"/>
    </row>
    <row r="3" spans="1:8" x14ac:dyDescent="0.15">
      <c r="A3" s="146" t="s">
        <v>569</v>
      </c>
      <c r="B3" s="151"/>
      <c r="C3" s="152"/>
      <c r="D3" s="153">
        <v>40500</v>
      </c>
      <c r="E3" s="154"/>
      <c r="F3" s="155">
        <v>73475</v>
      </c>
      <c r="G3" s="156"/>
      <c r="H3" s="157"/>
    </row>
    <row r="4" spans="1:8" x14ac:dyDescent="0.15">
      <c r="A4" s="158"/>
      <c r="B4" s="159"/>
      <c r="C4" s="160"/>
      <c r="D4" s="161">
        <v>30393</v>
      </c>
      <c r="E4" s="162"/>
      <c r="F4" s="163">
        <v>43072</v>
      </c>
      <c r="G4" s="164"/>
      <c r="H4" s="165"/>
    </row>
    <row r="5" spans="1:8" x14ac:dyDescent="0.15">
      <c r="A5" s="146" t="s">
        <v>571</v>
      </c>
      <c r="B5" s="151"/>
      <c r="C5" s="152"/>
      <c r="D5" s="153">
        <v>30035</v>
      </c>
      <c r="E5" s="154"/>
      <c r="F5" s="155">
        <v>87464</v>
      </c>
      <c r="G5" s="156"/>
      <c r="H5" s="157"/>
    </row>
    <row r="6" spans="1:8" x14ac:dyDescent="0.15">
      <c r="A6" s="158"/>
      <c r="B6" s="159"/>
      <c r="C6" s="160"/>
      <c r="D6" s="161">
        <v>15509</v>
      </c>
      <c r="E6" s="162"/>
      <c r="F6" s="163">
        <v>47479</v>
      </c>
      <c r="G6" s="164"/>
      <c r="H6" s="165"/>
    </row>
    <row r="7" spans="1:8" x14ac:dyDescent="0.15">
      <c r="A7" s="146" t="s">
        <v>572</v>
      </c>
      <c r="B7" s="151"/>
      <c r="C7" s="152"/>
      <c r="D7" s="153">
        <v>23487</v>
      </c>
      <c r="E7" s="154"/>
      <c r="F7" s="155">
        <v>117234</v>
      </c>
      <c r="G7" s="156"/>
      <c r="H7" s="157"/>
    </row>
    <row r="8" spans="1:8" x14ac:dyDescent="0.15">
      <c r="A8" s="158"/>
      <c r="B8" s="159"/>
      <c r="C8" s="160"/>
      <c r="D8" s="161">
        <v>15245</v>
      </c>
      <c r="E8" s="162"/>
      <c r="F8" s="163">
        <v>59796</v>
      </c>
      <c r="G8" s="164"/>
      <c r="H8" s="165"/>
    </row>
    <row r="9" spans="1:8" x14ac:dyDescent="0.15">
      <c r="A9" s="146" t="s">
        <v>573</v>
      </c>
      <c r="B9" s="151"/>
      <c r="C9" s="152"/>
      <c r="D9" s="153">
        <v>34147</v>
      </c>
      <c r="E9" s="154"/>
      <c r="F9" s="155">
        <v>85942</v>
      </c>
      <c r="G9" s="156"/>
      <c r="H9" s="157"/>
    </row>
    <row r="10" spans="1:8" x14ac:dyDescent="0.15">
      <c r="A10" s="158"/>
      <c r="B10" s="159"/>
      <c r="C10" s="160"/>
      <c r="D10" s="161">
        <v>28870</v>
      </c>
      <c r="E10" s="162"/>
      <c r="F10" s="163">
        <v>48630</v>
      </c>
      <c r="G10" s="164"/>
      <c r="H10" s="165"/>
    </row>
    <row r="11" spans="1:8" x14ac:dyDescent="0.15">
      <c r="A11" s="146" t="s">
        <v>574</v>
      </c>
      <c r="B11" s="151"/>
      <c r="C11" s="152"/>
      <c r="D11" s="153">
        <v>32461</v>
      </c>
      <c r="E11" s="154"/>
      <c r="F11" s="155">
        <v>95007</v>
      </c>
      <c r="G11" s="156"/>
      <c r="H11" s="157"/>
    </row>
    <row r="12" spans="1:8" x14ac:dyDescent="0.15">
      <c r="A12" s="158"/>
      <c r="B12" s="159"/>
      <c r="C12" s="166"/>
      <c r="D12" s="161">
        <v>23695</v>
      </c>
      <c r="E12" s="162"/>
      <c r="F12" s="163">
        <v>48509</v>
      </c>
      <c r="G12" s="164"/>
      <c r="H12" s="165"/>
    </row>
    <row r="13" spans="1:8" x14ac:dyDescent="0.15">
      <c r="A13" s="146"/>
      <c r="B13" s="151"/>
      <c r="C13" s="152"/>
      <c r="D13" s="153">
        <v>32126</v>
      </c>
      <c r="E13" s="154"/>
      <c r="F13" s="155">
        <v>91824</v>
      </c>
      <c r="G13" s="167"/>
      <c r="H13" s="157"/>
    </row>
    <row r="14" spans="1:8" x14ac:dyDescent="0.15">
      <c r="A14" s="158"/>
      <c r="B14" s="159"/>
      <c r="C14" s="160"/>
      <c r="D14" s="161">
        <v>22742</v>
      </c>
      <c r="E14" s="162"/>
      <c r="F14" s="163">
        <v>49497</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7.28</v>
      </c>
      <c r="C19" s="168">
        <f>ROUND(VALUE(SUBSTITUTE(実質収支比率等に係る経年分析!G$48,"▲","-")),2)</f>
        <v>4.04</v>
      </c>
      <c r="D19" s="168">
        <f>ROUND(VALUE(SUBSTITUTE(実質収支比率等に係る経年分析!H$48,"▲","-")),2)</f>
        <v>15.18</v>
      </c>
      <c r="E19" s="168">
        <f>ROUND(VALUE(SUBSTITUTE(実質収支比率等に係る経年分析!I$48,"▲","-")),2)</f>
        <v>10.94</v>
      </c>
      <c r="F19" s="168">
        <f>ROUND(VALUE(SUBSTITUTE(実質収支比率等に係る経年分析!J$48,"▲","-")),2)</f>
        <v>10.29</v>
      </c>
    </row>
    <row r="20" spans="1:11" x14ac:dyDescent="0.15">
      <c r="A20" s="168" t="s">
        <v>57</v>
      </c>
      <c r="B20" s="168">
        <f>ROUND(VALUE(SUBSTITUTE(実質収支比率等に係る経年分析!F$47,"▲","-")),2)</f>
        <v>28.48</v>
      </c>
      <c r="C20" s="168">
        <f>ROUND(VALUE(SUBSTITUTE(実質収支比率等に係る経年分析!G$47,"▲","-")),2)</f>
        <v>23.77</v>
      </c>
      <c r="D20" s="168">
        <f>ROUND(VALUE(SUBSTITUTE(実質収支比率等に係る経年分析!H$47,"▲","-")),2)</f>
        <v>22.81</v>
      </c>
      <c r="E20" s="168">
        <f>ROUND(VALUE(SUBSTITUTE(実質収支比率等に係る経年分析!I$47,"▲","-")),2)</f>
        <v>38.28</v>
      </c>
      <c r="F20" s="168">
        <f>ROUND(VALUE(SUBSTITUTE(実質収支比率等に係る経年分析!J$47,"▲","-")),2)</f>
        <v>48.54</v>
      </c>
    </row>
    <row r="21" spans="1:11" x14ac:dyDescent="0.15">
      <c r="A21" s="168" t="s">
        <v>58</v>
      </c>
      <c r="B21" s="168">
        <f>IF(ISNUMBER(VALUE(SUBSTITUTE(実質収支比率等に係る経年分析!F$49,"▲","-"))),ROUND(VALUE(SUBSTITUTE(実質収支比率等に係る経年分析!F$49,"▲","-")),2),NA())</f>
        <v>2.92</v>
      </c>
      <c r="C21" s="168">
        <f>IF(ISNUMBER(VALUE(SUBSTITUTE(実質収支比率等に係る経年分析!G$49,"▲","-"))),ROUND(VALUE(SUBSTITUTE(実質収支比率等に係る経年分析!G$49,"▲","-")),2),NA())</f>
        <v>-8.7200000000000006</v>
      </c>
      <c r="D21" s="168">
        <f>IF(ISNUMBER(VALUE(SUBSTITUTE(実質収支比率等に係る経年分析!H$49,"▲","-"))),ROUND(VALUE(SUBSTITUTE(実質収支比率等に係る経年分析!H$49,"▲","-")),2),NA())</f>
        <v>11.62</v>
      </c>
      <c r="E21" s="168">
        <f>IF(ISNUMBER(VALUE(SUBSTITUTE(実質収支比率等に係る経年分析!I$49,"▲","-"))),ROUND(VALUE(SUBSTITUTE(実質収支比率等に係る経年分析!I$49,"▲","-")),2),NA())</f>
        <v>13.31</v>
      </c>
      <c r="F21" s="168">
        <f>IF(ISNUMBER(VALUE(SUBSTITUTE(実質収支比率等に係る経年分析!J$49,"▲","-"))),ROUND(VALUE(SUBSTITUTE(実質収支比率等に係る経年分析!J$49,"▲","-")),2),NA())</f>
        <v>8.61</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15">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病院事業特別会計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v>
      </c>
    </row>
    <row r="30" spans="1:11" x14ac:dyDescent="0.15">
      <c r="A30" s="169" t="str">
        <f>IF(連結実質赤字比率に係る赤字・黒字の構成分析!C$40="",NA(),連結実質赤字比率に係る赤字・黒字の構成分析!C$40)</f>
        <v>給食事業特別会計</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0</v>
      </c>
    </row>
    <row r="31" spans="1:11" x14ac:dyDescent="0.15">
      <c r="A31" s="169" t="str">
        <f>IF(連結実質赤字比率に係る赤字・黒字の構成分析!C$39="",NA(),連結実質赤字比率に係る赤字・黒字の構成分析!C$39)</f>
        <v>後期高齢者医療特別会計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0.06</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7.0000000000000007E-2</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7.0000000000000007E-2</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7.0000000000000007E-2</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0.06</v>
      </c>
    </row>
    <row r="32" spans="1:11" x14ac:dyDescent="0.15">
      <c r="A32" s="169" t="str">
        <f>IF(連結実質赤字比率に係る赤字・黒字の構成分析!C$38="",NA(),連結実質赤字比率に係る赤字・黒字の構成分析!C$38)</f>
        <v>農業集落排水事業会計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0.01</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0.25</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0.37</v>
      </c>
    </row>
    <row r="33" spans="1:16" x14ac:dyDescent="0.15">
      <c r="A33" s="169" t="str">
        <f>IF(連結実質赤字比率に係る赤字・黒字の構成分析!C$37="",NA(),連結実質赤字比率に係る赤字・黒字の構成分析!C$37)</f>
        <v>国民健康保険特別会計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1.52</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1.48</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1.25</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1.54</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0.92</v>
      </c>
    </row>
    <row r="34" spans="1:16" x14ac:dyDescent="0.15">
      <c r="A34" s="169" t="str">
        <f>IF(連結実質赤字比率に係る赤字・黒字の構成分析!C$36="",NA(),連結実質赤字比率に係る赤字・黒字の構成分析!C$36)</f>
        <v>介護保険特別会計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2.16</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0.76</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1.69</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1.76</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2.2599999999999998</v>
      </c>
    </row>
    <row r="35" spans="1:16" x14ac:dyDescent="0.15">
      <c r="A35" s="169" t="str">
        <f>IF(連結実質赤字比率に係る赤字・黒字の構成分析!C$35="",NA(),連結実質赤字比率に係る赤字・黒字の構成分析!C$35)</f>
        <v>ガス事業会計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5.09</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6.05</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5.51</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4.6100000000000003</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4.1399999999999997</v>
      </c>
    </row>
    <row r="36" spans="1:16" x14ac:dyDescent="0.15">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7.28</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4.04</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15.17</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10.93</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10.28</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652</v>
      </c>
      <c r="E42" s="170"/>
      <c r="F42" s="170"/>
      <c r="G42" s="170">
        <f>'実質公債費比率（分子）の構造'!L$52</f>
        <v>568</v>
      </c>
      <c r="H42" s="170"/>
      <c r="I42" s="170"/>
      <c r="J42" s="170">
        <f>'実質公債費比率（分子）の構造'!M$52</f>
        <v>558</v>
      </c>
      <c r="K42" s="170"/>
      <c r="L42" s="170"/>
      <c r="M42" s="170">
        <f>'実質公債費比率（分子）の構造'!N$52</f>
        <v>549</v>
      </c>
      <c r="N42" s="170"/>
      <c r="O42" s="170"/>
      <c r="P42" s="170">
        <f>'実質公債費比率（分子）の構造'!O$52</f>
        <v>543</v>
      </c>
    </row>
    <row r="43" spans="1:16" x14ac:dyDescent="0.15">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67</v>
      </c>
      <c r="B44" s="170">
        <f>'実質公債費比率（分子）の構造'!K$50</f>
        <v>19</v>
      </c>
      <c r="C44" s="170"/>
      <c r="D44" s="170"/>
      <c r="E44" s="170">
        <f>'実質公債費比率（分子）の構造'!L$50</f>
        <v>18</v>
      </c>
      <c r="F44" s="170"/>
      <c r="G44" s="170"/>
      <c r="H44" s="170">
        <f>'実質公債費比率（分子）の構造'!M$50</f>
        <v>11</v>
      </c>
      <c r="I44" s="170"/>
      <c r="J44" s="170"/>
      <c r="K44" s="170" t="str">
        <f>'実質公債費比率（分子）の構造'!N$50</f>
        <v>-</v>
      </c>
      <c r="L44" s="170"/>
      <c r="M44" s="170"/>
      <c r="N44" s="170" t="str">
        <f>'実質公債費比率（分子）の構造'!O$50</f>
        <v>-</v>
      </c>
      <c r="O44" s="170"/>
      <c r="P44" s="170"/>
    </row>
    <row r="45" spans="1:16" x14ac:dyDescent="0.15">
      <c r="A45" s="170" t="s">
        <v>68</v>
      </c>
      <c r="B45" s="170">
        <f>'実質公債費比率（分子）の構造'!K$49</f>
        <v>26</v>
      </c>
      <c r="C45" s="170"/>
      <c r="D45" s="170"/>
      <c r="E45" s="170">
        <f>'実質公債費比率（分子）の構造'!L$49</f>
        <v>30</v>
      </c>
      <c r="F45" s="170"/>
      <c r="G45" s="170"/>
      <c r="H45" s="170">
        <f>'実質公債費比率（分子）の構造'!M$49</f>
        <v>37</v>
      </c>
      <c r="I45" s="170"/>
      <c r="J45" s="170"/>
      <c r="K45" s="170">
        <f>'実質公債費比率（分子）の構造'!N$49</f>
        <v>37</v>
      </c>
      <c r="L45" s="170"/>
      <c r="M45" s="170"/>
      <c r="N45" s="170">
        <f>'実質公債費比率（分子）の構造'!O$49</f>
        <v>38</v>
      </c>
      <c r="O45" s="170"/>
      <c r="P45" s="170"/>
    </row>
    <row r="46" spans="1:16" x14ac:dyDescent="0.15">
      <c r="A46" s="170" t="s">
        <v>69</v>
      </c>
      <c r="B46" s="170">
        <f>'実質公債費比率（分子）の構造'!K$48</f>
        <v>70</v>
      </c>
      <c r="C46" s="170"/>
      <c r="D46" s="170"/>
      <c r="E46" s="170">
        <f>'実質公債費比率（分子）の構造'!L$48</f>
        <v>72</v>
      </c>
      <c r="F46" s="170"/>
      <c r="G46" s="170"/>
      <c r="H46" s="170">
        <f>'実質公債費比率（分子）の構造'!M$48</f>
        <v>73</v>
      </c>
      <c r="I46" s="170"/>
      <c r="J46" s="170"/>
      <c r="K46" s="170">
        <f>'実質公債費比率（分子）の構造'!N$48</f>
        <v>76</v>
      </c>
      <c r="L46" s="170"/>
      <c r="M46" s="170"/>
      <c r="N46" s="170">
        <f>'実質公債費比率（分子）の構造'!O$48</f>
        <v>80</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785</v>
      </c>
      <c r="C49" s="170"/>
      <c r="D49" s="170"/>
      <c r="E49" s="170">
        <f>'実質公債費比率（分子）の構造'!L$45</f>
        <v>710</v>
      </c>
      <c r="F49" s="170"/>
      <c r="G49" s="170"/>
      <c r="H49" s="170">
        <f>'実質公債費比率（分子）の構造'!M$45</f>
        <v>706</v>
      </c>
      <c r="I49" s="170"/>
      <c r="J49" s="170"/>
      <c r="K49" s="170">
        <f>'実質公債費比率（分子）の構造'!N$45</f>
        <v>714</v>
      </c>
      <c r="L49" s="170"/>
      <c r="M49" s="170"/>
      <c r="N49" s="170">
        <f>'実質公債費比率（分子）の構造'!O$45</f>
        <v>725</v>
      </c>
      <c r="O49" s="170"/>
      <c r="P49" s="170"/>
    </row>
    <row r="50" spans="1:16" x14ac:dyDescent="0.15">
      <c r="A50" s="170" t="s">
        <v>73</v>
      </c>
      <c r="B50" s="170" t="e">
        <f>NA()</f>
        <v>#N/A</v>
      </c>
      <c r="C50" s="170">
        <f>IF(ISNUMBER('実質公債費比率（分子）の構造'!K$53),'実質公債費比率（分子）の構造'!K$53,NA())</f>
        <v>248</v>
      </c>
      <c r="D50" s="170" t="e">
        <f>NA()</f>
        <v>#N/A</v>
      </c>
      <c r="E50" s="170" t="e">
        <f>NA()</f>
        <v>#N/A</v>
      </c>
      <c r="F50" s="170">
        <f>IF(ISNUMBER('実質公債費比率（分子）の構造'!L$53),'実質公債費比率（分子）の構造'!L$53,NA())</f>
        <v>262</v>
      </c>
      <c r="G50" s="170" t="e">
        <f>NA()</f>
        <v>#N/A</v>
      </c>
      <c r="H50" s="170" t="e">
        <f>NA()</f>
        <v>#N/A</v>
      </c>
      <c r="I50" s="170">
        <f>IF(ISNUMBER('実質公債費比率（分子）の構造'!M$53),'実質公債費比率（分子）の構造'!M$53,NA())</f>
        <v>269</v>
      </c>
      <c r="J50" s="170" t="e">
        <f>NA()</f>
        <v>#N/A</v>
      </c>
      <c r="K50" s="170" t="e">
        <f>NA()</f>
        <v>#N/A</v>
      </c>
      <c r="L50" s="170">
        <f>IF(ISNUMBER('実質公債費比率（分子）の構造'!N$53),'実質公債費比率（分子）の構造'!N$53,NA())</f>
        <v>278</v>
      </c>
      <c r="M50" s="170" t="e">
        <f>NA()</f>
        <v>#N/A</v>
      </c>
      <c r="N50" s="170" t="e">
        <f>NA()</f>
        <v>#N/A</v>
      </c>
      <c r="O50" s="170">
        <f>IF(ISNUMBER('実質公債費比率（分子）の構造'!O$53),'実質公債費比率（分子）の構造'!O$53,NA())</f>
        <v>300</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5257</v>
      </c>
      <c r="E56" s="169"/>
      <c r="F56" s="169"/>
      <c r="G56" s="169">
        <f>'将来負担比率（分子）の構造'!J$52</f>
        <v>5097</v>
      </c>
      <c r="H56" s="169"/>
      <c r="I56" s="169"/>
      <c r="J56" s="169">
        <f>'将来負担比率（分子）の構造'!K$52</f>
        <v>4935</v>
      </c>
      <c r="K56" s="169"/>
      <c r="L56" s="169"/>
      <c r="M56" s="169">
        <f>'将来負担比率（分子）の構造'!L$52</f>
        <v>4841</v>
      </c>
      <c r="N56" s="169"/>
      <c r="O56" s="169"/>
      <c r="P56" s="169">
        <f>'将来負担比率（分子）の構造'!M$52</f>
        <v>4575</v>
      </c>
    </row>
    <row r="57" spans="1:16" x14ac:dyDescent="0.15">
      <c r="A57" s="169" t="s">
        <v>44</v>
      </c>
      <c r="B57" s="169"/>
      <c r="C57" s="169"/>
      <c r="D57" s="169">
        <f>'将来負担比率（分子）の構造'!I$51</f>
        <v>1598</v>
      </c>
      <c r="E57" s="169"/>
      <c r="F57" s="169"/>
      <c r="G57" s="169">
        <f>'将来負担比率（分子）の構造'!J$51</f>
        <v>368</v>
      </c>
      <c r="H57" s="169"/>
      <c r="I57" s="169"/>
      <c r="J57" s="169">
        <f>'将来負担比率（分子）の構造'!K$51</f>
        <v>1462</v>
      </c>
      <c r="K57" s="169"/>
      <c r="L57" s="169"/>
      <c r="M57" s="169">
        <f>'将来負担比率（分子）の構造'!L$51</f>
        <v>1395</v>
      </c>
      <c r="N57" s="169"/>
      <c r="O57" s="169"/>
      <c r="P57" s="169">
        <f>'将来負担比率（分子）の構造'!M$51</f>
        <v>1330</v>
      </c>
    </row>
    <row r="58" spans="1:16" x14ac:dyDescent="0.15">
      <c r="A58" s="169" t="s">
        <v>43</v>
      </c>
      <c r="B58" s="169"/>
      <c r="C58" s="169"/>
      <c r="D58" s="169">
        <f>'将来負担比率（分子）の構造'!I$50</f>
        <v>2162</v>
      </c>
      <c r="E58" s="169"/>
      <c r="F58" s="169"/>
      <c r="G58" s="169">
        <f>'将来負担比率（分子）の構造'!J$50</f>
        <v>3154</v>
      </c>
      <c r="H58" s="169"/>
      <c r="I58" s="169"/>
      <c r="J58" s="169">
        <f>'将来負担比率（分子）の構造'!K$50</f>
        <v>2364</v>
      </c>
      <c r="K58" s="169"/>
      <c r="L58" s="169"/>
      <c r="M58" s="169">
        <f>'将来負担比率（分子）の構造'!L$50</f>
        <v>3196</v>
      </c>
      <c r="N58" s="169"/>
      <c r="O58" s="169"/>
      <c r="P58" s="169">
        <f>'将来負担比率（分子）の構造'!M$50</f>
        <v>3674</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f>'将来負担比率（分子）の構造'!I$46</f>
        <v>995</v>
      </c>
      <c r="C61" s="169"/>
      <c r="D61" s="169"/>
      <c r="E61" s="169">
        <f>'将来負担比率（分子）の構造'!J$46</f>
        <v>1234</v>
      </c>
      <c r="F61" s="169"/>
      <c r="G61" s="169"/>
      <c r="H61" s="169">
        <f>'将来負担比率（分子）の構造'!K$46</f>
        <v>1271</v>
      </c>
      <c r="I61" s="169"/>
      <c r="J61" s="169"/>
      <c r="K61" s="169">
        <f>'将来負担比率（分子）の構造'!L$46</f>
        <v>588</v>
      </c>
      <c r="L61" s="169"/>
      <c r="M61" s="169"/>
      <c r="N61" s="169">
        <f>'将来負担比率（分子）の構造'!M$46</f>
        <v>244</v>
      </c>
      <c r="O61" s="169"/>
      <c r="P61" s="169"/>
    </row>
    <row r="62" spans="1:16" x14ac:dyDescent="0.15">
      <c r="A62" s="169" t="s">
        <v>37</v>
      </c>
      <c r="B62" s="169">
        <f>'将来負担比率（分子）の構造'!I$45</f>
        <v>1342</v>
      </c>
      <c r="C62" s="169"/>
      <c r="D62" s="169"/>
      <c r="E62" s="169">
        <f>'将来負担比率（分子）の構造'!J$45</f>
        <v>1255</v>
      </c>
      <c r="F62" s="169"/>
      <c r="G62" s="169"/>
      <c r="H62" s="169">
        <f>'将来負担比率（分子）の構造'!K$45</f>
        <v>1188</v>
      </c>
      <c r="I62" s="169"/>
      <c r="J62" s="169"/>
      <c r="K62" s="169">
        <f>'将来負担比率（分子）の構造'!L$45</f>
        <v>1135</v>
      </c>
      <c r="L62" s="169"/>
      <c r="M62" s="169"/>
      <c r="N62" s="169">
        <f>'将来負担比率（分子）の構造'!M$45</f>
        <v>1055</v>
      </c>
      <c r="O62" s="169"/>
      <c r="P62" s="169"/>
    </row>
    <row r="63" spans="1:16" x14ac:dyDescent="0.15">
      <c r="A63" s="169" t="s">
        <v>36</v>
      </c>
      <c r="B63" s="169">
        <f>'将来負担比率（分子）の構造'!I$44</f>
        <v>235</v>
      </c>
      <c r="C63" s="169"/>
      <c r="D63" s="169"/>
      <c r="E63" s="169">
        <f>'将来負担比率（分子）の構造'!J$44</f>
        <v>296</v>
      </c>
      <c r="F63" s="169"/>
      <c r="G63" s="169"/>
      <c r="H63" s="169">
        <f>'将来負担比率（分子）の構造'!K$44</f>
        <v>273</v>
      </c>
      <c r="I63" s="169"/>
      <c r="J63" s="169"/>
      <c r="K63" s="169">
        <f>'将来負担比率（分子）の構造'!L$44</f>
        <v>297</v>
      </c>
      <c r="L63" s="169"/>
      <c r="M63" s="169"/>
      <c r="N63" s="169">
        <f>'将来負担比率（分子）の構造'!M$44</f>
        <v>299</v>
      </c>
      <c r="O63" s="169"/>
      <c r="P63" s="169"/>
    </row>
    <row r="64" spans="1:16" x14ac:dyDescent="0.15">
      <c r="A64" s="169" t="s">
        <v>35</v>
      </c>
      <c r="B64" s="169">
        <f>'将来負担比率（分子）の構造'!I$43</f>
        <v>758</v>
      </c>
      <c r="C64" s="169"/>
      <c r="D64" s="169"/>
      <c r="E64" s="169">
        <f>'将来負担比率（分子）の構造'!J$43</f>
        <v>741</v>
      </c>
      <c r="F64" s="169"/>
      <c r="G64" s="169"/>
      <c r="H64" s="169">
        <f>'将来負担比率（分子）の構造'!K$43</f>
        <v>673</v>
      </c>
      <c r="I64" s="169"/>
      <c r="J64" s="169"/>
      <c r="K64" s="169">
        <f>'将来負担比率（分子）の構造'!L$43</f>
        <v>628</v>
      </c>
      <c r="L64" s="169"/>
      <c r="M64" s="169"/>
      <c r="N64" s="169">
        <f>'将来負担比率（分子）の構造'!M$43</f>
        <v>603</v>
      </c>
      <c r="O64" s="169"/>
      <c r="P64" s="169"/>
    </row>
    <row r="65" spans="1:16" x14ac:dyDescent="0.15">
      <c r="A65" s="169" t="s">
        <v>34</v>
      </c>
      <c r="B65" s="169">
        <f>'将来負担比率（分子）の構造'!I$42</f>
        <v>70</v>
      </c>
      <c r="C65" s="169"/>
      <c r="D65" s="169"/>
      <c r="E65" s="169">
        <f>'将来負担比率（分子）の構造'!J$42</f>
        <v>55</v>
      </c>
      <c r="F65" s="169"/>
      <c r="G65" s="169"/>
      <c r="H65" s="169">
        <f>'将来負担比率（分子）の構造'!K$42</f>
        <v>19</v>
      </c>
      <c r="I65" s="169"/>
      <c r="J65" s="169"/>
      <c r="K65" s="169" t="str">
        <f>'将来負担比率（分子）の構造'!L$42</f>
        <v>-</v>
      </c>
      <c r="L65" s="169"/>
      <c r="M65" s="169"/>
      <c r="N65" s="169" t="str">
        <f>'将来負担比率（分子）の構造'!M$42</f>
        <v>-</v>
      </c>
      <c r="O65" s="169"/>
      <c r="P65" s="169"/>
    </row>
    <row r="66" spans="1:16" x14ac:dyDescent="0.15">
      <c r="A66" s="169" t="s">
        <v>33</v>
      </c>
      <c r="B66" s="169">
        <f>'将来負担比率（分子）の構造'!I$41</f>
        <v>7949</v>
      </c>
      <c r="C66" s="169"/>
      <c r="D66" s="169"/>
      <c r="E66" s="169">
        <f>'将来負担比率（分子）の構造'!J$41</f>
        <v>7726</v>
      </c>
      <c r="F66" s="169"/>
      <c r="G66" s="169"/>
      <c r="H66" s="169">
        <f>'将来負担比率（分子）の構造'!K$41</f>
        <v>7400</v>
      </c>
      <c r="I66" s="169"/>
      <c r="J66" s="169"/>
      <c r="K66" s="169">
        <f>'将来負担比率（分子）の構造'!L$41</f>
        <v>7227</v>
      </c>
      <c r="L66" s="169"/>
      <c r="M66" s="169"/>
      <c r="N66" s="169">
        <f>'将来負担比率（分子）の構造'!M$41</f>
        <v>6887</v>
      </c>
      <c r="O66" s="169"/>
      <c r="P66" s="169"/>
    </row>
    <row r="67" spans="1:16" x14ac:dyDescent="0.15">
      <c r="A67" s="169" t="s">
        <v>77</v>
      </c>
      <c r="B67" s="169" t="e">
        <f>NA()</f>
        <v>#N/A</v>
      </c>
      <c r="C67" s="169">
        <f>IF(ISNUMBER('将来負担比率（分子）の構造'!I$53), IF('将来負担比率（分子）の構造'!I$53 &lt; 0, 0, '将来負担比率（分子）の構造'!I$53), NA())</f>
        <v>2331</v>
      </c>
      <c r="D67" s="169" t="e">
        <f>NA()</f>
        <v>#N/A</v>
      </c>
      <c r="E67" s="169" t="e">
        <f>NA()</f>
        <v>#N/A</v>
      </c>
      <c r="F67" s="169">
        <f>IF(ISNUMBER('将来負担比率（分子）の構造'!J$53), IF('将来負担比率（分子）の構造'!J$53 &lt; 0, 0, '将来負担比率（分子）の構造'!J$53), NA())</f>
        <v>2687</v>
      </c>
      <c r="G67" s="169" t="e">
        <f>NA()</f>
        <v>#N/A</v>
      </c>
      <c r="H67" s="169" t="e">
        <f>NA()</f>
        <v>#N/A</v>
      </c>
      <c r="I67" s="169">
        <f>IF(ISNUMBER('将来負担比率（分子）の構造'!K$53), IF('将来負担比率（分子）の構造'!K$53 &lt; 0, 0, '将来負担比率（分子）の構造'!K$53), NA())</f>
        <v>2063</v>
      </c>
      <c r="J67" s="169" t="e">
        <f>NA()</f>
        <v>#N/A</v>
      </c>
      <c r="K67" s="169" t="e">
        <f>NA()</f>
        <v>#N/A</v>
      </c>
      <c r="L67" s="169">
        <f>IF(ISNUMBER('将来負担比率（分子）の構造'!L$53), IF('将来負担比率（分子）の構造'!L$53 &lt; 0, 0, '将来負担比率（分子）の構造'!L$53), NA())</f>
        <v>443</v>
      </c>
      <c r="M67" s="169" t="e">
        <f>NA()</f>
        <v>#N/A</v>
      </c>
      <c r="N67" s="169" t="e">
        <f>NA()</f>
        <v>#N/A</v>
      </c>
      <c r="O67" s="169">
        <f>IF(ISNUMBER('将来負担比率（分子）の構造'!M$53), IF('将来負担比率（分子）の構造'!M$53 &lt; 0, 0, '将来負担比率（分子）の構造'!M$53), NA())</f>
        <v>0</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919</v>
      </c>
      <c r="C72" s="173">
        <f>基金残高に係る経年分析!G55</f>
        <v>1632</v>
      </c>
      <c r="D72" s="173">
        <f>基金残高に係る経年分析!H55</f>
        <v>2029</v>
      </c>
    </row>
    <row r="73" spans="1:16" x14ac:dyDescent="0.15">
      <c r="A73" s="172" t="s">
        <v>80</v>
      </c>
      <c r="B73" s="173">
        <f>基金残高に係る経年分析!F56</f>
        <v>8</v>
      </c>
      <c r="C73" s="173">
        <f>基金残高に係る経年分析!G56</f>
        <v>8</v>
      </c>
      <c r="D73" s="173">
        <f>基金残高に係る経年分析!H56</f>
        <v>8</v>
      </c>
    </row>
    <row r="74" spans="1:16" x14ac:dyDescent="0.15">
      <c r="A74" s="172" t="s">
        <v>81</v>
      </c>
      <c r="B74" s="173">
        <f>基金残高に係る経年分析!F57</f>
        <v>1693</v>
      </c>
      <c r="C74" s="173">
        <f>基金残高に係る経年分析!G57</f>
        <v>1818</v>
      </c>
      <c r="D74" s="173">
        <f>基金残高に係る経年分析!H57</f>
        <v>1909</v>
      </c>
    </row>
  </sheetData>
  <sheetProtection algorithmName="SHA-512" hashValue="8jJQcMOD0SfzgMnTBuvLtJumfkHJUK2UuYccGjEgCDXP3S9E/hD5zfGFCHW5huE5lrvCxzVOU6UZvlDdJGUt9g==" saltValue="+mqplQuiqXzbz88Vcvq2w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election activeCell="I59" sqref="I59"/>
    </sheetView>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220</v>
      </c>
      <c r="DI1" s="590"/>
      <c r="DJ1" s="590"/>
      <c r="DK1" s="590"/>
      <c r="DL1" s="590"/>
      <c r="DM1" s="590"/>
      <c r="DN1" s="591"/>
      <c r="DO1" s="208"/>
      <c r="DP1" s="589" t="s">
        <v>221</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x14ac:dyDescent="0.15">
      <c r="B2" s="209" t="s">
        <v>222</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592" t="s">
        <v>223</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224</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225</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x14ac:dyDescent="0.15">
      <c r="B4" s="592" t="s">
        <v>1</v>
      </c>
      <c r="C4" s="593"/>
      <c r="D4" s="593"/>
      <c r="E4" s="593"/>
      <c r="F4" s="593"/>
      <c r="G4" s="593"/>
      <c r="H4" s="593"/>
      <c r="I4" s="593"/>
      <c r="J4" s="593"/>
      <c r="K4" s="593"/>
      <c r="L4" s="593"/>
      <c r="M4" s="593"/>
      <c r="N4" s="593"/>
      <c r="O4" s="593"/>
      <c r="P4" s="593"/>
      <c r="Q4" s="594"/>
      <c r="R4" s="592" t="s">
        <v>226</v>
      </c>
      <c r="S4" s="593"/>
      <c r="T4" s="593"/>
      <c r="U4" s="593"/>
      <c r="V4" s="593"/>
      <c r="W4" s="593"/>
      <c r="X4" s="593"/>
      <c r="Y4" s="594"/>
      <c r="Z4" s="592" t="s">
        <v>227</v>
      </c>
      <c r="AA4" s="593"/>
      <c r="AB4" s="593"/>
      <c r="AC4" s="594"/>
      <c r="AD4" s="592" t="s">
        <v>228</v>
      </c>
      <c r="AE4" s="593"/>
      <c r="AF4" s="593"/>
      <c r="AG4" s="593"/>
      <c r="AH4" s="593"/>
      <c r="AI4" s="593"/>
      <c r="AJ4" s="593"/>
      <c r="AK4" s="594"/>
      <c r="AL4" s="592" t="s">
        <v>227</v>
      </c>
      <c r="AM4" s="593"/>
      <c r="AN4" s="593"/>
      <c r="AO4" s="594"/>
      <c r="AP4" s="595" t="s">
        <v>229</v>
      </c>
      <c r="AQ4" s="595"/>
      <c r="AR4" s="595"/>
      <c r="AS4" s="595"/>
      <c r="AT4" s="595"/>
      <c r="AU4" s="595"/>
      <c r="AV4" s="595"/>
      <c r="AW4" s="595"/>
      <c r="AX4" s="595"/>
      <c r="AY4" s="595"/>
      <c r="AZ4" s="595"/>
      <c r="BA4" s="595"/>
      <c r="BB4" s="595"/>
      <c r="BC4" s="595"/>
      <c r="BD4" s="595"/>
      <c r="BE4" s="595"/>
      <c r="BF4" s="595"/>
      <c r="BG4" s="595" t="s">
        <v>230</v>
      </c>
      <c r="BH4" s="595"/>
      <c r="BI4" s="595"/>
      <c r="BJ4" s="595"/>
      <c r="BK4" s="595"/>
      <c r="BL4" s="595"/>
      <c r="BM4" s="595"/>
      <c r="BN4" s="595"/>
      <c r="BO4" s="595" t="s">
        <v>227</v>
      </c>
      <c r="BP4" s="595"/>
      <c r="BQ4" s="595"/>
      <c r="BR4" s="595"/>
      <c r="BS4" s="595" t="s">
        <v>231</v>
      </c>
      <c r="BT4" s="595"/>
      <c r="BU4" s="595"/>
      <c r="BV4" s="595"/>
      <c r="BW4" s="595"/>
      <c r="BX4" s="595"/>
      <c r="BY4" s="595"/>
      <c r="BZ4" s="595"/>
      <c r="CA4" s="595"/>
      <c r="CB4" s="595"/>
      <c r="CD4" s="592" t="s">
        <v>232</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x14ac:dyDescent="0.15">
      <c r="B5" s="596" t="s">
        <v>233</v>
      </c>
      <c r="C5" s="597"/>
      <c r="D5" s="597"/>
      <c r="E5" s="597"/>
      <c r="F5" s="597"/>
      <c r="G5" s="597"/>
      <c r="H5" s="597"/>
      <c r="I5" s="597"/>
      <c r="J5" s="597"/>
      <c r="K5" s="597"/>
      <c r="L5" s="597"/>
      <c r="M5" s="597"/>
      <c r="N5" s="597"/>
      <c r="O5" s="597"/>
      <c r="P5" s="597"/>
      <c r="Q5" s="598"/>
      <c r="R5" s="599">
        <v>1515797</v>
      </c>
      <c r="S5" s="600"/>
      <c r="T5" s="600"/>
      <c r="U5" s="600"/>
      <c r="V5" s="600"/>
      <c r="W5" s="600"/>
      <c r="X5" s="600"/>
      <c r="Y5" s="601"/>
      <c r="Z5" s="602">
        <v>20.9</v>
      </c>
      <c r="AA5" s="602"/>
      <c r="AB5" s="602"/>
      <c r="AC5" s="602"/>
      <c r="AD5" s="603">
        <v>1515797</v>
      </c>
      <c r="AE5" s="603"/>
      <c r="AF5" s="603"/>
      <c r="AG5" s="603"/>
      <c r="AH5" s="603"/>
      <c r="AI5" s="603"/>
      <c r="AJ5" s="603"/>
      <c r="AK5" s="603"/>
      <c r="AL5" s="604">
        <v>36.200000000000003</v>
      </c>
      <c r="AM5" s="605"/>
      <c r="AN5" s="605"/>
      <c r="AO5" s="606"/>
      <c r="AP5" s="596" t="s">
        <v>234</v>
      </c>
      <c r="AQ5" s="597"/>
      <c r="AR5" s="597"/>
      <c r="AS5" s="597"/>
      <c r="AT5" s="597"/>
      <c r="AU5" s="597"/>
      <c r="AV5" s="597"/>
      <c r="AW5" s="597"/>
      <c r="AX5" s="597"/>
      <c r="AY5" s="597"/>
      <c r="AZ5" s="597"/>
      <c r="BA5" s="597"/>
      <c r="BB5" s="597"/>
      <c r="BC5" s="597"/>
      <c r="BD5" s="597"/>
      <c r="BE5" s="597"/>
      <c r="BF5" s="598"/>
      <c r="BG5" s="610">
        <v>1515797</v>
      </c>
      <c r="BH5" s="611"/>
      <c r="BI5" s="611"/>
      <c r="BJ5" s="611"/>
      <c r="BK5" s="611"/>
      <c r="BL5" s="611"/>
      <c r="BM5" s="611"/>
      <c r="BN5" s="612"/>
      <c r="BO5" s="613">
        <v>100</v>
      </c>
      <c r="BP5" s="613"/>
      <c r="BQ5" s="613"/>
      <c r="BR5" s="613"/>
      <c r="BS5" s="614" t="s">
        <v>140</v>
      </c>
      <c r="BT5" s="614"/>
      <c r="BU5" s="614"/>
      <c r="BV5" s="614"/>
      <c r="BW5" s="614"/>
      <c r="BX5" s="614"/>
      <c r="BY5" s="614"/>
      <c r="BZ5" s="614"/>
      <c r="CA5" s="614"/>
      <c r="CB5" s="618"/>
      <c r="CD5" s="592" t="s">
        <v>229</v>
      </c>
      <c r="CE5" s="593"/>
      <c r="CF5" s="593"/>
      <c r="CG5" s="593"/>
      <c r="CH5" s="593"/>
      <c r="CI5" s="593"/>
      <c r="CJ5" s="593"/>
      <c r="CK5" s="593"/>
      <c r="CL5" s="593"/>
      <c r="CM5" s="593"/>
      <c r="CN5" s="593"/>
      <c r="CO5" s="593"/>
      <c r="CP5" s="593"/>
      <c r="CQ5" s="594"/>
      <c r="CR5" s="592" t="s">
        <v>235</v>
      </c>
      <c r="CS5" s="593"/>
      <c r="CT5" s="593"/>
      <c r="CU5" s="593"/>
      <c r="CV5" s="593"/>
      <c r="CW5" s="593"/>
      <c r="CX5" s="593"/>
      <c r="CY5" s="594"/>
      <c r="CZ5" s="592" t="s">
        <v>227</v>
      </c>
      <c r="DA5" s="593"/>
      <c r="DB5" s="593"/>
      <c r="DC5" s="594"/>
      <c r="DD5" s="592" t="s">
        <v>236</v>
      </c>
      <c r="DE5" s="593"/>
      <c r="DF5" s="593"/>
      <c r="DG5" s="593"/>
      <c r="DH5" s="593"/>
      <c r="DI5" s="593"/>
      <c r="DJ5" s="593"/>
      <c r="DK5" s="593"/>
      <c r="DL5" s="593"/>
      <c r="DM5" s="593"/>
      <c r="DN5" s="593"/>
      <c r="DO5" s="593"/>
      <c r="DP5" s="594"/>
      <c r="DQ5" s="592" t="s">
        <v>237</v>
      </c>
      <c r="DR5" s="593"/>
      <c r="DS5" s="593"/>
      <c r="DT5" s="593"/>
      <c r="DU5" s="593"/>
      <c r="DV5" s="593"/>
      <c r="DW5" s="593"/>
      <c r="DX5" s="593"/>
      <c r="DY5" s="593"/>
      <c r="DZ5" s="593"/>
      <c r="EA5" s="593"/>
      <c r="EB5" s="593"/>
      <c r="EC5" s="594"/>
    </row>
    <row r="6" spans="2:143" ht="11.25" customHeight="1" x14ac:dyDescent="0.15">
      <c r="B6" s="607" t="s">
        <v>238</v>
      </c>
      <c r="C6" s="608"/>
      <c r="D6" s="608"/>
      <c r="E6" s="608"/>
      <c r="F6" s="608"/>
      <c r="G6" s="608"/>
      <c r="H6" s="608"/>
      <c r="I6" s="608"/>
      <c r="J6" s="608"/>
      <c r="K6" s="608"/>
      <c r="L6" s="608"/>
      <c r="M6" s="608"/>
      <c r="N6" s="608"/>
      <c r="O6" s="608"/>
      <c r="P6" s="608"/>
      <c r="Q6" s="609"/>
      <c r="R6" s="610">
        <v>72146</v>
      </c>
      <c r="S6" s="611"/>
      <c r="T6" s="611"/>
      <c r="U6" s="611"/>
      <c r="V6" s="611"/>
      <c r="W6" s="611"/>
      <c r="X6" s="611"/>
      <c r="Y6" s="612"/>
      <c r="Z6" s="613">
        <v>1</v>
      </c>
      <c r="AA6" s="613"/>
      <c r="AB6" s="613"/>
      <c r="AC6" s="613"/>
      <c r="AD6" s="614">
        <v>72146</v>
      </c>
      <c r="AE6" s="614"/>
      <c r="AF6" s="614"/>
      <c r="AG6" s="614"/>
      <c r="AH6" s="614"/>
      <c r="AI6" s="614"/>
      <c r="AJ6" s="614"/>
      <c r="AK6" s="614"/>
      <c r="AL6" s="615">
        <v>1.7</v>
      </c>
      <c r="AM6" s="616"/>
      <c r="AN6" s="616"/>
      <c r="AO6" s="617"/>
      <c r="AP6" s="607" t="s">
        <v>239</v>
      </c>
      <c r="AQ6" s="608"/>
      <c r="AR6" s="608"/>
      <c r="AS6" s="608"/>
      <c r="AT6" s="608"/>
      <c r="AU6" s="608"/>
      <c r="AV6" s="608"/>
      <c r="AW6" s="608"/>
      <c r="AX6" s="608"/>
      <c r="AY6" s="608"/>
      <c r="AZ6" s="608"/>
      <c r="BA6" s="608"/>
      <c r="BB6" s="608"/>
      <c r="BC6" s="608"/>
      <c r="BD6" s="608"/>
      <c r="BE6" s="608"/>
      <c r="BF6" s="609"/>
      <c r="BG6" s="610">
        <v>1515797</v>
      </c>
      <c r="BH6" s="611"/>
      <c r="BI6" s="611"/>
      <c r="BJ6" s="611"/>
      <c r="BK6" s="611"/>
      <c r="BL6" s="611"/>
      <c r="BM6" s="611"/>
      <c r="BN6" s="612"/>
      <c r="BO6" s="613">
        <v>100</v>
      </c>
      <c r="BP6" s="613"/>
      <c r="BQ6" s="613"/>
      <c r="BR6" s="613"/>
      <c r="BS6" s="614" t="s">
        <v>177</v>
      </c>
      <c r="BT6" s="614"/>
      <c r="BU6" s="614"/>
      <c r="BV6" s="614"/>
      <c r="BW6" s="614"/>
      <c r="BX6" s="614"/>
      <c r="BY6" s="614"/>
      <c r="BZ6" s="614"/>
      <c r="CA6" s="614"/>
      <c r="CB6" s="618"/>
      <c r="CD6" s="596" t="s">
        <v>240</v>
      </c>
      <c r="CE6" s="597"/>
      <c r="CF6" s="597"/>
      <c r="CG6" s="597"/>
      <c r="CH6" s="597"/>
      <c r="CI6" s="597"/>
      <c r="CJ6" s="597"/>
      <c r="CK6" s="597"/>
      <c r="CL6" s="597"/>
      <c r="CM6" s="597"/>
      <c r="CN6" s="597"/>
      <c r="CO6" s="597"/>
      <c r="CP6" s="597"/>
      <c r="CQ6" s="598"/>
      <c r="CR6" s="610">
        <v>85068</v>
      </c>
      <c r="CS6" s="611"/>
      <c r="CT6" s="611"/>
      <c r="CU6" s="611"/>
      <c r="CV6" s="611"/>
      <c r="CW6" s="611"/>
      <c r="CX6" s="611"/>
      <c r="CY6" s="612"/>
      <c r="CZ6" s="604">
        <v>1.2</v>
      </c>
      <c r="DA6" s="605"/>
      <c r="DB6" s="605"/>
      <c r="DC6" s="621"/>
      <c r="DD6" s="619" t="s">
        <v>140</v>
      </c>
      <c r="DE6" s="611"/>
      <c r="DF6" s="611"/>
      <c r="DG6" s="611"/>
      <c r="DH6" s="611"/>
      <c r="DI6" s="611"/>
      <c r="DJ6" s="611"/>
      <c r="DK6" s="611"/>
      <c r="DL6" s="611"/>
      <c r="DM6" s="611"/>
      <c r="DN6" s="611"/>
      <c r="DO6" s="611"/>
      <c r="DP6" s="612"/>
      <c r="DQ6" s="619">
        <v>85068</v>
      </c>
      <c r="DR6" s="611"/>
      <c r="DS6" s="611"/>
      <c r="DT6" s="611"/>
      <c r="DU6" s="611"/>
      <c r="DV6" s="611"/>
      <c r="DW6" s="611"/>
      <c r="DX6" s="611"/>
      <c r="DY6" s="611"/>
      <c r="DZ6" s="611"/>
      <c r="EA6" s="611"/>
      <c r="EB6" s="611"/>
      <c r="EC6" s="620"/>
    </row>
    <row r="7" spans="2:143" ht="11.25" customHeight="1" x14ac:dyDescent="0.15">
      <c r="B7" s="607" t="s">
        <v>241</v>
      </c>
      <c r="C7" s="608"/>
      <c r="D7" s="608"/>
      <c r="E7" s="608"/>
      <c r="F7" s="608"/>
      <c r="G7" s="608"/>
      <c r="H7" s="608"/>
      <c r="I7" s="608"/>
      <c r="J7" s="608"/>
      <c r="K7" s="608"/>
      <c r="L7" s="608"/>
      <c r="M7" s="608"/>
      <c r="N7" s="608"/>
      <c r="O7" s="608"/>
      <c r="P7" s="608"/>
      <c r="Q7" s="609"/>
      <c r="R7" s="610">
        <v>966</v>
      </c>
      <c r="S7" s="611"/>
      <c r="T7" s="611"/>
      <c r="U7" s="611"/>
      <c r="V7" s="611"/>
      <c r="W7" s="611"/>
      <c r="X7" s="611"/>
      <c r="Y7" s="612"/>
      <c r="Z7" s="613">
        <v>0</v>
      </c>
      <c r="AA7" s="613"/>
      <c r="AB7" s="613"/>
      <c r="AC7" s="613"/>
      <c r="AD7" s="614">
        <v>966</v>
      </c>
      <c r="AE7" s="614"/>
      <c r="AF7" s="614"/>
      <c r="AG7" s="614"/>
      <c r="AH7" s="614"/>
      <c r="AI7" s="614"/>
      <c r="AJ7" s="614"/>
      <c r="AK7" s="614"/>
      <c r="AL7" s="615">
        <v>0</v>
      </c>
      <c r="AM7" s="616"/>
      <c r="AN7" s="616"/>
      <c r="AO7" s="617"/>
      <c r="AP7" s="607" t="s">
        <v>242</v>
      </c>
      <c r="AQ7" s="608"/>
      <c r="AR7" s="608"/>
      <c r="AS7" s="608"/>
      <c r="AT7" s="608"/>
      <c r="AU7" s="608"/>
      <c r="AV7" s="608"/>
      <c r="AW7" s="608"/>
      <c r="AX7" s="608"/>
      <c r="AY7" s="608"/>
      <c r="AZ7" s="608"/>
      <c r="BA7" s="608"/>
      <c r="BB7" s="608"/>
      <c r="BC7" s="608"/>
      <c r="BD7" s="608"/>
      <c r="BE7" s="608"/>
      <c r="BF7" s="609"/>
      <c r="BG7" s="610">
        <v>692398</v>
      </c>
      <c r="BH7" s="611"/>
      <c r="BI7" s="611"/>
      <c r="BJ7" s="611"/>
      <c r="BK7" s="611"/>
      <c r="BL7" s="611"/>
      <c r="BM7" s="611"/>
      <c r="BN7" s="612"/>
      <c r="BO7" s="613">
        <v>45.7</v>
      </c>
      <c r="BP7" s="613"/>
      <c r="BQ7" s="613"/>
      <c r="BR7" s="613"/>
      <c r="BS7" s="614" t="s">
        <v>140</v>
      </c>
      <c r="BT7" s="614"/>
      <c r="BU7" s="614"/>
      <c r="BV7" s="614"/>
      <c r="BW7" s="614"/>
      <c r="BX7" s="614"/>
      <c r="BY7" s="614"/>
      <c r="BZ7" s="614"/>
      <c r="CA7" s="614"/>
      <c r="CB7" s="618"/>
      <c r="CD7" s="607" t="s">
        <v>243</v>
      </c>
      <c r="CE7" s="608"/>
      <c r="CF7" s="608"/>
      <c r="CG7" s="608"/>
      <c r="CH7" s="608"/>
      <c r="CI7" s="608"/>
      <c r="CJ7" s="608"/>
      <c r="CK7" s="608"/>
      <c r="CL7" s="608"/>
      <c r="CM7" s="608"/>
      <c r="CN7" s="608"/>
      <c r="CO7" s="608"/>
      <c r="CP7" s="608"/>
      <c r="CQ7" s="609"/>
      <c r="CR7" s="610">
        <v>1318171</v>
      </c>
      <c r="CS7" s="611"/>
      <c r="CT7" s="611"/>
      <c r="CU7" s="611"/>
      <c r="CV7" s="611"/>
      <c r="CW7" s="611"/>
      <c r="CX7" s="611"/>
      <c r="CY7" s="612"/>
      <c r="CZ7" s="613">
        <v>19.3</v>
      </c>
      <c r="DA7" s="613"/>
      <c r="DB7" s="613"/>
      <c r="DC7" s="613"/>
      <c r="DD7" s="619">
        <v>2083</v>
      </c>
      <c r="DE7" s="611"/>
      <c r="DF7" s="611"/>
      <c r="DG7" s="611"/>
      <c r="DH7" s="611"/>
      <c r="DI7" s="611"/>
      <c r="DJ7" s="611"/>
      <c r="DK7" s="611"/>
      <c r="DL7" s="611"/>
      <c r="DM7" s="611"/>
      <c r="DN7" s="611"/>
      <c r="DO7" s="611"/>
      <c r="DP7" s="612"/>
      <c r="DQ7" s="619">
        <v>1086007</v>
      </c>
      <c r="DR7" s="611"/>
      <c r="DS7" s="611"/>
      <c r="DT7" s="611"/>
      <c r="DU7" s="611"/>
      <c r="DV7" s="611"/>
      <c r="DW7" s="611"/>
      <c r="DX7" s="611"/>
      <c r="DY7" s="611"/>
      <c r="DZ7" s="611"/>
      <c r="EA7" s="611"/>
      <c r="EB7" s="611"/>
      <c r="EC7" s="620"/>
    </row>
    <row r="8" spans="2:143" ht="11.25" customHeight="1" x14ac:dyDescent="0.15">
      <c r="B8" s="607" t="s">
        <v>244</v>
      </c>
      <c r="C8" s="608"/>
      <c r="D8" s="608"/>
      <c r="E8" s="608"/>
      <c r="F8" s="608"/>
      <c r="G8" s="608"/>
      <c r="H8" s="608"/>
      <c r="I8" s="608"/>
      <c r="J8" s="608"/>
      <c r="K8" s="608"/>
      <c r="L8" s="608"/>
      <c r="M8" s="608"/>
      <c r="N8" s="608"/>
      <c r="O8" s="608"/>
      <c r="P8" s="608"/>
      <c r="Q8" s="609"/>
      <c r="R8" s="610">
        <v>9755</v>
      </c>
      <c r="S8" s="611"/>
      <c r="T8" s="611"/>
      <c r="U8" s="611"/>
      <c r="V8" s="611"/>
      <c r="W8" s="611"/>
      <c r="X8" s="611"/>
      <c r="Y8" s="612"/>
      <c r="Z8" s="613">
        <v>0.1</v>
      </c>
      <c r="AA8" s="613"/>
      <c r="AB8" s="613"/>
      <c r="AC8" s="613"/>
      <c r="AD8" s="614">
        <v>9755</v>
      </c>
      <c r="AE8" s="614"/>
      <c r="AF8" s="614"/>
      <c r="AG8" s="614"/>
      <c r="AH8" s="614"/>
      <c r="AI8" s="614"/>
      <c r="AJ8" s="614"/>
      <c r="AK8" s="614"/>
      <c r="AL8" s="615">
        <v>0.2</v>
      </c>
      <c r="AM8" s="616"/>
      <c r="AN8" s="616"/>
      <c r="AO8" s="617"/>
      <c r="AP8" s="607" t="s">
        <v>245</v>
      </c>
      <c r="AQ8" s="608"/>
      <c r="AR8" s="608"/>
      <c r="AS8" s="608"/>
      <c r="AT8" s="608"/>
      <c r="AU8" s="608"/>
      <c r="AV8" s="608"/>
      <c r="AW8" s="608"/>
      <c r="AX8" s="608"/>
      <c r="AY8" s="608"/>
      <c r="AZ8" s="608"/>
      <c r="BA8" s="608"/>
      <c r="BB8" s="608"/>
      <c r="BC8" s="608"/>
      <c r="BD8" s="608"/>
      <c r="BE8" s="608"/>
      <c r="BF8" s="609"/>
      <c r="BG8" s="610">
        <v>25639</v>
      </c>
      <c r="BH8" s="611"/>
      <c r="BI8" s="611"/>
      <c r="BJ8" s="611"/>
      <c r="BK8" s="611"/>
      <c r="BL8" s="611"/>
      <c r="BM8" s="611"/>
      <c r="BN8" s="612"/>
      <c r="BO8" s="613">
        <v>1.7</v>
      </c>
      <c r="BP8" s="613"/>
      <c r="BQ8" s="613"/>
      <c r="BR8" s="613"/>
      <c r="BS8" s="614" t="s">
        <v>177</v>
      </c>
      <c r="BT8" s="614"/>
      <c r="BU8" s="614"/>
      <c r="BV8" s="614"/>
      <c r="BW8" s="614"/>
      <c r="BX8" s="614"/>
      <c r="BY8" s="614"/>
      <c r="BZ8" s="614"/>
      <c r="CA8" s="614"/>
      <c r="CB8" s="618"/>
      <c r="CD8" s="607" t="s">
        <v>246</v>
      </c>
      <c r="CE8" s="608"/>
      <c r="CF8" s="608"/>
      <c r="CG8" s="608"/>
      <c r="CH8" s="608"/>
      <c r="CI8" s="608"/>
      <c r="CJ8" s="608"/>
      <c r="CK8" s="608"/>
      <c r="CL8" s="608"/>
      <c r="CM8" s="608"/>
      <c r="CN8" s="608"/>
      <c r="CO8" s="608"/>
      <c r="CP8" s="608"/>
      <c r="CQ8" s="609"/>
      <c r="CR8" s="610">
        <v>2019172</v>
      </c>
      <c r="CS8" s="611"/>
      <c r="CT8" s="611"/>
      <c r="CU8" s="611"/>
      <c r="CV8" s="611"/>
      <c r="CW8" s="611"/>
      <c r="CX8" s="611"/>
      <c r="CY8" s="612"/>
      <c r="CZ8" s="613">
        <v>29.6</v>
      </c>
      <c r="DA8" s="613"/>
      <c r="DB8" s="613"/>
      <c r="DC8" s="613"/>
      <c r="DD8" s="619">
        <v>24569</v>
      </c>
      <c r="DE8" s="611"/>
      <c r="DF8" s="611"/>
      <c r="DG8" s="611"/>
      <c r="DH8" s="611"/>
      <c r="DI8" s="611"/>
      <c r="DJ8" s="611"/>
      <c r="DK8" s="611"/>
      <c r="DL8" s="611"/>
      <c r="DM8" s="611"/>
      <c r="DN8" s="611"/>
      <c r="DO8" s="611"/>
      <c r="DP8" s="612"/>
      <c r="DQ8" s="619">
        <v>1135623</v>
      </c>
      <c r="DR8" s="611"/>
      <c r="DS8" s="611"/>
      <c r="DT8" s="611"/>
      <c r="DU8" s="611"/>
      <c r="DV8" s="611"/>
      <c r="DW8" s="611"/>
      <c r="DX8" s="611"/>
      <c r="DY8" s="611"/>
      <c r="DZ8" s="611"/>
      <c r="EA8" s="611"/>
      <c r="EB8" s="611"/>
      <c r="EC8" s="620"/>
    </row>
    <row r="9" spans="2:143" ht="11.25" customHeight="1" x14ac:dyDescent="0.15">
      <c r="B9" s="607" t="s">
        <v>247</v>
      </c>
      <c r="C9" s="608"/>
      <c r="D9" s="608"/>
      <c r="E9" s="608"/>
      <c r="F9" s="608"/>
      <c r="G9" s="608"/>
      <c r="H9" s="608"/>
      <c r="I9" s="608"/>
      <c r="J9" s="608"/>
      <c r="K9" s="608"/>
      <c r="L9" s="608"/>
      <c r="M9" s="608"/>
      <c r="N9" s="608"/>
      <c r="O9" s="608"/>
      <c r="P9" s="608"/>
      <c r="Q9" s="609"/>
      <c r="R9" s="610">
        <v>7765</v>
      </c>
      <c r="S9" s="611"/>
      <c r="T9" s="611"/>
      <c r="U9" s="611"/>
      <c r="V9" s="611"/>
      <c r="W9" s="611"/>
      <c r="X9" s="611"/>
      <c r="Y9" s="612"/>
      <c r="Z9" s="613">
        <v>0.1</v>
      </c>
      <c r="AA9" s="613"/>
      <c r="AB9" s="613"/>
      <c r="AC9" s="613"/>
      <c r="AD9" s="614">
        <v>7765</v>
      </c>
      <c r="AE9" s="614"/>
      <c r="AF9" s="614"/>
      <c r="AG9" s="614"/>
      <c r="AH9" s="614"/>
      <c r="AI9" s="614"/>
      <c r="AJ9" s="614"/>
      <c r="AK9" s="614"/>
      <c r="AL9" s="615">
        <v>0.2</v>
      </c>
      <c r="AM9" s="616"/>
      <c r="AN9" s="616"/>
      <c r="AO9" s="617"/>
      <c r="AP9" s="607" t="s">
        <v>248</v>
      </c>
      <c r="AQ9" s="608"/>
      <c r="AR9" s="608"/>
      <c r="AS9" s="608"/>
      <c r="AT9" s="608"/>
      <c r="AU9" s="608"/>
      <c r="AV9" s="608"/>
      <c r="AW9" s="608"/>
      <c r="AX9" s="608"/>
      <c r="AY9" s="608"/>
      <c r="AZ9" s="608"/>
      <c r="BA9" s="608"/>
      <c r="BB9" s="608"/>
      <c r="BC9" s="608"/>
      <c r="BD9" s="608"/>
      <c r="BE9" s="608"/>
      <c r="BF9" s="609"/>
      <c r="BG9" s="610">
        <v>607518</v>
      </c>
      <c r="BH9" s="611"/>
      <c r="BI9" s="611"/>
      <c r="BJ9" s="611"/>
      <c r="BK9" s="611"/>
      <c r="BL9" s="611"/>
      <c r="BM9" s="611"/>
      <c r="BN9" s="612"/>
      <c r="BO9" s="613">
        <v>40.1</v>
      </c>
      <c r="BP9" s="613"/>
      <c r="BQ9" s="613"/>
      <c r="BR9" s="613"/>
      <c r="BS9" s="614" t="s">
        <v>140</v>
      </c>
      <c r="BT9" s="614"/>
      <c r="BU9" s="614"/>
      <c r="BV9" s="614"/>
      <c r="BW9" s="614"/>
      <c r="BX9" s="614"/>
      <c r="BY9" s="614"/>
      <c r="BZ9" s="614"/>
      <c r="CA9" s="614"/>
      <c r="CB9" s="618"/>
      <c r="CD9" s="607" t="s">
        <v>249</v>
      </c>
      <c r="CE9" s="608"/>
      <c r="CF9" s="608"/>
      <c r="CG9" s="608"/>
      <c r="CH9" s="608"/>
      <c r="CI9" s="608"/>
      <c r="CJ9" s="608"/>
      <c r="CK9" s="608"/>
      <c r="CL9" s="608"/>
      <c r="CM9" s="608"/>
      <c r="CN9" s="608"/>
      <c r="CO9" s="608"/>
      <c r="CP9" s="608"/>
      <c r="CQ9" s="609"/>
      <c r="CR9" s="610">
        <v>826647</v>
      </c>
      <c r="CS9" s="611"/>
      <c r="CT9" s="611"/>
      <c r="CU9" s="611"/>
      <c r="CV9" s="611"/>
      <c r="CW9" s="611"/>
      <c r="CX9" s="611"/>
      <c r="CY9" s="612"/>
      <c r="CZ9" s="613">
        <v>12.1</v>
      </c>
      <c r="DA9" s="613"/>
      <c r="DB9" s="613"/>
      <c r="DC9" s="613"/>
      <c r="DD9" s="619" t="s">
        <v>177</v>
      </c>
      <c r="DE9" s="611"/>
      <c r="DF9" s="611"/>
      <c r="DG9" s="611"/>
      <c r="DH9" s="611"/>
      <c r="DI9" s="611"/>
      <c r="DJ9" s="611"/>
      <c r="DK9" s="611"/>
      <c r="DL9" s="611"/>
      <c r="DM9" s="611"/>
      <c r="DN9" s="611"/>
      <c r="DO9" s="611"/>
      <c r="DP9" s="612"/>
      <c r="DQ9" s="619">
        <v>580610</v>
      </c>
      <c r="DR9" s="611"/>
      <c r="DS9" s="611"/>
      <c r="DT9" s="611"/>
      <c r="DU9" s="611"/>
      <c r="DV9" s="611"/>
      <c r="DW9" s="611"/>
      <c r="DX9" s="611"/>
      <c r="DY9" s="611"/>
      <c r="DZ9" s="611"/>
      <c r="EA9" s="611"/>
      <c r="EB9" s="611"/>
      <c r="EC9" s="620"/>
    </row>
    <row r="10" spans="2:143" ht="11.25" customHeight="1" x14ac:dyDescent="0.15">
      <c r="B10" s="607" t="s">
        <v>250</v>
      </c>
      <c r="C10" s="608"/>
      <c r="D10" s="608"/>
      <c r="E10" s="608"/>
      <c r="F10" s="608"/>
      <c r="G10" s="608"/>
      <c r="H10" s="608"/>
      <c r="I10" s="608"/>
      <c r="J10" s="608"/>
      <c r="K10" s="608"/>
      <c r="L10" s="608"/>
      <c r="M10" s="608"/>
      <c r="N10" s="608"/>
      <c r="O10" s="608"/>
      <c r="P10" s="608"/>
      <c r="Q10" s="609"/>
      <c r="R10" s="610" t="s">
        <v>140</v>
      </c>
      <c r="S10" s="611"/>
      <c r="T10" s="611"/>
      <c r="U10" s="611"/>
      <c r="V10" s="611"/>
      <c r="W10" s="611"/>
      <c r="X10" s="611"/>
      <c r="Y10" s="612"/>
      <c r="Z10" s="613" t="s">
        <v>177</v>
      </c>
      <c r="AA10" s="613"/>
      <c r="AB10" s="613"/>
      <c r="AC10" s="613"/>
      <c r="AD10" s="614" t="s">
        <v>140</v>
      </c>
      <c r="AE10" s="614"/>
      <c r="AF10" s="614"/>
      <c r="AG10" s="614"/>
      <c r="AH10" s="614"/>
      <c r="AI10" s="614"/>
      <c r="AJ10" s="614"/>
      <c r="AK10" s="614"/>
      <c r="AL10" s="615" t="s">
        <v>140</v>
      </c>
      <c r="AM10" s="616"/>
      <c r="AN10" s="616"/>
      <c r="AO10" s="617"/>
      <c r="AP10" s="607" t="s">
        <v>251</v>
      </c>
      <c r="AQ10" s="608"/>
      <c r="AR10" s="608"/>
      <c r="AS10" s="608"/>
      <c r="AT10" s="608"/>
      <c r="AU10" s="608"/>
      <c r="AV10" s="608"/>
      <c r="AW10" s="608"/>
      <c r="AX10" s="608"/>
      <c r="AY10" s="608"/>
      <c r="AZ10" s="608"/>
      <c r="BA10" s="608"/>
      <c r="BB10" s="608"/>
      <c r="BC10" s="608"/>
      <c r="BD10" s="608"/>
      <c r="BE10" s="608"/>
      <c r="BF10" s="609"/>
      <c r="BG10" s="610">
        <v>31904</v>
      </c>
      <c r="BH10" s="611"/>
      <c r="BI10" s="611"/>
      <c r="BJ10" s="611"/>
      <c r="BK10" s="611"/>
      <c r="BL10" s="611"/>
      <c r="BM10" s="611"/>
      <c r="BN10" s="612"/>
      <c r="BO10" s="613">
        <v>2.1</v>
      </c>
      <c r="BP10" s="613"/>
      <c r="BQ10" s="613"/>
      <c r="BR10" s="613"/>
      <c r="BS10" s="614" t="s">
        <v>252</v>
      </c>
      <c r="BT10" s="614"/>
      <c r="BU10" s="614"/>
      <c r="BV10" s="614"/>
      <c r="BW10" s="614"/>
      <c r="BX10" s="614"/>
      <c r="BY10" s="614"/>
      <c r="BZ10" s="614"/>
      <c r="CA10" s="614"/>
      <c r="CB10" s="618"/>
      <c r="CD10" s="607" t="s">
        <v>253</v>
      </c>
      <c r="CE10" s="608"/>
      <c r="CF10" s="608"/>
      <c r="CG10" s="608"/>
      <c r="CH10" s="608"/>
      <c r="CI10" s="608"/>
      <c r="CJ10" s="608"/>
      <c r="CK10" s="608"/>
      <c r="CL10" s="608"/>
      <c r="CM10" s="608"/>
      <c r="CN10" s="608"/>
      <c r="CO10" s="608"/>
      <c r="CP10" s="608"/>
      <c r="CQ10" s="609"/>
      <c r="CR10" s="610" t="s">
        <v>140</v>
      </c>
      <c r="CS10" s="611"/>
      <c r="CT10" s="611"/>
      <c r="CU10" s="611"/>
      <c r="CV10" s="611"/>
      <c r="CW10" s="611"/>
      <c r="CX10" s="611"/>
      <c r="CY10" s="612"/>
      <c r="CZ10" s="613" t="s">
        <v>140</v>
      </c>
      <c r="DA10" s="613"/>
      <c r="DB10" s="613"/>
      <c r="DC10" s="613"/>
      <c r="DD10" s="619" t="s">
        <v>252</v>
      </c>
      <c r="DE10" s="611"/>
      <c r="DF10" s="611"/>
      <c r="DG10" s="611"/>
      <c r="DH10" s="611"/>
      <c r="DI10" s="611"/>
      <c r="DJ10" s="611"/>
      <c r="DK10" s="611"/>
      <c r="DL10" s="611"/>
      <c r="DM10" s="611"/>
      <c r="DN10" s="611"/>
      <c r="DO10" s="611"/>
      <c r="DP10" s="612"/>
      <c r="DQ10" s="619" t="s">
        <v>252</v>
      </c>
      <c r="DR10" s="611"/>
      <c r="DS10" s="611"/>
      <c r="DT10" s="611"/>
      <c r="DU10" s="611"/>
      <c r="DV10" s="611"/>
      <c r="DW10" s="611"/>
      <c r="DX10" s="611"/>
      <c r="DY10" s="611"/>
      <c r="DZ10" s="611"/>
      <c r="EA10" s="611"/>
      <c r="EB10" s="611"/>
      <c r="EC10" s="620"/>
    </row>
    <row r="11" spans="2:143" ht="11.25" customHeight="1" x14ac:dyDescent="0.15">
      <c r="B11" s="607" t="s">
        <v>254</v>
      </c>
      <c r="C11" s="608"/>
      <c r="D11" s="608"/>
      <c r="E11" s="608"/>
      <c r="F11" s="608"/>
      <c r="G11" s="608"/>
      <c r="H11" s="608"/>
      <c r="I11" s="608"/>
      <c r="J11" s="608"/>
      <c r="K11" s="608"/>
      <c r="L11" s="608"/>
      <c r="M11" s="608"/>
      <c r="N11" s="608"/>
      <c r="O11" s="608"/>
      <c r="P11" s="608"/>
      <c r="Q11" s="609"/>
      <c r="R11" s="610">
        <v>354233</v>
      </c>
      <c r="S11" s="611"/>
      <c r="T11" s="611"/>
      <c r="U11" s="611"/>
      <c r="V11" s="611"/>
      <c r="W11" s="611"/>
      <c r="X11" s="611"/>
      <c r="Y11" s="612"/>
      <c r="Z11" s="615">
        <v>4.9000000000000004</v>
      </c>
      <c r="AA11" s="616"/>
      <c r="AB11" s="616"/>
      <c r="AC11" s="622"/>
      <c r="AD11" s="619">
        <v>354233</v>
      </c>
      <c r="AE11" s="611"/>
      <c r="AF11" s="611"/>
      <c r="AG11" s="611"/>
      <c r="AH11" s="611"/>
      <c r="AI11" s="611"/>
      <c r="AJ11" s="611"/>
      <c r="AK11" s="612"/>
      <c r="AL11" s="615">
        <v>8.5</v>
      </c>
      <c r="AM11" s="616"/>
      <c r="AN11" s="616"/>
      <c r="AO11" s="617"/>
      <c r="AP11" s="607" t="s">
        <v>255</v>
      </c>
      <c r="AQ11" s="608"/>
      <c r="AR11" s="608"/>
      <c r="AS11" s="608"/>
      <c r="AT11" s="608"/>
      <c r="AU11" s="608"/>
      <c r="AV11" s="608"/>
      <c r="AW11" s="608"/>
      <c r="AX11" s="608"/>
      <c r="AY11" s="608"/>
      <c r="AZ11" s="608"/>
      <c r="BA11" s="608"/>
      <c r="BB11" s="608"/>
      <c r="BC11" s="608"/>
      <c r="BD11" s="608"/>
      <c r="BE11" s="608"/>
      <c r="BF11" s="609"/>
      <c r="BG11" s="610">
        <v>27337</v>
      </c>
      <c r="BH11" s="611"/>
      <c r="BI11" s="611"/>
      <c r="BJ11" s="611"/>
      <c r="BK11" s="611"/>
      <c r="BL11" s="611"/>
      <c r="BM11" s="611"/>
      <c r="BN11" s="612"/>
      <c r="BO11" s="613">
        <v>1.8</v>
      </c>
      <c r="BP11" s="613"/>
      <c r="BQ11" s="613"/>
      <c r="BR11" s="613"/>
      <c r="BS11" s="614" t="s">
        <v>140</v>
      </c>
      <c r="BT11" s="614"/>
      <c r="BU11" s="614"/>
      <c r="BV11" s="614"/>
      <c r="BW11" s="614"/>
      <c r="BX11" s="614"/>
      <c r="BY11" s="614"/>
      <c r="BZ11" s="614"/>
      <c r="CA11" s="614"/>
      <c r="CB11" s="618"/>
      <c r="CD11" s="607" t="s">
        <v>256</v>
      </c>
      <c r="CE11" s="608"/>
      <c r="CF11" s="608"/>
      <c r="CG11" s="608"/>
      <c r="CH11" s="608"/>
      <c r="CI11" s="608"/>
      <c r="CJ11" s="608"/>
      <c r="CK11" s="608"/>
      <c r="CL11" s="608"/>
      <c r="CM11" s="608"/>
      <c r="CN11" s="608"/>
      <c r="CO11" s="608"/>
      <c r="CP11" s="608"/>
      <c r="CQ11" s="609"/>
      <c r="CR11" s="610">
        <v>174956</v>
      </c>
      <c r="CS11" s="611"/>
      <c r="CT11" s="611"/>
      <c r="CU11" s="611"/>
      <c r="CV11" s="611"/>
      <c r="CW11" s="611"/>
      <c r="CX11" s="611"/>
      <c r="CY11" s="612"/>
      <c r="CZ11" s="613">
        <v>2.6</v>
      </c>
      <c r="DA11" s="613"/>
      <c r="DB11" s="613"/>
      <c r="DC11" s="613"/>
      <c r="DD11" s="619">
        <v>21759</v>
      </c>
      <c r="DE11" s="611"/>
      <c r="DF11" s="611"/>
      <c r="DG11" s="611"/>
      <c r="DH11" s="611"/>
      <c r="DI11" s="611"/>
      <c r="DJ11" s="611"/>
      <c r="DK11" s="611"/>
      <c r="DL11" s="611"/>
      <c r="DM11" s="611"/>
      <c r="DN11" s="611"/>
      <c r="DO11" s="611"/>
      <c r="DP11" s="612"/>
      <c r="DQ11" s="619">
        <v>115530</v>
      </c>
      <c r="DR11" s="611"/>
      <c r="DS11" s="611"/>
      <c r="DT11" s="611"/>
      <c r="DU11" s="611"/>
      <c r="DV11" s="611"/>
      <c r="DW11" s="611"/>
      <c r="DX11" s="611"/>
      <c r="DY11" s="611"/>
      <c r="DZ11" s="611"/>
      <c r="EA11" s="611"/>
      <c r="EB11" s="611"/>
      <c r="EC11" s="620"/>
    </row>
    <row r="12" spans="2:143" ht="11.25" customHeight="1" x14ac:dyDescent="0.15">
      <c r="B12" s="607" t="s">
        <v>257</v>
      </c>
      <c r="C12" s="608"/>
      <c r="D12" s="608"/>
      <c r="E12" s="608"/>
      <c r="F12" s="608"/>
      <c r="G12" s="608"/>
      <c r="H12" s="608"/>
      <c r="I12" s="608"/>
      <c r="J12" s="608"/>
      <c r="K12" s="608"/>
      <c r="L12" s="608"/>
      <c r="M12" s="608"/>
      <c r="N12" s="608"/>
      <c r="O12" s="608"/>
      <c r="P12" s="608"/>
      <c r="Q12" s="609"/>
      <c r="R12" s="610" t="s">
        <v>140</v>
      </c>
      <c r="S12" s="611"/>
      <c r="T12" s="611"/>
      <c r="U12" s="611"/>
      <c r="V12" s="611"/>
      <c r="W12" s="611"/>
      <c r="X12" s="611"/>
      <c r="Y12" s="612"/>
      <c r="Z12" s="613" t="s">
        <v>140</v>
      </c>
      <c r="AA12" s="613"/>
      <c r="AB12" s="613"/>
      <c r="AC12" s="613"/>
      <c r="AD12" s="614" t="s">
        <v>177</v>
      </c>
      <c r="AE12" s="614"/>
      <c r="AF12" s="614"/>
      <c r="AG12" s="614"/>
      <c r="AH12" s="614"/>
      <c r="AI12" s="614"/>
      <c r="AJ12" s="614"/>
      <c r="AK12" s="614"/>
      <c r="AL12" s="615" t="s">
        <v>177</v>
      </c>
      <c r="AM12" s="616"/>
      <c r="AN12" s="616"/>
      <c r="AO12" s="617"/>
      <c r="AP12" s="607" t="s">
        <v>258</v>
      </c>
      <c r="AQ12" s="608"/>
      <c r="AR12" s="608"/>
      <c r="AS12" s="608"/>
      <c r="AT12" s="608"/>
      <c r="AU12" s="608"/>
      <c r="AV12" s="608"/>
      <c r="AW12" s="608"/>
      <c r="AX12" s="608"/>
      <c r="AY12" s="608"/>
      <c r="AZ12" s="608"/>
      <c r="BA12" s="608"/>
      <c r="BB12" s="608"/>
      <c r="BC12" s="608"/>
      <c r="BD12" s="608"/>
      <c r="BE12" s="608"/>
      <c r="BF12" s="609"/>
      <c r="BG12" s="610">
        <v>652028</v>
      </c>
      <c r="BH12" s="611"/>
      <c r="BI12" s="611"/>
      <c r="BJ12" s="611"/>
      <c r="BK12" s="611"/>
      <c r="BL12" s="611"/>
      <c r="BM12" s="611"/>
      <c r="BN12" s="612"/>
      <c r="BO12" s="613">
        <v>43</v>
      </c>
      <c r="BP12" s="613"/>
      <c r="BQ12" s="613"/>
      <c r="BR12" s="613"/>
      <c r="BS12" s="614" t="s">
        <v>140</v>
      </c>
      <c r="BT12" s="614"/>
      <c r="BU12" s="614"/>
      <c r="BV12" s="614"/>
      <c r="BW12" s="614"/>
      <c r="BX12" s="614"/>
      <c r="BY12" s="614"/>
      <c r="BZ12" s="614"/>
      <c r="CA12" s="614"/>
      <c r="CB12" s="618"/>
      <c r="CD12" s="607" t="s">
        <v>259</v>
      </c>
      <c r="CE12" s="608"/>
      <c r="CF12" s="608"/>
      <c r="CG12" s="608"/>
      <c r="CH12" s="608"/>
      <c r="CI12" s="608"/>
      <c r="CJ12" s="608"/>
      <c r="CK12" s="608"/>
      <c r="CL12" s="608"/>
      <c r="CM12" s="608"/>
      <c r="CN12" s="608"/>
      <c r="CO12" s="608"/>
      <c r="CP12" s="608"/>
      <c r="CQ12" s="609"/>
      <c r="CR12" s="610">
        <v>230856</v>
      </c>
      <c r="CS12" s="611"/>
      <c r="CT12" s="611"/>
      <c r="CU12" s="611"/>
      <c r="CV12" s="611"/>
      <c r="CW12" s="611"/>
      <c r="CX12" s="611"/>
      <c r="CY12" s="612"/>
      <c r="CZ12" s="613">
        <v>3.4</v>
      </c>
      <c r="DA12" s="613"/>
      <c r="DB12" s="613"/>
      <c r="DC12" s="613"/>
      <c r="DD12" s="619">
        <v>2420</v>
      </c>
      <c r="DE12" s="611"/>
      <c r="DF12" s="611"/>
      <c r="DG12" s="611"/>
      <c r="DH12" s="611"/>
      <c r="DI12" s="611"/>
      <c r="DJ12" s="611"/>
      <c r="DK12" s="611"/>
      <c r="DL12" s="611"/>
      <c r="DM12" s="611"/>
      <c r="DN12" s="611"/>
      <c r="DO12" s="611"/>
      <c r="DP12" s="612"/>
      <c r="DQ12" s="619">
        <v>132322</v>
      </c>
      <c r="DR12" s="611"/>
      <c r="DS12" s="611"/>
      <c r="DT12" s="611"/>
      <c r="DU12" s="611"/>
      <c r="DV12" s="611"/>
      <c r="DW12" s="611"/>
      <c r="DX12" s="611"/>
      <c r="DY12" s="611"/>
      <c r="DZ12" s="611"/>
      <c r="EA12" s="611"/>
      <c r="EB12" s="611"/>
      <c r="EC12" s="620"/>
    </row>
    <row r="13" spans="2:143" ht="11.25" customHeight="1" x14ac:dyDescent="0.15">
      <c r="B13" s="607" t="s">
        <v>260</v>
      </c>
      <c r="C13" s="608"/>
      <c r="D13" s="608"/>
      <c r="E13" s="608"/>
      <c r="F13" s="608"/>
      <c r="G13" s="608"/>
      <c r="H13" s="608"/>
      <c r="I13" s="608"/>
      <c r="J13" s="608"/>
      <c r="K13" s="608"/>
      <c r="L13" s="608"/>
      <c r="M13" s="608"/>
      <c r="N13" s="608"/>
      <c r="O13" s="608"/>
      <c r="P13" s="608"/>
      <c r="Q13" s="609"/>
      <c r="R13" s="610" t="s">
        <v>252</v>
      </c>
      <c r="S13" s="611"/>
      <c r="T13" s="611"/>
      <c r="U13" s="611"/>
      <c r="V13" s="611"/>
      <c r="W13" s="611"/>
      <c r="X13" s="611"/>
      <c r="Y13" s="612"/>
      <c r="Z13" s="613" t="s">
        <v>140</v>
      </c>
      <c r="AA13" s="613"/>
      <c r="AB13" s="613"/>
      <c r="AC13" s="613"/>
      <c r="AD13" s="614" t="s">
        <v>177</v>
      </c>
      <c r="AE13" s="614"/>
      <c r="AF13" s="614"/>
      <c r="AG13" s="614"/>
      <c r="AH13" s="614"/>
      <c r="AI13" s="614"/>
      <c r="AJ13" s="614"/>
      <c r="AK13" s="614"/>
      <c r="AL13" s="615" t="s">
        <v>252</v>
      </c>
      <c r="AM13" s="616"/>
      <c r="AN13" s="616"/>
      <c r="AO13" s="617"/>
      <c r="AP13" s="607" t="s">
        <v>261</v>
      </c>
      <c r="AQ13" s="608"/>
      <c r="AR13" s="608"/>
      <c r="AS13" s="608"/>
      <c r="AT13" s="608"/>
      <c r="AU13" s="608"/>
      <c r="AV13" s="608"/>
      <c r="AW13" s="608"/>
      <c r="AX13" s="608"/>
      <c r="AY13" s="608"/>
      <c r="AZ13" s="608"/>
      <c r="BA13" s="608"/>
      <c r="BB13" s="608"/>
      <c r="BC13" s="608"/>
      <c r="BD13" s="608"/>
      <c r="BE13" s="608"/>
      <c r="BF13" s="609"/>
      <c r="BG13" s="610">
        <v>651417</v>
      </c>
      <c r="BH13" s="611"/>
      <c r="BI13" s="611"/>
      <c r="BJ13" s="611"/>
      <c r="BK13" s="611"/>
      <c r="BL13" s="611"/>
      <c r="BM13" s="611"/>
      <c r="BN13" s="612"/>
      <c r="BO13" s="613">
        <v>43</v>
      </c>
      <c r="BP13" s="613"/>
      <c r="BQ13" s="613"/>
      <c r="BR13" s="613"/>
      <c r="BS13" s="614" t="s">
        <v>140</v>
      </c>
      <c r="BT13" s="614"/>
      <c r="BU13" s="614"/>
      <c r="BV13" s="614"/>
      <c r="BW13" s="614"/>
      <c r="BX13" s="614"/>
      <c r="BY13" s="614"/>
      <c r="BZ13" s="614"/>
      <c r="CA13" s="614"/>
      <c r="CB13" s="618"/>
      <c r="CD13" s="607" t="s">
        <v>262</v>
      </c>
      <c r="CE13" s="608"/>
      <c r="CF13" s="608"/>
      <c r="CG13" s="608"/>
      <c r="CH13" s="608"/>
      <c r="CI13" s="608"/>
      <c r="CJ13" s="608"/>
      <c r="CK13" s="608"/>
      <c r="CL13" s="608"/>
      <c r="CM13" s="608"/>
      <c r="CN13" s="608"/>
      <c r="CO13" s="608"/>
      <c r="CP13" s="608"/>
      <c r="CQ13" s="609"/>
      <c r="CR13" s="610">
        <v>318438</v>
      </c>
      <c r="CS13" s="611"/>
      <c r="CT13" s="611"/>
      <c r="CU13" s="611"/>
      <c r="CV13" s="611"/>
      <c r="CW13" s="611"/>
      <c r="CX13" s="611"/>
      <c r="CY13" s="612"/>
      <c r="CZ13" s="613">
        <v>4.7</v>
      </c>
      <c r="DA13" s="613"/>
      <c r="DB13" s="613"/>
      <c r="DC13" s="613"/>
      <c r="DD13" s="619">
        <v>124327</v>
      </c>
      <c r="DE13" s="611"/>
      <c r="DF13" s="611"/>
      <c r="DG13" s="611"/>
      <c r="DH13" s="611"/>
      <c r="DI13" s="611"/>
      <c r="DJ13" s="611"/>
      <c r="DK13" s="611"/>
      <c r="DL13" s="611"/>
      <c r="DM13" s="611"/>
      <c r="DN13" s="611"/>
      <c r="DO13" s="611"/>
      <c r="DP13" s="612"/>
      <c r="DQ13" s="619">
        <v>227661</v>
      </c>
      <c r="DR13" s="611"/>
      <c r="DS13" s="611"/>
      <c r="DT13" s="611"/>
      <c r="DU13" s="611"/>
      <c r="DV13" s="611"/>
      <c r="DW13" s="611"/>
      <c r="DX13" s="611"/>
      <c r="DY13" s="611"/>
      <c r="DZ13" s="611"/>
      <c r="EA13" s="611"/>
      <c r="EB13" s="611"/>
      <c r="EC13" s="620"/>
    </row>
    <row r="14" spans="2:143" ht="11.25" customHeight="1" x14ac:dyDescent="0.15">
      <c r="B14" s="607" t="s">
        <v>263</v>
      </c>
      <c r="C14" s="608"/>
      <c r="D14" s="608"/>
      <c r="E14" s="608"/>
      <c r="F14" s="608"/>
      <c r="G14" s="608"/>
      <c r="H14" s="608"/>
      <c r="I14" s="608"/>
      <c r="J14" s="608"/>
      <c r="K14" s="608"/>
      <c r="L14" s="608"/>
      <c r="M14" s="608"/>
      <c r="N14" s="608"/>
      <c r="O14" s="608"/>
      <c r="P14" s="608"/>
      <c r="Q14" s="609"/>
      <c r="R14" s="610">
        <v>247</v>
      </c>
      <c r="S14" s="611"/>
      <c r="T14" s="611"/>
      <c r="U14" s="611"/>
      <c r="V14" s="611"/>
      <c r="W14" s="611"/>
      <c r="X14" s="611"/>
      <c r="Y14" s="612"/>
      <c r="Z14" s="613">
        <v>0</v>
      </c>
      <c r="AA14" s="613"/>
      <c r="AB14" s="613"/>
      <c r="AC14" s="613"/>
      <c r="AD14" s="614">
        <v>247</v>
      </c>
      <c r="AE14" s="614"/>
      <c r="AF14" s="614"/>
      <c r="AG14" s="614"/>
      <c r="AH14" s="614"/>
      <c r="AI14" s="614"/>
      <c r="AJ14" s="614"/>
      <c r="AK14" s="614"/>
      <c r="AL14" s="615">
        <v>0</v>
      </c>
      <c r="AM14" s="616"/>
      <c r="AN14" s="616"/>
      <c r="AO14" s="617"/>
      <c r="AP14" s="607" t="s">
        <v>264</v>
      </c>
      <c r="AQ14" s="608"/>
      <c r="AR14" s="608"/>
      <c r="AS14" s="608"/>
      <c r="AT14" s="608"/>
      <c r="AU14" s="608"/>
      <c r="AV14" s="608"/>
      <c r="AW14" s="608"/>
      <c r="AX14" s="608"/>
      <c r="AY14" s="608"/>
      <c r="AZ14" s="608"/>
      <c r="BA14" s="608"/>
      <c r="BB14" s="608"/>
      <c r="BC14" s="608"/>
      <c r="BD14" s="608"/>
      <c r="BE14" s="608"/>
      <c r="BF14" s="609"/>
      <c r="BG14" s="610">
        <v>56431</v>
      </c>
      <c r="BH14" s="611"/>
      <c r="BI14" s="611"/>
      <c r="BJ14" s="611"/>
      <c r="BK14" s="611"/>
      <c r="BL14" s="611"/>
      <c r="BM14" s="611"/>
      <c r="BN14" s="612"/>
      <c r="BO14" s="613">
        <v>3.7</v>
      </c>
      <c r="BP14" s="613"/>
      <c r="BQ14" s="613"/>
      <c r="BR14" s="613"/>
      <c r="BS14" s="614" t="s">
        <v>252</v>
      </c>
      <c r="BT14" s="614"/>
      <c r="BU14" s="614"/>
      <c r="BV14" s="614"/>
      <c r="BW14" s="614"/>
      <c r="BX14" s="614"/>
      <c r="BY14" s="614"/>
      <c r="BZ14" s="614"/>
      <c r="CA14" s="614"/>
      <c r="CB14" s="618"/>
      <c r="CD14" s="607" t="s">
        <v>265</v>
      </c>
      <c r="CE14" s="608"/>
      <c r="CF14" s="608"/>
      <c r="CG14" s="608"/>
      <c r="CH14" s="608"/>
      <c r="CI14" s="608"/>
      <c r="CJ14" s="608"/>
      <c r="CK14" s="608"/>
      <c r="CL14" s="608"/>
      <c r="CM14" s="608"/>
      <c r="CN14" s="608"/>
      <c r="CO14" s="608"/>
      <c r="CP14" s="608"/>
      <c r="CQ14" s="609"/>
      <c r="CR14" s="610">
        <v>358170</v>
      </c>
      <c r="CS14" s="611"/>
      <c r="CT14" s="611"/>
      <c r="CU14" s="611"/>
      <c r="CV14" s="611"/>
      <c r="CW14" s="611"/>
      <c r="CX14" s="611"/>
      <c r="CY14" s="612"/>
      <c r="CZ14" s="613">
        <v>5.2</v>
      </c>
      <c r="DA14" s="613"/>
      <c r="DB14" s="613"/>
      <c r="DC14" s="613"/>
      <c r="DD14" s="619">
        <v>27702</v>
      </c>
      <c r="DE14" s="611"/>
      <c r="DF14" s="611"/>
      <c r="DG14" s="611"/>
      <c r="DH14" s="611"/>
      <c r="DI14" s="611"/>
      <c r="DJ14" s="611"/>
      <c r="DK14" s="611"/>
      <c r="DL14" s="611"/>
      <c r="DM14" s="611"/>
      <c r="DN14" s="611"/>
      <c r="DO14" s="611"/>
      <c r="DP14" s="612"/>
      <c r="DQ14" s="619">
        <v>336460</v>
      </c>
      <c r="DR14" s="611"/>
      <c r="DS14" s="611"/>
      <c r="DT14" s="611"/>
      <c r="DU14" s="611"/>
      <c r="DV14" s="611"/>
      <c r="DW14" s="611"/>
      <c r="DX14" s="611"/>
      <c r="DY14" s="611"/>
      <c r="DZ14" s="611"/>
      <c r="EA14" s="611"/>
      <c r="EB14" s="611"/>
      <c r="EC14" s="620"/>
    </row>
    <row r="15" spans="2:143" ht="11.25" customHeight="1" x14ac:dyDescent="0.15">
      <c r="B15" s="607" t="s">
        <v>266</v>
      </c>
      <c r="C15" s="608"/>
      <c r="D15" s="608"/>
      <c r="E15" s="608"/>
      <c r="F15" s="608"/>
      <c r="G15" s="608"/>
      <c r="H15" s="608"/>
      <c r="I15" s="608"/>
      <c r="J15" s="608"/>
      <c r="K15" s="608"/>
      <c r="L15" s="608"/>
      <c r="M15" s="608"/>
      <c r="N15" s="608"/>
      <c r="O15" s="608"/>
      <c r="P15" s="608"/>
      <c r="Q15" s="609"/>
      <c r="R15" s="610" t="s">
        <v>140</v>
      </c>
      <c r="S15" s="611"/>
      <c r="T15" s="611"/>
      <c r="U15" s="611"/>
      <c r="V15" s="611"/>
      <c r="W15" s="611"/>
      <c r="X15" s="611"/>
      <c r="Y15" s="612"/>
      <c r="Z15" s="613" t="s">
        <v>140</v>
      </c>
      <c r="AA15" s="613"/>
      <c r="AB15" s="613"/>
      <c r="AC15" s="613"/>
      <c r="AD15" s="614" t="s">
        <v>140</v>
      </c>
      <c r="AE15" s="614"/>
      <c r="AF15" s="614"/>
      <c r="AG15" s="614"/>
      <c r="AH15" s="614"/>
      <c r="AI15" s="614"/>
      <c r="AJ15" s="614"/>
      <c r="AK15" s="614"/>
      <c r="AL15" s="615" t="s">
        <v>140</v>
      </c>
      <c r="AM15" s="616"/>
      <c r="AN15" s="616"/>
      <c r="AO15" s="617"/>
      <c r="AP15" s="607" t="s">
        <v>267</v>
      </c>
      <c r="AQ15" s="608"/>
      <c r="AR15" s="608"/>
      <c r="AS15" s="608"/>
      <c r="AT15" s="608"/>
      <c r="AU15" s="608"/>
      <c r="AV15" s="608"/>
      <c r="AW15" s="608"/>
      <c r="AX15" s="608"/>
      <c r="AY15" s="608"/>
      <c r="AZ15" s="608"/>
      <c r="BA15" s="608"/>
      <c r="BB15" s="608"/>
      <c r="BC15" s="608"/>
      <c r="BD15" s="608"/>
      <c r="BE15" s="608"/>
      <c r="BF15" s="609"/>
      <c r="BG15" s="610">
        <v>113572</v>
      </c>
      <c r="BH15" s="611"/>
      <c r="BI15" s="611"/>
      <c r="BJ15" s="611"/>
      <c r="BK15" s="611"/>
      <c r="BL15" s="611"/>
      <c r="BM15" s="611"/>
      <c r="BN15" s="612"/>
      <c r="BO15" s="613">
        <v>7.5</v>
      </c>
      <c r="BP15" s="613"/>
      <c r="BQ15" s="613"/>
      <c r="BR15" s="613"/>
      <c r="BS15" s="614" t="s">
        <v>252</v>
      </c>
      <c r="BT15" s="614"/>
      <c r="BU15" s="614"/>
      <c r="BV15" s="614"/>
      <c r="BW15" s="614"/>
      <c r="BX15" s="614"/>
      <c r="BY15" s="614"/>
      <c r="BZ15" s="614"/>
      <c r="CA15" s="614"/>
      <c r="CB15" s="618"/>
      <c r="CD15" s="607" t="s">
        <v>268</v>
      </c>
      <c r="CE15" s="608"/>
      <c r="CF15" s="608"/>
      <c r="CG15" s="608"/>
      <c r="CH15" s="608"/>
      <c r="CI15" s="608"/>
      <c r="CJ15" s="608"/>
      <c r="CK15" s="608"/>
      <c r="CL15" s="608"/>
      <c r="CM15" s="608"/>
      <c r="CN15" s="608"/>
      <c r="CO15" s="608"/>
      <c r="CP15" s="608"/>
      <c r="CQ15" s="609"/>
      <c r="CR15" s="610">
        <v>768553</v>
      </c>
      <c r="CS15" s="611"/>
      <c r="CT15" s="611"/>
      <c r="CU15" s="611"/>
      <c r="CV15" s="611"/>
      <c r="CW15" s="611"/>
      <c r="CX15" s="611"/>
      <c r="CY15" s="612"/>
      <c r="CZ15" s="613">
        <v>11.3</v>
      </c>
      <c r="DA15" s="613"/>
      <c r="DB15" s="613"/>
      <c r="DC15" s="613"/>
      <c r="DD15" s="619">
        <v>271886</v>
      </c>
      <c r="DE15" s="611"/>
      <c r="DF15" s="611"/>
      <c r="DG15" s="611"/>
      <c r="DH15" s="611"/>
      <c r="DI15" s="611"/>
      <c r="DJ15" s="611"/>
      <c r="DK15" s="611"/>
      <c r="DL15" s="611"/>
      <c r="DM15" s="611"/>
      <c r="DN15" s="611"/>
      <c r="DO15" s="611"/>
      <c r="DP15" s="612"/>
      <c r="DQ15" s="619">
        <v>427273</v>
      </c>
      <c r="DR15" s="611"/>
      <c r="DS15" s="611"/>
      <c r="DT15" s="611"/>
      <c r="DU15" s="611"/>
      <c r="DV15" s="611"/>
      <c r="DW15" s="611"/>
      <c r="DX15" s="611"/>
      <c r="DY15" s="611"/>
      <c r="DZ15" s="611"/>
      <c r="EA15" s="611"/>
      <c r="EB15" s="611"/>
      <c r="EC15" s="620"/>
    </row>
    <row r="16" spans="2:143" ht="11.25" customHeight="1" x14ac:dyDescent="0.15">
      <c r="B16" s="607" t="s">
        <v>269</v>
      </c>
      <c r="C16" s="608"/>
      <c r="D16" s="608"/>
      <c r="E16" s="608"/>
      <c r="F16" s="608"/>
      <c r="G16" s="608"/>
      <c r="H16" s="608"/>
      <c r="I16" s="608"/>
      <c r="J16" s="608"/>
      <c r="K16" s="608"/>
      <c r="L16" s="608"/>
      <c r="M16" s="608"/>
      <c r="N16" s="608"/>
      <c r="O16" s="608"/>
      <c r="P16" s="608"/>
      <c r="Q16" s="609"/>
      <c r="R16" s="610">
        <v>11164</v>
      </c>
      <c r="S16" s="611"/>
      <c r="T16" s="611"/>
      <c r="U16" s="611"/>
      <c r="V16" s="611"/>
      <c r="W16" s="611"/>
      <c r="X16" s="611"/>
      <c r="Y16" s="612"/>
      <c r="Z16" s="613">
        <v>0.2</v>
      </c>
      <c r="AA16" s="613"/>
      <c r="AB16" s="613"/>
      <c r="AC16" s="613"/>
      <c r="AD16" s="614">
        <v>11164</v>
      </c>
      <c r="AE16" s="614"/>
      <c r="AF16" s="614"/>
      <c r="AG16" s="614"/>
      <c r="AH16" s="614"/>
      <c r="AI16" s="614"/>
      <c r="AJ16" s="614"/>
      <c r="AK16" s="614"/>
      <c r="AL16" s="615">
        <v>0.3</v>
      </c>
      <c r="AM16" s="616"/>
      <c r="AN16" s="616"/>
      <c r="AO16" s="617"/>
      <c r="AP16" s="607" t="s">
        <v>270</v>
      </c>
      <c r="AQ16" s="608"/>
      <c r="AR16" s="608"/>
      <c r="AS16" s="608"/>
      <c r="AT16" s="608"/>
      <c r="AU16" s="608"/>
      <c r="AV16" s="608"/>
      <c r="AW16" s="608"/>
      <c r="AX16" s="608"/>
      <c r="AY16" s="608"/>
      <c r="AZ16" s="608"/>
      <c r="BA16" s="608"/>
      <c r="BB16" s="608"/>
      <c r="BC16" s="608"/>
      <c r="BD16" s="608"/>
      <c r="BE16" s="608"/>
      <c r="BF16" s="609"/>
      <c r="BG16" s="610">
        <v>1368</v>
      </c>
      <c r="BH16" s="611"/>
      <c r="BI16" s="611"/>
      <c r="BJ16" s="611"/>
      <c r="BK16" s="611"/>
      <c r="BL16" s="611"/>
      <c r="BM16" s="611"/>
      <c r="BN16" s="612"/>
      <c r="BO16" s="613">
        <v>0.1</v>
      </c>
      <c r="BP16" s="613"/>
      <c r="BQ16" s="613"/>
      <c r="BR16" s="613"/>
      <c r="BS16" s="614" t="s">
        <v>140</v>
      </c>
      <c r="BT16" s="614"/>
      <c r="BU16" s="614"/>
      <c r="BV16" s="614"/>
      <c r="BW16" s="614"/>
      <c r="BX16" s="614"/>
      <c r="BY16" s="614"/>
      <c r="BZ16" s="614"/>
      <c r="CA16" s="614"/>
      <c r="CB16" s="618"/>
      <c r="CD16" s="607" t="s">
        <v>271</v>
      </c>
      <c r="CE16" s="608"/>
      <c r="CF16" s="608"/>
      <c r="CG16" s="608"/>
      <c r="CH16" s="608"/>
      <c r="CI16" s="608"/>
      <c r="CJ16" s="608"/>
      <c r="CK16" s="608"/>
      <c r="CL16" s="608"/>
      <c r="CM16" s="608"/>
      <c r="CN16" s="608"/>
      <c r="CO16" s="608"/>
      <c r="CP16" s="608"/>
      <c r="CQ16" s="609"/>
      <c r="CR16" s="610" t="s">
        <v>140</v>
      </c>
      <c r="CS16" s="611"/>
      <c r="CT16" s="611"/>
      <c r="CU16" s="611"/>
      <c r="CV16" s="611"/>
      <c r="CW16" s="611"/>
      <c r="CX16" s="611"/>
      <c r="CY16" s="612"/>
      <c r="CZ16" s="613" t="s">
        <v>252</v>
      </c>
      <c r="DA16" s="613"/>
      <c r="DB16" s="613"/>
      <c r="DC16" s="613"/>
      <c r="DD16" s="619" t="s">
        <v>140</v>
      </c>
      <c r="DE16" s="611"/>
      <c r="DF16" s="611"/>
      <c r="DG16" s="611"/>
      <c r="DH16" s="611"/>
      <c r="DI16" s="611"/>
      <c r="DJ16" s="611"/>
      <c r="DK16" s="611"/>
      <c r="DL16" s="611"/>
      <c r="DM16" s="611"/>
      <c r="DN16" s="611"/>
      <c r="DO16" s="611"/>
      <c r="DP16" s="612"/>
      <c r="DQ16" s="619" t="s">
        <v>177</v>
      </c>
      <c r="DR16" s="611"/>
      <c r="DS16" s="611"/>
      <c r="DT16" s="611"/>
      <c r="DU16" s="611"/>
      <c r="DV16" s="611"/>
      <c r="DW16" s="611"/>
      <c r="DX16" s="611"/>
      <c r="DY16" s="611"/>
      <c r="DZ16" s="611"/>
      <c r="EA16" s="611"/>
      <c r="EB16" s="611"/>
      <c r="EC16" s="620"/>
    </row>
    <row r="17" spans="2:133" ht="11.25" customHeight="1" x14ac:dyDescent="0.15">
      <c r="B17" s="607" t="s">
        <v>272</v>
      </c>
      <c r="C17" s="608"/>
      <c r="D17" s="608"/>
      <c r="E17" s="608"/>
      <c r="F17" s="608"/>
      <c r="G17" s="608"/>
      <c r="H17" s="608"/>
      <c r="I17" s="608"/>
      <c r="J17" s="608"/>
      <c r="K17" s="608"/>
      <c r="L17" s="608"/>
      <c r="M17" s="608"/>
      <c r="N17" s="608"/>
      <c r="O17" s="608"/>
      <c r="P17" s="608"/>
      <c r="Q17" s="609"/>
      <c r="R17" s="610">
        <v>22650</v>
      </c>
      <c r="S17" s="611"/>
      <c r="T17" s="611"/>
      <c r="U17" s="611"/>
      <c r="V17" s="611"/>
      <c r="W17" s="611"/>
      <c r="X17" s="611"/>
      <c r="Y17" s="612"/>
      <c r="Z17" s="613">
        <v>0.3</v>
      </c>
      <c r="AA17" s="613"/>
      <c r="AB17" s="613"/>
      <c r="AC17" s="613"/>
      <c r="AD17" s="614">
        <v>22650</v>
      </c>
      <c r="AE17" s="614"/>
      <c r="AF17" s="614"/>
      <c r="AG17" s="614"/>
      <c r="AH17" s="614"/>
      <c r="AI17" s="614"/>
      <c r="AJ17" s="614"/>
      <c r="AK17" s="614"/>
      <c r="AL17" s="615">
        <v>0.5</v>
      </c>
      <c r="AM17" s="616"/>
      <c r="AN17" s="616"/>
      <c r="AO17" s="617"/>
      <c r="AP17" s="607" t="s">
        <v>273</v>
      </c>
      <c r="AQ17" s="608"/>
      <c r="AR17" s="608"/>
      <c r="AS17" s="608"/>
      <c r="AT17" s="608"/>
      <c r="AU17" s="608"/>
      <c r="AV17" s="608"/>
      <c r="AW17" s="608"/>
      <c r="AX17" s="608"/>
      <c r="AY17" s="608"/>
      <c r="AZ17" s="608"/>
      <c r="BA17" s="608"/>
      <c r="BB17" s="608"/>
      <c r="BC17" s="608"/>
      <c r="BD17" s="608"/>
      <c r="BE17" s="608"/>
      <c r="BF17" s="609"/>
      <c r="BG17" s="610" t="s">
        <v>140</v>
      </c>
      <c r="BH17" s="611"/>
      <c r="BI17" s="611"/>
      <c r="BJ17" s="611"/>
      <c r="BK17" s="611"/>
      <c r="BL17" s="611"/>
      <c r="BM17" s="611"/>
      <c r="BN17" s="612"/>
      <c r="BO17" s="613" t="s">
        <v>252</v>
      </c>
      <c r="BP17" s="613"/>
      <c r="BQ17" s="613"/>
      <c r="BR17" s="613"/>
      <c r="BS17" s="614" t="s">
        <v>140</v>
      </c>
      <c r="BT17" s="614"/>
      <c r="BU17" s="614"/>
      <c r="BV17" s="614"/>
      <c r="BW17" s="614"/>
      <c r="BX17" s="614"/>
      <c r="BY17" s="614"/>
      <c r="BZ17" s="614"/>
      <c r="CA17" s="614"/>
      <c r="CB17" s="618"/>
      <c r="CD17" s="607" t="s">
        <v>274</v>
      </c>
      <c r="CE17" s="608"/>
      <c r="CF17" s="608"/>
      <c r="CG17" s="608"/>
      <c r="CH17" s="608"/>
      <c r="CI17" s="608"/>
      <c r="CJ17" s="608"/>
      <c r="CK17" s="608"/>
      <c r="CL17" s="608"/>
      <c r="CM17" s="608"/>
      <c r="CN17" s="608"/>
      <c r="CO17" s="608"/>
      <c r="CP17" s="608"/>
      <c r="CQ17" s="609"/>
      <c r="CR17" s="610">
        <v>724985</v>
      </c>
      <c r="CS17" s="611"/>
      <c r="CT17" s="611"/>
      <c r="CU17" s="611"/>
      <c r="CV17" s="611"/>
      <c r="CW17" s="611"/>
      <c r="CX17" s="611"/>
      <c r="CY17" s="612"/>
      <c r="CZ17" s="613">
        <v>10.6</v>
      </c>
      <c r="DA17" s="613"/>
      <c r="DB17" s="613"/>
      <c r="DC17" s="613"/>
      <c r="DD17" s="619" t="s">
        <v>140</v>
      </c>
      <c r="DE17" s="611"/>
      <c r="DF17" s="611"/>
      <c r="DG17" s="611"/>
      <c r="DH17" s="611"/>
      <c r="DI17" s="611"/>
      <c r="DJ17" s="611"/>
      <c r="DK17" s="611"/>
      <c r="DL17" s="611"/>
      <c r="DM17" s="611"/>
      <c r="DN17" s="611"/>
      <c r="DO17" s="611"/>
      <c r="DP17" s="612"/>
      <c r="DQ17" s="619">
        <v>613408</v>
      </c>
      <c r="DR17" s="611"/>
      <c r="DS17" s="611"/>
      <c r="DT17" s="611"/>
      <c r="DU17" s="611"/>
      <c r="DV17" s="611"/>
      <c r="DW17" s="611"/>
      <c r="DX17" s="611"/>
      <c r="DY17" s="611"/>
      <c r="DZ17" s="611"/>
      <c r="EA17" s="611"/>
      <c r="EB17" s="611"/>
      <c r="EC17" s="620"/>
    </row>
    <row r="18" spans="2:133" ht="11.25" customHeight="1" x14ac:dyDescent="0.15">
      <c r="B18" s="607" t="s">
        <v>275</v>
      </c>
      <c r="C18" s="608"/>
      <c r="D18" s="608"/>
      <c r="E18" s="608"/>
      <c r="F18" s="608"/>
      <c r="G18" s="608"/>
      <c r="H18" s="608"/>
      <c r="I18" s="608"/>
      <c r="J18" s="608"/>
      <c r="K18" s="608"/>
      <c r="L18" s="608"/>
      <c r="M18" s="608"/>
      <c r="N18" s="608"/>
      <c r="O18" s="608"/>
      <c r="P18" s="608"/>
      <c r="Q18" s="609"/>
      <c r="R18" s="610">
        <v>5005</v>
      </c>
      <c r="S18" s="611"/>
      <c r="T18" s="611"/>
      <c r="U18" s="611"/>
      <c r="V18" s="611"/>
      <c r="W18" s="611"/>
      <c r="X18" s="611"/>
      <c r="Y18" s="612"/>
      <c r="Z18" s="613">
        <v>0.1</v>
      </c>
      <c r="AA18" s="613"/>
      <c r="AB18" s="613"/>
      <c r="AC18" s="613"/>
      <c r="AD18" s="614">
        <v>5005</v>
      </c>
      <c r="AE18" s="614"/>
      <c r="AF18" s="614"/>
      <c r="AG18" s="614"/>
      <c r="AH18" s="614"/>
      <c r="AI18" s="614"/>
      <c r="AJ18" s="614"/>
      <c r="AK18" s="614"/>
      <c r="AL18" s="615">
        <v>0.1</v>
      </c>
      <c r="AM18" s="616"/>
      <c r="AN18" s="616"/>
      <c r="AO18" s="617"/>
      <c r="AP18" s="607" t="s">
        <v>276</v>
      </c>
      <c r="AQ18" s="608"/>
      <c r="AR18" s="608"/>
      <c r="AS18" s="608"/>
      <c r="AT18" s="608"/>
      <c r="AU18" s="608"/>
      <c r="AV18" s="608"/>
      <c r="AW18" s="608"/>
      <c r="AX18" s="608"/>
      <c r="AY18" s="608"/>
      <c r="AZ18" s="608"/>
      <c r="BA18" s="608"/>
      <c r="BB18" s="608"/>
      <c r="BC18" s="608"/>
      <c r="BD18" s="608"/>
      <c r="BE18" s="608"/>
      <c r="BF18" s="609"/>
      <c r="BG18" s="610" t="s">
        <v>177</v>
      </c>
      <c r="BH18" s="611"/>
      <c r="BI18" s="611"/>
      <c r="BJ18" s="611"/>
      <c r="BK18" s="611"/>
      <c r="BL18" s="611"/>
      <c r="BM18" s="611"/>
      <c r="BN18" s="612"/>
      <c r="BO18" s="613" t="s">
        <v>252</v>
      </c>
      <c r="BP18" s="613"/>
      <c r="BQ18" s="613"/>
      <c r="BR18" s="613"/>
      <c r="BS18" s="614" t="s">
        <v>177</v>
      </c>
      <c r="BT18" s="614"/>
      <c r="BU18" s="614"/>
      <c r="BV18" s="614"/>
      <c r="BW18" s="614"/>
      <c r="BX18" s="614"/>
      <c r="BY18" s="614"/>
      <c r="BZ18" s="614"/>
      <c r="CA18" s="614"/>
      <c r="CB18" s="618"/>
      <c r="CD18" s="607" t="s">
        <v>277</v>
      </c>
      <c r="CE18" s="608"/>
      <c r="CF18" s="608"/>
      <c r="CG18" s="608"/>
      <c r="CH18" s="608"/>
      <c r="CI18" s="608"/>
      <c r="CJ18" s="608"/>
      <c r="CK18" s="608"/>
      <c r="CL18" s="608"/>
      <c r="CM18" s="608"/>
      <c r="CN18" s="608"/>
      <c r="CO18" s="608"/>
      <c r="CP18" s="608"/>
      <c r="CQ18" s="609"/>
      <c r="CR18" s="610">
        <v>624</v>
      </c>
      <c r="CS18" s="611"/>
      <c r="CT18" s="611"/>
      <c r="CU18" s="611"/>
      <c r="CV18" s="611"/>
      <c r="CW18" s="611"/>
      <c r="CX18" s="611"/>
      <c r="CY18" s="612"/>
      <c r="CZ18" s="613">
        <v>0</v>
      </c>
      <c r="DA18" s="613"/>
      <c r="DB18" s="613"/>
      <c r="DC18" s="613"/>
      <c r="DD18" s="619" t="s">
        <v>140</v>
      </c>
      <c r="DE18" s="611"/>
      <c r="DF18" s="611"/>
      <c r="DG18" s="611"/>
      <c r="DH18" s="611"/>
      <c r="DI18" s="611"/>
      <c r="DJ18" s="611"/>
      <c r="DK18" s="611"/>
      <c r="DL18" s="611"/>
      <c r="DM18" s="611"/>
      <c r="DN18" s="611"/>
      <c r="DO18" s="611"/>
      <c r="DP18" s="612"/>
      <c r="DQ18" s="619">
        <v>624</v>
      </c>
      <c r="DR18" s="611"/>
      <c r="DS18" s="611"/>
      <c r="DT18" s="611"/>
      <c r="DU18" s="611"/>
      <c r="DV18" s="611"/>
      <c r="DW18" s="611"/>
      <c r="DX18" s="611"/>
      <c r="DY18" s="611"/>
      <c r="DZ18" s="611"/>
      <c r="EA18" s="611"/>
      <c r="EB18" s="611"/>
      <c r="EC18" s="620"/>
    </row>
    <row r="19" spans="2:133" ht="11.25" customHeight="1" x14ac:dyDescent="0.15">
      <c r="B19" s="607" t="s">
        <v>278</v>
      </c>
      <c r="C19" s="608"/>
      <c r="D19" s="608"/>
      <c r="E19" s="608"/>
      <c r="F19" s="608"/>
      <c r="G19" s="608"/>
      <c r="H19" s="608"/>
      <c r="I19" s="608"/>
      <c r="J19" s="608"/>
      <c r="K19" s="608"/>
      <c r="L19" s="608"/>
      <c r="M19" s="608"/>
      <c r="N19" s="608"/>
      <c r="O19" s="608"/>
      <c r="P19" s="608"/>
      <c r="Q19" s="609"/>
      <c r="R19" s="610">
        <v>5005</v>
      </c>
      <c r="S19" s="611"/>
      <c r="T19" s="611"/>
      <c r="U19" s="611"/>
      <c r="V19" s="611"/>
      <c r="W19" s="611"/>
      <c r="X19" s="611"/>
      <c r="Y19" s="612"/>
      <c r="Z19" s="613">
        <v>0.1</v>
      </c>
      <c r="AA19" s="613"/>
      <c r="AB19" s="613"/>
      <c r="AC19" s="613"/>
      <c r="AD19" s="614">
        <v>5005</v>
      </c>
      <c r="AE19" s="614"/>
      <c r="AF19" s="614"/>
      <c r="AG19" s="614"/>
      <c r="AH19" s="614"/>
      <c r="AI19" s="614"/>
      <c r="AJ19" s="614"/>
      <c r="AK19" s="614"/>
      <c r="AL19" s="615">
        <v>0.1</v>
      </c>
      <c r="AM19" s="616"/>
      <c r="AN19" s="616"/>
      <c r="AO19" s="617"/>
      <c r="AP19" s="607" t="s">
        <v>279</v>
      </c>
      <c r="AQ19" s="608"/>
      <c r="AR19" s="608"/>
      <c r="AS19" s="608"/>
      <c r="AT19" s="608"/>
      <c r="AU19" s="608"/>
      <c r="AV19" s="608"/>
      <c r="AW19" s="608"/>
      <c r="AX19" s="608"/>
      <c r="AY19" s="608"/>
      <c r="AZ19" s="608"/>
      <c r="BA19" s="608"/>
      <c r="BB19" s="608"/>
      <c r="BC19" s="608"/>
      <c r="BD19" s="608"/>
      <c r="BE19" s="608"/>
      <c r="BF19" s="609"/>
      <c r="BG19" s="610" t="s">
        <v>140</v>
      </c>
      <c r="BH19" s="611"/>
      <c r="BI19" s="611"/>
      <c r="BJ19" s="611"/>
      <c r="BK19" s="611"/>
      <c r="BL19" s="611"/>
      <c r="BM19" s="611"/>
      <c r="BN19" s="612"/>
      <c r="BO19" s="613" t="s">
        <v>140</v>
      </c>
      <c r="BP19" s="613"/>
      <c r="BQ19" s="613"/>
      <c r="BR19" s="613"/>
      <c r="BS19" s="614" t="s">
        <v>140</v>
      </c>
      <c r="BT19" s="614"/>
      <c r="BU19" s="614"/>
      <c r="BV19" s="614"/>
      <c r="BW19" s="614"/>
      <c r="BX19" s="614"/>
      <c r="BY19" s="614"/>
      <c r="BZ19" s="614"/>
      <c r="CA19" s="614"/>
      <c r="CB19" s="618"/>
      <c r="CD19" s="607" t="s">
        <v>280</v>
      </c>
      <c r="CE19" s="608"/>
      <c r="CF19" s="608"/>
      <c r="CG19" s="608"/>
      <c r="CH19" s="608"/>
      <c r="CI19" s="608"/>
      <c r="CJ19" s="608"/>
      <c r="CK19" s="608"/>
      <c r="CL19" s="608"/>
      <c r="CM19" s="608"/>
      <c r="CN19" s="608"/>
      <c r="CO19" s="608"/>
      <c r="CP19" s="608"/>
      <c r="CQ19" s="609"/>
      <c r="CR19" s="610" t="s">
        <v>177</v>
      </c>
      <c r="CS19" s="611"/>
      <c r="CT19" s="611"/>
      <c r="CU19" s="611"/>
      <c r="CV19" s="611"/>
      <c r="CW19" s="611"/>
      <c r="CX19" s="611"/>
      <c r="CY19" s="612"/>
      <c r="CZ19" s="613" t="s">
        <v>140</v>
      </c>
      <c r="DA19" s="613"/>
      <c r="DB19" s="613"/>
      <c r="DC19" s="613"/>
      <c r="DD19" s="619" t="s">
        <v>140</v>
      </c>
      <c r="DE19" s="611"/>
      <c r="DF19" s="611"/>
      <c r="DG19" s="611"/>
      <c r="DH19" s="611"/>
      <c r="DI19" s="611"/>
      <c r="DJ19" s="611"/>
      <c r="DK19" s="611"/>
      <c r="DL19" s="611"/>
      <c r="DM19" s="611"/>
      <c r="DN19" s="611"/>
      <c r="DO19" s="611"/>
      <c r="DP19" s="612"/>
      <c r="DQ19" s="619" t="s">
        <v>140</v>
      </c>
      <c r="DR19" s="611"/>
      <c r="DS19" s="611"/>
      <c r="DT19" s="611"/>
      <c r="DU19" s="611"/>
      <c r="DV19" s="611"/>
      <c r="DW19" s="611"/>
      <c r="DX19" s="611"/>
      <c r="DY19" s="611"/>
      <c r="DZ19" s="611"/>
      <c r="EA19" s="611"/>
      <c r="EB19" s="611"/>
      <c r="EC19" s="620"/>
    </row>
    <row r="20" spans="2:133" ht="11.25" customHeight="1" x14ac:dyDescent="0.15">
      <c r="B20" s="623" t="s">
        <v>281</v>
      </c>
      <c r="C20" s="624"/>
      <c r="D20" s="624"/>
      <c r="E20" s="624"/>
      <c r="F20" s="624"/>
      <c r="G20" s="624"/>
      <c r="H20" s="624"/>
      <c r="I20" s="624"/>
      <c r="J20" s="624"/>
      <c r="K20" s="624"/>
      <c r="L20" s="624"/>
      <c r="M20" s="624"/>
      <c r="N20" s="624"/>
      <c r="O20" s="624"/>
      <c r="P20" s="624"/>
      <c r="Q20" s="625"/>
      <c r="R20" s="610" t="s">
        <v>140</v>
      </c>
      <c r="S20" s="611"/>
      <c r="T20" s="611"/>
      <c r="U20" s="611"/>
      <c r="V20" s="611"/>
      <c r="W20" s="611"/>
      <c r="X20" s="611"/>
      <c r="Y20" s="612"/>
      <c r="Z20" s="613" t="s">
        <v>252</v>
      </c>
      <c r="AA20" s="613"/>
      <c r="AB20" s="613"/>
      <c r="AC20" s="613"/>
      <c r="AD20" s="614" t="s">
        <v>140</v>
      </c>
      <c r="AE20" s="614"/>
      <c r="AF20" s="614"/>
      <c r="AG20" s="614"/>
      <c r="AH20" s="614"/>
      <c r="AI20" s="614"/>
      <c r="AJ20" s="614"/>
      <c r="AK20" s="614"/>
      <c r="AL20" s="615" t="s">
        <v>252</v>
      </c>
      <c r="AM20" s="616"/>
      <c r="AN20" s="616"/>
      <c r="AO20" s="617"/>
      <c r="AP20" s="607" t="s">
        <v>282</v>
      </c>
      <c r="AQ20" s="608"/>
      <c r="AR20" s="608"/>
      <c r="AS20" s="608"/>
      <c r="AT20" s="608"/>
      <c r="AU20" s="608"/>
      <c r="AV20" s="608"/>
      <c r="AW20" s="608"/>
      <c r="AX20" s="608"/>
      <c r="AY20" s="608"/>
      <c r="AZ20" s="608"/>
      <c r="BA20" s="608"/>
      <c r="BB20" s="608"/>
      <c r="BC20" s="608"/>
      <c r="BD20" s="608"/>
      <c r="BE20" s="608"/>
      <c r="BF20" s="609"/>
      <c r="BG20" s="610" t="s">
        <v>140</v>
      </c>
      <c r="BH20" s="611"/>
      <c r="BI20" s="611"/>
      <c r="BJ20" s="611"/>
      <c r="BK20" s="611"/>
      <c r="BL20" s="611"/>
      <c r="BM20" s="611"/>
      <c r="BN20" s="612"/>
      <c r="BO20" s="613" t="s">
        <v>252</v>
      </c>
      <c r="BP20" s="613"/>
      <c r="BQ20" s="613"/>
      <c r="BR20" s="613"/>
      <c r="BS20" s="614" t="s">
        <v>252</v>
      </c>
      <c r="BT20" s="614"/>
      <c r="BU20" s="614"/>
      <c r="BV20" s="614"/>
      <c r="BW20" s="614"/>
      <c r="BX20" s="614"/>
      <c r="BY20" s="614"/>
      <c r="BZ20" s="614"/>
      <c r="CA20" s="614"/>
      <c r="CB20" s="618"/>
      <c r="CD20" s="607" t="s">
        <v>283</v>
      </c>
      <c r="CE20" s="608"/>
      <c r="CF20" s="608"/>
      <c r="CG20" s="608"/>
      <c r="CH20" s="608"/>
      <c r="CI20" s="608"/>
      <c r="CJ20" s="608"/>
      <c r="CK20" s="608"/>
      <c r="CL20" s="608"/>
      <c r="CM20" s="608"/>
      <c r="CN20" s="608"/>
      <c r="CO20" s="608"/>
      <c r="CP20" s="608"/>
      <c r="CQ20" s="609"/>
      <c r="CR20" s="610">
        <v>6825640</v>
      </c>
      <c r="CS20" s="611"/>
      <c r="CT20" s="611"/>
      <c r="CU20" s="611"/>
      <c r="CV20" s="611"/>
      <c r="CW20" s="611"/>
      <c r="CX20" s="611"/>
      <c r="CY20" s="612"/>
      <c r="CZ20" s="613">
        <v>100</v>
      </c>
      <c r="DA20" s="613"/>
      <c r="DB20" s="613"/>
      <c r="DC20" s="613"/>
      <c r="DD20" s="619">
        <v>474746</v>
      </c>
      <c r="DE20" s="611"/>
      <c r="DF20" s="611"/>
      <c r="DG20" s="611"/>
      <c r="DH20" s="611"/>
      <c r="DI20" s="611"/>
      <c r="DJ20" s="611"/>
      <c r="DK20" s="611"/>
      <c r="DL20" s="611"/>
      <c r="DM20" s="611"/>
      <c r="DN20" s="611"/>
      <c r="DO20" s="611"/>
      <c r="DP20" s="612"/>
      <c r="DQ20" s="619">
        <v>4740586</v>
      </c>
      <c r="DR20" s="611"/>
      <c r="DS20" s="611"/>
      <c r="DT20" s="611"/>
      <c r="DU20" s="611"/>
      <c r="DV20" s="611"/>
      <c r="DW20" s="611"/>
      <c r="DX20" s="611"/>
      <c r="DY20" s="611"/>
      <c r="DZ20" s="611"/>
      <c r="EA20" s="611"/>
      <c r="EB20" s="611"/>
      <c r="EC20" s="620"/>
    </row>
    <row r="21" spans="2:133" ht="11.25" customHeight="1" x14ac:dyDescent="0.15">
      <c r="B21" s="607" t="s">
        <v>284</v>
      </c>
      <c r="C21" s="608"/>
      <c r="D21" s="608"/>
      <c r="E21" s="608"/>
      <c r="F21" s="608"/>
      <c r="G21" s="608"/>
      <c r="H21" s="608"/>
      <c r="I21" s="608"/>
      <c r="J21" s="608"/>
      <c r="K21" s="608"/>
      <c r="L21" s="608"/>
      <c r="M21" s="608"/>
      <c r="N21" s="608"/>
      <c r="O21" s="608"/>
      <c r="P21" s="608"/>
      <c r="Q21" s="609"/>
      <c r="R21" s="610">
        <v>2319659</v>
      </c>
      <c r="S21" s="611"/>
      <c r="T21" s="611"/>
      <c r="U21" s="611"/>
      <c r="V21" s="611"/>
      <c r="W21" s="611"/>
      <c r="X21" s="611"/>
      <c r="Y21" s="612"/>
      <c r="Z21" s="613">
        <v>32</v>
      </c>
      <c r="AA21" s="613"/>
      <c r="AB21" s="613"/>
      <c r="AC21" s="613"/>
      <c r="AD21" s="614">
        <v>2160641</v>
      </c>
      <c r="AE21" s="614"/>
      <c r="AF21" s="614"/>
      <c r="AG21" s="614"/>
      <c r="AH21" s="614"/>
      <c r="AI21" s="614"/>
      <c r="AJ21" s="614"/>
      <c r="AK21" s="614"/>
      <c r="AL21" s="615">
        <v>51.7</v>
      </c>
      <c r="AM21" s="616"/>
      <c r="AN21" s="616"/>
      <c r="AO21" s="617"/>
      <c r="AP21" s="607" t="s">
        <v>285</v>
      </c>
      <c r="AQ21" s="626"/>
      <c r="AR21" s="626"/>
      <c r="AS21" s="626"/>
      <c r="AT21" s="626"/>
      <c r="AU21" s="626"/>
      <c r="AV21" s="626"/>
      <c r="AW21" s="626"/>
      <c r="AX21" s="626"/>
      <c r="AY21" s="626"/>
      <c r="AZ21" s="626"/>
      <c r="BA21" s="626"/>
      <c r="BB21" s="626"/>
      <c r="BC21" s="626"/>
      <c r="BD21" s="626"/>
      <c r="BE21" s="626"/>
      <c r="BF21" s="627"/>
      <c r="BG21" s="610" t="s">
        <v>140</v>
      </c>
      <c r="BH21" s="611"/>
      <c r="BI21" s="611"/>
      <c r="BJ21" s="611"/>
      <c r="BK21" s="611"/>
      <c r="BL21" s="611"/>
      <c r="BM21" s="611"/>
      <c r="BN21" s="612"/>
      <c r="BO21" s="613" t="s">
        <v>140</v>
      </c>
      <c r="BP21" s="613"/>
      <c r="BQ21" s="613"/>
      <c r="BR21" s="613"/>
      <c r="BS21" s="614" t="s">
        <v>140</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x14ac:dyDescent="0.15">
      <c r="B22" s="607" t="s">
        <v>286</v>
      </c>
      <c r="C22" s="608"/>
      <c r="D22" s="608"/>
      <c r="E22" s="608"/>
      <c r="F22" s="608"/>
      <c r="G22" s="608"/>
      <c r="H22" s="608"/>
      <c r="I22" s="608"/>
      <c r="J22" s="608"/>
      <c r="K22" s="608"/>
      <c r="L22" s="608"/>
      <c r="M22" s="608"/>
      <c r="N22" s="608"/>
      <c r="O22" s="608"/>
      <c r="P22" s="608"/>
      <c r="Q22" s="609"/>
      <c r="R22" s="610">
        <v>2160641</v>
      </c>
      <c r="S22" s="611"/>
      <c r="T22" s="611"/>
      <c r="U22" s="611"/>
      <c r="V22" s="611"/>
      <c r="W22" s="611"/>
      <c r="X22" s="611"/>
      <c r="Y22" s="612"/>
      <c r="Z22" s="613">
        <v>29.8</v>
      </c>
      <c r="AA22" s="613"/>
      <c r="AB22" s="613"/>
      <c r="AC22" s="613"/>
      <c r="AD22" s="614">
        <v>2160641</v>
      </c>
      <c r="AE22" s="614"/>
      <c r="AF22" s="614"/>
      <c r="AG22" s="614"/>
      <c r="AH22" s="614"/>
      <c r="AI22" s="614"/>
      <c r="AJ22" s="614"/>
      <c r="AK22" s="614"/>
      <c r="AL22" s="615">
        <v>51.7</v>
      </c>
      <c r="AM22" s="616"/>
      <c r="AN22" s="616"/>
      <c r="AO22" s="617"/>
      <c r="AP22" s="607" t="s">
        <v>287</v>
      </c>
      <c r="AQ22" s="626"/>
      <c r="AR22" s="626"/>
      <c r="AS22" s="626"/>
      <c r="AT22" s="626"/>
      <c r="AU22" s="626"/>
      <c r="AV22" s="626"/>
      <c r="AW22" s="626"/>
      <c r="AX22" s="626"/>
      <c r="AY22" s="626"/>
      <c r="AZ22" s="626"/>
      <c r="BA22" s="626"/>
      <c r="BB22" s="626"/>
      <c r="BC22" s="626"/>
      <c r="BD22" s="626"/>
      <c r="BE22" s="626"/>
      <c r="BF22" s="627"/>
      <c r="BG22" s="610" t="s">
        <v>177</v>
      </c>
      <c r="BH22" s="611"/>
      <c r="BI22" s="611"/>
      <c r="BJ22" s="611"/>
      <c r="BK22" s="611"/>
      <c r="BL22" s="611"/>
      <c r="BM22" s="611"/>
      <c r="BN22" s="612"/>
      <c r="BO22" s="613" t="s">
        <v>177</v>
      </c>
      <c r="BP22" s="613"/>
      <c r="BQ22" s="613"/>
      <c r="BR22" s="613"/>
      <c r="BS22" s="614" t="s">
        <v>140</v>
      </c>
      <c r="BT22" s="614"/>
      <c r="BU22" s="614"/>
      <c r="BV22" s="614"/>
      <c r="BW22" s="614"/>
      <c r="BX22" s="614"/>
      <c r="BY22" s="614"/>
      <c r="BZ22" s="614"/>
      <c r="CA22" s="614"/>
      <c r="CB22" s="618"/>
      <c r="CD22" s="592" t="s">
        <v>288</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x14ac:dyDescent="0.15">
      <c r="B23" s="607" t="s">
        <v>289</v>
      </c>
      <c r="C23" s="608"/>
      <c r="D23" s="608"/>
      <c r="E23" s="608"/>
      <c r="F23" s="608"/>
      <c r="G23" s="608"/>
      <c r="H23" s="608"/>
      <c r="I23" s="608"/>
      <c r="J23" s="608"/>
      <c r="K23" s="608"/>
      <c r="L23" s="608"/>
      <c r="M23" s="608"/>
      <c r="N23" s="608"/>
      <c r="O23" s="608"/>
      <c r="P23" s="608"/>
      <c r="Q23" s="609"/>
      <c r="R23" s="610">
        <v>158956</v>
      </c>
      <c r="S23" s="611"/>
      <c r="T23" s="611"/>
      <c r="U23" s="611"/>
      <c r="V23" s="611"/>
      <c r="W23" s="611"/>
      <c r="X23" s="611"/>
      <c r="Y23" s="612"/>
      <c r="Z23" s="613">
        <v>2.2000000000000002</v>
      </c>
      <c r="AA23" s="613"/>
      <c r="AB23" s="613"/>
      <c r="AC23" s="613"/>
      <c r="AD23" s="614" t="s">
        <v>177</v>
      </c>
      <c r="AE23" s="614"/>
      <c r="AF23" s="614"/>
      <c r="AG23" s="614"/>
      <c r="AH23" s="614"/>
      <c r="AI23" s="614"/>
      <c r="AJ23" s="614"/>
      <c r="AK23" s="614"/>
      <c r="AL23" s="615" t="s">
        <v>140</v>
      </c>
      <c r="AM23" s="616"/>
      <c r="AN23" s="616"/>
      <c r="AO23" s="617"/>
      <c r="AP23" s="607" t="s">
        <v>290</v>
      </c>
      <c r="AQ23" s="626"/>
      <c r="AR23" s="626"/>
      <c r="AS23" s="626"/>
      <c r="AT23" s="626"/>
      <c r="AU23" s="626"/>
      <c r="AV23" s="626"/>
      <c r="AW23" s="626"/>
      <c r="AX23" s="626"/>
      <c r="AY23" s="626"/>
      <c r="AZ23" s="626"/>
      <c r="BA23" s="626"/>
      <c r="BB23" s="626"/>
      <c r="BC23" s="626"/>
      <c r="BD23" s="626"/>
      <c r="BE23" s="626"/>
      <c r="BF23" s="627"/>
      <c r="BG23" s="610" t="s">
        <v>140</v>
      </c>
      <c r="BH23" s="611"/>
      <c r="BI23" s="611"/>
      <c r="BJ23" s="611"/>
      <c r="BK23" s="611"/>
      <c r="BL23" s="611"/>
      <c r="BM23" s="611"/>
      <c r="BN23" s="612"/>
      <c r="BO23" s="613" t="s">
        <v>140</v>
      </c>
      <c r="BP23" s="613"/>
      <c r="BQ23" s="613"/>
      <c r="BR23" s="613"/>
      <c r="BS23" s="614" t="s">
        <v>252</v>
      </c>
      <c r="BT23" s="614"/>
      <c r="BU23" s="614"/>
      <c r="BV23" s="614"/>
      <c r="BW23" s="614"/>
      <c r="BX23" s="614"/>
      <c r="BY23" s="614"/>
      <c r="BZ23" s="614"/>
      <c r="CA23" s="614"/>
      <c r="CB23" s="618"/>
      <c r="CD23" s="592" t="s">
        <v>229</v>
      </c>
      <c r="CE23" s="593"/>
      <c r="CF23" s="593"/>
      <c r="CG23" s="593"/>
      <c r="CH23" s="593"/>
      <c r="CI23" s="593"/>
      <c r="CJ23" s="593"/>
      <c r="CK23" s="593"/>
      <c r="CL23" s="593"/>
      <c r="CM23" s="593"/>
      <c r="CN23" s="593"/>
      <c r="CO23" s="593"/>
      <c r="CP23" s="593"/>
      <c r="CQ23" s="594"/>
      <c r="CR23" s="592" t="s">
        <v>291</v>
      </c>
      <c r="CS23" s="593"/>
      <c r="CT23" s="593"/>
      <c r="CU23" s="593"/>
      <c r="CV23" s="593"/>
      <c r="CW23" s="593"/>
      <c r="CX23" s="593"/>
      <c r="CY23" s="594"/>
      <c r="CZ23" s="592" t="s">
        <v>292</v>
      </c>
      <c r="DA23" s="593"/>
      <c r="DB23" s="593"/>
      <c r="DC23" s="594"/>
      <c r="DD23" s="592" t="s">
        <v>293</v>
      </c>
      <c r="DE23" s="593"/>
      <c r="DF23" s="593"/>
      <c r="DG23" s="593"/>
      <c r="DH23" s="593"/>
      <c r="DI23" s="593"/>
      <c r="DJ23" s="593"/>
      <c r="DK23" s="594"/>
      <c r="DL23" s="637" t="s">
        <v>294</v>
      </c>
      <c r="DM23" s="638"/>
      <c r="DN23" s="638"/>
      <c r="DO23" s="638"/>
      <c r="DP23" s="638"/>
      <c r="DQ23" s="638"/>
      <c r="DR23" s="638"/>
      <c r="DS23" s="638"/>
      <c r="DT23" s="638"/>
      <c r="DU23" s="638"/>
      <c r="DV23" s="639"/>
      <c r="DW23" s="592" t="s">
        <v>295</v>
      </c>
      <c r="DX23" s="593"/>
      <c r="DY23" s="593"/>
      <c r="DZ23" s="593"/>
      <c r="EA23" s="593"/>
      <c r="EB23" s="593"/>
      <c r="EC23" s="594"/>
    </row>
    <row r="24" spans="2:133" ht="11.25" customHeight="1" x14ac:dyDescent="0.15">
      <c r="B24" s="607" t="s">
        <v>296</v>
      </c>
      <c r="C24" s="608"/>
      <c r="D24" s="608"/>
      <c r="E24" s="608"/>
      <c r="F24" s="608"/>
      <c r="G24" s="608"/>
      <c r="H24" s="608"/>
      <c r="I24" s="608"/>
      <c r="J24" s="608"/>
      <c r="K24" s="608"/>
      <c r="L24" s="608"/>
      <c r="M24" s="608"/>
      <c r="N24" s="608"/>
      <c r="O24" s="608"/>
      <c r="P24" s="608"/>
      <c r="Q24" s="609"/>
      <c r="R24" s="610">
        <v>62</v>
      </c>
      <c r="S24" s="611"/>
      <c r="T24" s="611"/>
      <c r="U24" s="611"/>
      <c r="V24" s="611"/>
      <c r="W24" s="611"/>
      <c r="X24" s="611"/>
      <c r="Y24" s="612"/>
      <c r="Z24" s="613">
        <v>0</v>
      </c>
      <c r="AA24" s="613"/>
      <c r="AB24" s="613"/>
      <c r="AC24" s="613"/>
      <c r="AD24" s="614" t="s">
        <v>140</v>
      </c>
      <c r="AE24" s="614"/>
      <c r="AF24" s="614"/>
      <c r="AG24" s="614"/>
      <c r="AH24" s="614"/>
      <c r="AI24" s="614"/>
      <c r="AJ24" s="614"/>
      <c r="AK24" s="614"/>
      <c r="AL24" s="615" t="s">
        <v>252</v>
      </c>
      <c r="AM24" s="616"/>
      <c r="AN24" s="616"/>
      <c r="AO24" s="617"/>
      <c r="AP24" s="607" t="s">
        <v>297</v>
      </c>
      <c r="AQ24" s="626"/>
      <c r="AR24" s="626"/>
      <c r="AS24" s="626"/>
      <c r="AT24" s="626"/>
      <c r="AU24" s="626"/>
      <c r="AV24" s="626"/>
      <c r="AW24" s="626"/>
      <c r="AX24" s="626"/>
      <c r="AY24" s="626"/>
      <c r="AZ24" s="626"/>
      <c r="BA24" s="626"/>
      <c r="BB24" s="626"/>
      <c r="BC24" s="626"/>
      <c r="BD24" s="626"/>
      <c r="BE24" s="626"/>
      <c r="BF24" s="627"/>
      <c r="BG24" s="610" t="s">
        <v>140</v>
      </c>
      <c r="BH24" s="611"/>
      <c r="BI24" s="611"/>
      <c r="BJ24" s="611"/>
      <c r="BK24" s="611"/>
      <c r="BL24" s="611"/>
      <c r="BM24" s="611"/>
      <c r="BN24" s="612"/>
      <c r="BO24" s="613" t="s">
        <v>140</v>
      </c>
      <c r="BP24" s="613"/>
      <c r="BQ24" s="613"/>
      <c r="BR24" s="613"/>
      <c r="BS24" s="614" t="s">
        <v>140</v>
      </c>
      <c r="BT24" s="614"/>
      <c r="BU24" s="614"/>
      <c r="BV24" s="614"/>
      <c r="BW24" s="614"/>
      <c r="BX24" s="614"/>
      <c r="BY24" s="614"/>
      <c r="BZ24" s="614"/>
      <c r="CA24" s="614"/>
      <c r="CB24" s="618"/>
      <c r="CD24" s="596" t="s">
        <v>298</v>
      </c>
      <c r="CE24" s="597"/>
      <c r="CF24" s="597"/>
      <c r="CG24" s="597"/>
      <c r="CH24" s="597"/>
      <c r="CI24" s="597"/>
      <c r="CJ24" s="597"/>
      <c r="CK24" s="597"/>
      <c r="CL24" s="597"/>
      <c r="CM24" s="597"/>
      <c r="CN24" s="597"/>
      <c r="CO24" s="597"/>
      <c r="CP24" s="597"/>
      <c r="CQ24" s="598"/>
      <c r="CR24" s="599">
        <v>2757976</v>
      </c>
      <c r="CS24" s="600"/>
      <c r="CT24" s="600"/>
      <c r="CU24" s="600"/>
      <c r="CV24" s="600"/>
      <c r="CW24" s="600"/>
      <c r="CX24" s="600"/>
      <c r="CY24" s="601"/>
      <c r="CZ24" s="604">
        <v>40.4</v>
      </c>
      <c r="DA24" s="605"/>
      <c r="DB24" s="605"/>
      <c r="DC24" s="621"/>
      <c r="DD24" s="642">
        <v>1874919</v>
      </c>
      <c r="DE24" s="600"/>
      <c r="DF24" s="600"/>
      <c r="DG24" s="600"/>
      <c r="DH24" s="600"/>
      <c r="DI24" s="600"/>
      <c r="DJ24" s="600"/>
      <c r="DK24" s="601"/>
      <c r="DL24" s="642">
        <v>1862885</v>
      </c>
      <c r="DM24" s="600"/>
      <c r="DN24" s="600"/>
      <c r="DO24" s="600"/>
      <c r="DP24" s="600"/>
      <c r="DQ24" s="600"/>
      <c r="DR24" s="600"/>
      <c r="DS24" s="600"/>
      <c r="DT24" s="600"/>
      <c r="DU24" s="600"/>
      <c r="DV24" s="601"/>
      <c r="DW24" s="604">
        <v>44.5</v>
      </c>
      <c r="DX24" s="605"/>
      <c r="DY24" s="605"/>
      <c r="DZ24" s="605"/>
      <c r="EA24" s="605"/>
      <c r="EB24" s="605"/>
      <c r="EC24" s="606"/>
    </row>
    <row r="25" spans="2:133" ht="11.25" customHeight="1" x14ac:dyDescent="0.15">
      <c r="B25" s="607" t="s">
        <v>299</v>
      </c>
      <c r="C25" s="608"/>
      <c r="D25" s="608"/>
      <c r="E25" s="608"/>
      <c r="F25" s="608"/>
      <c r="G25" s="608"/>
      <c r="H25" s="608"/>
      <c r="I25" s="608"/>
      <c r="J25" s="608"/>
      <c r="K25" s="608"/>
      <c r="L25" s="608"/>
      <c r="M25" s="608"/>
      <c r="N25" s="608"/>
      <c r="O25" s="608"/>
      <c r="P25" s="608"/>
      <c r="Q25" s="609"/>
      <c r="R25" s="610">
        <v>4319387</v>
      </c>
      <c r="S25" s="611"/>
      <c r="T25" s="611"/>
      <c r="U25" s="611"/>
      <c r="V25" s="611"/>
      <c r="W25" s="611"/>
      <c r="X25" s="611"/>
      <c r="Y25" s="612"/>
      <c r="Z25" s="613">
        <v>59.5</v>
      </c>
      <c r="AA25" s="613"/>
      <c r="AB25" s="613"/>
      <c r="AC25" s="613"/>
      <c r="AD25" s="614">
        <v>4160369</v>
      </c>
      <c r="AE25" s="614"/>
      <c r="AF25" s="614"/>
      <c r="AG25" s="614"/>
      <c r="AH25" s="614"/>
      <c r="AI25" s="614"/>
      <c r="AJ25" s="614"/>
      <c r="AK25" s="614"/>
      <c r="AL25" s="615">
        <v>99.5</v>
      </c>
      <c r="AM25" s="616"/>
      <c r="AN25" s="616"/>
      <c r="AO25" s="617"/>
      <c r="AP25" s="607" t="s">
        <v>300</v>
      </c>
      <c r="AQ25" s="626"/>
      <c r="AR25" s="626"/>
      <c r="AS25" s="626"/>
      <c r="AT25" s="626"/>
      <c r="AU25" s="626"/>
      <c r="AV25" s="626"/>
      <c r="AW25" s="626"/>
      <c r="AX25" s="626"/>
      <c r="AY25" s="626"/>
      <c r="AZ25" s="626"/>
      <c r="BA25" s="626"/>
      <c r="BB25" s="626"/>
      <c r="BC25" s="626"/>
      <c r="BD25" s="626"/>
      <c r="BE25" s="626"/>
      <c r="BF25" s="627"/>
      <c r="BG25" s="610" t="s">
        <v>140</v>
      </c>
      <c r="BH25" s="611"/>
      <c r="BI25" s="611"/>
      <c r="BJ25" s="611"/>
      <c r="BK25" s="611"/>
      <c r="BL25" s="611"/>
      <c r="BM25" s="611"/>
      <c r="BN25" s="612"/>
      <c r="BO25" s="613" t="s">
        <v>140</v>
      </c>
      <c r="BP25" s="613"/>
      <c r="BQ25" s="613"/>
      <c r="BR25" s="613"/>
      <c r="BS25" s="614" t="s">
        <v>140</v>
      </c>
      <c r="BT25" s="614"/>
      <c r="BU25" s="614"/>
      <c r="BV25" s="614"/>
      <c r="BW25" s="614"/>
      <c r="BX25" s="614"/>
      <c r="BY25" s="614"/>
      <c r="BZ25" s="614"/>
      <c r="CA25" s="614"/>
      <c r="CB25" s="618"/>
      <c r="CD25" s="607" t="s">
        <v>301</v>
      </c>
      <c r="CE25" s="608"/>
      <c r="CF25" s="608"/>
      <c r="CG25" s="608"/>
      <c r="CH25" s="608"/>
      <c r="CI25" s="608"/>
      <c r="CJ25" s="608"/>
      <c r="CK25" s="608"/>
      <c r="CL25" s="608"/>
      <c r="CM25" s="608"/>
      <c r="CN25" s="608"/>
      <c r="CO25" s="608"/>
      <c r="CP25" s="608"/>
      <c r="CQ25" s="609"/>
      <c r="CR25" s="610">
        <v>1185469</v>
      </c>
      <c r="CS25" s="643"/>
      <c r="CT25" s="643"/>
      <c r="CU25" s="643"/>
      <c r="CV25" s="643"/>
      <c r="CW25" s="643"/>
      <c r="CX25" s="643"/>
      <c r="CY25" s="644"/>
      <c r="CZ25" s="615">
        <v>17.399999999999999</v>
      </c>
      <c r="DA25" s="640"/>
      <c r="DB25" s="640"/>
      <c r="DC25" s="645"/>
      <c r="DD25" s="619">
        <v>1072433</v>
      </c>
      <c r="DE25" s="643"/>
      <c r="DF25" s="643"/>
      <c r="DG25" s="643"/>
      <c r="DH25" s="643"/>
      <c r="DI25" s="643"/>
      <c r="DJ25" s="643"/>
      <c r="DK25" s="644"/>
      <c r="DL25" s="619">
        <v>1063089</v>
      </c>
      <c r="DM25" s="643"/>
      <c r="DN25" s="643"/>
      <c r="DO25" s="643"/>
      <c r="DP25" s="643"/>
      <c r="DQ25" s="643"/>
      <c r="DR25" s="643"/>
      <c r="DS25" s="643"/>
      <c r="DT25" s="643"/>
      <c r="DU25" s="643"/>
      <c r="DV25" s="644"/>
      <c r="DW25" s="615">
        <v>25.4</v>
      </c>
      <c r="DX25" s="640"/>
      <c r="DY25" s="640"/>
      <c r="DZ25" s="640"/>
      <c r="EA25" s="640"/>
      <c r="EB25" s="640"/>
      <c r="EC25" s="641"/>
    </row>
    <row r="26" spans="2:133" ht="11.25" customHeight="1" x14ac:dyDescent="0.15">
      <c r="B26" s="607" t="s">
        <v>302</v>
      </c>
      <c r="C26" s="608"/>
      <c r="D26" s="608"/>
      <c r="E26" s="608"/>
      <c r="F26" s="608"/>
      <c r="G26" s="608"/>
      <c r="H26" s="608"/>
      <c r="I26" s="608"/>
      <c r="J26" s="608"/>
      <c r="K26" s="608"/>
      <c r="L26" s="608"/>
      <c r="M26" s="608"/>
      <c r="N26" s="608"/>
      <c r="O26" s="608"/>
      <c r="P26" s="608"/>
      <c r="Q26" s="609"/>
      <c r="R26" s="610">
        <v>962</v>
      </c>
      <c r="S26" s="611"/>
      <c r="T26" s="611"/>
      <c r="U26" s="611"/>
      <c r="V26" s="611"/>
      <c r="W26" s="611"/>
      <c r="X26" s="611"/>
      <c r="Y26" s="612"/>
      <c r="Z26" s="613">
        <v>0</v>
      </c>
      <c r="AA26" s="613"/>
      <c r="AB26" s="613"/>
      <c r="AC26" s="613"/>
      <c r="AD26" s="614">
        <v>962</v>
      </c>
      <c r="AE26" s="614"/>
      <c r="AF26" s="614"/>
      <c r="AG26" s="614"/>
      <c r="AH26" s="614"/>
      <c r="AI26" s="614"/>
      <c r="AJ26" s="614"/>
      <c r="AK26" s="614"/>
      <c r="AL26" s="615">
        <v>0</v>
      </c>
      <c r="AM26" s="616"/>
      <c r="AN26" s="616"/>
      <c r="AO26" s="617"/>
      <c r="AP26" s="607" t="s">
        <v>303</v>
      </c>
      <c r="AQ26" s="626"/>
      <c r="AR26" s="626"/>
      <c r="AS26" s="626"/>
      <c r="AT26" s="626"/>
      <c r="AU26" s="626"/>
      <c r="AV26" s="626"/>
      <c r="AW26" s="626"/>
      <c r="AX26" s="626"/>
      <c r="AY26" s="626"/>
      <c r="AZ26" s="626"/>
      <c r="BA26" s="626"/>
      <c r="BB26" s="626"/>
      <c r="BC26" s="626"/>
      <c r="BD26" s="626"/>
      <c r="BE26" s="626"/>
      <c r="BF26" s="627"/>
      <c r="BG26" s="610" t="s">
        <v>140</v>
      </c>
      <c r="BH26" s="611"/>
      <c r="BI26" s="611"/>
      <c r="BJ26" s="611"/>
      <c r="BK26" s="611"/>
      <c r="BL26" s="611"/>
      <c r="BM26" s="611"/>
      <c r="BN26" s="612"/>
      <c r="BO26" s="613" t="s">
        <v>140</v>
      </c>
      <c r="BP26" s="613"/>
      <c r="BQ26" s="613"/>
      <c r="BR26" s="613"/>
      <c r="BS26" s="614" t="s">
        <v>252</v>
      </c>
      <c r="BT26" s="614"/>
      <c r="BU26" s="614"/>
      <c r="BV26" s="614"/>
      <c r="BW26" s="614"/>
      <c r="BX26" s="614"/>
      <c r="BY26" s="614"/>
      <c r="BZ26" s="614"/>
      <c r="CA26" s="614"/>
      <c r="CB26" s="618"/>
      <c r="CD26" s="607" t="s">
        <v>304</v>
      </c>
      <c r="CE26" s="608"/>
      <c r="CF26" s="608"/>
      <c r="CG26" s="608"/>
      <c r="CH26" s="608"/>
      <c r="CI26" s="608"/>
      <c r="CJ26" s="608"/>
      <c r="CK26" s="608"/>
      <c r="CL26" s="608"/>
      <c r="CM26" s="608"/>
      <c r="CN26" s="608"/>
      <c r="CO26" s="608"/>
      <c r="CP26" s="608"/>
      <c r="CQ26" s="609"/>
      <c r="CR26" s="610">
        <v>702152</v>
      </c>
      <c r="CS26" s="611"/>
      <c r="CT26" s="611"/>
      <c r="CU26" s="611"/>
      <c r="CV26" s="611"/>
      <c r="CW26" s="611"/>
      <c r="CX26" s="611"/>
      <c r="CY26" s="612"/>
      <c r="CZ26" s="615">
        <v>10.3</v>
      </c>
      <c r="DA26" s="640"/>
      <c r="DB26" s="640"/>
      <c r="DC26" s="645"/>
      <c r="DD26" s="619">
        <v>618136</v>
      </c>
      <c r="DE26" s="611"/>
      <c r="DF26" s="611"/>
      <c r="DG26" s="611"/>
      <c r="DH26" s="611"/>
      <c r="DI26" s="611"/>
      <c r="DJ26" s="611"/>
      <c r="DK26" s="612"/>
      <c r="DL26" s="619" t="s">
        <v>252</v>
      </c>
      <c r="DM26" s="611"/>
      <c r="DN26" s="611"/>
      <c r="DO26" s="611"/>
      <c r="DP26" s="611"/>
      <c r="DQ26" s="611"/>
      <c r="DR26" s="611"/>
      <c r="DS26" s="611"/>
      <c r="DT26" s="611"/>
      <c r="DU26" s="611"/>
      <c r="DV26" s="612"/>
      <c r="DW26" s="615" t="s">
        <v>140</v>
      </c>
      <c r="DX26" s="640"/>
      <c r="DY26" s="640"/>
      <c r="DZ26" s="640"/>
      <c r="EA26" s="640"/>
      <c r="EB26" s="640"/>
      <c r="EC26" s="641"/>
    </row>
    <row r="27" spans="2:133" ht="11.25" customHeight="1" x14ac:dyDescent="0.15">
      <c r="B27" s="607" t="s">
        <v>305</v>
      </c>
      <c r="C27" s="608"/>
      <c r="D27" s="608"/>
      <c r="E27" s="608"/>
      <c r="F27" s="608"/>
      <c r="G27" s="608"/>
      <c r="H27" s="608"/>
      <c r="I27" s="608"/>
      <c r="J27" s="608"/>
      <c r="K27" s="608"/>
      <c r="L27" s="608"/>
      <c r="M27" s="608"/>
      <c r="N27" s="608"/>
      <c r="O27" s="608"/>
      <c r="P27" s="608"/>
      <c r="Q27" s="609"/>
      <c r="R27" s="610">
        <v>8283</v>
      </c>
      <c r="S27" s="611"/>
      <c r="T27" s="611"/>
      <c r="U27" s="611"/>
      <c r="V27" s="611"/>
      <c r="W27" s="611"/>
      <c r="X27" s="611"/>
      <c r="Y27" s="612"/>
      <c r="Z27" s="613">
        <v>0.1</v>
      </c>
      <c r="AA27" s="613"/>
      <c r="AB27" s="613"/>
      <c r="AC27" s="613"/>
      <c r="AD27" s="614" t="s">
        <v>177</v>
      </c>
      <c r="AE27" s="614"/>
      <c r="AF27" s="614"/>
      <c r="AG27" s="614"/>
      <c r="AH27" s="614"/>
      <c r="AI27" s="614"/>
      <c r="AJ27" s="614"/>
      <c r="AK27" s="614"/>
      <c r="AL27" s="615" t="s">
        <v>140</v>
      </c>
      <c r="AM27" s="616"/>
      <c r="AN27" s="616"/>
      <c r="AO27" s="617"/>
      <c r="AP27" s="607" t="s">
        <v>306</v>
      </c>
      <c r="AQ27" s="608"/>
      <c r="AR27" s="608"/>
      <c r="AS27" s="608"/>
      <c r="AT27" s="608"/>
      <c r="AU27" s="608"/>
      <c r="AV27" s="608"/>
      <c r="AW27" s="608"/>
      <c r="AX27" s="608"/>
      <c r="AY27" s="608"/>
      <c r="AZ27" s="608"/>
      <c r="BA27" s="608"/>
      <c r="BB27" s="608"/>
      <c r="BC27" s="608"/>
      <c r="BD27" s="608"/>
      <c r="BE27" s="608"/>
      <c r="BF27" s="609"/>
      <c r="BG27" s="610">
        <v>1515797</v>
      </c>
      <c r="BH27" s="611"/>
      <c r="BI27" s="611"/>
      <c r="BJ27" s="611"/>
      <c r="BK27" s="611"/>
      <c r="BL27" s="611"/>
      <c r="BM27" s="611"/>
      <c r="BN27" s="612"/>
      <c r="BO27" s="613">
        <v>100</v>
      </c>
      <c r="BP27" s="613"/>
      <c r="BQ27" s="613"/>
      <c r="BR27" s="613"/>
      <c r="BS27" s="614" t="s">
        <v>177</v>
      </c>
      <c r="BT27" s="614"/>
      <c r="BU27" s="614"/>
      <c r="BV27" s="614"/>
      <c r="BW27" s="614"/>
      <c r="BX27" s="614"/>
      <c r="BY27" s="614"/>
      <c r="BZ27" s="614"/>
      <c r="CA27" s="614"/>
      <c r="CB27" s="618"/>
      <c r="CD27" s="607" t="s">
        <v>307</v>
      </c>
      <c r="CE27" s="608"/>
      <c r="CF27" s="608"/>
      <c r="CG27" s="608"/>
      <c r="CH27" s="608"/>
      <c r="CI27" s="608"/>
      <c r="CJ27" s="608"/>
      <c r="CK27" s="608"/>
      <c r="CL27" s="608"/>
      <c r="CM27" s="608"/>
      <c r="CN27" s="608"/>
      <c r="CO27" s="608"/>
      <c r="CP27" s="608"/>
      <c r="CQ27" s="609"/>
      <c r="CR27" s="610">
        <v>847522</v>
      </c>
      <c r="CS27" s="643"/>
      <c r="CT27" s="643"/>
      <c r="CU27" s="643"/>
      <c r="CV27" s="643"/>
      <c r="CW27" s="643"/>
      <c r="CX27" s="643"/>
      <c r="CY27" s="644"/>
      <c r="CZ27" s="615">
        <v>12.4</v>
      </c>
      <c r="DA27" s="640"/>
      <c r="DB27" s="640"/>
      <c r="DC27" s="645"/>
      <c r="DD27" s="619">
        <v>189078</v>
      </c>
      <c r="DE27" s="643"/>
      <c r="DF27" s="643"/>
      <c r="DG27" s="643"/>
      <c r="DH27" s="643"/>
      <c r="DI27" s="643"/>
      <c r="DJ27" s="643"/>
      <c r="DK27" s="644"/>
      <c r="DL27" s="619">
        <v>186388</v>
      </c>
      <c r="DM27" s="643"/>
      <c r="DN27" s="643"/>
      <c r="DO27" s="643"/>
      <c r="DP27" s="643"/>
      <c r="DQ27" s="643"/>
      <c r="DR27" s="643"/>
      <c r="DS27" s="643"/>
      <c r="DT27" s="643"/>
      <c r="DU27" s="643"/>
      <c r="DV27" s="644"/>
      <c r="DW27" s="615">
        <v>4.5</v>
      </c>
      <c r="DX27" s="640"/>
      <c r="DY27" s="640"/>
      <c r="DZ27" s="640"/>
      <c r="EA27" s="640"/>
      <c r="EB27" s="640"/>
      <c r="EC27" s="641"/>
    </row>
    <row r="28" spans="2:133" ht="11.25" customHeight="1" x14ac:dyDescent="0.15">
      <c r="B28" s="607" t="s">
        <v>308</v>
      </c>
      <c r="C28" s="608"/>
      <c r="D28" s="608"/>
      <c r="E28" s="608"/>
      <c r="F28" s="608"/>
      <c r="G28" s="608"/>
      <c r="H28" s="608"/>
      <c r="I28" s="608"/>
      <c r="J28" s="608"/>
      <c r="K28" s="608"/>
      <c r="L28" s="608"/>
      <c r="M28" s="608"/>
      <c r="N28" s="608"/>
      <c r="O28" s="608"/>
      <c r="P28" s="608"/>
      <c r="Q28" s="609"/>
      <c r="R28" s="610">
        <v>110435</v>
      </c>
      <c r="S28" s="611"/>
      <c r="T28" s="611"/>
      <c r="U28" s="611"/>
      <c r="V28" s="611"/>
      <c r="W28" s="611"/>
      <c r="X28" s="611"/>
      <c r="Y28" s="612"/>
      <c r="Z28" s="613">
        <v>1.5</v>
      </c>
      <c r="AA28" s="613"/>
      <c r="AB28" s="613"/>
      <c r="AC28" s="613"/>
      <c r="AD28" s="614">
        <v>18278</v>
      </c>
      <c r="AE28" s="614"/>
      <c r="AF28" s="614"/>
      <c r="AG28" s="614"/>
      <c r="AH28" s="614"/>
      <c r="AI28" s="614"/>
      <c r="AJ28" s="614"/>
      <c r="AK28" s="614"/>
      <c r="AL28" s="615">
        <v>0.4</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309</v>
      </c>
      <c r="CE28" s="608"/>
      <c r="CF28" s="608"/>
      <c r="CG28" s="608"/>
      <c r="CH28" s="608"/>
      <c r="CI28" s="608"/>
      <c r="CJ28" s="608"/>
      <c r="CK28" s="608"/>
      <c r="CL28" s="608"/>
      <c r="CM28" s="608"/>
      <c r="CN28" s="608"/>
      <c r="CO28" s="608"/>
      <c r="CP28" s="608"/>
      <c r="CQ28" s="609"/>
      <c r="CR28" s="610">
        <v>724985</v>
      </c>
      <c r="CS28" s="611"/>
      <c r="CT28" s="611"/>
      <c r="CU28" s="611"/>
      <c r="CV28" s="611"/>
      <c r="CW28" s="611"/>
      <c r="CX28" s="611"/>
      <c r="CY28" s="612"/>
      <c r="CZ28" s="615">
        <v>10.6</v>
      </c>
      <c r="DA28" s="640"/>
      <c r="DB28" s="640"/>
      <c r="DC28" s="645"/>
      <c r="DD28" s="619">
        <v>613408</v>
      </c>
      <c r="DE28" s="611"/>
      <c r="DF28" s="611"/>
      <c r="DG28" s="611"/>
      <c r="DH28" s="611"/>
      <c r="DI28" s="611"/>
      <c r="DJ28" s="611"/>
      <c r="DK28" s="612"/>
      <c r="DL28" s="619">
        <v>613408</v>
      </c>
      <c r="DM28" s="611"/>
      <c r="DN28" s="611"/>
      <c r="DO28" s="611"/>
      <c r="DP28" s="611"/>
      <c r="DQ28" s="611"/>
      <c r="DR28" s="611"/>
      <c r="DS28" s="611"/>
      <c r="DT28" s="611"/>
      <c r="DU28" s="611"/>
      <c r="DV28" s="612"/>
      <c r="DW28" s="615">
        <v>14.7</v>
      </c>
      <c r="DX28" s="640"/>
      <c r="DY28" s="640"/>
      <c r="DZ28" s="640"/>
      <c r="EA28" s="640"/>
      <c r="EB28" s="640"/>
      <c r="EC28" s="641"/>
    </row>
    <row r="29" spans="2:133" ht="11.25" customHeight="1" x14ac:dyDescent="0.15">
      <c r="B29" s="607" t="s">
        <v>310</v>
      </c>
      <c r="C29" s="608"/>
      <c r="D29" s="608"/>
      <c r="E29" s="608"/>
      <c r="F29" s="608"/>
      <c r="G29" s="608"/>
      <c r="H29" s="608"/>
      <c r="I29" s="608"/>
      <c r="J29" s="608"/>
      <c r="K29" s="608"/>
      <c r="L29" s="608"/>
      <c r="M29" s="608"/>
      <c r="N29" s="608"/>
      <c r="O29" s="608"/>
      <c r="P29" s="608"/>
      <c r="Q29" s="609"/>
      <c r="R29" s="610">
        <v>35398</v>
      </c>
      <c r="S29" s="611"/>
      <c r="T29" s="611"/>
      <c r="U29" s="611"/>
      <c r="V29" s="611"/>
      <c r="W29" s="611"/>
      <c r="X29" s="611"/>
      <c r="Y29" s="612"/>
      <c r="Z29" s="613">
        <v>0.5</v>
      </c>
      <c r="AA29" s="613"/>
      <c r="AB29" s="613"/>
      <c r="AC29" s="613"/>
      <c r="AD29" s="614" t="s">
        <v>177</v>
      </c>
      <c r="AE29" s="614"/>
      <c r="AF29" s="614"/>
      <c r="AG29" s="614"/>
      <c r="AH29" s="614"/>
      <c r="AI29" s="614"/>
      <c r="AJ29" s="614"/>
      <c r="AK29" s="614"/>
      <c r="AL29" s="615" t="s">
        <v>140</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8" t="s">
        <v>311</v>
      </c>
      <c r="CE29" s="649"/>
      <c r="CF29" s="607" t="s">
        <v>312</v>
      </c>
      <c r="CG29" s="608"/>
      <c r="CH29" s="608"/>
      <c r="CI29" s="608"/>
      <c r="CJ29" s="608"/>
      <c r="CK29" s="608"/>
      <c r="CL29" s="608"/>
      <c r="CM29" s="608"/>
      <c r="CN29" s="608"/>
      <c r="CO29" s="608"/>
      <c r="CP29" s="608"/>
      <c r="CQ29" s="609"/>
      <c r="CR29" s="610">
        <v>724985</v>
      </c>
      <c r="CS29" s="643"/>
      <c r="CT29" s="643"/>
      <c r="CU29" s="643"/>
      <c r="CV29" s="643"/>
      <c r="CW29" s="643"/>
      <c r="CX29" s="643"/>
      <c r="CY29" s="644"/>
      <c r="CZ29" s="615">
        <v>10.6</v>
      </c>
      <c r="DA29" s="640"/>
      <c r="DB29" s="640"/>
      <c r="DC29" s="645"/>
      <c r="DD29" s="619">
        <v>613408</v>
      </c>
      <c r="DE29" s="643"/>
      <c r="DF29" s="643"/>
      <c r="DG29" s="643"/>
      <c r="DH29" s="643"/>
      <c r="DI29" s="643"/>
      <c r="DJ29" s="643"/>
      <c r="DK29" s="644"/>
      <c r="DL29" s="619">
        <v>613408</v>
      </c>
      <c r="DM29" s="643"/>
      <c r="DN29" s="643"/>
      <c r="DO29" s="643"/>
      <c r="DP29" s="643"/>
      <c r="DQ29" s="643"/>
      <c r="DR29" s="643"/>
      <c r="DS29" s="643"/>
      <c r="DT29" s="643"/>
      <c r="DU29" s="643"/>
      <c r="DV29" s="644"/>
      <c r="DW29" s="615">
        <v>14.7</v>
      </c>
      <c r="DX29" s="640"/>
      <c r="DY29" s="640"/>
      <c r="DZ29" s="640"/>
      <c r="EA29" s="640"/>
      <c r="EB29" s="640"/>
      <c r="EC29" s="641"/>
    </row>
    <row r="30" spans="2:133" ht="11.25" customHeight="1" x14ac:dyDescent="0.15">
      <c r="B30" s="607" t="s">
        <v>313</v>
      </c>
      <c r="C30" s="608"/>
      <c r="D30" s="608"/>
      <c r="E30" s="608"/>
      <c r="F30" s="608"/>
      <c r="G30" s="608"/>
      <c r="H30" s="608"/>
      <c r="I30" s="608"/>
      <c r="J30" s="608"/>
      <c r="K30" s="608"/>
      <c r="L30" s="608"/>
      <c r="M30" s="608"/>
      <c r="N30" s="608"/>
      <c r="O30" s="608"/>
      <c r="P30" s="608"/>
      <c r="Q30" s="609"/>
      <c r="R30" s="610">
        <v>1091552</v>
      </c>
      <c r="S30" s="611"/>
      <c r="T30" s="611"/>
      <c r="U30" s="611"/>
      <c r="V30" s="611"/>
      <c r="W30" s="611"/>
      <c r="X30" s="611"/>
      <c r="Y30" s="612"/>
      <c r="Z30" s="613">
        <v>15</v>
      </c>
      <c r="AA30" s="613"/>
      <c r="AB30" s="613"/>
      <c r="AC30" s="613"/>
      <c r="AD30" s="614" t="s">
        <v>140</v>
      </c>
      <c r="AE30" s="614"/>
      <c r="AF30" s="614"/>
      <c r="AG30" s="614"/>
      <c r="AH30" s="614"/>
      <c r="AI30" s="614"/>
      <c r="AJ30" s="614"/>
      <c r="AK30" s="614"/>
      <c r="AL30" s="615" t="s">
        <v>140</v>
      </c>
      <c r="AM30" s="616"/>
      <c r="AN30" s="616"/>
      <c r="AO30" s="617"/>
      <c r="AP30" s="592" t="s">
        <v>229</v>
      </c>
      <c r="AQ30" s="593"/>
      <c r="AR30" s="593"/>
      <c r="AS30" s="593"/>
      <c r="AT30" s="593"/>
      <c r="AU30" s="593"/>
      <c r="AV30" s="593"/>
      <c r="AW30" s="593"/>
      <c r="AX30" s="593"/>
      <c r="AY30" s="593"/>
      <c r="AZ30" s="593"/>
      <c r="BA30" s="593"/>
      <c r="BB30" s="593"/>
      <c r="BC30" s="593"/>
      <c r="BD30" s="593"/>
      <c r="BE30" s="593"/>
      <c r="BF30" s="594"/>
      <c r="BG30" s="592" t="s">
        <v>314</v>
      </c>
      <c r="BH30" s="646"/>
      <c r="BI30" s="646"/>
      <c r="BJ30" s="646"/>
      <c r="BK30" s="646"/>
      <c r="BL30" s="646"/>
      <c r="BM30" s="646"/>
      <c r="BN30" s="646"/>
      <c r="BO30" s="646"/>
      <c r="BP30" s="646"/>
      <c r="BQ30" s="647"/>
      <c r="BR30" s="592" t="s">
        <v>315</v>
      </c>
      <c r="BS30" s="646"/>
      <c r="BT30" s="646"/>
      <c r="BU30" s="646"/>
      <c r="BV30" s="646"/>
      <c r="BW30" s="646"/>
      <c r="BX30" s="646"/>
      <c r="BY30" s="646"/>
      <c r="BZ30" s="646"/>
      <c r="CA30" s="646"/>
      <c r="CB30" s="647"/>
      <c r="CD30" s="650"/>
      <c r="CE30" s="651"/>
      <c r="CF30" s="607" t="s">
        <v>316</v>
      </c>
      <c r="CG30" s="608"/>
      <c r="CH30" s="608"/>
      <c r="CI30" s="608"/>
      <c r="CJ30" s="608"/>
      <c r="CK30" s="608"/>
      <c r="CL30" s="608"/>
      <c r="CM30" s="608"/>
      <c r="CN30" s="608"/>
      <c r="CO30" s="608"/>
      <c r="CP30" s="608"/>
      <c r="CQ30" s="609"/>
      <c r="CR30" s="610">
        <v>681860</v>
      </c>
      <c r="CS30" s="611"/>
      <c r="CT30" s="611"/>
      <c r="CU30" s="611"/>
      <c r="CV30" s="611"/>
      <c r="CW30" s="611"/>
      <c r="CX30" s="611"/>
      <c r="CY30" s="612"/>
      <c r="CZ30" s="615">
        <v>10</v>
      </c>
      <c r="DA30" s="640"/>
      <c r="DB30" s="640"/>
      <c r="DC30" s="645"/>
      <c r="DD30" s="619">
        <v>594930</v>
      </c>
      <c r="DE30" s="611"/>
      <c r="DF30" s="611"/>
      <c r="DG30" s="611"/>
      <c r="DH30" s="611"/>
      <c r="DI30" s="611"/>
      <c r="DJ30" s="611"/>
      <c r="DK30" s="612"/>
      <c r="DL30" s="619">
        <v>594930</v>
      </c>
      <c r="DM30" s="611"/>
      <c r="DN30" s="611"/>
      <c r="DO30" s="611"/>
      <c r="DP30" s="611"/>
      <c r="DQ30" s="611"/>
      <c r="DR30" s="611"/>
      <c r="DS30" s="611"/>
      <c r="DT30" s="611"/>
      <c r="DU30" s="611"/>
      <c r="DV30" s="612"/>
      <c r="DW30" s="615">
        <v>14.2</v>
      </c>
      <c r="DX30" s="640"/>
      <c r="DY30" s="640"/>
      <c r="DZ30" s="640"/>
      <c r="EA30" s="640"/>
      <c r="EB30" s="640"/>
      <c r="EC30" s="641"/>
    </row>
    <row r="31" spans="2:133" ht="11.25" customHeight="1" x14ac:dyDescent="0.15">
      <c r="B31" s="623" t="s">
        <v>317</v>
      </c>
      <c r="C31" s="624"/>
      <c r="D31" s="624"/>
      <c r="E31" s="624"/>
      <c r="F31" s="624"/>
      <c r="G31" s="624"/>
      <c r="H31" s="624"/>
      <c r="I31" s="624"/>
      <c r="J31" s="624"/>
      <c r="K31" s="624"/>
      <c r="L31" s="624"/>
      <c r="M31" s="624"/>
      <c r="N31" s="624"/>
      <c r="O31" s="624"/>
      <c r="P31" s="624"/>
      <c r="Q31" s="625"/>
      <c r="R31" s="610" t="s">
        <v>140</v>
      </c>
      <c r="S31" s="611"/>
      <c r="T31" s="611"/>
      <c r="U31" s="611"/>
      <c r="V31" s="611"/>
      <c r="W31" s="611"/>
      <c r="X31" s="611"/>
      <c r="Y31" s="612"/>
      <c r="Z31" s="613" t="s">
        <v>177</v>
      </c>
      <c r="AA31" s="613"/>
      <c r="AB31" s="613"/>
      <c r="AC31" s="613"/>
      <c r="AD31" s="614" t="s">
        <v>252</v>
      </c>
      <c r="AE31" s="614"/>
      <c r="AF31" s="614"/>
      <c r="AG31" s="614"/>
      <c r="AH31" s="614"/>
      <c r="AI31" s="614"/>
      <c r="AJ31" s="614"/>
      <c r="AK31" s="614"/>
      <c r="AL31" s="615" t="s">
        <v>252</v>
      </c>
      <c r="AM31" s="616"/>
      <c r="AN31" s="616"/>
      <c r="AO31" s="617"/>
      <c r="AP31" s="658" t="s">
        <v>318</v>
      </c>
      <c r="AQ31" s="659"/>
      <c r="AR31" s="659"/>
      <c r="AS31" s="659"/>
      <c r="AT31" s="664" t="s">
        <v>319</v>
      </c>
      <c r="AU31" s="212"/>
      <c r="AV31" s="212"/>
      <c r="AW31" s="212"/>
      <c r="AX31" s="596" t="s">
        <v>191</v>
      </c>
      <c r="AY31" s="597"/>
      <c r="AZ31" s="597"/>
      <c r="BA31" s="597"/>
      <c r="BB31" s="597"/>
      <c r="BC31" s="597"/>
      <c r="BD31" s="597"/>
      <c r="BE31" s="597"/>
      <c r="BF31" s="598"/>
      <c r="BG31" s="657">
        <v>97.9</v>
      </c>
      <c r="BH31" s="654"/>
      <c r="BI31" s="654"/>
      <c r="BJ31" s="654"/>
      <c r="BK31" s="654"/>
      <c r="BL31" s="654"/>
      <c r="BM31" s="605">
        <v>92.5</v>
      </c>
      <c r="BN31" s="654"/>
      <c r="BO31" s="654"/>
      <c r="BP31" s="654"/>
      <c r="BQ31" s="655"/>
      <c r="BR31" s="657">
        <v>97.9</v>
      </c>
      <c r="BS31" s="654"/>
      <c r="BT31" s="654"/>
      <c r="BU31" s="654"/>
      <c r="BV31" s="654"/>
      <c r="BW31" s="654"/>
      <c r="BX31" s="605">
        <v>91.7</v>
      </c>
      <c r="BY31" s="654"/>
      <c r="BZ31" s="654"/>
      <c r="CA31" s="654"/>
      <c r="CB31" s="655"/>
      <c r="CD31" s="650"/>
      <c r="CE31" s="651"/>
      <c r="CF31" s="607" t="s">
        <v>320</v>
      </c>
      <c r="CG31" s="608"/>
      <c r="CH31" s="608"/>
      <c r="CI31" s="608"/>
      <c r="CJ31" s="608"/>
      <c r="CK31" s="608"/>
      <c r="CL31" s="608"/>
      <c r="CM31" s="608"/>
      <c r="CN31" s="608"/>
      <c r="CO31" s="608"/>
      <c r="CP31" s="608"/>
      <c r="CQ31" s="609"/>
      <c r="CR31" s="610">
        <v>43125</v>
      </c>
      <c r="CS31" s="643"/>
      <c r="CT31" s="643"/>
      <c r="CU31" s="643"/>
      <c r="CV31" s="643"/>
      <c r="CW31" s="643"/>
      <c r="CX31" s="643"/>
      <c r="CY31" s="644"/>
      <c r="CZ31" s="615">
        <v>0.6</v>
      </c>
      <c r="DA31" s="640"/>
      <c r="DB31" s="640"/>
      <c r="DC31" s="645"/>
      <c r="DD31" s="619">
        <v>18478</v>
      </c>
      <c r="DE31" s="643"/>
      <c r="DF31" s="643"/>
      <c r="DG31" s="643"/>
      <c r="DH31" s="643"/>
      <c r="DI31" s="643"/>
      <c r="DJ31" s="643"/>
      <c r="DK31" s="644"/>
      <c r="DL31" s="619">
        <v>18478</v>
      </c>
      <c r="DM31" s="643"/>
      <c r="DN31" s="643"/>
      <c r="DO31" s="643"/>
      <c r="DP31" s="643"/>
      <c r="DQ31" s="643"/>
      <c r="DR31" s="643"/>
      <c r="DS31" s="643"/>
      <c r="DT31" s="643"/>
      <c r="DU31" s="643"/>
      <c r="DV31" s="644"/>
      <c r="DW31" s="615">
        <v>0.4</v>
      </c>
      <c r="DX31" s="640"/>
      <c r="DY31" s="640"/>
      <c r="DZ31" s="640"/>
      <c r="EA31" s="640"/>
      <c r="EB31" s="640"/>
      <c r="EC31" s="641"/>
    </row>
    <row r="32" spans="2:133" ht="11.25" customHeight="1" x14ac:dyDescent="0.15">
      <c r="B32" s="607" t="s">
        <v>321</v>
      </c>
      <c r="C32" s="608"/>
      <c r="D32" s="608"/>
      <c r="E32" s="608"/>
      <c r="F32" s="608"/>
      <c r="G32" s="608"/>
      <c r="H32" s="608"/>
      <c r="I32" s="608"/>
      <c r="J32" s="608"/>
      <c r="K32" s="608"/>
      <c r="L32" s="608"/>
      <c r="M32" s="608"/>
      <c r="N32" s="608"/>
      <c r="O32" s="608"/>
      <c r="P32" s="608"/>
      <c r="Q32" s="609"/>
      <c r="R32" s="610">
        <v>352406</v>
      </c>
      <c r="S32" s="611"/>
      <c r="T32" s="611"/>
      <c r="U32" s="611"/>
      <c r="V32" s="611"/>
      <c r="W32" s="611"/>
      <c r="X32" s="611"/>
      <c r="Y32" s="612"/>
      <c r="Z32" s="613">
        <v>4.9000000000000004</v>
      </c>
      <c r="AA32" s="613"/>
      <c r="AB32" s="613"/>
      <c r="AC32" s="613"/>
      <c r="AD32" s="614" t="s">
        <v>140</v>
      </c>
      <c r="AE32" s="614"/>
      <c r="AF32" s="614"/>
      <c r="AG32" s="614"/>
      <c r="AH32" s="614"/>
      <c r="AI32" s="614"/>
      <c r="AJ32" s="614"/>
      <c r="AK32" s="614"/>
      <c r="AL32" s="615" t="s">
        <v>140</v>
      </c>
      <c r="AM32" s="616"/>
      <c r="AN32" s="616"/>
      <c r="AO32" s="617"/>
      <c r="AP32" s="660"/>
      <c r="AQ32" s="661"/>
      <c r="AR32" s="661"/>
      <c r="AS32" s="661"/>
      <c r="AT32" s="665"/>
      <c r="AU32" s="208" t="s">
        <v>322</v>
      </c>
      <c r="AX32" s="607" t="s">
        <v>323</v>
      </c>
      <c r="AY32" s="608"/>
      <c r="AZ32" s="608"/>
      <c r="BA32" s="608"/>
      <c r="BB32" s="608"/>
      <c r="BC32" s="608"/>
      <c r="BD32" s="608"/>
      <c r="BE32" s="608"/>
      <c r="BF32" s="609"/>
      <c r="BG32" s="667">
        <v>98.1</v>
      </c>
      <c r="BH32" s="643"/>
      <c r="BI32" s="643"/>
      <c r="BJ32" s="643"/>
      <c r="BK32" s="643"/>
      <c r="BL32" s="643"/>
      <c r="BM32" s="616">
        <v>93.5</v>
      </c>
      <c r="BN32" s="643"/>
      <c r="BO32" s="643"/>
      <c r="BP32" s="643"/>
      <c r="BQ32" s="656"/>
      <c r="BR32" s="667">
        <v>98.1</v>
      </c>
      <c r="BS32" s="643"/>
      <c r="BT32" s="643"/>
      <c r="BU32" s="643"/>
      <c r="BV32" s="643"/>
      <c r="BW32" s="643"/>
      <c r="BX32" s="616">
        <v>92.4</v>
      </c>
      <c r="BY32" s="643"/>
      <c r="BZ32" s="643"/>
      <c r="CA32" s="643"/>
      <c r="CB32" s="656"/>
      <c r="CD32" s="652"/>
      <c r="CE32" s="653"/>
      <c r="CF32" s="607" t="s">
        <v>324</v>
      </c>
      <c r="CG32" s="608"/>
      <c r="CH32" s="608"/>
      <c r="CI32" s="608"/>
      <c r="CJ32" s="608"/>
      <c r="CK32" s="608"/>
      <c r="CL32" s="608"/>
      <c r="CM32" s="608"/>
      <c r="CN32" s="608"/>
      <c r="CO32" s="608"/>
      <c r="CP32" s="608"/>
      <c r="CQ32" s="609"/>
      <c r="CR32" s="610" t="s">
        <v>140</v>
      </c>
      <c r="CS32" s="611"/>
      <c r="CT32" s="611"/>
      <c r="CU32" s="611"/>
      <c r="CV32" s="611"/>
      <c r="CW32" s="611"/>
      <c r="CX32" s="611"/>
      <c r="CY32" s="612"/>
      <c r="CZ32" s="615" t="s">
        <v>177</v>
      </c>
      <c r="DA32" s="640"/>
      <c r="DB32" s="640"/>
      <c r="DC32" s="645"/>
      <c r="DD32" s="619" t="s">
        <v>140</v>
      </c>
      <c r="DE32" s="611"/>
      <c r="DF32" s="611"/>
      <c r="DG32" s="611"/>
      <c r="DH32" s="611"/>
      <c r="DI32" s="611"/>
      <c r="DJ32" s="611"/>
      <c r="DK32" s="612"/>
      <c r="DL32" s="619" t="s">
        <v>140</v>
      </c>
      <c r="DM32" s="611"/>
      <c r="DN32" s="611"/>
      <c r="DO32" s="611"/>
      <c r="DP32" s="611"/>
      <c r="DQ32" s="611"/>
      <c r="DR32" s="611"/>
      <c r="DS32" s="611"/>
      <c r="DT32" s="611"/>
      <c r="DU32" s="611"/>
      <c r="DV32" s="612"/>
      <c r="DW32" s="615" t="s">
        <v>140</v>
      </c>
      <c r="DX32" s="640"/>
      <c r="DY32" s="640"/>
      <c r="DZ32" s="640"/>
      <c r="EA32" s="640"/>
      <c r="EB32" s="640"/>
      <c r="EC32" s="641"/>
    </row>
    <row r="33" spans="2:133" ht="11.25" customHeight="1" x14ac:dyDescent="0.15">
      <c r="B33" s="607" t="s">
        <v>325</v>
      </c>
      <c r="C33" s="608"/>
      <c r="D33" s="608"/>
      <c r="E33" s="608"/>
      <c r="F33" s="608"/>
      <c r="G33" s="608"/>
      <c r="H33" s="608"/>
      <c r="I33" s="608"/>
      <c r="J33" s="608"/>
      <c r="K33" s="608"/>
      <c r="L33" s="608"/>
      <c r="M33" s="608"/>
      <c r="N33" s="608"/>
      <c r="O33" s="608"/>
      <c r="P33" s="608"/>
      <c r="Q33" s="609"/>
      <c r="R33" s="610">
        <v>982</v>
      </c>
      <c r="S33" s="611"/>
      <c r="T33" s="611"/>
      <c r="U33" s="611"/>
      <c r="V33" s="611"/>
      <c r="W33" s="611"/>
      <c r="X33" s="611"/>
      <c r="Y33" s="612"/>
      <c r="Z33" s="613">
        <v>0</v>
      </c>
      <c r="AA33" s="613"/>
      <c r="AB33" s="613"/>
      <c r="AC33" s="613"/>
      <c r="AD33" s="614">
        <v>211</v>
      </c>
      <c r="AE33" s="614"/>
      <c r="AF33" s="614"/>
      <c r="AG33" s="614"/>
      <c r="AH33" s="614"/>
      <c r="AI33" s="614"/>
      <c r="AJ33" s="614"/>
      <c r="AK33" s="614"/>
      <c r="AL33" s="615">
        <v>0</v>
      </c>
      <c r="AM33" s="616"/>
      <c r="AN33" s="616"/>
      <c r="AO33" s="617"/>
      <c r="AP33" s="662"/>
      <c r="AQ33" s="663"/>
      <c r="AR33" s="663"/>
      <c r="AS33" s="663"/>
      <c r="AT33" s="666"/>
      <c r="AU33" s="213"/>
      <c r="AV33" s="213"/>
      <c r="AW33" s="213"/>
      <c r="AX33" s="631" t="s">
        <v>326</v>
      </c>
      <c r="AY33" s="632"/>
      <c r="AZ33" s="632"/>
      <c r="BA33" s="632"/>
      <c r="BB33" s="632"/>
      <c r="BC33" s="632"/>
      <c r="BD33" s="632"/>
      <c r="BE33" s="632"/>
      <c r="BF33" s="633"/>
      <c r="BG33" s="668">
        <v>97.4</v>
      </c>
      <c r="BH33" s="669"/>
      <c r="BI33" s="669"/>
      <c r="BJ33" s="669"/>
      <c r="BK33" s="669"/>
      <c r="BL33" s="669"/>
      <c r="BM33" s="670">
        <v>90.9</v>
      </c>
      <c r="BN33" s="669"/>
      <c r="BO33" s="669"/>
      <c r="BP33" s="669"/>
      <c r="BQ33" s="671"/>
      <c r="BR33" s="668">
        <v>97.6</v>
      </c>
      <c r="BS33" s="669"/>
      <c r="BT33" s="669"/>
      <c r="BU33" s="669"/>
      <c r="BV33" s="669"/>
      <c r="BW33" s="669"/>
      <c r="BX33" s="670">
        <v>90.4</v>
      </c>
      <c r="BY33" s="669"/>
      <c r="BZ33" s="669"/>
      <c r="CA33" s="669"/>
      <c r="CB33" s="671"/>
      <c r="CD33" s="607" t="s">
        <v>327</v>
      </c>
      <c r="CE33" s="608"/>
      <c r="CF33" s="608"/>
      <c r="CG33" s="608"/>
      <c r="CH33" s="608"/>
      <c r="CI33" s="608"/>
      <c r="CJ33" s="608"/>
      <c r="CK33" s="608"/>
      <c r="CL33" s="608"/>
      <c r="CM33" s="608"/>
      <c r="CN33" s="608"/>
      <c r="CO33" s="608"/>
      <c r="CP33" s="608"/>
      <c r="CQ33" s="609"/>
      <c r="CR33" s="610">
        <v>3592918</v>
      </c>
      <c r="CS33" s="643"/>
      <c r="CT33" s="643"/>
      <c r="CU33" s="643"/>
      <c r="CV33" s="643"/>
      <c r="CW33" s="643"/>
      <c r="CX33" s="643"/>
      <c r="CY33" s="644"/>
      <c r="CZ33" s="615">
        <v>52.6</v>
      </c>
      <c r="DA33" s="640"/>
      <c r="DB33" s="640"/>
      <c r="DC33" s="645"/>
      <c r="DD33" s="619">
        <v>2771719</v>
      </c>
      <c r="DE33" s="643"/>
      <c r="DF33" s="643"/>
      <c r="DG33" s="643"/>
      <c r="DH33" s="643"/>
      <c r="DI33" s="643"/>
      <c r="DJ33" s="643"/>
      <c r="DK33" s="644"/>
      <c r="DL33" s="619">
        <v>1691061</v>
      </c>
      <c r="DM33" s="643"/>
      <c r="DN33" s="643"/>
      <c r="DO33" s="643"/>
      <c r="DP33" s="643"/>
      <c r="DQ33" s="643"/>
      <c r="DR33" s="643"/>
      <c r="DS33" s="643"/>
      <c r="DT33" s="643"/>
      <c r="DU33" s="643"/>
      <c r="DV33" s="644"/>
      <c r="DW33" s="615">
        <v>40.4</v>
      </c>
      <c r="DX33" s="640"/>
      <c r="DY33" s="640"/>
      <c r="DZ33" s="640"/>
      <c r="EA33" s="640"/>
      <c r="EB33" s="640"/>
      <c r="EC33" s="641"/>
    </row>
    <row r="34" spans="2:133" ht="11.25" customHeight="1" x14ac:dyDescent="0.15">
      <c r="B34" s="607" t="s">
        <v>328</v>
      </c>
      <c r="C34" s="608"/>
      <c r="D34" s="608"/>
      <c r="E34" s="608"/>
      <c r="F34" s="608"/>
      <c r="G34" s="608"/>
      <c r="H34" s="608"/>
      <c r="I34" s="608"/>
      <c r="J34" s="608"/>
      <c r="K34" s="608"/>
      <c r="L34" s="608"/>
      <c r="M34" s="608"/>
      <c r="N34" s="608"/>
      <c r="O34" s="608"/>
      <c r="P34" s="608"/>
      <c r="Q34" s="609"/>
      <c r="R34" s="610">
        <v>157976</v>
      </c>
      <c r="S34" s="611"/>
      <c r="T34" s="611"/>
      <c r="U34" s="611"/>
      <c r="V34" s="611"/>
      <c r="W34" s="611"/>
      <c r="X34" s="611"/>
      <c r="Y34" s="612"/>
      <c r="Z34" s="613">
        <v>2.2000000000000002</v>
      </c>
      <c r="AA34" s="613"/>
      <c r="AB34" s="613"/>
      <c r="AC34" s="613"/>
      <c r="AD34" s="614" t="s">
        <v>140</v>
      </c>
      <c r="AE34" s="614"/>
      <c r="AF34" s="614"/>
      <c r="AG34" s="614"/>
      <c r="AH34" s="614"/>
      <c r="AI34" s="614"/>
      <c r="AJ34" s="614"/>
      <c r="AK34" s="614"/>
      <c r="AL34" s="615" t="s">
        <v>140</v>
      </c>
      <c r="AM34" s="616"/>
      <c r="AN34" s="616"/>
      <c r="AO34" s="617"/>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7" t="s">
        <v>329</v>
      </c>
      <c r="CE34" s="608"/>
      <c r="CF34" s="608"/>
      <c r="CG34" s="608"/>
      <c r="CH34" s="608"/>
      <c r="CI34" s="608"/>
      <c r="CJ34" s="608"/>
      <c r="CK34" s="608"/>
      <c r="CL34" s="608"/>
      <c r="CM34" s="608"/>
      <c r="CN34" s="608"/>
      <c r="CO34" s="608"/>
      <c r="CP34" s="608"/>
      <c r="CQ34" s="609"/>
      <c r="CR34" s="610">
        <v>957884</v>
      </c>
      <c r="CS34" s="611"/>
      <c r="CT34" s="611"/>
      <c r="CU34" s="611"/>
      <c r="CV34" s="611"/>
      <c r="CW34" s="611"/>
      <c r="CX34" s="611"/>
      <c r="CY34" s="612"/>
      <c r="CZ34" s="615">
        <v>14</v>
      </c>
      <c r="DA34" s="640"/>
      <c r="DB34" s="640"/>
      <c r="DC34" s="645"/>
      <c r="DD34" s="619">
        <v>540533</v>
      </c>
      <c r="DE34" s="611"/>
      <c r="DF34" s="611"/>
      <c r="DG34" s="611"/>
      <c r="DH34" s="611"/>
      <c r="DI34" s="611"/>
      <c r="DJ34" s="611"/>
      <c r="DK34" s="612"/>
      <c r="DL34" s="619">
        <v>447338</v>
      </c>
      <c r="DM34" s="611"/>
      <c r="DN34" s="611"/>
      <c r="DO34" s="611"/>
      <c r="DP34" s="611"/>
      <c r="DQ34" s="611"/>
      <c r="DR34" s="611"/>
      <c r="DS34" s="611"/>
      <c r="DT34" s="611"/>
      <c r="DU34" s="611"/>
      <c r="DV34" s="612"/>
      <c r="DW34" s="615">
        <v>10.7</v>
      </c>
      <c r="DX34" s="640"/>
      <c r="DY34" s="640"/>
      <c r="DZ34" s="640"/>
      <c r="EA34" s="640"/>
      <c r="EB34" s="640"/>
      <c r="EC34" s="641"/>
    </row>
    <row r="35" spans="2:133" ht="11.25" customHeight="1" x14ac:dyDescent="0.15">
      <c r="B35" s="607" t="s">
        <v>330</v>
      </c>
      <c r="C35" s="608"/>
      <c r="D35" s="608"/>
      <c r="E35" s="608"/>
      <c r="F35" s="608"/>
      <c r="G35" s="608"/>
      <c r="H35" s="608"/>
      <c r="I35" s="608"/>
      <c r="J35" s="608"/>
      <c r="K35" s="608"/>
      <c r="L35" s="608"/>
      <c r="M35" s="608"/>
      <c r="N35" s="608"/>
      <c r="O35" s="608"/>
      <c r="P35" s="608"/>
      <c r="Q35" s="609"/>
      <c r="R35" s="610">
        <v>115546</v>
      </c>
      <c r="S35" s="611"/>
      <c r="T35" s="611"/>
      <c r="U35" s="611"/>
      <c r="V35" s="611"/>
      <c r="W35" s="611"/>
      <c r="X35" s="611"/>
      <c r="Y35" s="612"/>
      <c r="Z35" s="613">
        <v>1.6</v>
      </c>
      <c r="AA35" s="613"/>
      <c r="AB35" s="613"/>
      <c r="AC35" s="613"/>
      <c r="AD35" s="614" t="s">
        <v>140</v>
      </c>
      <c r="AE35" s="614"/>
      <c r="AF35" s="614"/>
      <c r="AG35" s="614"/>
      <c r="AH35" s="614"/>
      <c r="AI35" s="614"/>
      <c r="AJ35" s="614"/>
      <c r="AK35" s="614"/>
      <c r="AL35" s="615" t="s">
        <v>140</v>
      </c>
      <c r="AM35" s="616"/>
      <c r="AN35" s="616"/>
      <c r="AO35" s="617"/>
      <c r="AP35" s="216"/>
      <c r="AQ35" s="592" t="s">
        <v>331</v>
      </c>
      <c r="AR35" s="593"/>
      <c r="AS35" s="593"/>
      <c r="AT35" s="593"/>
      <c r="AU35" s="593"/>
      <c r="AV35" s="593"/>
      <c r="AW35" s="593"/>
      <c r="AX35" s="593"/>
      <c r="AY35" s="593"/>
      <c r="AZ35" s="593"/>
      <c r="BA35" s="593"/>
      <c r="BB35" s="593"/>
      <c r="BC35" s="593"/>
      <c r="BD35" s="593"/>
      <c r="BE35" s="593"/>
      <c r="BF35" s="594"/>
      <c r="BG35" s="592" t="s">
        <v>332</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333</v>
      </c>
      <c r="CE35" s="608"/>
      <c r="CF35" s="608"/>
      <c r="CG35" s="608"/>
      <c r="CH35" s="608"/>
      <c r="CI35" s="608"/>
      <c r="CJ35" s="608"/>
      <c r="CK35" s="608"/>
      <c r="CL35" s="608"/>
      <c r="CM35" s="608"/>
      <c r="CN35" s="608"/>
      <c r="CO35" s="608"/>
      <c r="CP35" s="608"/>
      <c r="CQ35" s="609"/>
      <c r="CR35" s="610">
        <v>22582</v>
      </c>
      <c r="CS35" s="643"/>
      <c r="CT35" s="643"/>
      <c r="CU35" s="643"/>
      <c r="CV35" s="643"/>
      <c r="CW35" s="643"/>
      <c r="CX35" s="643"/>
      <c r="CY35" s="644"/>
      <c r="CZ35" s="615">
        <v>0.3</v>
      </c>
      <c r="DA35" s="640"/>
      <c r="DB35" s="640"/>
      <c r="DC35" s="645"/>
      <c r="DD35" s="619">
        <v>22221</v>
      </c>
      <c r="DE35" s="643"/>
      <c r="DF35" s="643"/>
      <c r="DG35" s="643"/>
      <c r="DH35" s="643"/>
      <c r="DI35" s="643"/>
      <c r="DJ35" s="643"/>
      <c r="DK35" s="644"/>
      <c r="DL35" s="619">
        <v>22221</v>
      </c>
      <c r="DM35" s="643"/>
      <c r="DN35" s="643"/>
      <c r="DO35" s="643"/>
      <c r="DP35" s="643"/>
      <c r="DQ35" s="643"/>
      <c r="DR35" s="643"/>
      <c r="DS35" s="643"/>
      <c r="DT35" s="643"/>
      <c r="DU35" s="643"/>
      <c r="DV35" s="644"/>
      <c r="DW35" s="615">
        <v>0.5</v>
      </c>
      <c r="DX35" s="640"/>
      <c r="DY35" s="640"/>
      <c r="DZ35" s="640"/>
      <c r="EA35" s="640"/>
      <c r="EB35" s="640"/>
      <c r="EC35" s="641"/>
    </row>
    <row r="36" spans="2:133" ht="11.25" customHeight="1" x14ac:dyDescent="0.15">
      <c r="B36" s="607" t="s">
        <v>334</v>
      </c>
      <c r="C36" s="608"/>
      <c r="D36" s="608"/>
      <c r="E36" s="608"/>
      <c r="F36" s="608"/>
      <c r="G36" s="608"/>
      <c r="H36" s="608"/>
      <c r="I36" s="608"/>
      <c r="J36" s="608"/>
      <c r="K36" s="608"/>
      <c r="L36" s="608"/>
      <c r="M36" s="608"/>
      <c r="N36" s="608"/>
      <c r="O36" s="608"/>
      <c r="P36" s="608"/>
      <c r="Q36" s="609"/>
      <c r="R36" s="610">
        <v>467389</v>
      </c>
      <c r="S36" s="611"/>
      <c r="T36" s="611"/>
      <c r="U36" s="611"/>
      <c r="V36" s="611"/>
      <c r="W36" s="611"/>
      <c r="X36" s="611"/>
      <c r="Y36" s="612"/>
      <c r="Z36" s="613">
        <v>6.4</v>
      </c>
      <c r="AA36" s="613"/>
      <c r="AB36" s="613"/>
      <c r="AC36" s="613"/>
      <c r="AD36" s="614" t="s">
        <v>140</v>
      </c>
      <c r="AE36" s="614"/>
      <c r="AF36" s="614"/>
      <c r="AG36" s="614"/>
      <c r="AH36" s="614"/>
      <c r="AI36" s="614"/>
      <c r="AJ36" s="614"/>
      <c r="AK36" s="614"/>
      <c r="AL36" s="615" t="s">
        <v>140</v>
      </c>
      <c r="AM36" s="616"/>
      <c r="AN36" s="616"/>
      <c r="AO36" s="617"/>
      <c r="AP36" s="216"/>
      <c r="AQ36" s="676" t="s">
        <v>335</v>
      </c>
      <c r="AR36" s="677"/>
      <c r="AS36" s="677"/>
      <c r="AT36" s="677"/>
      <c r="AU36" s="677"/>
      <c r="AV36" s="677"/>
      <c r="AW36" s="677"/>
      <c r="AX36" s="677"/>
      <c r="AY36" s="678"/>
      <c r="AZ36" s="599">
        <v>881034</v>
      </c>
      <c r="BA36" s="600"/>
      <c r="BB36" s="600"/>
      <c r="BC36" s="600"/>
      <c r="BD36" s="600"/>
      <c r="BE36" s="600"/>
      <c r="BF36" s="672"/>
      <c r="BG36" s="596" t="s">
        <v>336</v>
      </c>
      <c r="BH36" s="597"/>
      <c r="BI36" s="597"/>
      <c r="BJ36" s="597"/>
      <c r="BK36" s="597"/>
      <c r="BL36" s="597"/>
      <c r="BM36" s="597"/>
      <c r="BN36" s="597"/>
      <c r="BO36" s="597"/>
      <c r="BP36" s="597"/>
      <c r="BQ36" s="597"/>
      <c r="BR36" s="597"/>
      <c r="BS36" s="597"/>
      <c r="BT36" s="597"/>
      <c r="BU36" s="598"/>
      <c r="BV36" s="599">
        <v>38858</v>
      </c>
      <c r="BW36" s="600"/>
      <c r="BX36" s="600"/>
      <c r="BY36" s="600"/>
      <c r="BZ36" s="600"/>
      <c r="CA36" s="600"/>
      <c r="CB36" s="672"/>
      <c r="CD36" s="607" t="s">
        <v>337</v>
      </c>
      <c r="CE36" s="608"/>
      <c r="CF36" s="608"/>
      <c r="CG36" s="608"/>
      <c r="CH36" s="608"/>
      <c r="CI36" s="608"/>
      <c r="CJ36" s="608"/>
      <c r="CK36" s="608"/>
      <c r="CL36" s="608"/>
      <c r="CM36" s="608"/>
      <c r="CN36" s="608"/>
      <c r="CO36" s="608"/>
      <c r="CP36" s="608"/>
      <c r="CQ36" s="609"/>
      <c r="CR36" s="610">
        <v>1245179</v>
      </c>
      <c r="CS36" s="611"/>
      <c r="CT36" s="611"/>
      <c r="CU36" s="611"/>
      <c r="CV36" s="611"/>
      <c r="CW36" s="611"/>
      <c r="CX36" s="611"/>
      <c r="CY36" s="612"/>
      <c r="CZ36" s="615">
        <v>18.2</v>
      </c>
      <c r="DA36" s="640"/>
      <c r="DB36" s="640"/>
      <c r="DC36" s="645"/>
      <c r="DD36" s="619">
        <v>1132257</v>
      </c>
      <c r="DE36" s="611"/>
      <c r="DF36" s="611"/>
      <c r="DG36" s="611"/>
      <c r="DH36" s="611"/>
      <c r="DI36" s="611"/>
      <c r="DJ36" s="611"/>
      <c r="DK36" s="612"/>
      <c r="DL36" s="619">
        <v>630858</v>
      </c>
      <c r="DM36" s="611"/>
      <c r="DN36" s="611"/>
      <c r="DO36" s="611"/>
      <c r="DP36" s="611"/>
      <c r="DQ36" s="611"/>
      <c r="DR36" s="611"/>
      <c r="DS36" s="611"/>
      <c r="DT36" s="611"/>
      <c r="DU36" s="611"/>
      <c r="DV36" s="612"/>
      <c r="DW36" s="615">
        <v>15.1</v>
      </c>
      <c r="DX36" s="640"/>
      <c r="DY36" s="640"/>
      <c r="DZ36" s="640"/>
      <c r="EA36" s="640"/>
      <c r="EB36" s="640"/>
      <c r="EC36" s="641"/>
    </row>
    <row r="37" spans="2:133" ht="11.25" customHeight="1" x14ac:dyDescent="0.15">
      <c r="B37" s="607" t="s">
        <v>338</v>
      </c>
      <c r="C37" s="608"/>
      <c r="D37" s="608"/>
      <c r="E37" s="608"/>
      <c r="F37" s="608"/>
      <c r="G37" s="608"/>
      <c r="H37" s="608"/>
      <c r="I37" s="608"/>
      <c r="J37" s="608"/>
      <c r="K37" s="608"/>
      <c r="L37" s="608"/>
      <c r="M37" s="608"/>
      <c r="N37" s="608"/>
      <c r="O37" s="608"/>
      <c r="P37" s="608"/>
      <c r="Q37" s="609"/>
      <c r="R37" s="610">
        <v>256740</v>
      </c>
      <c r="S37" s="611"/>
      <c r="T37" s="611"/>
      <c r="U37" s="611"/>
      <c r="V37" s="611"/>
      <c r="W37" s="611"/>
      <c r="X37" s="611"/>
      <c r="Y37" s="612"/>
      <c r="Z37" s="613">
        <v>3.5</v>
      </c>
      <c r="AA37" s="613"/>
      <c r="AB37" s="613"/>
      <c r="AC37" s="613"/>
      <c r="AD37" s="614">
        <v>2524</v>
      </c>
      <c r="AE37" s="614"/>
      <c r="AF37" s="614"/>
      <c r="AG37" s="614"/>
      <c r="AH37" s="614"/>
      <c r="AI37" s="614"/>
      <c r="AJ37" s="614"/>
      <c r="AK37" s="614"/>
      <c r="AL37" s="615">
        <v>0.1</v>
      </c>
      <c r="AM37" s="616"/>
      <c r="AN37" s="616"/>
      <c r="AO37" s="617"/>
      <c r="AQ37" s="673" t="s">
        <v>339</v>
      </c>
      <c r="AR37" s="674"/>
      <c r="AS37" s="674"/>
      <c r="AT37" s="674"/>
      <c r="AU37" s="674"/>
      <c r="AV37" s="674"/>
      <c r="AW37" s="674"/>
      <c r="AX37" s="674"/>
      <c r="AY37" s="675"/>
      <c r="AZ37" s="610">
        <v>99792</v>
      </c>
      <c r="BA37" s="611"/>
      <c r="BB37" s="611"/>
      <c r="BC37" s="611"/>
      <c r="BD37" s="643"/>
      <c r="BE37" s="643"/>
      <c r="BF37" s="656"/>
      <c r="BG37" s="607" t="s">
        <v>340</v>
      </c>
      <c r="BH37" s="608"/>
      <c r="BI37" s="608"/>
      <c r="BJ37" s="608"/>
      <c r="BK37" s="608"/>
      <c r="BL37" s="608"/>
      <c r="BM37" s="608"/>
      <c r="BN37" s="608"/>
      <c r="BO37" s="608"/>
      <c r="BP37" s="608"/>
      <c r="BQ37" s="608"/>
      <c r="BR37" s="608"/>
      <c r="BS37" s="608"/>
      <c r="BT37" s="608"/>
      <c r="BU37" s="609"/>
      <c r="BV37" s="610">
        <v>31441</v>
      </c>
      <c r="BW37" s="611"/>
      <c r="BX37" s="611"/>
      <c r="BY37" s="611"/>
      <c r="BZ37" s="611"/>
      <c r="CA37" s="611"/>
      <c r="CB37" s="620"/>
      <c r="CD37" s="607" t="s">
        <v>341</v>
      </c>
      <c r="CE37" s="608"/>
      <c r="CF37" s="608"/>
      <c r="CG37" s="608"/>
      <c r="CH37" s="608"/>
      <c r="CI37" s="608"/>
      <c r="CJ37" s="608"/>
      <c r="CK37" s="608"/>
      <c r="CL37" s="608"/>
      <c r="CM37" s="608"/>
      <c r="CN37" s="608"/>
      <c r="CO37" s="608"/>
      <c r="CP37" s="608"/>
      <c r="CQ37" s="609"/>
      <c r="CR37" s="610">
        <v>507379</v>
      </c>
      <c r="CS37" s="643"/>
      <c r="CT37" s="643"/>
      <c r="CU37" s="643"/>
      <c r="CV37" s="643"/>
      <c r="CW37" s="643"/>
      <c r="CX37" s="643"/>
      <c r="CY37" s="644"/>
      <c r="CZ37" s="615">
        <v>7.4</v>
      </c>
      <c r="DA37" s="640"/>
      <c r="DB37" s="640"/>
      <c r="DC37" s="645"/>
      <c r="DD37" s="619">
        <v>507379</v>
      </c>
      <c r="DE37" s="643"/>
      <c r="DF37" s="643"/>
      <c r="DG37" s="643"/>
      <c r="DH37" s="643"/>
      <c r="DI37" s="643"/>
      <c r="DJ37" s="643"/>
      <c r="DK37" s="644"/>
      <c r="DL37" s="619">
        <v>507379</v>
      </c>
      <c r="DM37" s="643"/>
      <c r="DN37" s="643"/>
      <c r="DO37" s="643"/>
      <c r="DP37" s="643"/>
      <c r="DQ37" s="643"/>
      <c r="DR37" s="643"/>
      <c r="DS37" s="643"/>
      <c r="DT37" s="643"/>
      <c r="DU37" s="643"/>
      <c r="DV37" s="644"/>
      <c r="DW37" s="615">
        <v>12.1</v>
      </c>
      <c r="DX37" s="640"/>
      <c r="DY37" s="640"/>
      <c r="DZ37" s="640"/>
      <c r="EA37" s="640"/>
      <c r="EB37" s="640"/>
      <c r="EC37" s="641"/>
    </row>
    <row r="38" spans="2:133" ht="11.25" customHeight="1" x14ac:dyDescent="0.15">
      <c r="B38" s="607" t="s">
        <v>342</v>
      </c>
      <c r="C38" s="608"/>
      <c r="D38" s="608"/>
      <c r="E38" s="608"/>
      <c r="F38" s="608"/>
      <c r="G38" s="608"/>
      <c r="H38" s="608"/>
      <c r="I38" s="608"/>
      <c r="J38" s="608"/>
      <c r="K38" s="608"/>
      <c r="L38" s="608"/>
      <c r="M38" s="608"/>
      <c r="N38" s="608"/>
      <c r="O38" s="608"/>
      <c r="P38" s="608"/>
      <c r="Q38" s="609"/>
      <c r="R38" s="610">
        <v>342500</v>
      </c>
      <c r="S38" s="611"/>
      <c r="T38" s="611"/>
      <c r="U38" s="611"/>
      <c r="V38" s="611"/>
      <c r="W38" s="611"/>
      <c r="X38" s="611"/>
      <c r="Y38" s="612"/>
      <c r="Z38" s="613">
        <v>4.7</v>
      </c>
      <c r="AA38" s="613"/>
      <c r="AB38" s="613"/>
      <c r="AC38" s="613"/>
      <c r="AD38" s="614" t="s">
        <v>177</v>
      </c>
      <c r="AE38" s="614"/>
      <c r="AF38" s="614"/>
      <c r="AG38" s="614"/>
      <c r="AH38" s="614"/>
      <c r="AI38" s="614"/>
      <c r="AJ38" s="614"/>
      <c r="AK38" s="614"/>
      <c r="AL38" s="615" t="s">
        <v>252</v>
      </c>
      <c r="AM38" s="616"/>
      <c r="AN38" s="616"/>
      <c r="AO38" s="617"/>
      <c r="AQ38" s="673" t="s">
        <v>343</v>
      </c>
      <c r="AR38" s="674"/>
      <c r="AS38" s="674"/>
      <c r="AT38" s="674"/>
      <c r="AU38" s="674"/>
      <c r="AV38" s="674"/>
      <c r="AW38" s="674"/>
      <c r="AX38" s="674"/>
      <c r="AY38" s="675"/>
      <c r="AZ38" s="610">
        <v>29844</v>
      </c>
      <c r="BA38" s="611"/>
      <c r="BB38" s="611"/>
      <c r="BC38" s="611"/>
      <c r="BD38" s="643"/>
      <c r="BE38" s="643"/>
      <c r="BF38" s="656"/>
      <c r="BG38" s="607" t="s">
        <v>344</v>
      </c>
      <c r="BH38" s="608"/>
      <c r="BI38" s="608"/>
      <c r="BJ38" s="608"/>
      <c r="BK38" s="608"/>
      <c r="BL38" s="608"/>
      <c r="BM38" s="608"/>
      <c r="BN38" s="608"/>
      <c r="BO38" s="608"/>
      <c r="BP38" s="608"/>
      <c r="BQ38" s="608"/>
      <c r="BR38" s="608"/>
      <c r="BS38" s="608"/>
      <c r="BT38" s="608"/>
      <c r="BU38" s="609"/>
      <c r="BV38" s="610">
        <v>2699</v>
      </c>
      <c r="BW38" s="611"/>
      <c r="BX38" s="611"/>
      <c r="BY38" s="611"/>
      <c r="BZ38" s="611"/>
      <c r="CA38" s="611"/>
      <c r="CB38" s="620"/>
      <c r="CD38" s="607" t="s">
        <v>345</v>
      </c>
      <c r="CE38" s="608"/>
      <c r="CF38" s="608"/>
      <c r="CG38" s="608"/>
      <c r="CH38" s="608"/>
      <c r="CI38" s="608"/>
      <c r="CJ38" s="608"/>
      <c r="CK38" s="608"/>
      <c r="CL38" s="608"/>
      <c r="CM38" s="608"/>
      <c r="CN38" s="608"/>
      <c r="CO38" s="608"/>
      <c r="CP38" s="608"/>
      <c r="CQ38" s="609"/>
      <c r="CR38" s="610">
        <v>750774</v>
      </c>
      <c r="CS38" s="611"/>
      <c r="CT38" s="611"/>
      <c r="CU38" s="611"/>
      <c r="CV38" s="611"/>
      <c r="CW38" s="611"/>
      <c r="CX38" s="611"/>
      <c r="CY38" s="612"/>
      <c r="CZ38" s="615">
        <v>11</v>
      </c>
      <c r="DA38" s="640"/>
      <c r="DB38" s="640"/>
      <c r="DC38" s="645"/>
      <c r="DD38" s="619">
        <v>601141</v>
      </c>
      <c r="DE38" s="611"/>
      <c r="DF38" s="611"/>
      <c r="DG38" s="611"/>
      <c r="DH38" s="611"/>
      <c r="DI38" s="611"/>
      <c r="DJ38" s="611"/>
      <c r="DK38" s="612"/>
      <c r="DL38" s="619">
        <v>590644</v>
      </c>
      <c r="DM38" s="611"/>
      <c r="DN38" s="611"/>
      <c r="DO38" s="611"/>
      <c r="DP38" s="611"/>
      <c r="DQ38" s="611"/>
      <c r="DR38" s="611"/>
      <c r="DS38" s="611"/>
      <c r="DT38" s="611"/>
      <c r="DU38" s="611"/>
      <c r="DV38" s="612"/>
      <c r="DW38" s="615">
        <v>14.1</v>
      </c>
      <c r="DX38" s="640"/>
      <c r="DY38" s="640"/>
      <c r="DZ38" s="640"/>
      <c r="EA38" s="640"/>
      <c r="EB38" s="640"/>
      <c r="EC38" s="641"/>
    </row>
    <row r="39" spans="2:133" ht="11.25" customHeight="1" x14ac:dyDescent="0.15">
      <c r="B39" s="607" t="s">
        <v>346</v>
      </c>
      <c r="C39" s="608"/>
      <c r="D39" s="608"/>
      <c r="E39" s="608"/>
      <c r="F39" s="608"/>
      <c r="G39" s="608"/>
      <c r="H39" s="608"/>
      <c r="I39" s="608"/>
      <c r="J39" s="608"/>
      <c r="K39" s="608"/>
      <c r="L39" s="608"/>
      <c r="M39" s="608"/>
      <c r="N39" s="608"/>
      <c r="O39" s="608"/>
      <c r="P39" s="608"/>
      <c r="Q39" s="609"/>
      <c r="R39" s="610" t="s">
        <v>177</v>
      </c>
      <c r="S39" s="611"/>
      <c r="T39" s="611"/>
      <c r="U39" s="611"/>
      <c r="V39" s="611"/>
      <c r="W39" s="611"/>
      <c r="X39" s="611"/>
      <c r="Y39" s="612"/>
      <c r="Z39" s="613" t="s">
        <v>140</v>
      </c>
      <c r="AA39" s="613"/>
      <c r="AB39" s="613"/>
      <c r="AC39" s="613"/>
      <c r="AD39" s="614" t="s">
        <v>177</v>
      </c>
      <c r="AE39" s="614"/>
      <c r="AF39" s="614"/>
      <c r="AG39" s="614"/>
      <c r="AH39" s="614"/>
      <c r="AI39" s="614"/>
      <c r="AJ39" s="614"/>
      <c r="AK39" s="614"/>
      <c r="AL39" s="615" t="s">
        <v>252</v>
      </c>
      <c r="AM39" s="616"/>
      <c r="AN39" s="616"/>
      <c r="AO39" s="617"/>
      <c r="AQ39" s="673" t="s">
        <v>347</v>
      </c>
      <c r="AR39" s="674"/>
      <c r="AS39" s="674"/>
      <c r="AT39" s="674"/>
      <c r="AU39" s="674"/>
      <c r="AV39" s="674"/>
      <c r="AW39" s="674"/>
      <c r="AX39" s="674"/>
      <c r="AY39" s="675"/>
      <c r="AZ39" s="610">
        <v>624</v>
      </c>
      <c r="BA39" s="611"/>
      <c r="BB39" s="611"/>
      <c r="BC39" s="611"/>
      <c r="BD39" s="643"/>
      <c r="BE39" s="643"/>
      <c r="BF39" s="656"/>
      <c r="BG39" s="607" t="s">
        <v>348</v>
      </c>
      <c r="BH39" s="608"/>
      <c r="BI39" s="608"/>
      <c r="BJ39" s="608"/>
      <c r="BK39" s="608"/>
      <c r="BL39" s="608"/>
      <c r="BM39" s="608"/>
      <c r="BN39" s="608"/>
      <c r="BO39" s="608"/>
      <c r="BP39" s="608"/>
      <c r="BQ39" s="608"/>
      <c r="BR39" s="608"/>
      <c r="BS39" s="608"/>
      <c r="BT39" s="608"/>
      <c r="BU39" s="609"/>
      <c r="BV39" s="610">
        <v>4103</v>
      </c>
      <c r="BW39" s="611"/>
      <c r="BX39" s="611"/>
      <c r="BY39" s="611"/>
      <c r="BZ39" s="611"/>
      <c r="CA39" s="611"/>
      <c r="CB39" s="620"/>
      <c r="CD39" s="607" t="s">
        <v>349</v>
      </c>
      <c r="CE39" s="608"/>
      <c r="CF39" s="608"/>
      <c r="CG39" s="608"/>
      <c r="CH39" s="608"/>
      <c r="CI39" s="608"/>
      <c r="CJ39" s="608"/>
      <c r="CK39" s="608"/>
      <c r="CL39" s="608"/>
      <c r="CM39" s="608"/>
      <c r="CN39" s="608"/>
      <c r="CO39" s="608"/>
      <c r="CP39" s="608"/>
      <c r="CQ39" s="609"/>
      <c r="CR39" s="610">
        <v>592499</v>
      </c>
      <c r="CS39" s="643"/>
      <c r="CT39" s="643"/>
      <c r="CU39" s="643"/>
      <c r="CV39" s="643"/>
      <c r="CW39" s="643"/>
      <c r="CX39" s="643"/>
      <c r="CY39" s="644"/>
      <c r="CZ39" s="615">
        <v>8.6999999999999993</v>
      </c>
      <c r="DA39" s="640"/>
      <c r="DB39" s="640"/>
      <c r="DC39" s="645"/>
      <c r="DD39" s="619">
        <v>475567</v>
      </c>
      <c r="DE39" s="643"/>
      <c r="DF39" s="643"/>
      <c r="DG39" s="643"/>
      <c r="DH39" s="643"/>
      <c r="DI39" s="643"/>
      <c r="DJ39" s="643"/>
      <c r="DK39" s="644"/>
      <c r="DL39" s="619" t="s">
        <v>252</v>
      </c>
      <c r="DM39" s="643"/>
      <c r="DN39" s="643"/>
      <c r="DO39" s="643"/>
      <c r="DP39" s="643"/>
      <c r="DQ39" s="643"/>
      <c r="DR39" s="643"/>
      <c r="DS39" s="643"/>
      <c r="DT39" s="643"/>
      <c r="DU39" s="643"/>
      <c r="DV39" s="644"/>
      <c r="DW39" s="615" t="s">
        <v>252</v>
      </c>
      <c r="DX39" s="640"/>
      <c r="DY39" s="640"/>
      <c r="DZ39" s="640"/>
      <c r="EA39" s="640"/>
      <c r="EB39" s="640"/>
      <c r="EC39" s="641"/>
    </row>
    <row r="40" spans="2:133" ht="11.25" customHeight="1" x14ac:dyDescent="0.15">
      <c r="B40" s="607" t="s">
        <v>350</v>
      </c>
      <c r="C40" s="608"/>
      <c r="D40" s="608"/>
      <c r="E40" s="608"/>
      <c r="F40" s="608"/>
      <c r="G40" s="608"/>
      <c r="H40" s="608"/>
      <c r="I40" s="608"/>
      <c r="J40" s="608"/>
      <c r="K40" s="608"/>
      <c r="L40" s="608"/>
      <c r="M40" s="608"/>
      <c r="N40" s="608"/>
      <c r="O40" s="608"/>
      <c r="P40" s="608"/>
      <c r="Q40" s="609"/>
      <c r="R40" s="610" t="s">
        <v>140</v>
      </c>
      <c r="S40" s="611"/>
      <c r="T40" s="611"/>
      <c r="U40" s="611"/>
      <c r="V40" s="611"/>
      <c r="W40" s="611"/>
      <c r="X40" s="611"/>
      <c r="Y40" s="612"/>
      <c r="Z40" s="613" t="s">
        <v>140</v>
      </c>
      <c r="AA40" s="613"/>
      <c r="AB40" s="613"/>
      <c r="AC40" s="613"/>
      <c r="AD40" s="614" t="s">
        <v>177</v>
      </c>
      <c r="AE40" s="614"/>
      <c r="AF40" s="614"/>
      <c r="AG40" s="614"/>
      <c r="AH40" s="614"/>
      <c r="AI40" s="614"/>
      <c r="AJ40" s="614"/>
      <c r="AK40" s="614"/>
      <c r="AL40" s="615" t="s">
        <v>140</v>
      </c>
      <c r="AM40" s="616"/>
      <c r="AN40" s="616"/>
      <c r="AO40" s="617"/>
      <c r="AQ40" s="673" t="s">
        <v>351</v>
      </c>
      <c r="AR40" s="674"/>
      <c r="AS40" s="674"/>
      <c r="AT40" s="674"/>
      <c r="AU40" s="674"/>
      <c r="AV40" s="674"/>
      <c r="AW40" s="674"/>
      <c r="AX40" s="674"/>
      <c r="AY40" s="675"/>
      <c r="AZ40" s="610" t="s">
        <v>252</v>
      </c>
      <c r="BA40" s="611"/>
      <c r="BB40" s="611"/>
      <c r="BC40" s="611"/>
      <c r="BD40" s="643"/>
      <c r="BE40" s="643"/>
      <c r="BF40" s="656"/>
      <c r="BG40" s="660" t="s">
        <v>352</v>
      </c>
      <c r="BH40" s="661"/>
      <c r="BI40" s="661"/>
      <c r="BJ40" s="661"/>
      <c r="BK40" s="661"/>
      <c r="BL40" s="217"/>
      <c r="BM40" s="608" t="s">
        <v>353</v>
      </c>
      <c r="BN40" s="608"/>
      <c r="BO40" s="608"/>
      <c r="BP40" s="608"/>
      <c r="BQ40" s="608"/>
      <c r="BR40" s="608"/>
      <c r="BS40" s="608"/>
      <c r="BT40" s="608"/>
      <c r="BU40" s="609"/>
      <c r="BV40" s="610">
        <v>82</v>
      </c>
      <c r="BW40" s="611"/>
      <c r="BX40" s="611"/>
      <c r="BY40" s="611"/>
      <c r="BZ40" s="611"/>
      <c r="CA40" s="611"/>
      <c r="CB40" s="620"/>
      <c r="CD40" s="607" t="s">
        <v>354</v>
      </c>
      <c r="CE40" s="608"/>
      <c r="CF40" s="608"/>
      <c r="CG40" s="608"/>
      <c r="CH40" s="608"/>
      <c r="CI40" s="608"/>
      <c r="CJ40" s="608"/>
      <c r="CK40" s="608"/>
      <c r="CL40" s="608"/>
      <c r="CM40" s="608"/>
      <c r="CN40" s="608"/>
      <c r="CO40" s="608"/>
      <c r="CP40" s="608"/>
      <c r="CQ40" s="609"/>
      <c r="CR40" s="610">
        <v>24000</v>
      </c>
      <c r="CS40" s="611"/>
      <c r="CT40" s="611"/>
      <c r="CU40" s="611"/>
      <c r="CV40" s="611"/>
      <c r="CW40" s="611"/>
      <c r="CX40" s="611"/>
      <c r="CY40" s="612"/>
      <c r="CZ40" s="615">
        <v>0.4</v>
      </c>
      <c r="DA40" s="640"/>
      <c r="DB40" s="640"/>
      <c r="DC40" s="645"/>
      <c r="DD40" s="619" t="s">
        <v>140</v>
      </c>
      <c r="DE40" s="611"/>
      <c r="DF40" s="611"/>
      <c r="DG40" s="611"/>
      <c r="DH40" s="611"/>
      <c r="DI40" s="611"/>
      <c r="DJ40" s="611"/>
      <c r="DK40" s="612"/>
      <c r="DL40" s="619" t="s">
        <v>252</v>
      </c>
      <c r="DM40" s="611"/>
      <c r="DN40" s="611"/>
      <c r="DO40" s="611"/>
      <c r="DP40" s="611"/>
      <c r="DQ40" s="611"/>
      <c r="DR40" s="611"/>
      <c r="DS40" s="611"/>
      <c r="DT40" s="611"/>
      <c r="DU40" s="611"/>
      <c r="DV40" s="612"/>
      <c r="DW40" s="615" t="s">
        <v>140</v>
      </c>
      <c r="DX40" s="640"/>
      <c r="DY40" s="640"/>
      <c r="DZ40" s="640"/>
      <c r="EA40" s="640"/>
      <c r="EB40" s="640"/>
      <c r="EC40" s="641"/>
    </row>
    <row r="41" spans="2:133" ht="11.25" customHeight="1" x14ac:dyDescent="0.15">
      <c r="B41" s="631" t="s">
        <v>355</v>
      </c>
      <c r="C41" s="632"/>
      <c r="D41" s="632"/>
      <c r="E41" s="632"/>
      <c r="F41" s="632"/>
      <c r="G41" s="632"/>
      <c r="H41" s="632"/>
      <c r="I41" s="632"/>
      <c r="J41" s="632"/>
      <c r="K41" s="632"/>
      <c r="L41" s="632"/>
      <c r="M41" s="632"/>
      <c r="N41" s="632"/>
      <c r="O41" s="632"/>
      <c r="P41" s="632"/>
      <c r="Q41" s="633"/>
      <c r="R41" s="682">
        <v>7259556</v>
      </c>
      <c r="S41" s="683"/>
      <c r="T41" s="683"/>
      <c r="U41" s="683"/>
      <c r="V41" s="683"/>
      <c r="W41" s="683"/>
      <c r="X41" s="683"/>
      <c r="Y41" s="687"/>
      <c r="Z41" s="688">
        <v>100</v>
      </c>
      <c r="AA41" s="688"/>
      <c r="AB41" s="688"/>
      <c r="AC41" s="688"/>
      <c r="AD41" s="689">
        <v>4182344</v>
      </c>
      <c r="AE41" s="689"/>
      <c r="AF41" s="689"/>
      <c r="AG41" s="689"/>
      <c r="AH41" s="689"/>
      <c r="AI41" s="689"/>
      <c r="AJ41" s="689"/>
      <c r="AK41" s="689"/>
      <c r="AL41" s="690">
        <v>100</v>
      </c>
      <c r="AM41" s="670"/>
      <c r="AN41" s="670"/>
      <c r="AO41" s="691"/>
      <c r="AQ41" s="673" t="s">
        <v>356</v>
      </c>
      <c r="AR41" s="674"/>
      <c r="AS41" s="674"/>
      <c r="AT41" s="674"/>
      <c r="AU41" s="674"/>
      <c r="AV41" s="674"/>
      <c r="AW41" s="674"/>
      <c r="AX41" s="674"/>
      <c r="AY41" s="675"/>
      <c r="AZ41" s="610">
        <v>165099</v>
      </c>
      <c r="BA41" s="611"/>
      <c r="BB41" s="611"/>
      <c r="BC41" s="611"/>
      <c r="BD41" s="643"/>
      <c r="BE41" s="643"/>
      <c r="BF41" s="656"/>
      <c r="BG41" s="660"/>
      <c r="BH41" s="661"/>
      <c r="BI41" s="661"/>
      <c r="BJ41" s="661"/>
      <c r="BK41" s="661"/>
      <c r="BL41" s="217"/>
      <c r="BM41" s="608" t="s">
        <v>357</v>
      </c>
      <c r="BN41" s="608"/>
      <c r="BO41" s="608"/>
      <c r="BP41" s="608"/>
      <c r="BQ41" s="608"/>
      <c r="BR41" s="608"/>
      <c r="BS41" s="608"/>
      <c r="BT41" s="608"/>
      <c r="BU41" s="609"/>
      <c r="BV41" s="610" t="s">
        <v>140</v>
      </c>
      <c r="BW41" s="611"/>
      <c r="BX41" s="611"/>
      <c r="BY41" s="611"/>
      <c r="BZ41" s="611"/>
      <c r="CA41" s="611"/>
      <c r="CB41" s="620"/>
      <c r="CD41" s="607" t="s">
        <v>358</v>
      </c>
      <c r="CE41" s="608"/>
      <c r="CF41" s="608"/>
      <c r="CG41" s="608"/>
      <c r="CH41" s="608"/>
      <c r="CI41" s="608"/>
      <c r="CJ41" s="608"/>
      <c r="CK41" s="608"/>
      <c r="CL41" s="608"/>
      <c r="CM41" s="608"/>
      <c r="CN41" s="608"/>
      <c r="CO41" s="608"/>
      <c r="CP41" s="608"/>
      <c r="CQ41" s="609"/>
      <c r="CR41" s="610" t="s">
        <v>140</v>
      </c>
      <c r="CS41" s="643"/>
      <c r="CT41" s="643"/>
      <c r="CU41" s="643"/>
      <c r="CV41" s="643"/>
      <c r="CW41" s="643"/>
      <c r="CX41" s="643"/>
      <c r="CY41" s="644"/>
      <c r="CZ41" s="615" t="s">
        <v>140</v>
      </c>
      <c r="DA41" s="640"/>
      <c r="DB41" s="640"/>
      <c r="DC41" s="645"/>
      <c r="DD41" s="619" t="s">
        <v>252</v>
      </c>
      <c r="DE41" s="643"/>
      <c r="DF41" s="643"/>
      <c r="DG41" s="643"/>
      <c r="DH41" s="643"/>
      <c r="DI41" s="643"/>
      <c r="DJ41" s="643"/>
      <c r="DK41" s="644"/>
      <c r="DL41" s="693"/>
      <c r="DM41" s="694"/>
      <c r="DN41" s="694"/>
      <c r="DO41" s="694"/>
      <c r="DP41" s="694"/>
      <c r="DQ41" s="694"/>
      <c r="DR41" s="694"/>
      <c r="DS41" s="694"/>
      <c r="DT41" s="694"/>
      <c r="DU41" s="694"/>
      <c r="DV41" s="695"/>
      <c r="DW41" s="684"/>
      <c r="DX41" s="685"/>
      <c r="DY41" s="685"/>
      <c r="DZ41" s="685"/>
      <c r="EA41" s="685"/>
      <c r="EB41" s="685"/>
      <c r="EC41" s="686"/>
    </row>
    <row r="42" spans="2:133" ht="11.25" customHeight="1" x14ac:dyDescent="0.15">
      <c r="AQ42" s="679" t="s">
        <v>359</v>
      </c>
      <c r="AR42" s="680"/>
      <c r="AS42" s="680"/>
      <c r="AT42" s="680"/>
      <c r="AU42" s="680"/>
      <c r="AV42" s="680"/>
      <c r="AW42" s="680"/>
      <c r="AX42" s="680"/>
      <c r="AY42" s="681"/>
      <c r="AZ42" s="682">
        <v>585675</v>
      </c>
      <c r="BA42" s="683"/>
      <c r="BB42" s="683"/>
      <c r="BC42" s="683"/>
      <c r="BD42" s="669"/>
      <c r="BE42" s="669"/>
      <c r="BF42" s="671"/>
      <c r="BG42" s="662"/>
      <c r="BH42" s="663"/>
      <c r="BI42" s="663"/>
      <c r="BJ42" s="663"/>
      <c r="BK42" s="663"/>
      <c r="BL42" s="218"/>
      <c r="BM42" s="632" t="s">
        <v>360</v>
      </c>
      <c r="BN42" s="632"/>
      <c r="BO42" s="632"/>
      <c r="BP42" s="632"/>
      <c r="BQ42" s="632"/>
      <c r="BR42" s="632"/>
      <c r="BS42" s="632"/>
      <c r="BT42" s="632"/>
      <c r="BU42" s="633"/>
      <c r="BV42" s="682">
        <v>370</v>
      </c>
      <c r="BW42" s="683"/>
      <c r="BX42" s="683"/>
      <c r="BY42" s="683"/>
      <c r="BZ42" s="683"/>
      <c r="CA42" s="683"/>
      <c r="CB42" s="692"/>
      <c r="CD42" s="607" t="s">
        <v>361</v>
      </c>
      <c r="CE42" s="608"/>
      <c r="CF42" s="608"/>
      <c r="CG42" s="608"/>
      <c r="CH42" s="608"/>
      <c r="CI42" s="608"/>
      <c r="CJ42" s="608"/>
      <c r="CK42" s="608"/>
      <c r="CL42" s="608"/>
      <c r="CM42" s="608"/>
      <c r="CN42" s="608"/>
      <c r="CO42" s="608"/>
      <c r="CP42" s="608"/>
      <c r="CQ42" s="609"/>
      <c r="CR42" s="610">
        <v>474746</v>
      </c>
      <c r="CS42" s="643"/>
      <c r="CT42" s="643"/>
      <c r="CU42" s="643"/>
      <c r="CV42" s="643"/>
      <c r="CW42" s="643"/>
      <c r="CX42" s="643"/>
      <c r="CY42" s="644"/>
      <c r="CZ42" s="615">
        <v>7</v>
      </c>
      <c r="DA42" s="640"/>
      <c r="DB42" s="640"/>
      <c r="DC42" s="645"/>
      <c r="DD42" s="619">
        <v>93948</v>
      </c>
      <c r="DE42" s="643"/>
      <c r="DF42" s="643"/>
      <c r="DG42" s="643"/>
      <c r="DH42" s="643"/>
      <c r="DI42" s="643"/>
      <c r="DJ42" s="643"/>
      <c r="DK42" s="644"/>
      <c r="DL42" s="693"/>
      <c r="DM42" s="694"/>
      <c r="DN42" s="694"/>
      <c r="DO42" s="694"/>
      <c r="DP42" s="694"/>
      <c r="DQ42" s="694"/>
      <c r="DR42" s="694"/>
      <c r="DS42" s="694"/>
      <c r="DT42" s="694"/>
      <c r="DU42" s="694"/>
      <c r="DV42" s="695"/>
      <c r="DW42" s="684"/>
      <c r="DX42" s="685"/>
      <c r="DY42" s="685"/>
      <c r="DZ42" s="685"/>
      <c r="EA42" s="685"/>
      <c r="EB42" s="685"/>
      <c r="EC42" s="686"/>
    </row>
    <row r="43" spans="2:133" ht="11.25" customHeight="1" x14ac:dyDescent="0.15">
      <c r="B43" s="208" t="s">
        <v>362</v>
      </c>
      <c r="CD43" s="607" t="s">
        <v>363</v>
      </c>
      <c r="CE43" s="608"/>
      <c r="CF43" s="608"/>
      <c r="CG43" s="608"/>
      <c r="CH43" s="608"/>
      <c r="CI43" s="608"/>
      <c r="CJ43" s="608"/>
      <c r="CK43" s="608"/>
      <c r="CL43" s="608"/>
      <c r="CM43" s="608"/>
      <c r="CN43" s="608"/>
      <c r="CO43" s="608"/>
      <c r="CP43" s="608"/>
      <c r="CQ43" s="609"/>
      <c r="CR43" s="610">
        <v>34833</v>
      </c>
      <c r="CS43" s="643"/>
      <c r="CT43" s="643"/>
      <c r="CU43" s="643"/>
      <c r="CV43" s="643"/>
      <c r="CW43" s="643"/>
      <c r="CX43" s="643"/>
      <c r="CY43" s="644"/>
      <c r="CZ43" s="615">
        <v>0.5</v>
      </c>
      <c r="DA43" s="640"/>
      <c r="DB43" s="640"/>
      <c r="DC43" s="645"/>
      <c r="DD43" s="619">
        <v>34833</v>
      </c>
      <c r="DE43" s="643"/>
      <c r="DF43" s="643"/>
      <c r="DG43" s="643"/>
      <c r="DH43" s="643"/>
      <c r="DI43" s="643"/>
      <c r="DJ43" s="643"/>
      <c r="DK43" s="644"/>
      <c r="DL43" s="693"/>
      <c r="DM43" s="694"/>
      <c r="DN43" s="694"/>
      <c r="DO43" s="694"/>
      <c r="DP43" s="694"/>
      <c r="DQ43" s="694"/>
      <c r="DR43" s="694"/>
      <c r="DS43" s="694"/>
      <c r="DT43" s="694"/>
      <c r="DU43" s="694"/>
      <c r="DV43" s="695"/>
      <c r="DW43" s="684"/>
      <c r="DX43" s="685"/>
      <c r="DY43" s="685"/>
      <c r="DZ43" s="685"/>
      <c r="EA43" s="685"/>
      <c r="EB43" s="685"/>
      <c r="EC43" s="686"/>
    </row>
    <row r="44" spans="2:133" ht="11.25" customHeight="1" x14ac:dyDescent="0.15">
      <c r="B44" s="696" t="s">
        <v>364</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8" t="s">
        <v>311</v>
      </c>
      <c r="CE44" s="649"/>
      <c r="CF44" s="607" t="s">
        <v>365</v>
      </c>
      <c r="CG44" s="608"/>
      <c r="CH44" s="608"/>
      <c r="CI44" s="608"/>
      <c r="CJ44" s="608"/>
      <c r="CK44" s="608"/>
      <c r="CL44" s="608"/>
      <c r="CM44" s="608"/>
      <c r="CN44" s="608"/>
      <c r="CO44" s="608"/>
      <c r="CP44" s="608"/>
      <c r="CQ44" s="609"/>
      <c r="CR44" s="610">
        <v>474746</v>
      </c>
      <c r="CS44" s="611"/>
      <c r="CT44" s="611"/>
      <c r="CU44" s="611"/>
      <c r="CV44" s="611"/>
      <c r="CW44" s="611"/>
      <c r="CX44" s="611"/>
      <c r="CY44" s="612"/>
      <c r="CZ44" s="615">
        <v>7</v>
      </c>
      <c r="DA44" s="616"/>
      <c r="DB44" s="616"/>
      <c r="DC44" s="622"/>
      <c r="DD44" s="619">
        <v>93948</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x14ac:dyDescent="0.15">
      <c r="B45" s="696" t="s">
        <v>366</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50"/>
      <c r="CE45" s="651"/>
      <c r="CF45" s="607" t="s">
        <v>367</v>
      </c>
      <c r="CG45" s="608"/>
      <c r="CH45" s="608"/>
      <c r="CI45" s="608"/>
      <c r="CJ45" s="608"/>
      <c r="CK45" s="608"/>
      <c r="CL45" s="608"/>
      <c r="CM45" s="608"/>
      <c r="CN45" s="608"/>
      <c r="CO45" s="608"/>
      <c r="CP45" s="608"/>
      <c r="CQ45" s="609"/>
      <c r="CR45" s="610">
        <v>113217</v>
      </c>
      <c r="CS45" s="643"/>
      <c r="CT45" s="643"/>
      <c r="CU45" s="643"/>
      <c r="CV45" s="643"/>
      <c r="CW45" s="643"/>
      <c r="CX45" s="643"/>
      <c r="CY45" s="644"/>
      <c r="CZ45" s="615">
        <v>1.7</v>
      </c>
      <c r="DA45" s="640"/>
      <c r="DB45" s="640"/>
      <c r="DC45" s="645"/>
      <c r="DD45" s="619">
        <v>16769</v>
      </c>
      <c r="DE45" s="643"/>
      <c r="DF45" s="643"/>
      <c r="DG45" s="643"/>
      <c r="DH45" s="643"/>
      <c r="DI45" s="643"/>
      <c r="DJ45" s="643"/>
      <c r="DK45" s="644"/>
      <c r="DL45" s="693"/>
      <c r="DM45" s="694"/>
      <c r="DN45" s="694"/>
      <c r="DO45" s="694"/>
      <c r="DP45" s="694"/>
      <c r="DQ45" s="694"/>
      <c r="DR45" s="694"/>
      <c r="DS45" s="694"/>
      <c r="DT45" s="694"/>
      <c r="DU45" s="694"/>
      <c r="DV45" s="695"/>
      <c r="DW45" s="684"/>
      <c r="DX45" s="685"/>
      <c r="DY45" s="685"/>
      <c r="DZ45" s="685"/>
      <c r="EA45" s="685"/>
      <c r="EB45" s="685"/>
      <c r="EC45" s="686"/>
    </row>
    <row r="46" spans="2:133" ht="11.25" customHeight="1" x14ac:dyDescent="0.15">
      <c r="B46" s="219"/>
      <c r="CD46" s="650"/>
      <c r="CE46" s="651"/>
      <c r="CF46" s="607" t="s">
        <v>368</v>
      </c>
      <c r="CG46" s="608"/>
      <c r="CH46" s="608"/>
      <c r="CI46" s="608"/>
      <c r="CJ46" s="608"/>
      <c r="CK46" s="608"/>
      <c r="CL46" s="608"/>
      <c r="CM46" s="608"/>
      <c r="CN46" s="608"/>
      <c r="CO46" s="608"/>
      <c r="CP46" s="608"/>
      <c r="CQ46" s="609"/>
      <c r="CR46" s="610">
        <v>346535</v>
      </c>
      <c r="CS46" s="611"/>
      <c r="CT46" s="611"/>
      <c r="CU46" s="611"/>
      <c r="CV46" s="611"/>
      <c r="CW46" s="611"/>
      <c r="CX46" s="611"/>
      <c r="CY46" s="612"/>
      <c r="CZ46" s="615">
        <v>5.0999999999999996</v>
      </c>
      <c r="DA46" s="616"/>
      <c r="DB46" s="616"/>
      <c r="DC46" s="622"/>
      <c r="DD46" s="619">
        <v>70885</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x14ac:dyDescent="0.15">
      <c r="B47" s="219"/>
      <c r="CD47" s="650"/>
      <c r="CE47" s="651"/>
      <c r="CF47" s="607" t="s">
        <v>369</v>
      </c>
      <c r="CG47" s="608"/>
      <c r="CH47" s="608"/>
      <c r="CI47" s="608"/>
      <c r="CJ47" s="608"/>
      <c r="CK47" s="608"/>
      <c r="CL47" s="608"/>
      <c r="CM47" s="608"/>
      <c r="CN47" s="608"/>
      <c r="CO47" s="608"/>
      <c r="CP47" s="608"/>
      <c r="CQ47" s="609"/>
      <c r="CR47" s="610" t="s">
        <v>140</v>
      </c>
      <c r="CS47" s="643"/>
      <c r="CT47" s="643"/>
      <c r="CU47" s="643"/>
      <c r="CV47" s="643"/>
      <c r="CW47" s="643"/>
      <c r="CX47" s="643"/>
      <c r="CY47" s="644"/>
      <c r="CZ47" s="615" t="s">
        <v>252</v>
      </c>
      <c r="DA47" s="640"/>
      <c r="DB47" s="640"/>
      <c r="DC47" s="645"/>
      <c r="DD47" s="619" t="s">
        <v>177</v>
      </c>
      <c r="DE47" s="643"/>
      <c r="DF47" s="643"/>
      <c r="DG47" s="643"/>
      <c r="DH47" s="643"/>
      <c r="DI47" s="643"/>
      <c r="DJ47" s="643"/>
      <c r="DK47" s="644"/>
      <c r="DL47" s="693"/>
      <c r="DM47" s="694"/>
      <c r="DN47" s="694"/>
      <c r="DO47" s="694"/>
      <c r="DP47" s="694"/>
      <c r="DQ47" s="694"/>
      <c r="DR47" s="694"/>
      <c r="DS47" s="694"/>
      <c r="DT47" s="694"/>
      <c r="DU47" s="694"/>
      <c r="DV47" s="695"/>
      <c r="DW47" s="684"/>
      <c r="DX47" s="685"/>
      <c r="DY47" s="685"/>
      <c r="DZ47" s="685"/>
      <c r="EA47" s="685"/>
      <c r="EB47" s="685"/>
      <c r="EC47" s="686"/>
    </row>
    <row r="48" spans="2:133" x14ac:dyDescent="0.15">
      <c r="B48" s="219"/>
      <c r="CD48" s="652"/>
      <c r="CE48" s="653"/>
      <c r="CF48" s="607" t="s">
        <v>370</v>
      </c>
      <c r="CG48" s="608"/>
      <c r="CH48" s="608"/>
      <c r="CI48" s="608"/>
      <c r="CJ48" s="608"/>
      <c r="CK48" s="608"/>
      <c r="CL48" s="608"/>
      <c r="CM48" s="608"/>
      <c r="CN48" s="608"/>
      <c r="CO48" s="608"/>
      <c r="CP48" s="608"/>
      <c r="CQ48" s="609"/>
      <c r="CR48" s="610" t="s">
        <v>140</v>
      </c>
      <c r="CS48" s="611"/>
      <c r="CT48" s="611"/>
      <c r="CU48" s="611"/>
      <c r="CV48" s="611"/>
      <c r="CW48" s="611"/>
      <c r="CX48" s="611"/>
      <c r="CY48" s="612"/>
      <c r="CZ48" s="615" t="s">
        <v>140</v>
      </c>
      <c r="DA48" s="616"/>
      <c r="DB48" s="616"/>
      <c r="DC48" s="622"/>
      <c r="DD48" s="619" t="s">
        <v>140</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x14ac:dyDescent="0.15">
      <c r="B49" s="219"/>
      <c r="CD49" s="631" t="s">
        <v>371</v>
      </c>
      <c r="CE49" s="632"/>
      <c r="CF49" s="632"/>
      <c r="CG49" s="632"/>
      <c r="CH49" s="632"/>
      <c r="CI49" s="632"/>
      <c r="CJ49" s="632"/>
      <c r="CK49" s="632"/>
      <c r="CL49" s="632"/>
      <c r="CM49" s="632"/>
      <c r="CN49" s="632"/>
      <c r="CO49" s="632"/>
      <c r="CP49" s="632"/>
      <c r="CQ49" s="633"/>
      <c r="CR49" s="682">
        <v>6825640</v>
      </c>
      <c r="CS49" s="669"/>
      <c r="CT49" s="669"/>
      <c r="CU49" s="669"/>
      <c r="CV49" s="669"/>
      <c r="CW49" s="669"/>
      <c r="CX49" s="669"/>
      <c r="CY49" s="698"/>
      <c r="CZ49" s="690">
        <v>100</v>
      </c>
      <c r="DA49" s="699"/>
      <c r="DB49" s="699"/>
      <c r="DC49" s="700"/>
      <c r="DD49" s="701">
        <v>4740586</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3A9rNSjg/GbXc9MW8oC378vBnyjbUFQBoAqfSWVz/ofTcNpbVIR2czd/1dEFD5BOEkEBMiFsMTDAGTNfyeY7uA==" saltValue="rrUJOxrm3c6gzy5/il8fP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708" t="s">
        <v>372</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373</v>
      </c>
      <c r="DK2" s="710"/>
      <c r="DL2" s="710"/>
      <c r="DM2" s="710"/>
      <c r="DN2" s="710"/>
      <c r="DO2" s="711"/>
      <c r="DP2" s="222"/>
      <c r="DQ2" s="709" t="s">
        <v>374</v>
      </c>
      <c r="DR2" s="710"/>
      <c r="DS2" s="710"/>
      <c r="DT2" s="710"/>
      <c r="DU2" s="710"/>
      <c r="DV2" s="710"/>
      <c r="DW2" s="710"/>
      <c r="DX2" s="710"/>
      <c r="DY2" s="710"/>
      <c r="DZ2" s="711"/>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712" t="s">
        <v>375</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376</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8"/>
    </row>
    <row r="5" spans="1:131" s="229" customFormat="1" ht="26.25" customHeight="1" x14ac:dyDescent="0.15">
      <c r="A5" s="714" t="s">
        <v>377</v>
      </c>
      <c r="B5" s="715"/>
      <c r="C5" s="715"/>
      <c r="D5" s="715"/>
      <c r="E5" s="715"/>
      <c r="F5" s="715"/>
      <c r="G5" s="715"/>
      <c r="H5" s="715"/>
      <c r="I5" s="715"/>
      <c r="J5" s="715"/>
      <c r="K5" s="715"/>
      <c r="L5" s="715"/>
      <c r="M5" s="715"/>
      <c r="N5" s="715"/>
      <c r="O5" s="715"/>
      <c r="P5" s="716"/>
      <c r="Q5" s="720" t="s">
        <v>378</v>
      </c>
      <c r="R5" s="721"/>
      <c r="S5" s="721"/>
      <c r="T5" s="721"/>
      <c r="U5" s="722"/>
      <c r="V5" s="720" t="s">
        <v>379</v>
      </c>
      <c r="W5" s="721"/>
      <c r="X5" s="721"/>
      <c r="Y5" s="721"/>
      <c r="Z5" s="722"/>
      <c r="AA5" s="720" t="s">
        <v>380</v>
      </c>
      <c r="AB5" s="721"/>
      <c r="AC5" s="721"/>
      <c r="AD5" s="721"/>
      <c r="AE5" s="721"/>
      <c r="AF5" s="726" t="s">
        <v>381</v>
      </c>
      <c r="AG5" s="721"/>
      <c r="AH5" s="721"/>
      <c r="AI5" s="721"/>
      <c r="AJ5" s="727"/>
      <c r="AK5" s="721" t="s">
        <v>382</v>
      </c>
      <c r="AL5" s="721"/>
      <c r="AM5" s="721"/>
      <c r="AN5" s="721"/>
      <c r="AO5" s="722"/>
      <c r="AP5" s="720" t="s">
        <v>383</v>
      </c>
      <c r="AQ5" s="721"/>
      <c r="AR5" s="721"/>
      <c r="AS5" s="721"/>
      <c r="AT5" s="722"/>
      <c r="AU5" s="720" t="s">
        <v>384</v>
      </c>
      <c r="AV5" s="721"/>
      <c r="AW5" s="721"/>
      <c r="AX5" s="721"/>
      <c r="AY5" s="727"/>
      <c r="AZ5" s="226"/>
      <c r="BA5" s="226"/>
      <c r="BB5" s="226"/>
      <c r="BC5" s="226"/>
      <c r="BD5" s="226"/>
      <c r="BE5" s="227"/>
      <c r="BF5" s="227"/>
      <c r="BG5" s="227"/>
      <c r="BH5" s="227"/>
      <c r="BI5" s="227"/>
      <c r="BJ5" s="227"/>
      <c r="BK5" s="227"/>
      <c r="BL5" s="227"/>
      <c r="BM5" s="227"/>
      <c r="BN5" s="227"/>
      <c r="BO5" s="227"/>
      <c r="BP5" s="227"/>
      <c r="BQ5" s="714" t="s">
        <v>385</v>
      </c>
      <c r="BR5" s="715"/>
      <c r="BS5" s="715"/>
      <c r="BT5" s="715"/>
      <c r="BU5" s="715"/>
      <c r="BV5" s="715"/>
      <c r="BW5" s="715"/>
      <c r="BX5" s="715"/>
      <c r="BY5" s="715"/>
      <c r="BZ5" s="715"/>
      <c r="CA5" s="715"/>
      <c r="CB5" s="715"/>
      <c r="CC5" s="715"/>
      <c r="CD5" s="715"/>
      <c r="CE5" s="715"/>
      <c r="CF5" s="715"/>
      <c r="CG5" s="716"/>
      <c r="CH5" s="720" t="s">
        <v>386</v>
      </c>
      <c r="CI5" s="721"/>
      <c r="CJ5" s="721"/>
      <c r="CK5" s="721"/>
      <c r="CL5" s="722"/>
      <c r="CM5" s="720" t="s">
        <v>387</v>
      </c>
      <c r="CN5" s="721"/>
      <c r="CO5" s="721"/>
      <c r="CP5" s="721"/>
      <c r="CQ5" s="722"/>
      <c r="CR5" s="720" t="s">
        <v>388</v>
      </c>
      <c r="CS5" s="721"/>
      <c r="CT5" s="721"/>
      <c r="CU5" s="721"/>
      <c r="CV5" s="722"/>
      <c r="CW5" s="720" t="s">
        <v>389</v>
      </c>
      <c r="CX5" s="721"/>
      <c r="CY5" s="721"/>
      <c r="CZ5" s="721"/>
      <c r="DA5" s="722"/>
      <c r="DB5" s="720" t="s">
        <v>390</v>
      </c>
      <c r="DC5" s="721"/>
      <c r="DD5" s="721"/>
      <c r="DE5" s="721"/>
      <c r="DF5" s="722"/>
      <c r="DG5" s="750" t="s">
        <v>391</v>
      </c>
      <c r="DH5" s="751"/>
      <c r="DI5" s="751"/>
      <c r="DJ5" s="751"/>
      <c r="DK5" s="752"/>
      <c r="DL5" s="750" t="s">
        <v>392</v>
      </c>
      <c r="DM5" s="751"/>
      <c r="DN5" s="751"/>
      <c r="DO5" s="751"/>
      <c r="DP5" s="752"/>
      <c r="DQ5" s="720" t="s">
        <v>393</v>
      </c>
      <c r="DR5" s="721"/>
      <c r="DS5" s="721"/>
      <c r="DT5" s="721"/>
      <c r="DU5" s="722"/>
      <c r="DV5" s="720" t="s">
        <v>384</v>
      </c>
      <c r="DW5" s="721"/>
      <c r="DX5" s="721"/>
      <c r="DY5" s="721"/>
      <c r="DZ5" s="727"/>
      <c r="EA5" s="228"/>
    </row>
    <row r="6" spans="1:131" s="229" customFormat="1" ht="26.25" customHeight="1" thickBot="1" x14ac:dyDescent="0.2">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8"/>
    </row>
    <row r="7" spans="1:131" s="229" customFormat="1" ht="26.25" customHeight="1" thickTop="1" x14ac:dyDescent="0.15">
      <c r="A7" s="230">
        <v>1</v>
      </c>
      <c r="B7" s="736" t="s">
        <v>394</v>
      </c>
      <c r="C7" s="737"/>
      <c r="D7" s="737"/>
      <c r="E7" s="737"/>
      <c r="F7" s="737"/>
      <c r="G7" s="737"/>
      <c r="H7" s="737"/>
      <c r="I7" s="737"/>
      <c r="J7" s="737"/>
      <c r="K7" s="737"/>
      <c r="L7" s="737"/>
      <c r="M7" s="737"/>
      <c r="N7" s="737"/>
      <c r="O7" s="737"/>
      <c r="P7" s="738"/>
      <c r="Q7" s="739">
        <v>7045</v>
      </c>
      <c r="R7" s="740"/>
      <c r="S7" s="740"/>
      <c r="T7" s="740"/>
      <c r="U7" s="740"/>
      <c r="V7" s="740">
        <v>6611</v>
      </c>
      <c r="W7" s="740"/>
      <c r="X7" s="740"/>
      <c r="Y7" s="740"/>
      <c r="Z7" s="740"/>
      <c r="AA7" s="740">
        <v>434</v>
      </c>
      <c r="AB7" s="740"/>
      <c r="AC7" s="740"/>
      <c r="AD7" s="740"/>
      <c r="AE7" s="741"/>
      <c r="AF7" s="742">
        <v>430</v>
      </c>
      <c r="AG7" s="743"/>
      <c r="AH7" s="743"/>
      <c r="AI7" s="743"/>
      <c r="AJ7" s="744"/>
      <c r="AK7" s="745">
        <v>11</v>
      </c>
      <c r="AL7" s="746"/>
      <c r="AM7" s="746"/>
      <c r="AN7" s="746"/>
      <c r="AO7" s="746"/>
      <c r="AP7" s="746">
        <v>5268</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0">
        <v>1</v>
      </c>
      <c r="BR7" s="231"/>
      <c r="BS7" s="733" t="s">
        <v>612</v>
      </c>
      <c r="BT7" s="734"/>
      <c r="BU7" s="734"/>
      <c r="BV7" s="734"/>
      <c r="BW7" s="734"/>
      <c r="BX7" s="734"/>
      <c r="BY7" s="734"/>
      <c r="BZ7" s="734"/>
      <c r="CA7" s="734"/>
      <c r="CB7" s="734"/>
      <c r="CC7" s="734"/>
      <c r="CD7" s="734"/>
      <c r="CE7" s="734"/>
      <c r="CF7" s="734"/>
      <c r="CG7" s="749"/>
      <c r="CH7" s="730" t="s">
        <v>613</v>
      </c>
      <c r="CI7" s="731"/>
      <c r="CJ7" s="731"/>
      <c r="CK7" s="731"/>
      <c r="CL7" s="732"/>
      <c r="CM7" s="730">
        <v>246</v>
      </c>
      <c r="CN7" s="731"/>
      <c r="CO7" s="731"/>
      <c r="CP7" s="731"/>
      <c r="CQ7" s="732"/>
      <c r="CR7" s="730">
        <v>1</v>
      </c>
      <c r="CS7" s="731"/>
      <c r="CT7" s="731"/>
      <c r="CU7" s="731"/>
      <c r="CV7" s="732"/>
      <c r="CW7" s="730" t="s">
        <v>601</v>
      </c>
      <c r="CX7" s="731"/>
      <c r="CY7" s="731"/>
      <c r="CZ7" s="731"/>
      <c r="DA7" s="732"/>
      <c r="DB7" s="730" t="s">
        <v>601</v>
      </c>
      <c r="DC7" s="731"/>
      <c r="DD7" s="731"/>
      <c r="DE7" s="731"/>
      <c r="DF7" s="732"/>
      <c r="DG7" s="730" t="s">
        <v>601</v>
      </c>
      <c r="DH7" s="731"/>
      <c r="DI7" s="731"/>
      <c r="DJ7" s="731"/>
      <c r="DK7" s="732"/>
      <c r="DL7" s="730" t="s">
        <v>601</v>
      </c>
      <c r="DM7" s="731"/>
      <c r="DN7" s="731"/>
      <c r="DO7" s="731"/>
      <c r="DP7" s="732"/>
      <c r="DQ7" s="730" t="s">
        <v>601</v>
      </c>
      <c r="DR7" s="731"/>
      <c r="DS7" s="731"/>
      <c r="DT7" s="731"/>
      <c r="DU7" s="732"/>
      <c r="DV7" s="733"/>
      <c r="DW7" s="734"/>
      <c r="DX7" s="734"/>
      <c r="DY7" s="734"/>
      <c r="DZ7" s="735"/>
      <c r="EA7" s="228"/>
    </row>
    <row r="8" spans="1:131" s="229" customFormat="1" ht="26.25" customHeight="1" x14ac:dyDescent="0.15">
      <c r="A8" s="232">
        <v>2</v>
      </c>
      <c r="B8" s="767" t="s">
        <v>395</v>
      </c>
      <c r="C8" s="768"/>
      <c r="D8" s="768"/>
      <c r="E8" s="768"/>
      <c r="F8" s="768"/>
      <c r="G8" s="768"/>
      <c r="H8" s="768"/>
      <c r="I8" s="768"/>
      <c r="J8" s="768"/>
      <c r="K8" s="768"/>
      <c r="L8" s="768"/>
      <c r="M8" s="768"/>
      <c r="N8" s="768"/>
      <c r="O8" s="768"/>
      <c r="P8" s="769"/>
      <c r="Q8" s="770">
        <v>133</v>
      </c>
      <c r="R8" s="771"/>
      <c r="S8" s="771"/>
      <c r="T8" s="771"/>
      <c r="U8" s="771"/>
      <c r="V8" s="771">
        <v>133</v>
      </c>
      <c r="W8" s="771"/>
      <c r="X8" s="771"/>
      <c r="Y8" s="771"/>
      <c r="Z8" s="771"/>
      <c r="AA8" s="771" t="s">
        <v>601</v>
      </c>
      <c r="AB8" s="771"/>
      <c r="AC8" s="771"/>
      <c r="AD8" s="771"/>
      <c r="AE8" s="772"/>
      <c r="AF8" s="773" t="s">
        <v>140</v>
      </c>
      <c r="AG8" s="774"/>
      <c r="AH8" s="774"/>
      <c r="AI8" s="774"/>
      <c r="AJ8" s="775"/>
      <c r="AK8" s="756">
        <v>89</v>
      </c>
      <c r="AL8" s="757"/>
      <c r="AM8" s="757"/>
      <c r="AN8" s="757"/>
      <c r="AO8" s="757"/>
      <c r="AP8" s="757" t="s">
        <v>601</v>
      </c>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2">
        <v>2</v>
      </c>
      <c r="BR8" s="233"/>
      <c r="BS8" s="760"/>
      <c r="BT8" s="761"/>
      <c r="BU8" s="761"/>
      <c r="BV8" s="761"/>
      <c r="BW8" s="761"/>
      <c r="BX8" s="761"/>
      <c r="BY8" s="761"/>
      <c r="BZ8" s="761"/>
      <c r="CA8" s="761"/>
      <c r="CB8" s="761"/>
      <c r="CC8" s="761"/>
      <c r="CD8" s="761"/>
      <c r="CE8" s="761"/>
      <c r="CF8" s="761"/>
      <c r="CG8" s="762"/>
      <c r="CH8" s="763"/>
      <c r="CI8" s="764"/>
      <c r="CJ8" s="764"/>
      <c r="CK8" s="764"/>
      <c r="CL8" s="765"/>
      <c r="CM8" s="763"/>
      <c r="CN8" s="764"/>
      <c r="CO8" s="764"/>
      <c r="CP8" s="764"/>
      <c r="CQ8" s="765"/>
      <c r="CR8" s="763"/>
      <c r="CS8" s="764"/>
      <c r="CT8" s="764"/>
      <c r="CU8" s="764"/>
      <c r="CV8" s="765"/>
      <c r="CW8" s="763"/>
      <c r="CX8" s="764"/>
      <c r="CY8" s="764"/>
      <c r="CZ8" s="764"/>
      <c r="DA8" s="765"/>
      <c r="DB8" s="763"/>
      <c r="DC8" s="764"/>
      <c r="DD8" s="764"/>
      <c r="DE8" s="764"/>
      <c r="DF8" s="765"/>
      <c r="DG8" s="763"/>
      <c r="DH8" s="764"/>
      <c r="DI8" s="764"/>
      <c r="DJ8" s="764"/>
      <c r="DK8" s="765"/>
      <c r="DL8" s="763"/>
      <c r="DM8" s="764"/>
      <c r="DN8" s="764"/>
      <c r="DO8" s="764"/>
      <c r="DP8" s="765"/>
      <c r="DQ8" s="763"/>
      <c r="DR8" s="764"/>
      <c r="DS8" s="764"/>
      <c r="DT8" s="764"/>
      <c r="DU8" s="765"/>
      <c r="DV8" s="760"/>
      <c r="DW8" s="761"/>
      <c r="DX8" s="761"/>
      <c r="DY8" s="761"/>
      <c r="DZ8" s="766"/>
      <c r="EA8" s="228"/>
    </row>
    <row r="9" spans="1:131" s="229" customFormat="1" ht="26.25" customHeight="1" x14ac:dyDescent="0.15">
      <c r="A9" s="232">
        <v>3</v>
      </c>
      <c r="B9" s="767" t="s">
        <v>396</v>
      </c>
      <c r="C9" s="768"/>
      <c r="D9" s="768"/>
      <c r="E9" s="768"/>
      <c r="F9" s="768"/>
      <c r="G9" s="768"/>
      <c r="H9" s="768"/>
      <c r="I9" s="768"/>
      <c r="J9" s="768"/>
      <c r="K9" s="768"/>
      <c r="L9" s="768"/>
      <c r="M9" s="768"/>
      <c r="N9" s="768"/>
      <c r="O9" s="768"/>
      <c r="P9" s="769"/>
      <c r="Q9" s="770">
        <v>318</v>
      </c>
      <c r="R9" s="771"/>
      <c r="S9" s="771"/>
      <c r="T9" s="771"/>
      <c r="U9" s="771"/>
      <c r="V9" s="771">
        <v>318</v>
      </c>
      <c r="W9" s="771"/>
      <c r="X9" s="771"/>
      <c r="Y9" s="771"/>
      <c r="Z9" s="771"/>
      <c r="AA9" s="771" t="s">
        <v>601</v>
      </c>
      <c r="AB9" s="771"/>
      <c r="AC9" s="771"/>
      <c r="AD9" s="771"/>
      <c r="AE9" s="772"/>
      <c r="AF9" s="773" t="s">
        <v>397</v>
      </c>
      <c r="AG9" s="774"/>
      <c r="AH9" s="774"/>
      <c r="AI9" s="774"/>
      <c r="AJ9" s="775"/>
      <c r="AK9" s="756">
        <v>147</v>
      </c>
      <c r="AL9" s="757"/>
      <c r="AM9" s="757"/>
      <c r="AN9" s="757"/>
      <c r="AO9" s="757"/>
      <c r="AP9" s="757">
        <v>1619</v>
      </c>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2">
        <v>3</v>
      </c>
      <c r="BR9" s="233"/>
      <c r="BS9" s="760"/>
      <c r="BT9" s="761"/>
      <c r="BU9" s="761"/>
      <c r="BV9" s="761"/>
      <c r="BW9" s="761"/>
      <c r="BX9" s="761"/>
      <c r="BY9" s="761"/>
      <c r="BZ9" s="761"/>
      <c r="CA9" s="761"/>
      <c r="CB9" s="761"/>
      <c r="CC9" s="761"/>
      <c r="CD9" s="761"/>
      <c r="CE9" s="761"/>
      <c r="CF9" s="761"/>
      <c r="CG9" s="762"/>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8"/>
    </row>
    <row r="10" spans="1:131" s="229" customFormat="1" ht="26.25" customHeight="1" x14ac:dyDescent="0.15">
      <c r="A10" s="232">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2">
        <v>4</v>
      </c>
      <c r="BR10" s="233"/>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8"/>
    </row>
    <row r="11" spans="1:131" s="229" customFormat="1" ht="26.25" customHeight="1" x14ac:dyDescent="0.15">
      <c r="A11" s="232">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2">
        <v>5</v>
      </c>
      <c r="BR11" s="233"/>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8"/>
    </row>
    <row r="12" spans="1:131" s="229" customFormat="1" ht="26.25" customHeight="1" x14ac:dyDescent="0.15">
      <c r="A12" s="232">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2">
        <v>6</v>
      </c>
      <c r="BR12" s="233"/>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8"/>
    </row>
    <row r="13" spans="1:131" s="229" customFormat="1" ht="26.25" customHeight="1" x14ac:dyDescent="0.15">
      <c r="A13" s="232">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2">
        <v>7</v>
      </c>
      <c r="BR13" s="233"/>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8"/>
    </row>
    <row r="14" spans="1:131" s="229" customFormat="1" ht="26.25" customHeight="1" x14ac:dyDescent="0.15">
      <c r="A14" s="232">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2">
        <v>8</v>
      </c>
      <c r="BR14" s="233"/>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8"/>
    </row>
    <row r="15" spans="1:131" s="229" customFormat="1" ht="26.25" customHeight="1" x14ac:dyDescent="0.15">
      <c r="A15" s="232">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2">
        <v>9</v>
      </c>
      <c r="BR15" s="233"/>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8"/>
    </row>
    <row r="16" spans="1:131" s="229" customFormat="1" ht="26.25" customHeight="1" x14ac:dyDescent="0.15">
      <c r="A16" s="232">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2">
        <v>10</v>
      </c>
      <c r="BR16" s="233"/>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8"/>
    </row>
    <row r="17" spans="1:131" s="229" customFormat="1" ht="26.25" customHeight="1" x14ac:dyDescent="0.15">
      <c r="A17" s="232">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2">
        <v>11</v>
      </c>
      <c r="BR17" s="233"/>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8"/>
    </row>
    <row r="18" spans="1:131" s="229" customFormat="1" ht="26.25" customHeight="1" x14ac:dyDescent="0.15">
      <c r="A18" s="232">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2">
        <v>12</v>
      </c>
      <c r="BR18" s="233"/>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8"/>
    </row>
    <row r="19" spans="1:131" s="229" customFormat="1" ht="26.25" customHeight="1" x14ac:dyDescent="0.15">
      <c r="A19" s="232">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2">
        <v>13</v>
      </c>
      <c r="BR19" s="233"/>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8"/>
    </row>
    <row r="20" spans="1:131" s="229" customFormat="1" ht="26.25" customHeight="1" x14ac:dyDescent="0.15">
      <c r="A20" s="232">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2">
        <v>14</v>
      </c>
      <c r="BR20" s="233"/>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8"/>
    </row>
    <row r="21" spans="1:131" s="229" customFormat="1" ht="26.25" customHeight="1" thickBot="1" x14ac:dyDescent="0.2">
      <c r="A21" s="232">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2">
        <v>15</v>
      </c>
      <c r="BR21" s="233"/>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8"/>
    </row>
    <row r="22" spans="1:131" s="229" customFormat="1" ht="26.25" customHeight="1" x14ac:dyDescent="0.15">
      <c r="A22" s="232">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398</v>
      </c>
      <c r="BA22" s="793"/>
      <c r="BB22" s="793"/>
      <c r="BC22" s="793"/>
      <c r="BD22" s="794"/>
      <c r="BE22" s="227"/>
      <c r="BF22" s="227"/>
      <c r="BG22" s="227"/>
      <c r="BH22" s="227"/>
      <c r="BI22" s="227"/>
      <c r="BJ22" s="227"/>
      <c r="BK22" s="227"/>
      <c r="BL22" s="227"/>
      <c r="BM22" s="227"/>
      <c r="BN22" s="227"/>
      <c r="BO22" s="227"/>
      <c r="BP22" s="227"/>
      <c r="BQ22" s="232">
        <v>16</v>
      </c>
      <c r="BR22" s="233"/>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8"/>
    </row>
    <row r="23" spans="1:131" s="229" customFormat="1" ht="26.25" customHeight="1" thickBot="1" x14ac:dyDescent="0.2">
      <c r="A23" s="234" t="s">
        <v>399</v>
      </c>
      <c r="B23" s="776" t="s">
        <v>400</v>
      </c>
      <c r="C23" s="777"/>
      <c r="D23" s="777"/>
      <c r="E23" s="777"/>
      <c r="F23" s="777"/>
      <c r="G23" s="777"/>
      <c r="H23" s="777"/>
      <c r="I23" s="777"/>
      <c r="J23" s="777"/>
      <c r="K23" s="777"/>
      <c r="L23" s="777"/>
      <c r="M23" s="777"/>
      <c r="N23" s="777"/>
      <c r="O23" s="777"/>
      <c r="P23" s="778"/>
      <c r="Q23" s="779">
        <v>7496</v>
      </c>
      <c r="R23" s="780"/>
      <c r="S23" s="780"/>
      <c r="T23" s="780"/>
      <c r="U23" s="780"/>
      <c r="V23" s="780">
        <v>7062</v>
      </c>
      <c r="W23" s="780"/>
      <c r="X23" s="780"/>
      <c r="Y23" s="780"/>
      <c r="Z23" s="780"/>
      <c r="AA23" s="780">
        <v>434</v>
      </c>
      <c r="AB23" s="780"/>
      <c r="AC23" s="780"/>
      <c r="AD23" s="780"/>
      <c r="AE23" s="781"/>
      <c r="AF23" s="782">
        <v>430</v>
      </c>
      <c r="AG23" s="780"/>
      <c r="AH23" s="780"/>
      <c r="AI23" s="780"/>
      <c r="AJ23" s="783"/>
      <c r="AK23" s="784"/>
      <c r="AL23" s="785"/>
      <c r="AM23" s="785"/>
      <c r="AN23" s="785"/>
      <c r="AO23" s="785"/>
      <c r="AP23" s="780">
        <v>6887</v>
      </c>
      <c r="AQ23" s="780"/>
      <c r="AR23" s="780"/>
      <c r="AS23" s="780"/>
      <c r="AT23" s="780"/>
      <c r="AU23" s="796"/>
      <c r="AV23" s="796"/>
      <c r="AW23" s="796"/>
      <c r="AX23" s="796"/>
      <c r="AY23" s="797"/>
      <c r="AZ23" s="798" t="s">
        <v>140</v>
      </c>
      <c r="BA23" s="799"/>
      <c r="BB23" s="799"/>
      <c r="BC23" s="799"/>
      <c r="BD23" s="800"/>
      <c r="BE23" s="227"/>
      <c r="BF23" s="227"/>
      <c r="BG23" s="227"/>
      <c r="BH23" s="227"/>
      <c r="BI23" s="227"/>
      <c r="BJ23" s="227"/>
      <c r="BK23" s="227"/>
      <c r="BL23" s="227"/>
      <c r="BM23" s="227"/>
      <c r="BN23" s="227"/>
      <c r="BO23" s="227"/>
      <c r="BP23" s="227"/>
      <c r="BQ23" s="232">
        <v>17</v>
      </c>
      <c r="BR23" s="233"/>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8"/>
    </row>
    <row r="24" spans="1:131" s="229" customFormat="1" ht="26.25" customHeight="1" x14ac:dyDescent="0.15">
      <c r="A24" s="795" t="s">
        <v>401</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2">
        <v>18</v>
      </c>
      <c r="BR24" s="233"/>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8"/>
    </row>
    <row r="25" spans="1:131" ht="26.25" customHeight="1" thickBot="1" x14ac:dyDescent="0.2">
      <c r="A25" s="712" t="s">
        <v>402</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5"/>
      <c r="BP25" s="235"/>
      <c r="BQ25" s="232">
        <v>19</v>
      </c>
      <c r="BR25" s="233"/>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x14ac:dyDescent="0.15">
      <c r="A26" s="714" t="s">
        <v>377</v>
      </c>
      <c r="B26" s="715"/>
      <c r="C26" s="715"/>
      <c r="D26" s="715"/>
      <c r="E26" s="715"/>
      <c r="F26" s="715"/>
      <c r="G26" s="715"/>
      <c r="H26" s="715"/>
      <c r="I26" s="715"/>
      <c r="J26" s="715"/>
      <c r="K26" s="715"/>
      <c r="L26" s="715"/>
      <c r="M26" s="715"/>
      <c r="N26" s="715"/>
      <c r="O26" s="715"/>
      <c r="P26" s="716"/>
      <c r="Q26" s="720" t="s">
        <v>403</v>
      </c>
      <c r="R26" s="721"/>
      <c r="S26" s="721"/>
      <c r="T26" s="721"/>
      <c r="U26" s="722"/>
      <c r="V26" s="720" t="s">
        <v>404</v>
      </c>
      <c r="W26" s="721"/>
      <c r="X26" s="721"/>
      <c r="Y26" s="721"/>
      <c r="Z26" s="722"/>
      <c r="AA26" s="720" t="s">
        <v>405</v>
      </c>
      <c r="AB26" s="721"/>
      <c r="AC26" s="721"/>
      <c r="AD26" s="721"/>
      <c r="AE26" s="721"/>
      <c r="AF26" s="801" t="s">
        <v>406</v>
      </c>
      <c r="AG26" s="802"/>
      <c r="AH26" s="802"/>
      <c r="AI26" s="802"/>
      <c r="AJ26" s="803"/>
      <c r="AK26" s="721" t="s">
        <v>407</v>
      </c>
      <c r="AL26" s="721"/>
      <c r="AM26" s="721"/>
      <c r="AN26" s="721"/>
      <c r="AO26" s="722"/>
      <c r="AP26" s="720" t="s">
        <v>408</v>
      </c>
      <c r="AQ26" s="721"/>
      <c r="AR26" s="721"/>
      <c r="AS26" s="721"/>
      <c r="AT26" s="722"/>
      <c r="AU26" s="720" t="s">
        <v>409</v>
      </c>
      <c r="AV26" s="721"/>
      <c r="AW26" s="721"/>
      <c r="AX26" s="721"/>
      <c r="AY26" s="722"/>
      <c r="AZ26" s="720" t="s">
        <v>410</v>
      </c>
      <c r="BA26" s="721"/>
      <c r="BB26" s="721"/>
      <c r="BC26" s="721"/>
      <c r="BD26" s="722"/>
      <c r="BE26" s="720" t="s">
        <v>384</v>
      </c>
      <c r="BF26" s="721"/>
      <c r="BG26" s="721"/>
      <c r="BH26" s="721"/>
      <c r="BI26" s="727"/>
      <c r="BJ26" s="226"/>
      <c r="BK26" s="226"/>
      <c r="BL26" s="226"/>
      <c r="BM26" s="226"/>
      <c r="BN26" s="226"/>
      <c r="BO26" s="235"/>
      <c r="BP26" s="235"/>
      <c r="BQ26" s="232">
        <v>20</v>
      </c>
      <c r="BR26" s="233"/>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x14ac:dyDescent="0.2">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5"/>
      <c r="BP27" s="235"/>
      <c r="BQ27" s="232">
        <v>21</v>
      </c>
      <c r="BR27" s="233"/>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x14ac:dyDescent="0.15">
      <c r="A28" s="236">
        <v>1</v>
      </c>
      <c r="B28" s="736" t="s">
        <v>411</v>
      </c>
      <c r="C28" s="737"/>
      <c r="D28" s="737"/>
      <c r="E28" s="737"/>
      <c r="F28" s="737"/>
      <c r="G28" s="737"/>
      <c r="H28" s="737"/>
      <c r="I28" s="737"/>
      <c r="J28" s="737"/>
      <c r="K28" s="737"/>
      <c r="L28" s="737"/>
      <c r="M28" s="737"/>
      <c r="N28" s="737"/>
      <c r="O28" s="737"/>
      <c r="P28" s="738"/>
      <c r="Q28" s="809">
        <v>2202</v>
      </c>
      <c r="R28" s="810"/>
      <c r="S28" s="810"/>
      <c r="T28" s="810"/>
      <c r="U28" s="810"/>
      <c r="V28" s="810">
        <v>2163</v>
      </c>
      <c r="W28" s="810"/>
      <c r="X28" s="810"/>
      <c r="Y28" s="810"/>
      <c r="Z28" s="810"/>
      <c r="AA28" s="810">
        <v>39</v>
      </c>
      <c r="AB28" s="810"/>
      <c r="AC28" s="810"/>
      <c r="AD28" s="810"/>
      <c r="AE28" s="811"/>
      <c r="AF28" s="812">
        <v>39</v>
      </c>
      <c r="AG28" s="810"/>
      <c r="AH28" s="810"/>
      <c r="AI28" s="810"/>
      <c r="AJ28" s="813"/>
      <c r="AK28" s="814">
        <v>125</v>
      </c>
      <c r="AL28" s="815"/>
      <c r="AM28" s="815"/>
      <c r="AN28" s="815"/>
      <c r="AO28" s="815"/>
      <c r="AP28" s="815" t="s">
        <v>538</v>
      </c>
      <c r="AQ28" s="815"/>
      <c r="AR28" s="815"/>
      <c r="AS28" s="815"/>
      <c r="AT28" s="815"/>
      <c r="AU28" s="815" t="s">
        <v>538</v>
      </c>
      <c r="AV28" s="815"/>
      <c r="AW28" s="815"/>
      <c r="AX28" s="815"/>
      <c r="AY28" s="815"/>
      <c r="AZ28" s="816" t="s">
        <v>538</v>
      </c>
      <c r="BA28" s="816"/>
      <c r="BB28" s="816"/>
      <c r="BC28" s="816"/>
      <c r="BD28" s="816"/>
      <c r="BE28" s="807"/>
      <c r="BF28" s="807"/>
      <c r="BG28" s="807"/>
      <c r="BH28" s="807"/>
      <c r="BI28" s="808"/>
      <c r="BJ28" s="226"/>
      <c r="BK28" s="226"/>
      <c r="BL28" s="226"/>
      <c r="BM28" s="226"/>
      <c r="BN28" s="226"/>
      <c r="BO28" s="235"/>
      <c r="BP28" s="235"/>
      <c r="BQ28" s="232">
        <v>22</v>
      </c>
      <c r="BR28" s="233"/>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x14ac:dyDescent="0.15">
      <c r="A29" s="236">
        <v>2</v>
      </c>
      <c r="B29" s="767" t="s">
        <v>412</v>
      </c>
      <c r="C29" s="768"/>
      <c r="D29" s="768"/>
      <c r="E29" s="768"/>
      <c r="F29" s="768"/>
      <c r="G29" s="768"/>
      <c r="H29" s="768"/>
      <c r="I29" s="768"/>
      <c r="J29" s="768"/>
      <c r="K29" s="768"/>
      <c r="L29" s="768"/>
      <c r="M29" s="768"/>
      <c r="N29" s="768"/>
      <c r="O29" s="768"/>
      <c r="P29" s="769"/>
      <c r="Q29" s="770">
        <v>1908</v>
      </c>
      <c r="R29" s="771"/>
      <c r="S29" s="771"/>
      <c r="T29" s="771"/>
      <c r="U29" s="771"/>
      <c r="V29" s="771">
        <v>1813</v>
      </c>
      <c r="W29" s="771"/>
      <c r="X29" s="771"/>
      <c r="Y29" s="771"/>
      <c r="Z29" s="771"/>
      <c r="AA29" s="771">
        <v>95</v>
      </c>
      <c r="AB29" s="771"/>
      <c r="AC29" s="771"/>
      <c r="AD29" s="771"/>
      <c r="AE29" s="772"/>
      <c r="AF29" s="773">
        <v>95</v>
      </c>
      <c r="AG29" s="774"/>
      <c r="AH29" s="774"/>
      <c r="AI29" s="774"/>
      <c r="AJ29" s="775"/>
      <c r="AK29" s="821">
        <v>289</v>
      </c>
      <c r="AL29" s="817"/>
      <c r="AM29" s="817"/>
      <c r="AN29" s="817"/>
      <c r="AO29" s="817"/>
      <c r="AP29" s="817" t="s">
        <v>538</v>
      </c>
      <c r="AQ29" s="817"/>
      <c r="AR29" s="817"/>
      <c r="AS29" s="817"/>
      <c r="AT29" s="817"/>
      <c r="AU29" s="817" t="s">
        <v>538</v>
      </c>
      <c r="AV29" s="817"/>
      <c r="AW29" s="817"/>
      <c r="AX29" s="817"/>
      <c r="AY29" s="817"/>
      <c r="AZ29" s="818" t="s">
        <v>538</v>
      </c>
      <c r="BA29" s="818"/>
      <c r="BB29" s="818"/>
      <c r="BC29" s="818"/>
      <c r="BD29" s="818"/>
      <c r="BE29" s="819"/>
      <c r="BF29" s="819"/>
      <c r="BG29" s="819"/>
      <c r="BH29" s="819"/>
      <c r="BI29" s="820"/>
      <c r="BJ29" s="226"/>
      <c r="BK29" s="226"/>
      <c r="BL29" s="226"/>
      <c r="BM29" s="226"/>
      <c r="BN29" s="226"/>
      <c r="BO29" s="235"/>
      <c r="BP29" s="235"/>
      <c r="BQ29" s="232">
        <v>23</v>
      </c>
      <c r="BR29" s="233"/>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x14ac:dyDescent="0.15">
      <c r="A30" s="236">
        <v>3</v>
      </c>
      <c r="B30" s="767" t="s">
        <v>413</v>
      </c>
      <c r="C30" s="768"/>
      <c r="D30" s="768"/>
      <c r="E30" s="768"/>
      <c r="F30" s="768"/>
      <c r="G30" s="768"/>
      <c r="H30" s="768"/>
      <c r="I30" s="768"/>
      <c r="J30" s="768"/>
      <c r="K30" s="768"/>
      <c r="L30" s="768"/>
      <c r="M30" s="768"/>
      <c r="N30" s="768"/>
      <c r="O30" s="768"/>
      <c r="P30" s="769"/>
      <c r="Q30" s="770">
        <v>249</v>
      </c>
      <c r="R30" s="771"/>
      <c r="S30" s="771"/>
      <c r="T30" s="771"/>
      <c r="U30" s="771"/>
      <c r="V30" s="771">
        <v>246</v>
      </c>
      <c r="W30" s="771"/>
      <c r="X30" s="771"/>
      <c r="Y30" s="771"/>
      <c r="Z30" s="771"/>
      <c r="AA30" s="771">
        <v>3</v>
      </c>
      <c r="AB30" s="771"/>
      <c r="AC30" s="771"/>
      <c r="AD30" s="771"/>
      <c r="AE30" s="772"/>
      <c r="AF30" s="773">
        <v>3</v>
      </c>
      <c r="AG30" s="774"/>
      <c r="AH30" s="774"/>
      <c r="AI30" s="774"/>
      <c r="AJ30" s="775"/>
      <c r="AK30" s="821">
        <v>63</v>
      </c>
      <c r="AL30" s="817"/>
      <c r="AM30" s="817"/>
      <c r="AN30" s="817"/>
      <c r="AO30" s="817"/>
      <c r="AP30" s="817" t="s">
        <v>538</v>
      </c>
      <c r="AQ30" s="817"/>
      <c r="AR30" s="817"/>
      <c r="AS30" s="817"/>
      <c r="AT30" s="817"/>
      <c r="AU30" s="817" t="s">
        <v>538</v>
      </c>
      <c r="AV30" s="817"/>
      <c r="AW30" s="817"/>
      <c r="AX30" s="817"/>
      <c r="AY30" s="817"/>
      <c r="AZ30" s="818" t="s">
        <v>538</v>
      </c>
      <c r="BA30" s="818"/>
      <c r="BB30" s="818"/>
      <c r="BC30" s="818"/>
      <c r="BD30" s="818"/>
      <c r="BE30" s="819"/>
      <c r="BF30" s="819"/>
      <c r="BG30" s="819"/>
      <c r="BH30" s="819"/>
      <c r="BI30" s="820"/>
      <c r="BJ30" s="226"/>
      <c r="BK30" s="226"/>
      <c r="BL30" s="226"/>
      <c r="BM30" s="226"/>
      <c r="BN30" s="226"/>
      <c r="BO30" s="235"/>
      <c r="BP30" s="235"/>
      <c r="BQ30" s="232">
        <v>24</v>
      </c>
      <c r="BR30" s="233"/>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x14ac:dyDescent="0.15">
      <c r="A31" s="236">
        <v>4</v>
      </c>
      <c r="B31" s="767" t="s">
        <v>414</v>
      </c>
      <c r="C31" s="768"/>
      <c r="D31" s="768"/>
      <c r="E31" s="768"/>
      <c r="F31" s="768"/>
      <c r="G31" s="768"/>
      <c r="H31" s="768"/>
      <c r="I31" s="768"/>
      <c r="J31" s="768"/>
      <c r="K31" s="768"/>
      <c r="L31" s="768"/>
      <c r="M31" s="768"/>
      <c r="N31" s="768"/>
      <c r="O31" s="768"/>
      <c r="P31" s="769"/>
      <c r="Q31" s="770">
        <v>22</v>
      </c>
      <c r="R31" s="771"/>
      <c r="S31" s="771"/>
      <c r="T31" s="771"/>
      <c r="U31" s="771"/>
      <c r="V31" s="771">
        <v>6</v>
      </c>
      <c r="W31" s="771"/>
      <c r="X31" s="771"/>
      <c r="Y31" s="771"/>
      <c r="Z31" s="771"/>
      <c r="AA31" s="771">
        <v>15</v>
      </c>
      <c r="AB31" s="771"/>
      <c r="AC31" s="771"/>
      <c r="AD31" s="771"/>
      <c r="AE31" s="772"/>
      <c r="AF31" s="773">
        <v>15</v>
      </c>
      <c r="AG31" s="774"/>
      <c r="AH31" s="774"/>
      <c r="AI31" s="774"/>
      <c r="AJ31" s="775"/>
      <c r="AK31" s="821">
        <v>100</v>
      </c>
      <c r="AL31" s="817"/>
      <c r="AM31" s="817"/>
      <c r="AN31" s="817"/>
      <c r="AO31" s="817"/>
      <c r="AP31" s="817">
        <v>603</v>
      </c>
      <c r="AQ31" s="817"/>
      <c r="AR31" s="817"/>
      <c r="AS31" s="817"/>
      <c r="AT31" s="817"/>
      <c r="AU31" s="817">
        <v>603</v>
      </c>
      <c r="AV31" s="817"/>
      <c r="AW31" s="817"/>
      <c r="AX31" s="817"/>
      <c r="AY31" s="817"/>
      <c r="AZ31" s="818" t="s">
        <v>538</v>
      </c>
      <c r="BA31" s="818"/>
      <c r="BB31" s="818"/>
      <c r="BC31" s="818"/>
      <c r="BD31" s="818"/>
      <c r="BE31" s="819" t="s">
        <v>415</v>
      </c>
      <c r="BF31" s="819"/>
      <c r="BG31" s="819"/>
      <c r="BH31" s="819"/>
      <c r="BI31" s="820"/>
      <c r="BJ31" s="226"/>
      <c r="BK31" s="226"/>
      <c r="BL31" s="226"/>
      <c r="BM31" s="226"/>
      <c r="BN31" s="226"/>
      <c r="BO31" s="235"/>
      <c r="BP31" s="235"/>
      <c r="BQ31" s="232">
        <v>25</v>
      </c>
      <c r="BR31" s="233"/>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x14ac:dyDescent="0.15">
      <c r="A32" s="236">
        <v>5</v>
      </c>
      <c r="B32" s="767" t="s">
        <v>416</v>
      </c>
      <c r="C32" s="768"/>
      <c r="D32" s="768"/>
      <c r="E32" s="768"/>
      <c r="F32" s="768"/>
      <c r="G32" s="768"/>
      <c r="H32" s="768"/>
      <c r="I32" s="768"/>
      <c r="J32" s="768"/>
      <c r="K32" s="768"/>
      <c r="L32" s="768"/>
      <c r="M32" s="768"/>
      <c r="N32" s="768"/>
      <c r="O32" s="768"/>
      <c r="P32" s="769"/>
      <c r="Q32" s="770">
        <v>244</v>
      </c>
      <c r="R32" s="771"/>
      <c r="S32" s="771"/>
      <c r="T32" s="771"/>
      <c r="U32" s="771"/>
      <c r="V32" s="771">
        <v>71</v>
      </c>
      <c r="W32" s="771"/>
      <c r="X32" s="771"/>
      <c r="Y32" s="771"/>
      <c r="Z32" s="771"/>
      <c r="AA32" s="771">
        <v>173</v>
      </c>
      <c r="AB32" s="771"/>
      <c r="AC32" s="771"/>
      <c r="AD32" s="771"/>
      <c r="AE32" s="772"/>
      <c r="AF32" s="773">
        <v>173</v>
      </c>
      <c r="AG32" s="774"/>
      <c r="AH32" s="774"/>
      <c r="AI32" s="774"/>
      <c r="AJ32" s="775"/>
      <c r="AK32" s="821">
        <v>1</v>
      </c>
      <c r="AL32" s="817"/>
      <c r="AM32" s="817"/>
      <c r="AN32" s="817"/>
      <c r="AO32" s="817"/>
      <c r="AP32" s="817" t="s">
        <v>538</v>
      </c>
      <c r="AQ32" s="817"/>
      <c r="AR32" s="817"/>
      <c r="AS32" s="817"/>
      <c r="AT32" s="817"/>
      <c r="AU32" s="817" t="s">
        <v>538</v>
      </c>
      <c r="AV32" s="817"/>
      <c r="AW32" s="817"/>
      <c r="AX32" s="817"/>
      <c r="AY32" s="817"/>
      <c r="AZ32" s="818" t="s">
        <v>538</v>
      </c>
      <c r="BA32" s="818"/>
      <c r="BB32" s="818"/>
      <c r="BC32" s="818"/>
      <c r="BD32" s="818"/>
      <c r="BE32" s="819" t="s">
        <v>417</v>
      </c>
      <c r="BF32" s="819"/>
      <c r="BG32" s="819"/>
      <c r="BH32" s="819"/>
      <c r="BI32" s="820"/>
      <c r="BJ32" s="226"/>
      <c r="BK32" s="226"/>
      <c r="BL32" s="226"/>
      <c r="BM32" s="226"/>
      <c r="BN32" s="226"/>
      <c r="BO32" s="235"/>
      <c r="BP32" s="235"/>
      <c r="BQ32" s="232">
        <v>26</v>
      </c>
      <c r="BR32" s="233"/>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x14ac:dyDescent="0.15">
      <c r="A33" s="236">
        <v>6</v>
      </c>
      <c r="B33" s="767"/>
      <c r="C33" s="768"/>
      <c r="D33" s="768"/>
      <c r="E33" s="768"/>
      <c r="F33" s="768"/>
      <c r="G33" s="768"/>
      <c r="H33" s="768"/>
      <c r="I33" s="768"/>
      <c r="J33" s="768"/>
      <c r="K33" s="768"/>
      <c r="L33" s="768"/>
      <c r="M33" s="768"/>
      <c r="N33" s="768"/>
      <c r="O33" s="768"/>
      <c r="P33" s="769"/>
      <c r="Q33" s="770"/>
      <c r="R33" s="771"/>
      <c r="S33" s="771"/>
      <c r="T33" s="771"/>
      <c r="U33" s="771"/>
      <c r="V33" s="771"/>
      <c r="W33" s="771"/>
      <c r="X33" s="771"/>
      <c r="Y33" s="771"/>
      <c r="Z33" s="771"/>
      <c r="AA33" s="771"/>
      <c r="AB33" s="771"/>
      <c r="AC33" s="771"/>
      <c r="AD33" s="771"/>
      <c r="AE33" s="772"/>
      <c r="AF33" s="773"/>
      <c r="AG33" s="774"/>
      <c r="AH33" s="774"/>
      <c r="AI33" s="774"/>
      <c r="AJ33" s="775"/>
      <c r="AK33" s="821"/>
      <c r="AL33" s="817"/>
      <c r="AM33" s="817"/>
      <c r="AN33" s="817"/>
      <c r="AO33" s="817"/>
      <c r="AP33" s="817"/>
      <c r="AQ33" s="817"/>
      <c r="AR33" s="817"/>
      <c r="AS33" s="817"/>
      <c r="AT33" s="817"/>
      <c r="AU33" s="817"/>
      <c r="AV33" s="817"/>
      <c r="AW33" s="817"/>
      <c r="AX33" s="817"/>
      <c r="AY33" s="817"/>
      <c r="AZ33" s="818"/>
      <c r="BA33" s="818"/>
      <c r="BB33" s="818"/>
      <c r="BC33" s="818"/>
      <c r="BD33" s="818"/>
      <c r="BE33" s="819"/>
      <c r="BF33" s="819"/>
      <c r="BG33" s="819"/>
      <c r="BH33" s="819"/>
      <c r="BI33" s="820"/>
      <c r="BJ33" s="226"/>
      <c r="BK33" s="226"/>
      <c r="BL33" s="226"/>
      <c r="BM33" s="226"/>
      <c r="BN33" s="226"/>
      <c r="BO33" s="235"/>
      <c r="BP33" s="235"/>
      <c r="BQ33" s="232">
        <v>27</v>
      </c>
      <c r="BR33" s="233"/>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x14ac:dyDescent="0.15">
      <c r="A34" s="236">
        <v>7</v>
      </c>
      <c r="B34" s="767"/>
      <c r="C34" s="768"/>
      <c r="D34" s="768"/>
      <c r="E34" s="768"/>
      <c r="F34" s="768"/>
      <c r="G34" s="768"/>
      <c r="H34" s="768"/>
      <c r="I34" s="768"/>
      <c r="J34" s="768"/>
      <c r="K34" s="768"/>
      <c r="L34" s="768"/>
      <c r="M34" s="768"/>
      <c r="N34" s="768"/>
      <c r="O34" s="768"/>
      <c r="P34" s="769"/>
      <c r="Q34" s="770"/>
      <c r="R34" s="771"/>
      <c r="S34" s="771"/>
      <c r="T34" s="771"/>
      <c r="U34" s="771"/>
      <c r="V34" s="771"/>
      <c r="W34" s="771"/>
      <c r="X34" s="771"/>
      <c r="Y34" s="771"/>
      <c r="Z34" s="771"/>
      <c r="AA34" s="771"/>
      <c r="AB34" s="771"/>
      <c r="AC34" s="771"/>
      <c r="AD34" s="771"/>
      <c r="AE34" s="772"/>
      <c r="AF34" s="773"/>
      <c r="AG34" s="774"/>
      <c r="AH34" s="774"/>
      <c r="AI34" s="774"/>
      <c r="AJ34" s="775"/>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5"/>
      <c r="BP34" s="235"/>
      <c r="BQ34" s="232">
        <v>28</v>
      </c>
      <c r="BR34" s="233"/>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x14ac:dyDescent="0.15">
      <c r="A35" s="236">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5"/>
      <c r="BP35" s="235"/>
      <c r="BQ35" s="232">
        <v>29</v>
      </c>
      <c r="BR35" s="233"/>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x14ac:dyDescent="0.15">
      <c r="A36" s="236">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5"/>
      <c r="BP36" s="235"/>
      <c r="BQ36" s="232">
        <v>30</v>
      </c>
      <c r="BR36" s="233"/>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x14ac:dyDescent="0.15">
      <c r="A37" s="236">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5"/>
      <c r="BP37" s="235"/>
      <c r="BQ37" s="232">
        <v>31</v>
      </c>
      <c r="BR37" s="233"/>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x14ac:dyDescent="0.15">
      <c r="A38" s="236">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5"/>
      <c r="BP38" s="235"/>
      <c r="BQ38" s="232">
        <v>32</v>
      </c>
      <c r="BR38" s="233"/>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x14ac:dyDescent="0.15">
      <c r="A39" s="236">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5"/>
      <c r="BP39" s="235"/>
      <c r="BQ39" s="232">
        <v>33</v>
      </c>
      <c r="BR39" s="233"/>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x14ac:dyDescent="0.15">
      <c r="A40" s="232">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5"/>
      <c r="BP40" s="235"/>
      <c r="BQ40" s="232">
        <v>34</v>
      </c>
      <c r="BR40" s="233"/>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x14ac:dyDescent="0.15">
      <c r="A41" s="232">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5"/>
      <c r="BP41" s="235"/>
      <c r="BQ41" s="232">
        <v>35</v>
      </c>
      <c r="BR41" s="233"/>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x14ac:dyDescent="0.15">
      <c r="A42" s="232">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5"/>
      <c r="BP42" s="235"/>
      <c r="BQ42" s="232">
        <v>36</v>
      </c>
      <c r="BR42" s="233"/>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x14ac:dyDescent="0.15">
      <c r="A43" s="232">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5"/>
      <c r="BP43" s="235"/>
      <c r="BQ43" s="232">
        <v>37</v>
      </c>
      <c r="BR43" s="233"/>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x14ac:dyDescent="0.15">
      <c r="A44" s="232">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5"/>
      <c r="BP44" s="235"/>
      <c r="BQ44" s="232">
        <v>38</v>
      </c>
      <c r="BR44" s="233"/>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x14ac:dyDescent="0.15">
      <c r="A45" s="232">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5"/>
      <c r="BP45" s="235"/>
      <c r="BQ45" s="232">
        <v>39</v>
      </c>
      <c r="BR45" s="233"/>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x14ac:dyDescent="0.15">
      <c r="A46" s="232">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5"/>
      <c r="BP46" s="235"/>
      <c r="BQ46" s="232">
        <v>40</v>
      </c>
      <c r="BR46" s="233"/>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x14ac:dyDescent="0.15">
      <c r="A47" s="232">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5"/>
      <c r="BP47" s="235"/>
      <c r="BQ47" s="232">
        <v>41</v>
      </c>
      <c r="BR47" s="233"/>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x14ac:dyDescent="0.15">
      <c r="A48" s="232">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5"/>
      <c r="BP48" s="235"/>
      <c r="BQ48" s="232">
        <v>42</v>
      </c>
      <c r="BR48" s="233"/>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x14ac:dyDescent="0.15">
      <c r="A49" s="232">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5"/>
      <c r="BP49" s="235"/>
      <c r="BQ49" s="232">
        <v>43</v>
      </c>
      <c r="BR49" s="233"/>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x14ac:dyDescent="0.15">
      <c r="A50" s="232">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5"/>
      <c r="BP50" s="235"/>
      <c r="BQ50" s="232">
        <v>44</v>
      </c>
      <c r="BR50" s="233"/>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x14ac:dyDescent="0.15">
      <c r="A51" s="232">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5"/>
      <c r="BP51" s="235"/>
      <c r="BQ51" s="232">
        <v>45</v>
      </c>
      <c r="BR51" s="233"/>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x14ac:dyDescent="0.15">
      <c r="A52" s="232">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5"/>
      <c r="BP52" s="235"/>
      <c r="BQ52" s="232">
        <v>46</v>
      </c>
      <c r="BR52" s="233"/>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x14ac:dyDescent="0.15">
      <c r="A53" s="232">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5"/>
      <c r="BP53" s="235"/>
      <c r="BQ53" s="232">
        <v>47</v>
      </c>
      <c r="BR53" s="233"/>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x14ac:dyDescent="0.15">
      <c r="A54" s="232">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5"/>
      <c r="BP54" s="235"/>
      <c r="BQ54" s="232">
        <v>48</v>
      </c>
      <c r="BR54" s="233"/>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x14ac:dyDescent="0.15">
      <c r="A55" s="232">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5"/>
      <c r="BP55" s="235"/>
      <c r="BQ55" s="232">
        <v>49</v>
      </c>
      <c r="BR55" s="233"/>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x14ac:dyDescent="0.15">
      <c r="A56" s="232">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5"/>
      <c r="BP56" s="235"/>
      <c r="BQ56" s="232">
        <v>50</v>
      </c>
      <c r="BR56" s="233"/>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x14ac:dyDescent="0.15">
      <c r="A57" s="232">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5"/>
      <c r="BP57" s="235"/>
      <c r="BQ57" s="232">
        <v>51</v>
      </c>
      <c r="BR57" s="233"/>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x14ac:dyDescent="0.15">
      <c r="A58" s="232">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5"/>
      <c r="BP58" s="235"/>
      <c r="BQ58" s="232">
        <v>52</v>
      </c>
      <c r="BR58" s="233"/>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x14ac:dyDescent="0.15">
      <c r="A59" s="232">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5"/>
      <c r="BP59" s="235"/>
      <c r="BQ59" s="232">
        <v>53</v>
      </c>
      <c r="BR59" s="233"/>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x14ac:dyDescent="0.15">
      <c r="A60" s="232">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5"/>
      <c r="BP60" s="235"/>
      <c r="BQ60" s="232">
        <v>54</v>
      </c>
      <c r="BR60" s="233"/>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x14ac:dyDescent="0.2">
      <c r="A61" s="232">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5"/>
      <c r="BP61" s="235"/>
      <c r="BQ61" s="232">
        <v>55</v>
      </c>
      <c r="BR61" s="233"/>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x14ac:dyDescent="0.15">
      <c r="A62" s="232">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418</v>
      </c>
      <c r="BK62" s="793"/>
      <c r="BL62" s="793"/>
      <c r="BM62" s="793"/>
      <c r="BN62" s="794"/>
      <c r="BO62" s="235"/>
      <c r="BP62" s="235"/>
      <c r="BQ62" s="232">
        <v>56</v>
      </c>
      <c r="BR62" s="233"/>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x14ac:dyDescent="0.2">
      <c r="A63" s="234" t="s">
        <v>399</v>
      </c>
      <c r="B63" s="776" t="s">
        <v>419</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325</v>
      </c>
      <c r="AG63" s="831"/>
      <c r="AH63" s="831"/>
      <c r="AI63" s="831"/>
      <c r="AJ63" s="832"/>
      <c r="AK63" s="833"/>
      <c r="AL63" s="828"/>
      <c r="AM63" s="828"/>
      <c r="AN63" s="828"/>
      <c r="AO63" s="828"/>
      <c r="AP63" s="831">
        <v>603</v>
      </c>
      <c r="AQ63" s="831"/>
      <c r="AR63" s="831"/>
      <c r="AS63" s="831"/>
      <c r="AT63" s="831"/>
      <c r="AU63" s="831">
        <v>603</v>
      </c>
      <c r="AV63" s="831"/>
      <c r="AW63" s="831"/>
      <c r="AX63" s="831"/>
      <c r="AY63" s="831"/>
      <c r="AZ63" s="835"/>
      <c r="BA63" s="835"/>
      <c r="BB63" s="835"/>
      <c r="BC63" s="835"/>
      <c r="BD63" s="835"/>
      <c r="BE63" s="836"/>
      <c r="BF63" s="836"/>
      <c r="BG63" s="836"/>
      <c r="BH63" s="836"/>
      <c r="BI63" s="837"/>
      <c r="BJ63" s="838" t="s">
        <v>420</v>
      </c>
      <c r="BK63" s="839"/>
      <c r="BL63" s="839"/>
      <c r="BM63" s="839"/>
      <c r="BN63" s="840"/>
      <c r="BO63" s="235"/>
      <c r="BP63" s="235"/>
      <c r="BQ63" s="232">
        <v>57</v>
      </c>
      <c r="BR63" s="233"/>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x14ac:dyDescent="0.2">
      <c r="A65" s="226" t="s">
        <v>421</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x14ac:dyDescent="0.15">
      <c r="A66" s="714" t="s">
        <v>422</v>
      </c>
      <c r="B66" s="715"/>
      <c r="C66" s="715"/>
      <c r="D66" s="715"/>
      <c r="E66" s="715"/>
      <c r="F66" s="715"/>
      <c r="G66" s="715"/>
      <c r="H66" s="715"/>
      <c r="I66" s="715"/>
      <c r="J66" s="715"/>
      <c r="K66" s="715"/>
      <c r="L66" s="715"/>
      <c r="M66" s="715"/>
      <c r="N66" s="715"/>
      <c r="O66" s="715"/>
      <c r="P66" s="716"/>
      <c r="Q66" s="720" t="s">
        <v>423</v>
      </c>
      <c r="R66" s="721"/>
      <c r="S66" s="721"/>
      <c r="T66" s="721"/>
      <c r="U66" s="722"/>
      <c r="V66" s="720" t="s">
        <v>424</v>
      </c>
      <c r="W66" s="721"/>
      <c r="X66" s="721"/>
      <c r="Y66" s="721"/>
      <c r="Z66" s="722"/>
      <c r="AA66" s="720" t="s">
        <v>425</v>
      </c>
      <c r="AB66" s="721"/>
      <c r="AC66" s="721"/>
      <c r="AD66" s="721"/>
      <c r="AE66" s="722"/>
      <c r="AF66" s="841" t="s">
        <v>426</v>
      </c>
      <c r="AG66" s="802"/>
      <c r="AH66" s="802"/>
      <c r="AI66" s="802"/>
      <c r="AJ66" s="842"/>
      <c r="AK66" s="720" t="s">
        <v>427</v>
      </c>
      <c r="AL66" s="715"/>
      <c r="AM66" s="715"/>
      <c r="AN66" s="715"/>
      <c r="AO66" s="716"/>
      <c r="AP66" s="720" t="s">
        <v>428</v>
      </c>
      <c r="AQ66" s="721"/>
      <c r="AR66" s="721"/>
      <c r="AS66" s="721"/>
      <c r="AT66" s="722"/>
      <c r="AU66" s="720" t="s">
        <v>429</v>
      </c>
      <c r="AV66" s="721"/>
      <c r="AW66" s="721"/>
      <c r="AX66" s="721"/>
      <c r="AY66" s="722"/>
      <c r="AZ66" s="720" t="s">
        <v>384</v>
      </c>
      <c r="BA66" s="721"/>
      <c r="BB66" s="721"/>
      <c r="BC66" s="721"/>
      <c r="BD66" s="727"/>
      <c r="BE66" s="235"/>
      <c r="BF66" s="235"/>
      <c r="BG66" s="235"/>
      <c r="BH66" s="235"/>
      <c r="BI66" s="235"/>
      <c r="BJ66" s="235"/>
      <c r="BK66" s="235"/>
      <c r="BL66" s="235"/>
      <c r="BM66" s="235"/>
      <c r="BN66" s="235"/>
      <c r="BO66" s="235"/>
      <c r="BP66" s="235"/>
      <c r="BQ66" s="232">
        <v>60</v>
      </c>
      <c r="BR66" s="237"/>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x14ac:dyDescent="0.2">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5"/>
      <c r="BF67" s="235"/>
      <c r="BG67" s="235"/>
      <c r="BH67" s="235"/>
      <c r="BI67" s="235"/>
      <c r="BJ67" s="235"/>
      <c r="BK67" s="235"/>
      <c r="BL67" s="235"/>
      <c r="BM67" s="235"/>
      <c r="BN67" s="235"/>
      <c r="BO67" s="235"/>
      <c r="BP67" s="235"/>
      <c r="BQ67" s="232">
        <v>61</v>
      </c>
      <c r="BR67" s="237"/>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x14ac:dyDescent="0.15">
      <c r="A68" s="230">
        <v>1</v>
      </c>
      <c r="B68" s="856" t="s">
        <v>602</v>
      </c>
      <c r="C68" s="857"/>
      <c r="D68" s="857"/>
      <c r="E68" s="857"/>
      <c r="F68" s="857"/>
      <c r="G68" s="857"/>
      <c r="H68" s="857"/>
      <c r="I68" s="857"/>
      <c r="J68" s="857"/>
      <c r="K68" s="857"/>
      <c r="L68" s="857"/>
      <c r="M68" s="857"/>
      <c r="N68" s="857"/>
      <c r="O68" s="857"/>
      <c r="P68" s="858"/>
      <c r="Q68" s="859">
        <v>21460</v>
      </c>
      <c r="R68" s="853"/>
      <c r="S68" s="853"/>
      <c r="T68" s="853"/>
      <c r="U68" s="853"/>
      <c r="V68" s="853">
        <v>20757</v>
      </c>
      <c r="W68" s="853"/>
      <c r="X68" s="853"/>
      <c r="Y68" s="853"/>
      <c r="Z68" s="853"/>
      <c r="AA68" s="853">
        <v>704</v>
      </c>
      <c r="AB68" s="853"/>
      <c r="AC68" s="853"/>
      <c r="AD68" s="853"/>
      <c r="AE68" s="853"/>
      <c r="AF68" s="853">
        <v>704</v>
      </c>
      <c r="AG68" s="853"/>
      <c r="AH68" s="853"/>
      <c r="AI68" s="853"/>
      <c r="AJ68" s="853"/>
      <c r="AK68" s="853">
        <v>118</v>
      </c>
      <c r="AL68" s="853"/>
      <c r="AM68" s="853"/>
      <c r="AN68" s="853"/>
      <c r="AO68" s="853"/>
      <c r="AP68" s="853" t="s">
        <v>601</v>
      </c>
      <c r="AQ68" s="853"/>
      <c r="AR68" s="853"/>
      <c r="AS68" s="853"/>
      <c r="AT68" s="853"/>
      <c r="AU68" s="853" t="s">
        <v>601</v>
      </c>
      <c r="AV68" s="853"/>
      <c r="AW68" s="853"/>
      <c r="AX68" s="853"/>
      <c r="AY68" s="853"/>
      <c r="AZ68" s="854"/>
      <c r="BA68" s="854"/>
      <c r="BB68" s="854"/>
      <c r="BC68" s="854"/>
      <c r="BD68" s="855"/>
      <c r="BE68" s="235"/>
      <c r="BF68" s="235"/>
      <c r="BG68" s="235"/>
      <c r="BH68" s="235"/>
      <c r="BI68" s="235"/>
      <c r="BJ68" s="235"/>
      <c r="BK68" s="235"/>
      <c r="BL68" s="235"/>
      <c r="BM68" s="235"/>
      <c r="BN68" s="235"/>
      <c r="BO68" s="235"/>
      <c r="BP68" s="235"/>
      <c r="BQ68" s="232">
        <v>62</v>
      </c>
      <c r="BR68" s="237"/>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x14ac:dyDescent="0.15">
      <c r="A69" s="232">
        <v>2</v>
      </c>
      <c r="B69" s="860" t="s">
        <v>603</v>
      </c>
      <c r="C69" s="861"/>
      <c r="D69" s="861"/>
      <c r="E69" s="861"/>
      <c r="F69" s="861"/>
      <c r="G69" s="861"/>
      <c r="H69" s="861"/>
      <c r="I69" s="861"/>
      <c r="J69" s="861"/>
      <c r="K69" s="861"/>
      <c r="L69" s="861"/>
      <c r="M69" s="861"/>
      <c r="N69" s="861"/>
      <c r="O69" s="861"/>
      <c r="P69" s="862"/>
      <c r="Q69" s="863">
        <v>179</v>
      </c>
      <c r="R69" s="817"/>
      <c r="S69" s="817"/>
      <c r="T69" s="817"/>
      <c r="U69" s="817"/>
      <c r="V69" s="817">
        <v>133</v>
      </c>
      <c r="W69" s="817"/>
      <c r="X69" s="817"/>
      <c r="Y69" s="817"/>
      <c r="Z69" s="817"/>
      <c r="AA69" s="817">
        <v>47</v>
      </c>
      <c r="AB69" s="817"/>
      <c r="AC69" s="817"/>
      <c r="AD69" s="817"/>
      <c r="AE69" s="817"/>
      <c r="AF69" s="817">
        <v>47</v>
      </c>
      <c r="AG69" s="817"/>
      <c r="AH69" s="817"/>
      <c r="AI69" s="817"/>
      <c r="AJ69" s="817"/>
      <c r="AK69" s="817" t="s">
        <v>601</v>
      </c>
      <c r="AL69" s="817"/>
      <c r="AM69" s="817"/>
      <c r="AN69" s="817"/>
      <c r="AO69" s="817"/>
      <c r="AP69" s="817" t="s">
        <v>601</v>
      </c>
      <c r="AQ69" s="817"/>
      <c r="AR69" s="817"/>
      <c r="AS69" s="817"/>
      <c r="AT69" s="817"/>
      <c r="AU69" s="817" t="s">
        <v>601</v>
      </c>
      <c r="AV69" s="817"/>
      <c r="AW69" s="817"/>
      <c r="AX69" s="817"/>
      <c r="AY69" s="817"/>
      <c r="AZ69" s="819"/>
      <c r="BA69" s="819"/>
      <c r="BB69" s="819"/>
      <c r="BC69" s="819"/>
      <c r="BD69" s="820"/>
      <c r="BE69" s="235"/>
      <c r="BF69" s="235"/>
      <c r="BG69" s="235"/>
      <c r="BH69" s="235"/>
      <c r="BI69" s="235"/>
      <c r="BJ69" s="235"/>
      <c r="BK69" s="235"/>
      <c r="BL69" s="235"/>
      <c r="BM69" s="235"/>
      <c r="BN69" s="235"/>
      <c r="BO69" s="235"/>
      <c r="BP69" s="235"/>
      <c r="BQ69" s="232">
        <v>63</v>
      </c>
      <c r="BR69" s="237"/>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x14ac:dyDescent="0.15">
      <c r="A70" s="232">
        <v>3</v>
      </c>
      <c r="B70" s="860" t="s">
        <v>604</v>
      </c>
      <c r="C70" s="861"/>
      <c r="D70" s="861"/>
      <c r="E70" s="861"/>
      <c r="F70" s="861"/>
      <c r="G70" s="861"/>
      <c r="H70" s="861"/>
      <c r="I70" s="861"/>
      <c r="J70" s="861"/>
      <c r="K70" s="861"/>
      <c r="L70" s="861"/>
      <c r="M70" s="861"/>
      <c r="N70" s="861"/>
      <c r="O70" s="861"/>
      <c r="P70" s="862"/>
      <c r="Q70" s="863">
        <v>107</v>
      </c>
      <c r="R70" s="817"/>
      <c r="S70" s="817"/>
      <c r="T70" s="817"/>
      <c r="U70" s="817"/>
      <c r="V70" s="817">
        <v>106</v>
      </c>
      <c r="W70" s="817"/>
      <c r="X70" s="817"/>
      <c r="Y70" s="817"/>
      <c r="Z70" s="817"/>
      <c r="AA70" s="817">
        <v>1</v>
      </c>
      <c r="AB70" s="817"/>
      <c r="AC70" s="817"/>
      <c r="AD70" s="817"/>
      <c r="AE70" s="817"/>
      <c r="AF70" s="817">
        <v>1</v>
      </c>
      <c r="AG70" s="817"/>
      <c r="AH70" s="817"/>
      <c r="AI70" s="817"/>
      <c r="AJ70" s="817"/>
      <c r="AK70" s="817">
        <v>8</v>
      </c>
      <c r="AL70" s="817"/>
      <c r="AM70" s="817"/>
      <c r="AN70" s="817"/>
      <c r="AO70" s="817"/>
      <c r="AP70" s="817" t="s">
        <v>601</v>
      </c>
      <c r="AQ70" s="817"/>
      <c r="AR70" s="817"/>
      <c r="AS70" s="817"/>
      <c r="AT70" s="817"/>
      <c r="AU70" s="817" t="s">
        <v>601</v>
      </c>
      <c r="AV70" s="817"/>
      <c r="AW70" s="817"/>
      <c r="AX70" s="817"/>
      <c r="AY70" s="817"/>
      <c r="AZ70" s="819"/>
      <c r="BA70" s="819"/>
      <c r="BB70" s="819"/>
      <c r="BC70" s="819"/>
      <c r="BD70" s="820"/>
      <c r="BE70" s="235"/>
      <c r="BF70" s="235"/>
      <c r="BG70" s="235"/>
      <c r="BH70" s="235"/>
      <c r="BI70" s="235"/>
      <c r="BJ70" s="235"/>
      <c r="BK70" s="235"/>
      <c r="BL70" s="235"/>
      <c r="BM70" s="235"/>
      <c r="BN70" s="235"/>
      <c r="BO70" s="235"/>
      <c r="BP70" s="235"/>
      <c r="BQ70" s="232">
        <v>64</v>
      </c>
      <c r="BR70" s="237"/>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x14ac:dyDescent="0.15">
      <c r="A71" s="232">
        <v>4</v>
      </c>
      <c r="B71" s="860" t="s">
        <v>605</v>
      </c>
      <c r="C71" s="861"/>
      <c r="D71" s="861"/>
      <c r="E71" s="861"/>
      <c r="F71" s="861"/>
      <c r="G71" s="861"/>
      <c r="H71" s="861"/>
      <c r="I71" s="861"/>
      <c r="J71" s="861"/>
      <c r="K71" s="861"/>
      <c r="L71" s="861"/>
      <c r="M71" s="861"/>
      <c r="N71" s="861"/>
      <c r="O71" s="861"/>
      <c r="P71" s="862"/>
      <c r="Q71" s="863">
        <v>101</v>
      </c>
      <c r="R71" s="817"/>
      <c r="S71" s="817"/>
      <c r="T71" s="817"/>
      <c r="U71" s="817"/>
      <c r="V71" s="817">
        <v>61</v>
      </c>
      <c r="W71" s="817"/>
      <c r="X71" s="817"/>
      <c r="Y71" s="817"/>
      <c r="Z71" s="817"/>
      <c r="AA71" s="817">
        <v>40</v>
      </c>
      <c r="AB71" s="817"/>
      <c r="AC71" s="817"/>
      <c r="AD71" s="817"/>
      <c r="AE71" s="817"/>
      <c r="AF71" s="817">
        <v>40</v>
      </c>
      <c r="AG71" s="817"/>
      <c r="AH71" s="817"/>
      <c r="AI71" s="817"/>
      <c r="AJ71" s="817"/>
      <c r="AK71" s="817" t="s">
        <v>601</v>
      </c>
      <c r="AL71" s="817"/>
      <c r="AM71" s="817"/>
      <c r="AN71" s="817"/>
      <c r="AO71" s="817"/>
      <c r="AP71" s="817" t="s">
        <v>601</v>
      </c>
      <c r="AQ71" s="817"/>
      <c r="AR71" s="817"/>
      <c r="AS71" s="817"/>
      <c r="AT71" s="817"/>
      <c r="AU71" s="817" t="s">
        <v>601</v>
      </c>
      <c r="AV71" s="817"/>
      <c r="AW71" s="817"/>
      <c r="AX71" s="817"/>
      <c r="AY71" s="817"/>
      <c r="AZ71" s="819"/>
      <c r="BA71" s="819"/>
      <c r="BB71" s="819"/>
      <c r="BC71" s="819"/>
      <c r="BD71" s="820"/>
      <c r="BE71" s="235"/>
      <c r="BF71" s="235"/>
      <c r="BG71" s="235"/>
      <c r="BH71" s="235"/>
      <c r="BI71" s="235"/>
      <c r="BJ71" s="235"/>
      <c r="BK71" s="235"/>
      <c r="BL71" s="235"/>
      <c r="BM71" s="235"/>
      <c r="BN71" s="235"/>
      <c r="BO71" s="235"/>
      <c r="BP71" s="235"/>
      <c r="BQ71" s="232">
        <v>65</v>
      </c>
      <c r="BR71" s="237"/>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x14ac:dyDescent="0.15">
      <c r="A72" s="232">
        <v>5</v>
      </c>
      <c r="B72" s="860" t="s">
        <v>606</v>
      </c>
      <c r="C72" s="861"/>
      <c r="D72" s="861"/>
      <c r="E72" s="861"/>
      <c r="F72" s="861"/>
      <c r="G72" s="861"/>
      <c r="H72" s="861"/>
      <c r="I72" s="861"/>
      <c r="J72" s="861"/>
      <c r="K72" s="861"/>
      <c r="L72" s="861"/>
      <c r="M72" s="861"/>
      <c r="N72" s="861"/>
      <c r="O72" s="861"/>
      <c r="P72" s="862"/>
      <c r="Q72" s="863">
        <v>4679</v>
      </c>
      <c r="R72" s="817"/>
      <c r="S72" s="817"/>
      <c r="T72" s="817"/>
      <c r="U72" s="817"/>
      <c r="V72" s="817">
        <v>4570</v>
      </c>
      <c r="W72" s="817"/>
      <c r="X72" s="817"/>
      <c r="Y72" s="817"/>
      <c r="Z72" s="817"/>
      <c r="AA72" s="817">
        <v>109</v>
      </c>
      <c r="AB72" s="817"/>
      <c r="AC72" s="817"/>
      <c r="AD72" s="817"/>
      <c r="AE72" s="817"/>
      <c r="AF72" s="817">
        <v>102</v>
      </c>
      <c r="AG72" s="817"/>
      <c r="AH72" s="817"/>
      <c r="AI72" s="817"/>
      <c r="AJ72" s="817"/>
      <c r="AK72" s="817" t="s">
        <v>601</v>
      </c>
      <c r="AL72" s="817"/>
      <c r="AM72" s="817"/>
      <c r="AN72" s="817"/>
      <c r="AO72" s="817"/>
      <c r="AP72" s="817">
        <v>2411</v>
      </c>
      <c r="AQ72" s="817"/>
      <c r="AR72" s="817"/>
      <c r="AS72" s="817"/>
      <c r="AT72" s="817"/>
      <c r="AU72" s="817">
        <v>2411</v>
      </c>
      <c r="AV72" s="817"/>
      <c r="AW72" s="817"/>
      <c r="AX72" s="817"/>
      <c r="AY72" s="817"/>
      <c r="AZ72" s="819"/>
      <c r="BA72" s="819"/>
      <c r="BB72" s="819"/>
      <c r="BC72" s="819"/>
      <c r="BD72" s="820"/>
      <c r="BE72" s="235"/>
      <c r="BF72" s="235"/>
      <c r="BG72" s="235"/>
      <c r="BH72" s="235"/>
      <c r="BI72" s="235"/>
      <c r="BJ72" s="235"/>
      <c r="BK72" s="235"/>
      <c r="BL72" s="235"/>
      <c r="BM72" s="235"/>
      <c r="BN72" s="235"/>
      <c r="BO72" s="235"/>
      <c r="BP72" s="235"/>
      <c r="BQ72" s="232">
        <v>66</v>
      </c>
      <c r="BR72" s="237"/>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x14ac:dyDescent="0.15">
      <c r="A73" s="232">
        <v>6</v>
      </c>
      <c r="B73" s="860" t="s">
        <v>607</v>
      </c>
      <c r="C73" s="861"/>
      <c r="D73" s="861"/>
      <c r="E73" s="861"/>
      <c r="F73" s="861"/>
      <c r="G73" s="861"/>
      <c r="H73" s="861"/>
      <c r="I73" s="861"/>
      <c r="J73" s="861"/>
      <c r="K73" s="861"/>
      <c r="L73" s="861"/>
      <c r="M73" s="861"/>
      <c r="N73" s="861"/>
      <c r="O73" s="861"/>
      <c r="P73" s="862"/>
      <c r="Q73" s="863">
        <v>4842</v>
      </c>
      <c r="R73" s="817"/>
      <c r="S73" s="817"/>
      <c r="T73" s="817"/>
      <c r="U73" s="817"/>
      <c r="V73" s="817">
        <v>4664</v>
      </c>
      <c r="W73" s="817"/>
      <c r="X73" s="817"/>
      <c r="Y73" s="817"/>
      <c r="Z73" s="817"/>
      <c r="AA73" s="817">
        <v>178</v>
      </c>
      <c r="AB73" s="817"/>
      <c r="AC73" s="817"/>
      <c r="AD73" s="817"/>
      <c r="AE73" s="817"/>
      <c r="AF73" s="817">
        <v>3921</v>
      </c>
      <c r="AG73" s="817"/>
      <c r="AH73" s="817"/>
      <c r="AI73" s="817"/>
      <c r="AJ73" s="817"/>
      <c r="AK73" s="817" t="s">
        <v>601</v>
      </c>
      <c r="AL73" s="817"/>
      <c r="AM73" s="817"/>
      <c r="AN73" s="817"/>
      <c r="AO73" s="817"/>
      <c r="AP73" s="817">
        <v>1711</v>
      </c>
      <c r="AQ73" s="817"/>
      <c r="AR73" s="817"/>
      <c r="AS73" s="817"/>
      <c r="AT73" s="817"/>
      <c r="AU73" s="817" t="s">
        <v>601</v>
      </c>
      <c r="AV73" s="817"/>
      <c r="AW73" s="817"/>
      <c r="AX73" s="817"/>
      <c r="AY73" s="817"/>
      <c r="AZ73" s="819"/>
      <c r="BA73" s="819"/>
      <c r="BB73" s="819"/>
      <c r="BC73" s="819"/>
      <c r="BD73" s="820"/>
      <c r="BE73" s="235"/>
      <c r="BF73" s="235"/>
      <c r="BG73" s="235"/>
      <c r="BH73" s="235"/>
      <c r="BI73" s="235"/>
      <c r="BJ73" s="235"/>
      <c r="BK73" s="235"/>
      <c r="BL73" s="235"/>
      <c r="BM73" s="235"/>
      <c r="BN73" s="235"/>
      <c r="BO73" s="235"/>
      <c r="BP73" s="235"/>
      <c r="BQ73" s="232">
        <v>67</v>
      </c>
      <c r="BR73" s="237"/>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x14ac:dyDescent="0.15">
      <c r="A74" s="232">
        <v>7</v>
      </c>
      <c r="B74" s="860" t="s">
        <v>608</v>
      </c>
      <c r="C74" s="861"/>
      <c r="D74" s="861"/>
      <c r="E74" s="861"/>
      <c r="F74" s="861"/>
      <c r="G74" s="861"/>
      <c r="H74" s="861"/>
      <c r="I74" s="861"/>
      <c r="J74" s="861"/>
      <c r="K74" s="861"/>
      <c r="L74" s="861"/>
      <c r="M74" s="861"/>
      <c r="N74" s="861"/>
      <c r="O74" s="861"/>
      <c r="P74" s="862"/>
      <c r="Q74" s="863">
        <v>6084</v>
      </c>
      <c r="R74" s="817"/>
      <c r="S74" s="817"/>
      <c r="T74" s="817"/>
      <c r="U74" s="817"/>
      <c r="V74" s="817">
        <v>5774</v>
      </c>
      <c r="W74" s="817"/>
      <c r="X74" s="817"/>
      <c r="Y74" s="817"/>
      <c r="Z74" s="817"/>
      <c r="AA74" s="817">
        <v>310</v>
      </c>
      <c r="AB74" s="817"/>
      <c r="AC74" s="817"/>
      <c r="AD74" s="817"/>
      <c r="AE74" s="817"/>
      <c r="AF74" s="817">
        <v>6094</v>
      </c>
      <c r="AG74" s="817"/>
      <c r="AH74" s="817"/>
      <c r="AI74" s="817"/>
      <c r="AJ74" s="817"/>
      <c r="AK74" s="817" t="s">
        <v>601</v>
      </c>
      <c r="AL74" s="817"/>
      <c r="AM74" s="817"/>
      <c r="AN74" s="817"/>
      <c r="AO74" s="817"/>
      <c r="AP74" s="817">
        <v>3912</v>
      </c>
      <c r="AQ74" s="817"/>
      <c r="AR74" s="817"/>
      <c r="AS74" s="817"/>
      <c r="AT74" s="817"/>
      <c r="AU74" s="817" t="s">
        <v>601</v>
      </c>
      <c r="AV74" s="817"/>
      <c r="AW74" s="817"/>
      <c r="AX74" s="817"/>
      <c r="AY74" s="817"/>
      <c r="AZ74" s="819"/>
      <c r="BA74" s="819"/>
      <c r="BB74" s="819"/>
      <c r="BC74" s="819"/>
      <c r="BD74" s="820"/>
      <c r="BE74" s="235"/>
      <c r="BF74" s="235"/>
      <c r="BG74" s="235"/>
      <c r="BH74" s="235"/>
      <c r="BI74" s="235"/>
      <c r="BJ74" s="235"/>
      <c r="BK74" s="235"/>
      <c r="BL74" s="235"/>
      <c r="BM74" s="235"/>
      <c r="BN74" s="235"/>
      <c r="BO74" s="235"/>
      <c r="BP74" s="235"/>
      <c r="BQ74" s="232">
        <v>68</v>
      </c>
      <c r="BR74" s="237"/>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x14ac:dyDescent="0.15">
      <c r="A75" s="232">
        <v>8</v>
      </c>
      <c r="B75" s="860" t="s">
        <v>609</v>
      </c>
      <c r="C75" s="861"/>
      <c r="D75" s="861"/>
      <c r="E75" s="861"/>
      <c r="F75" s="861"/>
      <c r="G75" s="861"/>
      <c r="H75" s="861"/>
      <c r="I75" s="861"/>
      <c r="J75" s="861"/>
      <c r="K75" s="861"/>
      <c r="L75" s="861"/>
      <c r="M75" s="861"/>
      <c r="N75" s="861"/>
      <c r="O75" s="861"/>
      <c r="P75" s="862"/>
      <c r="Q75" s="864">
        <v>1560</v>
      </c>
      <c r="R75" s="865"/>
      <c r="S75" s="865"/>
      <c r="T75" s="865"/>
      <c r="U75" s="821"/>
      <c r="V75" s="866">
        <v>1423</v>
      </c>
      <c r="W75" s="865"/>
      <c r="X75" s="865"/>
      <c r="Y75" s="865"/>
      <c r="Z75" s="821"/>
      <c r="AA75" s="866">
        <v>137</v>
      </c>
      <c r="AB75" s="865"/>
      <c r="AC75" s="865"/>
      <c r="AD75" s="865"/>
      <c r="AE75" s="821"/>
      <c r="AF75" s="866">
        <v>127</v>
      </c>
      <c r="AG75" s="865"/>
      <c r="AH75" s="865"/>
      <c r="AI75" s="865"/>
      <c r="AJ75" s="821"/>
      <c r="AK75" s="866" t="s">
        <v>601</v>
      </c>
      <c r="AL75" s="865"/>
      <c r="AM75" s="865"/>
      <c r="AN75" s="865"/>
      <c r="AO75" s="821"/>
      <c r="AP75" s="866">
        <v>291</v>
      </c>
      <c r="AQ75" s="865"/>
      <c r="AR75" s="865"/>
      <c r="AS75" s="865"/>
      <c r="AT75" s="821"/>
      <c r="AU75" s="866" t="s">
        <v>601</v>
      </c>
      <c r="AV75" s="865"/>
      <c r="AW75" s="865"/>
      <c r="AX75" s="865"/>
      <c r="AY75" s="821"/>
      <c r="AZ75" s="819"/>
      <c r="BA75" s="819"/>
      <c r="BB75" s="819"/>
      <c r="BC75" s="819"/>
      <c r="BD75" s="820"/>
      <c r="BE75" s="235"/>
      <c r="BF75" s="235"/>
      <c r="BG75" s="235"/>
      <c r="BH75" s="235"/>
      <c r="BI75" s="235"/>
      <c r="BJ75" s="235"/>
      <c r="BK75" s="235"/>
      <c r="BL75" s="235"/>
      <c r="BM75" s="235"/>
      <c r="BN75" s="235"/>
      <c r="BO75" s="235"/>
      <c r="BP75" s="235"/>
      <c r="BQ75" s="232">
        <v>69</v>
      </c>
      <c r="BR75" s="237"/>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x14ac:dyDescent="0.15">
      <c r="A76" s="232">
        <v>9</v>
      </c>
      <c r="B76" s="860" t="s">
        <v>610</v>
      </c>
      <c r="C76" s="861"/>
      <c r="D76" s="861"/>
      <c r="E76" s="861"/>
      <c r="F76" s="861"/>
      <c r="G76" s="861"/>
      <c r="H76" s="861"/>
      <c r="I76" s="861"/>
      <c r="J76" s="861"/>
      <c r="K76" s="861"/>
      <c r="L76" s="861"/>
      <c r="M76" s="861"/>
      <c r="N76" s="861"/>
      <c r="O76" s="861"/>
      <c r="P76" s="862"/>
      <c r="Q76" s="864">
        <v>2423</v>
      </c>
      <c r="R76" s="865"/>
      <c r="S76" s="865"/>
      <c r="T76" s="865"/>
      <c r="U76" s="821"/>
      <c r="V76" s="866">
        <v>2308</v>
      </c>
      <c r="W76" s="865"/>
      <c r="X76" s="865"/>
      <c r="Y76" s="865"/>
      <c r="Z76" s="821"/>
      <c r="AA76" s="866">
        <v>115</v>
      </c>
      <c r="AB76" s="865"/>
      <c r="AC76" s="865"/>
      <c r="AD76" s="865"/>
      <c r="AE76" s="821"/>
      <c r="AF76" s="866">
        <v>115</v>
      </c>
      <c r="AG76" s="865"/>
      <c r="AH76" s="865"/>
      <c r="AI76" s="865"/>
      <c r="AJ76" s="821"/>
      <c r="AK76" s="866">
        <v>130</v>
      </c>
      <c r="AL76" s="865"/>
      <c r="AM76" s="865"/>
      <c r="AN76" s="865"/>
      <c r="AO76" s="821"/>
      <c r="AP76" s="866" t="s">
        <v>601</v>
      </c>
      <c r="AQ76" s="865"/>
      <c r="AR76" s="865"/>
      <c r="AS76" s="865"/>
      <c r="AT76" s="821"/>
      <c r="AU76" s="866" t="s">
        <v>601</v>
      </c>
      <c r="AV76" s="865"/>
      <c r="AW76" s="865"/>
      <c r="AX76" s="865"/>
      <c r="AY76" s="821"/>
      <c r="AZ76" s="819"/>
      <c r="BA76" s="819"/>
      <c r="BB76" s="819"/>
      <c r="BC76" s="819"/>
      <c r="BD76" s="820"/>
      <c r="BE76" s="235"/>
      <c r="BF76" s="235"/>
      <c r="BG76" s="235"/>
      <c r="BH76" s="235"/>
      <c r="BI76" s="235"/>
      <c r="BJ76" s="235"/>
      <c r="BK76" s="235"/>
      <c r="BL76" s="235"/>
      <c r="BM76" s="235"/>
      <c r="BN76" s="235"/>
      <c r="BO76" s="235"/>
      <c r="BP76" s="235"/>
      <c r="BQ76" s="232">
        <v>70</v>
      </c>
      <c r="BR76" s="237"/>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x14ac:dyDescent="0.15">
      <c r="A77" s="232">
        <v>10</v>
      </c>
      <c r="B77" s="860" t="s">
        <v>611</v>
      </c>
      <c r="C77" s="861"/>
      <c r="D77" s="861"/>
      <c r="E77" s="861"/>
      <c r="F77" s="861"/>
      <c r="G77" s="861"/>
      <c r="H77" s="861"/>
      <c r="I77" s="861"/>
      <c r="J77" s="861"/>
      <c r="K77" s="861"/>
      <c r="L77" s="861"/>
      <c r="M77" s="861"/>
      <c r="N77" s="861"/>
      <c r="O77" s="861"/>
      <c r="P77" s="862"/>
      <c r="Q77" s="864">
        <v>719774</v>
      </c>
      <c r="R77" s="865"/>
      <c r="S77" s="865"/>
      <c r="T77" s="865"/>
      <c r="U77" s="821"/>
      <c r="V77" s="866">
        <v>711648</v>
      </c>
      <c r="W77" s="865"/>
      <c r="X77" s="865"/>
      <c r="Y77" s="865"/>
      <c r="Z77" s="821"/>
      <c r="AA77" s="866">
        <v>8126</v>
      </c>
      <c r="AB77" s="865"/>
      <c r="AC77" s="865"/>
      <c r="AD77" s="865"/>
      <c r="AE77" s="821"/>
      <c r="AF77" s="866">
        <v>8126</v>
      </c>
      <c r="AG77" s="865"/>
      <c r="AH77" s="865"/>
      <c r="AI77" s="865"/>
      <c r="AJ77" s="821"/>
      <c r="AK77" s="866">
        <v>4022</v>
      </c>
      <c r="AL77" s="865"/>
      <c r="AM77" s="865"/>
      <c r="AN77" s="865"/>
      <c r="AO77" s="821"/>
      <c r="AP77" s="866" t="s">
        <v>601</v>
      </c>
      <c r="AQ77" s="865"/>
      <c r="AR77" s="865"/>
      <c r="AS77" s="865"/>
      <c r="AT77" s="821"/>
      <c r="AU77" s="866" t="s">
        <v>601</v>
      </c>
      <c r="AV77" s="865"/>
      <c r="AW77" s="865"/>
      <c r="AX77" s="865"/>
      <c r="AY77" s="821"/>
      <c r="AZ77" s="819"/>
      <c r="BA77" s="819"/>
      <c r="BB77" s="819"/>
      <c r="BC77" s="819"/>
      <c r="BD77" s="820"/>
      <c r="BE77" s="235"/>
      <c r="BF77" s="235"/>
      <c r="BG77" s="235"/>
      <c r="BH77" s="235"/>
      <c r="BI77" s="235"/>
      <c r="BJ77" s="235"/>
      <c r="BK77" s="235"/>
      <c r="BL77" s="235"/>
      <c r="BM77" s="235"/>
      <c r="BN77" s="235"/>
      <c r="BO77" s="235"/>
      <c r="BP77" s="235"/>
      <c r="BQ77" s="232">
        <v>71</v>
      </c>
      <c r="BR77" s="237"/>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x14ac:dyDescent="0.15">
      <c r="A78" s="232">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5"/>
      <c r="BF78" s="235"/>
      <c r="BG78" s="235"/>
      <c r="BH78" s="235"/>
      <c r="BI78" s="235"/>
      <c r="BJ78" s="224"/>
      <c r="BK78" s="224"/>
      <c r="BL78" s="224"/>
      <c r="BM78" s="224"/>
      <c r="BN78" s="224"/>
      <c r="BO78" s="235"/>
      <c r="BP78" s="235"/>
      <c r="BQ78" s="232">
        <v>72</v>
      </c>
      <c r="BR78" s="237"/>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x14ac:dyDescent="0.15">
      <c r="A79" s="232">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5"/>
      <c r="BF79" s="235"/>
      <c r="BG79" s="235"/>
      <c r="BH79" s="235"/>
      <c r="BI79" s="235"/>
      <c r="BJ79" s="224"/>
      <c r="BK79" s="224"/>
      <c r="BL79" s="224"/>
      <c r="BM79" s="224"/>
      <c r="BN79" s="224"/>
      <c r="BO79" s="235"/>
      <c r="BP79" s="235"/>
      <c r="BQ79" s="232">
        <v>73</v>
      </c>
      <c r="BR79" s="237"/>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x14ac:dyDescent="0.15">
      <c r="A80" s="232">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5"/>
      <c r="BF80" s="235"/>
      <c r="BG80" s="235"/>
      <c r="BH80" s="235"/>
      <c r="BI80" s="235"/>
      <c r="BJ80" s="235"/>
      <c r="BK80" s="235"/>
      <c r="BL80" s="235"/>
      <c r="BM80" s="235"/>
      <c r="BN80" s="235"/>
      <c r="BO80" s="235"/>
      <c r="BP80" s="235"/>
      <c r="BQ80" s="232">
        <v>74</v>
      </c>
      <c r="BR80" s="237"/>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x14ac:dyDescent="0.15">
      <c r="A81" s="232">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5"/>
      <c r="BF81" s="235"/>
      <c r="BG81" s="235"/>
      <c r="BH81" s="235"/>
      <c r="BI81" s="235"/>
      <c r="BJ81" s="235"/>
      <c r="BK81" s="235"/>
      <c r="BL81" s="235"/>
      <c r="BM81" s="235"/>
      <c r="BN81" s="235"/>
      <c r="BO81" s="235"/>
      <c r="BP81" s="235"/>
      <c r="BQ81" s="232">
        <v>75</v>
      </c>
      <c r="BR81" s="237"/>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x14ac:dyDescent="0.15">
      <c r="A82" s="232">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5"/>
      <c r="BF82" s="235"/>
      <c r="BG82" s="235"/>
      <c r="BH82" s="235"/>
      <c r="BI82" s="235"/>
      <c r="BJ82" s="235"/>
      <c r="BK82" s="235"/>
      <c r="BL82" s="235"/>
      <c r="BM82" s="235"/>
      <c r="BN82" s="235"/>
      <c r="BO82" s="235"/>
      <c r="BP82" s="235"/>
      <c r="BQ82" s="232">
        <v>76</v>
      </c>
      <c r="BR82" s="237"/>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x14ac:dyDescent="0.15">
      <c r="A83" s="232">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5"/>
      <c r="BF83" s="235"/>
      <c r="BG83" s="235"/>
      <c r="BH83" s="235"/>
      <c r="BI83" s="235"/>
      <c r="BJ83" s="235"/>
      <c r="BK83" s="235"/>
      <c r="BL83" s="235"/>
      <c r="BM83" s="235"/>
      <c r="BN83" s="235"/>
      <c r="BO83" s="235"/>
      <c r="BP83" s="235"/>
      <c r="BQ83" s="232">
        <v>77</v>
      </c>
      <c r="BR83" s="237"/>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x14ac:dyDescent="0.15">
      <c r="A84" s="232">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5"/>
      <c r="BF84" s="235"/>
      <c r="BG84" s="235"/>
      <c r="BH84" s="235"/>
      <c r="BI84" s="235"/>
      <c r="BJ84" s="235"/>
      <c r="BK84" s="235"/>
      <c r="BL84" s="235"/>
      <c r="BM84" s="235"/>
      <c r="BN84" s="235"/>
      <c r="BO84" s="235"/>
      <c r="BP84" s="235"/>
      <c r="BQ84" s="232">
        <v>78</v>
      </c>
      <c r="BR84" s="237"/>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x14ac:dyDescent="0.15">
      <c r="A85" s="232">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5"/>
      <c r="BF85" s="235"/>
      <c r="BG85" s="235"/>
      <c r="BH85" s="235"/>
      <c r="BI85" s="235"/>
      <c r="BJ85" s="235"/>
      <c r="BK85" s="235"/>
      <c r="BL85" s="235"/>
      <c r="BM85" s="235"/>
      <c r="BN85" s="235"/>
      <c r="BO85" s="235"/>
      <c r="BP85" s="235"/>
      <c r="BQ85" s="232">
        <v>79</v>
      </c>
      <c r="BR85" s="237"/>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x14ac:dyDescent="0.15">
      <c r="A86" s="232">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5"/>
      <c r="BF86" s="235"/>
      <c r="BG86" s="235"/>
      <c r="BH86" s="235"/>
      <c r="BI86" s="235"/>
      <c r="BJ86" s="235"/>
      <c r="BK86" s="235"/>
      <c r="BL86" s="235"/>
      <c r="BM86" s="235"/>
      <c r="BN86" s="235"/>
      <c r="BO86" s="235"/>
      <c r="BP86" s="235"/>
      <c r="BQ86" s="232">
        <v>80</v>
      </c>
      <c r="BR86" s="237"/>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x14ac:dyDescent="0.15">
      <c r="A87" s="238">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5"/>
      <c r="BF87" s="235"/>
      <c r="BG87" s="235"/>
      <c r="BH87" s="235"/>
      <c r="BI87" s="235"/>
      <c r="BJ87" s="235"/>
      <c r="BK87" s="235"/>
      <c r="BL87" s="235"/>
      <c r="BM87" s="235"/>
      <c r="BN87" s="235"/>
      <c r="BO87" s="235"/>
      <c r="BP87" s="235"/>
      <c r="BQ87" s="232">
        <v>81</v>
      </c>
      <c r="BR87" s="237"/>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x14ac:dyDescent="0.2">
      <c r="A88" s="234" t="s">
        <v>399</v>
      </c>
      <c r="B88" s="776" t="s">
        <v>430</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19277</v>
      </c>
      <c r="AG88" s="831"/>
      <c r="AH88" s="831"/>
      <c r="AI88" s="831"/>
      <c r="AJ88" s="831"/>
      <c r="AK88" s="828"/>
      <c r="AL88" s="828"/>
      <c r="AM88" s="828"/>
      <c r="AN88" s="828"/>
      <c r="AO88" s="828"/>
      <c r="AP88" s="831">
        <v>8325</v>
      </c>
      <c r="AQ88" s="831"/>
      <c r="AR88" s="831"/>
      <c r="AS88" s="831"/>
      <c r="AT88" s="831"/>
      <c r="AU88" s="831">
        <v>2411</v>
      </c>
      <c r="AV88" s="831"/>
      <c r="AW88" s="831"/>
      <c r="AX88" s="831"/>
      <c r="AY88" s="831"/>
      <c r="AZ88" s="836"/>
      <c r="BA88" s="836"/>
      <c r="BB88" s="836"/>
      <c r="BC88" s="836"/>
      <c r="BD88" s="837"/>
      <c r="BE88" s="235"/>
      <c r="BF88" s="235"/>
      <c r="BG88" s="235"/>
      <c r="BH88" s="235"/>
      <c r="BI88" s="235"/>
      <c r="BJ88" s="235"/>
      <c r="BK88" s="235"/>
      <c r="BL88" s="235"/>
      <c r="BM88" s="235"/>
      <c r="BN88" s="235"/>
      <c r="BO88" s="235"/>
      <c r="BP88" s="235"/>
      <c r="BQ88" s="232">
        <v>82</v>
      </c>
      <c r="BR88" s="237"/>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399</v>
      </c>
      <c r="BR102" s="776" t="s">
        <v>431</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v>1</v>
      </c>
      <c r="CS102" s="839"/>
      <c r="CT102" s="839"/>
      <c r="CU102" s="839"/>
      <c r="CV102" s="878"/>
      <c r="CW102" s="877" t="s">
        <v>619</v>
      </c>
      <c r="CX102" s="839"/>
      <c r="CY102" s="839"/>
      <c r="CZ102" s="839"/>
      <c r="DA102" s="878"/>
      <c r="DB102" s="877" t="s">
        <v>619</v>
      </c>
      <c r="DC102" s="839"/>
      <c r="DD102" s="839"/>
      <c r="DE102" s="839"/>
      <c r="DF102" s="878"/>
      <c r="DG102" s="877" t="s">
        <v>619</v>
      </c>
      <c r="DH102" s="839"/>
      <c r="DI102" s="839"/>
      <c r="DJ102" s="839"/>
      <c r="DK102" s="878"/>
      <c r="DL102" s="877" t="s">
        <v>619</v>
      </c>
      <c r="DM102" s="839"/>
      <c r="DN102" s="839"/>
      <c r="DO102" s="839"/>
      <c r="DP102" s="878"/>
      <c r="DQ102" s="877" t="s">
        <v>619</v>
      </c>
      <c r="DR102" s="839"/>
      <c r="DS102" s="839"/>
      <c r="DT102" s="839"/>
      <c r="DU102" s="878"/>
      <c r="DV102" s="776"/>
      <c r="DW102" s="777"/>
      <c r="DX102" s="777"/>
      <c r="DY102" s="777"/>
      <c r="DZ102" s="901"/>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02" t="s">
        <v>432</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03" t="s">
        <v>433</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434</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435</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04" t="s">
        <v>436</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437</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x14ac:dyDescent="0.15">
      <c r="A109" s="899" t="s">
        <v>438</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439</v>
      </c>
      <c r="AB109" s="880"/>
      <c r="AC109" s="880"/>
      <c r="AD109" s="880"/>
      <c r="AE109" s="881"/>
      <c r="AF109" s="879" t="s">
        <v>440</v>
      </c>
      <c r="AG109" s="880"/>
      <c r="AH109" s="880"/>
      <c r="AI109" s="880"/>
      <c r="AJ109" s="881"/>
      <c r="AK109" s="879" t="s">
        <v>314</v>
      </c>
      <c r="AL109" s="880"/>
      <c r="AM109" s="880"/>
      <c r="AN109" s="880"/>
      <c r="AO109" s="881"/>
      <c r="AP109" s="879" t="s">
        <v>441</v>
      </c>
      <c r="AQ109" s="880"/>
      <c r="AR109" s="880"/>
      <c r="AS109" s="880"/>
      <c r="AT109" s="882"/>
      <c r="AU109" s="899" t="s">
        <v>438</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439</v>
      </c>
      <c r="BR109" s="880"/>
      <c r="BS109" s="880"/>
      <c r="BT109" s="880"/>
      <c r="BU109" s="881"/>
      <c r="BV109" s="879" t="s">
        <v>440</v>
      </c>
      <c r="BW109" s="880"/>
      <c r="BX109" s="880"/>
      <c r="BY109" s="880"/>
      <c r="BZ109" s="881"/>
      <c r="CA109" s="879" t="s">
        <v>314</v>
      </c>
      <c r="CB109" s="880"/>
      <c r="CC109" s="880"/>
      <c r="CD109" s="880"/>
      <c r="CE109" s="881"/>
      <c r="CF109" s="900" t="s">
        <v>441</v>
      </c>
      <c r="CG109" s="900"/>
      <c r="CH109" s="900"/>
      <c r="CI109" s="900"/>
      <c r="CJ109" s="900"/>
      <c r="CK109" s="879" t="s">
        <v>442</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439</v>
      </c>
      <c r="DH109" s="880"/>
      <c r="DI109" s="880"/>
      <c r="DJ109" s="880"/>
      <c r="DK109" s="881"/>
      <c r="DL109" s="879" t="s">
        <v>440</v>
      </c>
      <c r="DM109" s="880"/>
      <c r="DN109" s="880"/>
      <c r="DO109" s="880"/>
      <c r="DP109" s="881"/>
      <c r="DQ109" s="879" t="s">
        <v>314</v>
      </c>
      <c r="DR109" s="880"/>
      <c r="DS109" s="880"/>
      <c r="DT109" s="880"/>
      <c r="DU109" s="881"/>
      <c r="DV109" s="879" t="s">
        <v>441</v>
      </c>
      <c r="DW109" s="880"/>
      <c r="DX109" s="880"/>
      <c r="DY109" s="880"/>
      <c r="DZ109" s="882"/>
    </row>
    <row r="110" spans="1:131" s="224" customFormat="1" ht="26.25" customHeight="1" x14ac:dyDescent="0.15">
      <c r="A110" s="883" t="s">
        <v>443</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706249</v>
      </c>
      <c r="AB110" s="887"/>
      <c r="AC110" s="887"/>
      <c r="AD110" s="887"/>
      <c r="AE110" s="888"/>
      <c r="AF110" s="889">
        <v>713604</v>
      </c>
      <c r="AG110" s="887"/>
      <c r="AH110" s="887"/>
      <c r="AI110" s="887"/>
      <c r="AJ110" s="888"/>
      <c r="AK110" s="889">
        <v>724985</v>
      </c>
      <c r="AL110" s="887"/>
      <c r="AM110" s="887"/>
      <c r="AN110" s="887"/>
      <c r="AO110" s="888"/>
      <c r="AP110" s="890">
        <v>19.3</v>
      </c>
      <c r="AQ110" s="891"/>
      <c r="AR110" s="891"/>
      <c r="AS110" s="891"/>
      <c r="AT110" s="892"/>
      <c r="AU110" s="893" t="s">
        <v>75</v>
      </c>
      <c r="AV110" s="894"/>
      <c r="AW110" s="894"/>
      <c r="AX110" s="894"/>
      <c r="AY110" s="894"/>
      <c r="AZ110" s="916" t="s">
        <v>444</v>
      </c>
      <c r="BA110" s="884"/>
      <c r="BB110" s="884"/>
      <c r="BC110" s="884"/>
      <c r="BD110" s="884"/>
      <c r="BE110" s="884"/>
      <c r="BF110" s="884"/>
      <c r="BG110" s="884"/>
      <c r="BH110" s="884"/>
      <c r="BI110" s="884"/>
      <c r="BJ110" s="884"/>
      <c r="BK110" s="884"/>
      <c r="BL110" s="884"/>
      <c r="BM110" s="884"/>
      <c r="BN110" s="884"/>
      <c r="BO110" s="884"/>
      <c r="BP110" s="885"/>
      <c r="BQ110" s="917">
        <v>7399827</v>
      </c>
      <c r="BR110" s="918"/>
      <c r="BS110" s="918"/>
      <c r="BT110" s="918"/>
      <c r="BU110" s="918"/>
      <c r="BV110" s="918">
        <v>7226738</v>
      </c>
      <c r="BW110" s="918"/>
      <c r="BX110" s="918"/>
      <c r="BY110" s="918"/>
      <c r="BZ110" s="918"/>
      <c r="CA110" s="918">
        <v>6887378</v>
      </c>
      <c r="CB110" s="918"/>
      <c r="CC110" s="918"/>
      <c r="CD110" s="918"/>
      <c r="CE110" s="918"/>
      <c r="CF110" s="931">
        <v>183.7</v>
      </c>
      <c r="CG110" s="932"/>
      <c r="CH110" s="932"/>
      <c r="CI110" s="932"/>
      <c r="CJ110" s="932"/>
      <c r="CK110" s="933" t="s">
        <v>445</v>
      </c>
      <c r="CL110" s="934"/>
      <c r="CM110" s="916" t="s">
        <v>446</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t="s">
        <v>447</v>
      </c>
      <c r="DH110" s="918"/>
      <c r="DI110" s="918"/>
      <c r="DJ110" s="918"/>
      <c r="DK110" s="918"/>
      <c r="DL110" s="918" t="s">
        <v>447</v>
      </c>
      <c r="DM110" s="918"/>
      <c r="DN110" s="918"/>
      <c r="DO110" s="918"/>
      <c r="DP110" s="918"/>
      <c r="DQ110" s="918" t="s">
        <v>447</v>
      </c>
      <c r="DR110" s="918"/>
      <c r="DS110" s="918"/>
      <c r="DT110" s="918"/>
      <c r="DU110" s="918"/>
      <c r="DV110" s="919" t="s">
        <v>447</v>
      </c>
      <c r="DW110" s="919"/>
      <c r="DX110" s="919"/>
      <c r="DY110" s="919"/>
      <c r="DZ110" s="920"/>
    </row>
    <row r="111" spans="1:131" s="224" customFormat="1" ht="26.25" customHeight="1" x14ac:dyDescent="0.15">
      <c r="A111" s="921" t="s">
        <v>448</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140</v>
      </c>
      <c r="AB111" s="925"/>
      <c r="AC111" s="925"/>
      <c r="AD111" s="925"/>
      <c r="AE111" s="926"/>
      <c r="AF111" s="927" t="s">
        <v>140</v>
      </c>
      <c r="AG111" s="925"/>
      <c r="AH111" s="925"/>
      <c r="AI111" s="925"/>
      <c r="AJ111" s="926"/>
      <c r="AK111" s="927" t="s">
        <v>140</v>
      </c>
      <c r="AL111" s="925"/>
      <c r="AM111" s="925"/>
      <c r="AN111" s="925"/>
      <c r="AO111" s="926"/>
      <c r="AP111" s="928" t="s">
        <v>140</v>
      </c>
      <c r="AQ111" s="929"/>
      <c r="AR111" s="929"/>
      <c r="AS111" s="929"/>
      <c r="AT111" s="930"/>
      <c r="AU111" s="895"/>
      <c r="AV111" s="896"/>
      <c r="AW111" s="896"/>
      <c r="AX111" s="896"/>
      <c r="AY111" s="896"/>
      <c r="AZ111" s="909" t="s">
        <v>449</v>
      </c>
      <c r="BA111" s="910"/>
      <c r="BB111" s="910"/>
      <c r="BC111" s="910"/>
      <c r="BD111" s="910"/>
      <c r="BE111" s="910"/>
      <c r="BF111" s="910"/>
      <c r="BG111" s="910"/>
      <c r="BH111" s="910"/>
      <c r="BI111" s="910"/>
      <c r="BJ111" s="910"/>
      <c r="BK111" s="910"/>
      <c r="BL111" s="910"/>
      <c r="BM111" s="910"/>
      <c r="BN111" s="910"/>
      <c r="BO111" s="910"/>
      <c r="BP111" s="911"/>
      <c r="BQ111" s="912">
        <v>19257</v>
      </c>
      <c r="BR111" s="913"/>
      <c r="BS111" s="913"/>
      <c r="BT111" s="913"/>
      <c r="BU111" s="913"/>
      <c r="BV111" s="913" t="s">
        <v>450</v>
      </c>
      <c r="BW111" s="913"/>
      <c r="BX111" s="913"/>
      <c r="BY111" s="913"/>
      <c r="BZ111" s="913"/>
      <c r="CA111" s="913" t="s">
        <v>451</v>
      </c>
      <c r="CB111" s="913"/>
      <c r="CC111" s="913"/>
      <c r="CD111" s="913"/>
      <c r="CE111" s="913"/>
      <c r="CF111" s="907" t="s">
        <v>452</v>
      </c>
      <c r="CG111" s="908"/>
      <c r="CH111" s="908"/>
      <c r="CI111" s="908"/>
      <c r="CJ111" s="908"/>
      <c r="CK111" s="935"/>
      <c r="CL111" s="936"/>
      <c r="CM111" s="909" t="s">
        <v>453</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450</v>
      </c>
      <c r="DH111" s="913"/>
      <c r="DI111" s="913"/>
      <c r="DJ111" s="913"/>
      <c r="DK111" s="913"/>
      <c r="DL111" s="913" t="s">
        <v>451</v>
      </c>
      <c r="DM111" s="913"/>
      <c r="DN111" s="913"/>
      <c r="DO111" s="913"/>
      <c r="DP111" s="913"/>
      <c r="DQ111" s="913" t="s">
        <v>454</v>
      </c>
      <c r="DR111" s="913"/>
      <c r="DS111" s="913"/>
      <c r="DT111" s="913"/>
      <c r="DU111" s="913"/>
      <c r="DV111" s="914" t="s">
        <v>455</v>
      </c>
      <c r="DW111" s="914"/>
      <c r="DX111" s="914"/>
      <c r="DY111" s="914"/>
      <c r="DZ111" s="915"/>
    </row>
    <row r="112" spans="1:131" s="224" customFormat="1" ht="26.25" customHeight="1" x14ac:dyDescent="0.15">
      <c r="A112" s="939" t="s">
        <v>456</v>
      </c>
      <c r="B112" s="940"/>
      <c r="C112" s="910" t="s">
        <v>457</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458</v>
      </c>
      <c r="AB112" s="946"/>
      <c r="AC112" s="946"/>
      <c r="AD112" s="946"/>
      <c r="AE112" s="947"/>
      <c r="AF112" s="948" t="s">
        <v>450</v>
      </c>
      <c r="AG112" s="946"/>
      <c r="AH112" s="946"/>
      <c r="AI112" s="946"/>
      <c r="AJ112" s="947"/>
      <c r="AK112" s="948" t="s">
        <v>459</v>
      </c>
      <c r="AL112" s="946"/>
      <c r="AM112" s="946"/>
      <c r="AN112" s="946"/>
      <c r="AO112" s="947"/>
      <c r="AP112" s="949" t="s">
        <v>460</v>
      </c>
      <c r="AQ112" s="950"/>
      <c r="AR112" s="950"/>
      <c r="AS112" s="950"/>
      <c r="AT112" s="951"/>
      <c r="AU112" s="895"/>
      <c r="AV112" s="896"/>
      <c r="AW112" s="896"/>
      <c r="AX112" s="896"/>
      <c r="AY112" s="896"/>
      <c r="AZ112" s="909" t="s">
        <v>461</v>
      </c>
      <c r="BA112" s="910"/>
      <c r="BB112" s="910"/>
      <c r="BC112" s="910"/>
      <c r="BD112" s="910"/>
      <c r="BE112" s="910"/>
      <c r="BF112" s="910"/>
      <c r="BG112" s="910"/>
      <c r="BH112" s="910"/>
      <c r="BI112" s="910"/>
      <c r="BJ112" s="910"/>
      <c r="BK112" s="910"/>
      <c r="BL112" s="910"/>
      <c r="BM112" s="910"/>
      <c r="BN112" s="910"/>
      <c r="BO112" s="910"/>
      <c r="BP112" s="911"/>
      <c r="BQ112" s="912">
        <v>672511</v>
      </c>
      <c r="BR112" s="913"/>
      <c r="BS112" s="913"/>
      <c r="BT112" s="913"/>
      <c r="BU112" s="913"/>
      <c r="BV112" s="913">
        <v>627572</v>
      </c>
      <c r="BW112" s="913"/>
      <c r="BX112" s="913"/>
      <c r="BY112" s="913"/>
      <c r="BZ112" s="913"/>
      <c r="CA112" s="913">
        <v>603428</v>
      </c>
      <c r="CB112" s="913"/>
      <c r="CC112" s="913"/>
      <c r="CD112" s="913"/>
      <c r="CE112" s="913"/>
      <c r="CF112" s="907">
        <v>16.100000000000001</v>
      </c>
      <c r="CG112" s="908"/>
      <c r="CH112" s="908"/>
      <c r="CI112" s="908"/>
      <c r="CJ112" s="908"/>
      <c r="CK112" s="935"/>
      <c r="CL112" s="936"/>
      <c r="CM112" s="909" t="s">
        <v>462</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463</v>
      </c>
      <c r="DH112" s="913"/>
      <c r="DI112" s="913"/>
      <c r="DJ112" s="913"/>
      <c r="DK112" s="913"/>
      <c r="DL112" s="913" t="s">
        <v>454</v>
      </c>
      <c r="DM112" s="913"/>
      <c r="DN112" s="913"/>
      <c r="DO112" s="913"/>
      <c r="DP112" s="913"/>
      <c r="DQ112" s="913" t="s">
        <v>463</v>
      </c>
      <c r="DR112" s="913"/>
      <c r="DS112" s="913"/>
      <c r="DT112" s="913"/>
      <c r="DU112" s="913"/>
      <c r="DV112" s="914" t="s">
        <v>458</v>
      </c>
      <c r="DW112" s="914"/>
      <c r="DX112" s="914"/>
      <c r="DY112" s="914"/>
      <c r="DZ112" s="915"/>
    </row>
    <row r="113" spans="1:130" s="224" customFormat="1" ht="26.25" customHeight="1" x14ac:dyDescent="0.15">
      <c r="A113" s="941"/>
      <c r="B113" s="942"/>
      <c r="C113" s="910" t="s">
        <v>464</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73150</v>
      </c>
      <c r="AB113" s="925"/>
      <c r="AC113" s="925"/>
      <c r="AD113" s="925"/>
      <c r="AE113" s="926"/>
      <c r="AF113" s="927">
        <v>75684</v>
      </c>
      <c r="AG113" s="925"/>
      <c r="AH113" s="925"/>
      <c r="AI113" s="925"/>
      <c r="AJ113" s="926"/>
      <c r="AK113" s="927">
        <v>79898</v>
      </c>
      <c r="AL113" s="925"/>
      <c r="AM113" s="925"/>
      <c r="AN113" s="925"/>
      <c r="AO113" s="926"/>
      <c r="AP113" s="928">
        <v>2.1</v>
      </c>
      <c r="AQ113" s="929"/>
      <c r="AR113" s="929"/>
      <c r="AS113" s="929"/>
      <c r="AT113" s="930"/>
      <c r="AU113" s="895"/>
      <c r="AV113" s="896"/>
      <c r="AW113" s="896"/>
      <c r="AX113" s="896"/>
      <c r="AY113" s="896"/>
      <c r="AZ113" s="909" t="s">
        <v>465</v>
      </c>
      <c r="BA113" s="910"/>
      <c r="BB113" s="910"/>
      <c r="BC113" s="910"/>
      <c r="BD113" s="910"/>
      <c r="BE113" s="910"/>
      <c r="BF113" s="910"/>
      <c r="BG113" s="910"/>
      <c r="BH113" s="910"/>
      <c r="BI113" s="910"/>
      <c r="BJ113" s="910"/>
      <c r="BK113" s="910"/>
      <c r="BL113" s="910"/>
      <c r="BM113" s="910"/>
      <c r="BN113" s="910"/>
      <c r="BO113" s="910"/>
      <c r="BP113" s="911"/>
      <c r="BQ113" s="912">
        <v>273346</v>
      </c>
      <c r="BR113" s="913"/>
      <c r="BS113" s="913"/>
      <c r="BT113" s="913"/>
      <c r="BU113" s="913"/>
      <c r="BV113" s="913">
        <v>296749</v>
      </c>
      <c r="BW113" s="913"/>
      <c r="BX113" s="913"/>
      <c r="BY113" s="913"/>
      <c r="BZ113" s="913"/>
      <c r="CA113" s="913">
        <v>298637</v>
      </c>
      <c r="CB113" s="913"/>
      <c r="CC113" s="913"/>
      <c r="CD113" s="913"/>
      <c r="CE113" s="913"/>
      <c r="CF113" s="907">
        <v>8</v>
      </c>
      <c r="CG113" s="908"/>
      <c r="CH113" s="908"/>
      <c r="CI113" s="908"/>
      <c r="CJ113" s="908"/>
      <c r="CK113" s="935"/>
      <c r="CL113" s="936"/>
      <c r="CM113" s="909" t="s">
        <v>466</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452</v>
      </c>
      <c r="DH113" s="946"/>
      <c r="DI113" s="946"/>
      <c r="DJ113" s="946"/>
      <c r="DK113" s="947"/>
      <c r="DL113" s="948" t="s">
        <v>467</v>
      </c>
      <c r="DM113" s="946"/>
      <c r="DN113" s="946"/>
      <c r="DO113" s="946"/>
      <c r="DP113" s="947"/>
      <c r="DQ113" s="948" t="s">
        <v>450</v>
      </c>
      <c r="DR113" s="946"/>
      <c r="DS113" s="946"/>
      <c r="DT113" s="946"/>
      <c r="DU113" s="947"/>
      <c r="DV113" s="949" t="s">
        <v>450</v>
      </c>
      <c r="DW113" s="950"/>
      <c r="DX113" s="950"/>
      <c r="DY113" s="950"/>
      <c r="DZ113" s="951"/>
    </row>
    <row r="114" spans="1:130" s="224" customFormat="1" ht="26.25" customHeight="1" x14ac:dyDescent="0.15">
      <c r="A114" s="941"/>
      <c r="B114" s="942"/>
      <c r="C114" s="910" t="s">
        <v>468</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37301</v>
      </c>
      <c r="AB114" s="946"/>
      <c r="AC114" s="946"/>
      <c r="AD114" s="946"/>
      <c r="AE114" s="947"/>
      <c r="AF114" s="948">
        <v>36846</v>
      </c>
      <c r="AG114" s="946"/>
      <c r="AH114" s="946"/>
      <c r="AI114" s="946"/>
      <c r="AJ114" s="947"/>
      <c r="AK114" s="948">
        <v>38450</v>
      </c>
      <c r="AL114" s="946"/>
      <c r="AM114" s="946"/>
      <c r="AN114" s="946"/>
      <c r="AO114" s="947"/>
      <c r="AP114" s="949">
        <v>1</v>
      </c>
      <c r="AQ114" s="950"/>
      <c r="AR114" s="950"/>
      <c r="AS114" s="950"/>
      <c r="AT114" s="951"/>
      <c r="AU114" s="895"/>
      <c r="AV114" s="896"/>
      <c r="AW114" s="896"/>
      <c r="AX114" s="896"/>
      <c r="AY114" s="896"/>
      <c r="AZ114" s="909" t="s">
        <v>469</v>
      </c>
      <c r="BA114" s="910"/>
      <c r="BB114" s="910"/>
      <c r="BC114" s="910"/>
      <c r="BD114" s="910"/>
      <c r="BE114" s="910"/>
      <c r="BF114" s="910"/>
      <c r="BG114" s="910"/>
      <c r="BH114" s="910"/>
      <c r="BI114" s="910"/>
      <c r="BJ114" s="910"/>
      <c r="BK114" s="910"/>
      <c r="BL114" s="910"/>
      <c r="BM114" s="910"/>
      <c r="BN114" s="910"/>
      <c r="BO114" s="910"/>
      <c r="BP114" s="911"/>
      <c r="BQ114" s="912">
        <v>1188449</v>
      </c>
      <c r="BR114" s="913"/>
      <c r="BS114" s="913"/>
      <c r="BT114" s="913"/>
      <c r="BU114" s="913"/>
      <c r="BV114" s="913">
        <v>1134547</v>
      </c>
      <c r="BW114" s="913"/>
      <c r="BX114" s="913"/>
      <c r="BY114" s="913"/>
      <c r="BZ114" s="913"/>
      <c r="CA114" s="913">
        <v>1055002</v>
      </c>
      <c r="CB114" s="913"/>
      <c r="CC114" s="913"/>
      <c r="CD114" s="913"/>
      <c r="CE114" s="913"/>
      <c r="CF114" s="907">
        <v>28.1</v>
      </c>
      <c r="CG114" s="908"/>
      <c r="CH114" s="908"/>
      <c r="CI114" s="908"/>
      <c r="CJ114" s="908"/>
      <c r="CK114" s="935"/>
      <c r="CL114" s="936"/>
      <c r="CM114" s="909" t="s">
        <v>470</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458</v>
      </c>
      <c r="DH114" s="946"/>
      <c r="DI114" s="946"/>
      <c r="DJ114" s="946"/>
      <c r="DK114" s="947"/>
      <c r="DL114" s="948" t="s">
        <v>463</v>
      </c>
      <c r="DM114" s="946"/>
      <c r="DN114" s="946"/>
      <c r="DO114" s="946"/>
      <c r="DP114" s="947"/>
      <c r="DQ114" s="948" t="s">
        <v>471</v>
      </c>
      <c r="DR114" s="946"/>
      <c r="DS114" s="946"/>
      <c r="DT114" s="946"/>
      <c r="DU114" s="947"/>
      <c r="DV114" s="949" t="s">
        <v>450</v>
      </c>
      <c r="DW114" s="950"/>
      <c r="DX114" s="950"/>
      <c r="DY114" s="950"/>
      <c r="DZ114" s="951"/>
    </row>
    <row r="115" spans="1:130" s="224" customFormat="1" ht="26.25" customHeight="1" x14ac:dyDescent="0.15">
      <c r="A115" s="941"/>
      <c r="B115" s="942"/>
      <c r="C115" s="910" t="s">
        <v>472</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v>10989</v>
      </c>
      <c r="AB115" s="925"/>
      <c r="AC115" s="925"/>
      <c r="AD115" s="925"/>
      <c r="AE115" s="926"/>
      <c r="AF115" s="927" t="s">
        <v>460</v>
      </c>
      <c r="AG115" s="925"/>
      <c r="AH115" s="925"/>
      <c r="AI115" s="925"/>
      <c r="AJ115" s="926"/>
      <c r="AK115" s="927" t="s">
        <v>467</v>
      </c>
      <c r="AL115" s="925"/>
      <c r="AM115" s="925"/>
      <c r="AN115" s="925"/>
      <c r="AO115" s="926"/>
      <c r="AP115" s="928" t="s">
        <v>450</v>
      </c>
      <c r="AQ115" s="929"/>
      <c r="AR115" s="929"/>
      <c r="AS115" s="929"/>
      <c r="AT115" s="930"/>
      <c r="AU115" s="895"/>
      <c r="AV115" s="896"/>
      <c r="AW115" s="896"/>
      <c r="AX115" s="896"/>
      <c r="AY115" s="896"/>
      <c r="AZ115" s="909" t="s">
        <v>473</v>
      </c>
      <c r="BA115" s="910"/>
      <c r="BB115" s="910"/>
      <c r="BC115" s="910"/>
      <c r="BD115" s="910"/>
      <c r="BE115" s="910"/>
      <c r="BF115" s="910"/>
      <c r="BG115" s="910"/>
      <c r="BH115" s="910"/>
      <c r="BI115" s="910"/>
      <c r="BJ115" s="910"/>
      <c r="BK115" s="910"/>
      <c r="BL115" s="910"/>
      <c r="BM115" s="910"/>
      <c r="BN115" s="910"/>
      <c r="BO115" s="910"/>
      <c r="BP115" s="911"/>
      <c r="BQ115" s="912">
        <v>1271247</v>
      </c>
      <c r="BR115" s="913"/>
      <c r="BS115" s="913"/>
      <c r="BT115" s="913"/>
      <c r="BU115" s="913"/>
      <c r="BV115" s="913">
        <v>588401</v>
      </c>
      <c r="BW115" s="913"/>
      <c r="BX115" s="913"/>
      <c r="BY115" s="913"/>
      <c r="BZ115" s="913"/>
      <c r="CA115" s="913">
        <v>244311</v>
      </c>
      <c r="CB115" s="913"/>
      <c r="CC115" s="913"/>
      <c r="CD115" s="913"/>
      <c r="CE115" s="913"/>
      <c r="CF115" s="907">
        <v>6.5</v>
      </c>
      <c r="CG115" s="908"/>
      <c r="CH115" s="908"/>
      <c r="CI115" s="908"/>
      <c r="CJ115" s="908"/>
      <c r="CK115" s="935"/>
      <c r="CL115" s="936"/>
      <c r="CM115" s="909" t="s">
        <v>474</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454</v>
      </c>
      <c r="DH115" s="946"/>
      <c r="DI115" s="946"/>
      <c r="DJ115" s="946"/>
      <c r="DK115" s="947"/>
      <c r="DL115" s="948" t="s">
        <v>450</v>
      </c>
      <c r="DM115" s="946"/>
      <c r="DN115" s="946"/>
      <c r="DO115" s="946"/>
      <c r="DP115" s="947"/>
      <c r="DQ115" s="948" t="s">
        <v>450</v>
      </c>
      <c r="DR115" s="946"/>
      <c r="DS115" s="946"/>
      <c r="DT115" s="946"/>
      <c r="DU115" s="947"/>
      <c r="DV115" s="949" t="s">
        <v>467</v>
      </c>
      <c r="DW115" s="950"/>
      <c r="DX115" s="950"/>
      <c r="DY115" s="950"/>
      <c r="DZ115" s="951"/>
    </row>
    <row r="116" spans="1:130" s="224" customFormat="1" ht="26.25" customHeight="1" x14ac:dyDescent="0.15">
      <c r="A116" s="943"/>
      <c r="B116" s="944"/>
      <c r="C116" s="952" t="s">
        <v>475</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452</v>
      </c>
      <c r="AB116" s="946"/>
      <c r="AC116" s="946"/>
      <c r="AD116" s="946"/>
      <c r="AE116" s="947"/>
      <c r="AF116" s="948" t="s">
        <v>476</v>
      </c>
      <c r="AG116" s="946"/>
      <c r="AH116" s="946"/>
      <c r="AI116" s="946"/>
      <c r="AJ116" s="947"/>
      <c r="AK116" s="948" t="s">
        <v>450</v>
      </c>
      <c r="AL116" s="946"/>
      <c r="AM116" s="946"/>
      <c r="AN116" s="946"/>
      <c r="AO116" s="947"/>
      <c r="AP116" s="949" t="s">
        <v>458</v>
      </c>
      <c r="AQ116" s="950"/>
      <c r="AR116" s="950"/>
      <c r="AS116" s="950"/>
      <c r="AT116" s="951"/>
      <c r="AU116" s="895"/>
      <c r="AV116" s="896"/>
      <c r="AW116" s="896"/>
      <c r="AX116" s="896"/>
      <c r="AY116" s="896"/>
      <c r="AZ116" s="954" t="s">
        <v>477</v>
      </c>
      <c r="BA116" s="955"/>
      <c r="BB116" s="955"/>
      <c r="BC116" s="955"/>
      <c r="BD116" s="955"/>
      <c r="BE116" s="955"/>
      <c r="BF116" s="955"/>
      <c r="BG116" s="955"/>
      <c r="BH116" s="955"/>
      <c r="BI116" s="955"/>
      <c r="BJ116" s="955"/>
      <c r="BK116" s="955"/>
      <c r="BL116" s="955"/>
      <c r="BM116" s="955"/>
      <c r="BN116" s="955"/>
      <c r="BO116" s="955"/>
      <c r="BP116" s="956"/>
      <c r="BQ116" s="912" t="s">
        <v>455</v>
      </c>
      <c r="BR116" s="913"/>
      <c r="BS116" s="913"/>
      <c r="BT116" s="913"/>
      <c r="BU116" s="913"/>
      <c r="BV116" s="913" t="s">
        <v>454</v>
      </c>
      <c r="BW116" s="913"/>
      <c r="BX116" s="913"/>
      <c r="BY116" s="913"/>
      <c r="BZ116" s="913"/>
      <c r="CA116" s="913" t="s">
        <v>478</v>
      </c>
      <c r="CB116" s="913"/>
      <c r="CC116" s="913"/>
      <c r="CD116" s="913"/>
      <c r="CE116" s="913"/>
      <c r="CF116" s="907" t="s">
        <v>450</v>
      </c>
      <c r="CG116" s="908"/>
      <c r="CH116" s="908"/>
      <c r="CI116" s="908"/>
      <c r="CJ116" s="908"/>
      <c r="CK116" s="935"/>
      <c r="CL116" s="936"/>
      <c r="CM116" s="909" t="s">
        <v>479</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140</v>
      </c>
      <c r="DH116" s="946"/>
      <c r="DI116" s="946"/>
      <c r="DJ116" s="946"/>
      <c r="DK116" s="947"/>
      <c r="DL116" s="948" t="s">
        <v>450</v>
      </c>
      <c r="DM116" s="946"/>
      <c r="DN116" s="946"/>
      <c r="DO116" s="946"/>
      <c r="DP116" s="947"/>
      <c r="DQ116" s="948" t="s">
        <v>471</v>
      </c>
      <c r="DR116" s="946"/>
      <c r="DS116" s="946"/>
      <c r="DT116" s="946"/>
      <c r="DU116" s="947"/>
      <c r="DV116" s="949" t="s">
        <v>450</v>
      </c>
      <c r="DW116" s="950"/>
      <c r="DX116" s="950"/>
      <c r="DY116" s="950"/>
      <c r="DZ116" s="951"/>
    </row>
    <row r="117" spans="1:130" s="224" customFormat="1" ht="26.25" customHeight="1" x14ac:dyDescent="0.15">
      <c r="A117" s="899" t="s">
        <v>191</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480</v>
      </c>
      <c r="Z117" s="881"/>
      <c r="AA117" s="965">
        <v>827689</v>
      </c>
      <c r="AB117" s="966"/>
      <c r="AC117" s="966"/>
      <c r="AD117" s="966"/>
      <c r="AE117" s="967"/>
      <c r="AF117" s="968">
        <v>826134</v>
      </c>
      <c r="AG117" s="966"/>
      <c r="AH117" s="966"/>
      <c r="AI117" s="966"/>
      <c r="AJ117" s="967"/>
      <c r="AK117" s="968">
        <v>843333</v>
      </c>
      <c r="AL117" s="966"/>
      <c r="AM117" s="966"/>
      <c r="AN117" s="966"/>
      <c r="AO117" s="967"/>
      <c r="AP117" s="969"/>
      <c r="AQ117" s="970"/>
      <c r="AR117" s="970"/>
      <c r="AS117" s="970"/>
      <c r="AT117" s="971"/>
      <c r="AU117" s="895"/>
      <c r="AV117" s="896"/>
      <c r="AW117" s="896"/>
      <c r="AX117" s="896"/>
      <c r="AY117" s="896"/>
      <c r="AZ117" s="961" t="s">
        <v>481</v>
      </c>
      <c r="BA117" s="962"/>
      <c r="BB117" s="962"/>
      <c r="BC117" s="962"/>
      <c r="BD117" s="962"/>
      <c r="BE117" s="962"/>
      <c r="BF117" s="962"/>
      <c r="BG117" s="962"/>
      <c r="BH117" s="962"/>
      <c r="BI117" s="962"/>
      <c r="BJ117" s="962"/>
      <c r="BK117" s="962"/>
      <c r="BL117" s="962"/>
      <c r="BM117" s="962"/>
      <c r="BN117" s="962"/>
      <c r="BO117" s="962"/>
      <c r="BP117" s="963"/>
      <c r="BQ117" s="912" t="s">
        <v>471</v>
      </c>
      <c r="BR117" s="913"/>
      <c r="BS117" s="913"/>
      <c r="BT117" s="913"/>
      <c r="BU117" s="913"/>
      <c r="BV117" s="913" t="s">
        <v>482</v>
      </c>
      <c r="BW117" s="913"/>
      <c r="BX117" s="913"/>
      <c r="BY117" s="913"/>
      <c r="BZ117" s="913"/>
      <c r="CA117" s="913" t="s">
        <v>459</v>
      </c>
      <c r="CB117" s="913"/>
      <c r="CC117" s="913"/>
      <c r="CD117" s="913"/>
      <c r="CE117" s="913"/>
      <c r="CF117" s="907" t="s">
        <v>460</v>
      </c>
      <c r="CG117" s="908"/>
      <c r="CH117" s="908"/>
      <c r="CI117" s="908"/>
      <c r="CJ117" s="908"/>
      <c r="CK117" s="935"/>
      <c r="CL117" s="936"/>
      <c r="CM117" s="909" t="s">
        <v>483</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482</v>
      </c>
      <c r="DH117" s="946"/>
      <c r="DI117" s="946"/>
      <c r="DJ117" s="946"/>
      <c r="DK117" s="947"/>
      <c r="DL117" s="948" t="s">
        <v>455</v>
      </c>
      <c r="DM117" s="946"/>
      <c r="DN117" s="946"/>
      <c r="DO117" s="946"/>
      <c r="DP117" s="947"/>
      <c r="DQ117" s="948" t="s">
        <v>484</v>
      </c>
      <c r="DR117" s="946"/>
      <c r="DS117" s="946"/>
      <c r="DT117" s="946"/>
      <c r="DU117" s="947"/>
      <c r="DV117" s="949" t="s">
        <v>460</v>
      </c>
      <c r="DW117" s="950"/>
      <c r="DX117" s="950"/>
      <c r="DY117" s="950"/>
      <c r="DZ117" s="951"/>
    </row>
    <row r="118" spans="1:130" s="224" customFormat="1" ht="26.25" customHeight="1" x14ac:dyDescent="0.15">
      <c r="A118" s="899" t="s">
        <v>442</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439</v>
      </c>
      <c r="AB118" s="880"/>
      <c r="AC118" s="880"/>
      <c r="AD118" s="880"/>
      <c r="AE118" s="881"/>
      <c r="AF118" s="879" t="s">
        <v>440</v>
      </c>
      <c r="AG118" s="880"/>
      <c r="AH118" s="880"/>
      <c r="AI118" s="880"/>
      <c r="AJ118" s="881"/>
      <c r="AK118" s="879" t="s">
        <v>314</v>
      </c>
      <c r="AL118" s="880"/>
      <c r="AM118" s="880"/>
      <c r="AN118" s="880"/>
      <c r="AO118" s="881"/>
      <c r="AP118" s="957" t="s">
        <v>441</v>
      </c>
      <c r="AQ118" s="958"/>
      <c r="AR118" s="958"/>
      <c r="AS118" s="958"/>
      <c r="AT118" s="959"/>
      <c r="AU118" s="895"/>
      <c r="AV118" s="896"/>
      <c r="AW118" s="896"/>
      <c r="AX118" s="896"/>
      <c r="AY118" s="896"/>
      <c r="AZ118" s="960" t="s">
        <v>485</v>
      </c>
      <c r="BA118" s="952"/>
      <c r="BB118" s="952"/>
      <c r="BC118" s="952"/>
      <c r="BD118" s="952"/>
      <c r="BE118" s="952"/>
      <c r="BF118" s="952"/>
      <c r="BG118" s="952"/>
      <c r="BH118" s="952"/>
      <c r="BI118" s="952"/>
      <c r="BJ118" s="952"/>
      <c r="BK118" s="952"/>
      <c r="BL118" s="952"/>
      <c r="BM118" s="952"/>
      <c r="BN118" s="952"/>
      <c r="BO118" s="952"/>
      <c r="BP118" s="953"/>
      <c r="BQ118" s="986" t="s">
        <v>458</v>
      </c>
      <c r="BR118" s="987"/>
      <c r="BS118" s="987"/>
      <c r="BT118" s="987"/>
      <c r="BU118" s="987"/>
      <c r="BV118" s="987" t="s">
        <v>460</v>
      </c>
      <c r="BW118" s="987"/>
      <c r="BX118" s="987"/>
      <c r="BY118" s="987"/>
      <c r="BZ118" s="987"/>
      <c r="CA118" s="987" t="s">
        <v>460</v>
      </c>
      <c r="CB118" s="987"/>
      <c r="CC118" s="987"/>
      <c r="CD118" s="987"/>
      <c r="CE118" s="987"/>
      <c r="CF118" s="907" t="s">
        <v>450</v>
      </c>
      <c r="CG118" s="908"/>
      <c r="CH118" s="908"/>
      <c r="CI118" s="908"/>
      <c r="CJ118" s="908"/>
      <c r="CK118" s="935"/>
      <c r="CL118" s="936"/>
      <c r="CM118" s="909" t="s">
        <v>486</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463</v>
      </c>
      <c r="DH118" s="946"/>
      <c r="DI118" s="946"/>
      <c r="DJ118" s="946"/>
      <c r="DK118" s="947"/>
      <c r="DL118" s="948" t="s">
        <v>463</v>
      </c>
      <c r="DM118" s="946"/>
      <c r="DN118" s="946"/>
      <c r="DO118" s="946"/>
      <c r="DP118" s="947"/>
      <c r="DQ118" s="948" t="s">
        <v>471</v>
      </c>
      <c r="DR118" s="946"/>
      <c r="DS118" s="946"/>
      <c r="DT118" s="946"/>
      <c r="DU118" s="947"/>
      <c r="DV118" s="949" t="s">
        <v>476</v>
      </c>
      <c r="DW118" s="950"/>
      <c r="DX118" s="950"/>
      <c r="DY118" s="950"/>
      <c r="DZ118" s="951"/>
    </row>
    <row r="119" spans="1:130" s="224" customFormat="1" ht="26.25" customHeight="1" x14ac:dyDescent="0.15">
      <c r="A119" s="1043" t="s">
        <v>445</v>
      </c>
      <c r="B119" s="934"/>
      <c r="C119" s="916" t="s">
        <v>446</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460</v>
      </c>
      <c r="AB119" s="887"/>
      <c r="AC119" s="887"/>
      <c r="AD119" s="887"/>
      <c r="AE119" s="888"/>
      <c r="AF119" s="889" t="s">
        <v>455</v>
      </c>
      <c r="AG119" s="887"/>
      <c r="AH119" s="887"/>
      <c r="AI119" s="887"/>
      <c r="AJ119" s="888"/>
      <c r="AK119" s="889" t="s">
        <v>450</v>
      </c>
      <c r="AL119" s="887"/>
      <c r="AM119" s="887"/>
      <c r="AN119" s="887"/>
      <c r="AO119" s="888"/>
      <c r="AP119" s="890" t="s">
        <v>458</v>
      </c>
      <c r="AQ119" s="891"/>
      <c r="AR119" s="891"/>
      <c r="AS119" s="891"/>
      <c r="AT119" s="892"/>
      <c r="AU119" s="897"/>
      <c r="AV119" s="898"/>
      <c r="AW119" s="898"/>
      <c r="AX119" s="898"/>
      <c r="AY119" s="898"/>
      <c r="AZ119" s="245" t="s">
        <v>191</v>
      </c>
      <c r="BA119" s="245"/>
      <c r="BB119" s="245"/>
      <c r="BC119" s="245"/>
      <c r="BD119" s="245"/>
      <c r="BE119" s="245"/>
      <c r="BF119" s="245"/>
      <c r="BG119" s="245"/>
      <c r="BH119" s="245"/>
      <c r="BI119" s="245"/>
      <c r="BJ119" s="245"/>
      <c r="BK119" s="245"/>
      <c r="BL119" s="245"/>
      <c r="BM119" s="245"/>
      <c r="BN119" s="245"/>
      <c r="BO119" s="964" t="s">
        <v>487</v>
      </c>
      <c r="BP119" s="992"/>
      <c r="BQ119" s="986">
        <v>10824637</v>
      </c>
      <c r="BR119" s="987"/>
      <c r="BS119" s="987"/>
      <c r="BT119" s="987"/>
      <c r="BU119" s="987"/>
      <c r="BV119" s="987">
        <v>9874007</v>
      </c>
      <c r="BW119" s="987"/>
      <c r="BX119" s="987"/>
      <c r="BY119" s="987"/>
      <c r="BZ119" s="987"/>
      <c r="CA119" s="987">
        <v>9088756</v>
      </c>
      <c r="CB119" s="987"/>
      <c r="CC119" s="987"/>
      <c r="CD119" s="987"/>
      <c r="CE119" s="987"/>
      <c r="CF119" s="988"/>
      <c r="CG119" s="989"/>
      <c r="CH119" s="989"/>
      <c r="CI119" s="989"/>
      <c r="CJ119" s="990"/>
      <c r="CK119" s="937"/>
      <c r="CL119" s="938"/>
      <c r="CM119" s="960" t="s">
        <v>488</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v>19257</v>
      </c>
      <c r="DH119" s="973"/>
      <c r="DI119" s="973"/>
      <c r="DJ119" s="973"/>
      <c r="DK119" s="974"/>
      <c r="DL119" s="972" t="s">
        <v>471</v>
      </c>
      <c r="DM119" s="973"/>
      <c r="DN119" s="973"/>
      <c r="DO119" s="973"/>
      <c r="DP119" s="974"/>
      <c r="DQ119" s="972" t="s">
        <v>450</v>
      </c>
      <c r="DR119" s="973"/>
      <c r="DS119" s="973"/>
      <c r="DT119" s="973"/>
      <c r="DU119" s="974"/>
      <c r="DV119" s="975" t="s">
        <v>452</v>
      </c>
      <c r="DW119" s="976"/>
      <c r="DX119" s="976"/>
      <c r="DY119" s="976"/>
      <c r="DZ119" s="977"/>
    </row>
    <row r="120" spans="1:130" s="224" customFormat="1" ht="26.25" customHeight="1" x14ac:dyDescent="0.15">
      <c r="A120" s="1044"/>
      <c r="B120" s="936"/>
      <c r="C120" s="909" t="s">
        <v>453</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478</v>
      </c>
      <c r="AB120" s="946"/>
      <c r="AC120" s="946"/>
      <c r="AD120" s="946"/>
      <c r="AE120" s="947"/>
      <c r="AF120" s="948" t="s">
        <v>471</v>
      </c>
      <c r="AG120" s="946"/>
      <c r="AH120" s="946"/>
      <c r="AI120" s="946"/>
      <c r="AJ120" s="947"/>
      <c r="AK120" s="948" t="s">
        <v>455</v>
      </c>
      <c r="AL120" s="946"/>
      <c r="AM120" s="946"/>
      <c r="AN120" s="946"/>
      <c r="AO120" s="947"/>
      <c r="AP120" s="949" t="s">
        <v>460</v>
      </c>
      <c r="AQ120" s="950"/>
      <c r="AR120" s="950"/>
      <c r="AS120" s="950"/>
      <c r="AT120" s="951"/>
      <c r="AU120" s="978" t="s">
        <v>489</v>
      </c>
      <c r="AV120" s="979"/>
      <c r="AW120" s="979"/>
      <c r="AX120" s="979"/>
      <c r="AY120" s="980"/>
      <c r="AZ120" s="916" t="s">
        <v>490</v>
      </c>
      <c r="BA120" s="884"/>
      <c r="BB120" s="884"/>
      <c r="BC120" s="884"/>
      <c r="BD120" s="884"/>
      <c r="BE120" s="884"/>
      <c r="BF120" s="884"/>
      <c r="BG120" s="884"/>
      <c r="BH120" s="884"/>
      <c r="BI120" s="884"/>
      <c r="BJ120" s="884"/>
      <c r="BK120" s="884"/>
      <c r="BL120" s="884"/>
      <c r="BM120" s="884"/>
      <c r="BN120" s="884"/>
      <c r="BO120" s="884"/>
      <c r="BP120" s="885"/>
      <c r="BQ120" s="917">
        <v>2364467</v>
      </c>
      <c r="BR120" s="918"/>
      <c r="BS120" s="918"/>
      <c r="BT120" s="918"/>
      <c r="BU120" s="918"/>
      <c r="BV120" s="918">
        <v>3195561</v>
      </c>
      <c r="BW120" s="918"/>
      <c r="BX120" s="918"/>
      <c r="BY120" s="918"/>
      <c r="BZ120" s="918"/>
      <c r="CA120" s="918">
        <v>3673574</v>
      </c>
      <c r="CB120" s="918"/>
      <c r="CC120" s="918"/>
      <c r="CD120" s="918"/>
      <c r="CE120" s="918"/>
      <c r="CF120" s="931">
        <v>98</v>
      </c>
      <c r="CG120" s="932"/>
      <c r="CH120" s="932"/>
      <c r="CI120" s="932"/>
      <c r="CJ120" s="932"/>
      <c r="CK120" s="993" t="s">
        <v>491</v>
      </c>
      <c r="CL120" s="994"/>
      <c r="CM120" s="994"/>
      <c r="CN120" s="994"/>
      <c r="CO120" s="995"/>
      <c r="CP120" s="1001" t="s">
        <v>492</v>
      </c>
      <c r="CQ120" s="1002"/>
      <c r="CR120" s="1002"/>
      <c r="CS120" s="1002"/>
      <c r="CT120" s="1002"/>
      <c r="CU120" s="1002"/>
      <c r="CV120" s="1002"/>
      <c r="CW120" s="1002"/>
      <c r="CX120" s="1002"/>
      <c r="CY120" s="1002"/>
      <c r="CZ120" s="1002"/>
      <c r="DA120" s="1002"/>
      <c r="DB120" s="1002"/>
      <c r="DC120" s="1002"/>
      <c r="DD120" s="1002"/>
      <c r="DE120" s="1002"/>
      <c r="DF120" s="1003"/>
      <c r="DG120" s="917">
        <v>672511</v>
      </c>
      <c r="DH120" s="918"/>
      <c r="DI120" s="918"/>
      <c r="DJ120" s="918"/>
      <c r="DK120" s="918"/>
      <c r="DL120" s="918">
        <v>627572</v>
      </c>
      <c r="DM120" s="918"/>
      <c r="DN120" s="918"/>
      <c r="DO120" s="918"/>
      <c r="DP120" s="918"/>
      <c r="DQ120" s="918">
        <v>603428</v>
      </c>
      <c r="DR120" s="918"/>
      <c r="DS120" s="918"/>
      <c r="DT120" s="918"/>
      <c r="DU120" s="918"/>
      <c r="DV120" s="919">
        <v>16.100000000000001</v>
      </c>
      <c r="DW120" s="919"/>
      <c r="DX120" s="919"/>
      <c r="DY120" s="919"/>
      <c r="DZ120" s="920"/>
    </row>
    <row r="121" spans="1:130" s="224" customFormat="1" ht="26.25" customHeight="1" x14ac:dyDescent="0.15">
      <c r="A121" s="1044"/>
      <c r="B121" s="936"/>
      <c r="C121" s="961" t="s">
        <v>493</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494</v>
      </c>
      <c r="AB121" s="946"/>
      <c r="AC121" s="946"/>
      <c r="AD121" s="946"/>
      <c r="AE121" s="947"/>
      <c r="AF121" s="948" t="s">
        <v>458</v>
      </c>
      <c r="AG121" s="946"/>
      <c r="AH121" s="946"/>
      <c r="AI121" s="946"/>
      <c r="AJ121" s="947"/>
      <c r="AK121" s="948" t="s">
        <v>455</v>
      </c>
      <c r="AL121" s="946"/>
      <c r="AM121" s="946"/>
      <c r="AN121" s="946"/>
      <c r="AO121" s="947"/>
      <c r="AP121" s="949" t="s">
        <v>140</v>
      </c>
      <c r="AQ121" s="950"/>
      <c r="AR121" s="950"/>
      <c r="AS121" s="950"/>
      <c r="AT121" s="951"/>
      <c r="AU121" s="981"/>
      <c r="AV121" s="982"/>
      <c r="AW121" s="982"/>
      <c r="AX121" s="982"/>
      <c r="AY121" s="983"/>
      <c r="AZ121" s="909" t="s">
        <v>495</v>
      </c>
      <c r="BA121" s="910"/>
      <c r="BB121" s="910"/>
      <c r="BC121" s="910"/>
      <c r="BD121" s="910"/>
      <c r="BE121" s="910"/>
      <c r="BF121" s="910"/>
      <c r="BG121" s="910"/>
      <c r="BH121" s="910"/>
      <c r="BI121" s="910"/>
      <c r="BJ121" s="910"/>
      <c r="BK121" s="910"/>
      <c r="BL121" s="910"/>
      <c r="BM121" s="910"/>
      <c r="BN121" s="910"/>
      <c r="BO121" s="910"/>
      <c r="BP121" s="911"/>
      <c r="BQ121" s="912">
        <v>1462015</v>
      </c>
      <c r="BR121" s="913"/>
      <c r="BS121" s="913"/>
      <c r="BT121" s="913"/>
      <c r="BU121" s="913"/>
      <c r="BV121" s="913">
        <v>1394621</v>
      </c>
      <c r="BW121" s="913"/>
      <c r="BX121" s="913"/>
      <c r="BY121" s="913"/>
      <c r="BZ121" s="913"/>
      <c r="CA121" s="913">
        <v>1329722</v>
      </c>
      <c r="CB121" s="913"/>
      <c r="CC121" s="913"/>
      <c r="CD121" s="913"/>
      <c r="CE121" s="913"/>
      <c r="CF121" s="907">
        <v>35.5</v>
      </c>
      <c r="CG121" s="908"/>
      <c r="CH121" s="908"/>
      <c r="CI121" s="908"/>
      <c r="CJ121" s="908"/>
      <c r="CK121" s="996"/>
      <c r="CL121" s="997"/>
      <c r="CM121" s="997"/>
      <c r="CN121" s="997"/>
      <c r="CO121" s="998"/>
      <c r="CP121" s="1006" t="s">
        <v>496</v>
      </c>
      <c r="CQ121" s="1007"/>
      <c r="CR121" s="1007"/>
      <c r="CS121" s="1007"/>
      <c r="CT121" s="1007"/>
      <c r="CU121" s="1007"/>
      <c r="CV121" s="1007"/>
      <c r="CW121" s="1007"/>
      <c r="CX121" s="1007"/>
      <c r="CY121" s="1007"/>
      <c r="CZ121" s="1007"/>
      <c r="DA121" s="1007"/>
      <c r="DB121" s="1007"/>
      <c r="DC121" s="1007"/>
      <c r="DD121" s="1007"/>
      <c r="DE121" s="1007"/>
      <c r="DF121" s="1008"/>
      <c r="DG121" s="912" t="s">
        <v>455</v>
      </c>
      <c r="DH121" s="913"/>
      <c r="DI121" s="913"/>
      <c r="DJ121" s="913"/>
      <c r="DK121" s="913"/>
      <c r="DL121" s="913" t="s">
        <v>460</v>
      </c>
      <c r="DM121" s="913"/>
      <c r="DN121" s="913"/>
      <c r="DO121" s="913"/>
      <c r="DP121" s="913"/>
      <c r="DQ121" s="913" t="s">
        <v>482</v>
      </c>
      <c r="DR121" s="913"/>
      <c r="DS121" s="913"/>
      <c r="DT121" s="913"/>
      <c r="DU121" s="913"/>
      <c r="DV121" s="914" t="s">
        <v>458</v>
      </c>
      <c r="DW121" s="914"/>
      <c r="DX121" s="914"/>
      <c r="DY121" s="914"/>
      <c r="DZ121" s="915"/>
    </row>
    <row r="122" spans="1:130" s="224" customFormat="1" ht="26.25" customHeight="1" x14ac:dyDescent="0.15">
      <c r="A122" s="1044"/>
      <c r="B122" s="936"/>
      <c r="C122" s="909" t="s">
        <v>470</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455</v>
      </c>
      <c r="AB122" s="946"/>
      <c r="AC122" s="946"/>
      <c r="AD122" s="946"/>
      <c r="AE122" s="947"/>
      <c r="AF122" s="948" t="s">
        <v>460</v>
      </c>
      <c r="AG122" s="946"/>
      <c r="AH122" s="946"/>
      <c r="AI122" s="946"/>
      <c r="AJ122" s="947"/>
      <c r="AK122" s="948" t="s">
        <v>455</v>
      </c>
      <c r="AL122" s="946"/>
      <c r="AM122" s="946"/>
      <c r="AN122" s="946"/>
      <c r="AO122" s="947"/>
      <c r="AP122" s="949" t="s">
        <v>478</v>
      </c>
      <c r="AQ122" s="950"/>
      <c r="AR122" s="950"/>
      <c r="AS122" s="950"/>
      <c r="AT122" s="951"/>
      <c r="AU122" s="981"/>
      <c r="AV122" s="982"/>
      <c r="AW122" s="982"/>
      <c r="AX122" s="982"/>
      <c r="AY122" s="983"/>
      <c r="AZ122" s="960" t="s">
        <v>497</v>
      </c>
      <c r="BA122" s="952"/>
      <c r="BB122" s="952"/>
      <c r="BC122" s="952"/>
      <c r="BD122" s="952"/>
      <c r="BE122" s="952"/>
      <c r="BF122" s="952"/>
      <c r="BG122" s="952"/>
      <c r="BH122" s="952"/>
      <c r="BI122" s="952"/>
      <c r="BJ122" s="952"/>
      <c r="BK122" s="952"/>
      <c r="BL122" s="952"/>
      <c r="BM122" s="952"/>
      <c r="BN122" s="952"/>
      <c r="BO122" s="952"/>
      <c r="BP122" s="953"/>
      <c r="BQ122" s="986">
        <v>4934852</v>
      </c>
      <c r="BR122" s="987"/>
      <c r="BS122" s="987"/>
      <c r="BT122" s="987"/>
      <c r="BU122" s="987"/>
      <c r="BV122" s="987">
        <v>4841154</v>
      </c>
      <c r="BW122" s="987"/>
      <c r="BX122" s="987"/>
      <c r="BY122" s="987"/>
      <c r="BZ122" s="987"/>
      <c r="CA122" s="987">
        <v>4574939</v>
      </c>
      <c r="CB122" s="987"/>
      <c r="CC122" s="987"/>
      <c r="CD122" s="987"/>
      <c r="CE122" s="987"/>
      <c r="CF122" s="1004">
        <v>122</v>
      </c>
      <c r="CG122" s="1005"/>
      <c r="CH122" s="1005"/>
      <c r="CI122" s="1005"/>
      <c r="CJ122" s="1005"/>
      <c r="CK122" s="996"/>
      <c r="CL122" s="997"/>
      <c r="CM122" s="997"/>
      <c r="CN122" s="997"/>
      <c r="CO122" s="998"/>
      <c r="CP122" s="1006" t="s">
        <v>498</v>
      </c>
      <c r="CQ122" s="1007"/>
      <c r="CR122" s="1007"/>
      <c r="CS122" s="1007"/>
      <c r="CT122" s="1007"/>
      <c r="CU122" s="1007"/>
      <c r="CV122" s="1007"/>
      <c r="CW122" s="1007"/>
      <c r="CX122" s="1007"/>
      <c r="CY122" s="1007"/>
      <c r="CZ122" s="1007"/>
      <c r="DA122" s="1007"/>
      <c r="DB122" s="1007"/>
      <c r="DC122" s="1007"/>
      <c r="DD122" s="1007"/>
      <c r="DE122" s="1007"/>
      <c r="DF122" s="1008"/>
      <c r="DG122" s="912" t="s">
        <v>482</v>
      </c>
      <c r="DH122" s="913"/>
      <c r="DI122" s="913"/>
      <c r="DJ122" s="913"/>
      <c r="DK122" s="913"/>
      <c r="DL122" s="913" t="s">
        <v>455</v>
      </c>
      <c r="DM122" s="913"/>
      <c r="DN122" s="913"/>
      <c r="DO122" s="913"/>
      <c r="DP122" s="913"/>
      <c r="DQ122" s="913" t="s">
        <v>484</v>
      </c>
      <c r="DR122" s="913"/>
      <c r="DS122" s="913"/>
      <c r="DT122" s="913"/>
      <c r="DU122" s="913"/>
      <c r="DV122" s="914" t="s">
        <v>455</v>
      </c>
      <c r="DW122" s="914"/>
      <c r="DX122" s="914"/>
      <c r="DY122" s="914"/>
      <c r="DZ122" s="915"/>
    </row>
    <row r="123" spans="1:130" s="224" customFormat="1" ht="26.25" customHeight="1" x14ac:dyDescent="0.15">
      <c r="A123" s="1044"/>
      <c r="B123" s="936"/>
      <c r="C123" s="909" t="s">
        <v>479</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476</v>
      </c>
      <c r="AB123" s="946"/>
      <c r="AC123" s="946"/>
      <c r="AD123" s="946"/>
      <c r="AE123" s="947"/>
      <c r="AF123" s="948" t="s">
        <v>484</v>
      </c>
      <c r="AG123" s="946"/>
      <c r="AH123" s="946"/>
      <c r="AI123" s="946"/>
      <c r="AJ123" s="947"/>
      <c r="AK123" s="948" t="s">
        <v>455</v>
      </c>
      <c r="AL123" s="946"/>
      <c r="AM123" s="946"/>
      <c r="AN123" s="946"/>
      <c r="AO123" s="947"/>
      <c r="AP123" s="949" t="s">
        <v>476</v>
      </c>
      <c r="AQ123" s="950"/>
      <c r="AR123" s="950"/>
      <c r="AS123" s="950"/>
      <c r="AT123" s="951"/>
      <c r="AU123" s="984"/>
      <c r="AV123" s="985"/>
      <c r="AW123" s="985"/>
      <c r="AX123" s="985"/>
      <c r="AY123" s="985"/>
      <c r="AZ123" s="245" t="s">
        <v>191</v>
      </c>
      <c r="BA123" s="245"/>
      <c r="BB123" s="245"/>
      <c r="BC123" s="245"/>
      <c r="BD123" s="245"/>
      <c r="BE123" s="245"/>
      <c r="BF123" s="245"/>
      <c r="BG123" s="245"/>
      <c r="BH123" s="245"/>
      <c r="BI123" s="245"/>
      <c r="BJ123" s="245"/>
      <c r="BK123" s="245"/>
      <c r="BL123" s="245"/>
      <c r="BM123" s="245"/>
      <c r="BN123" s="245"/>
      <c r="BO123" s="964" t="s">
        <v>499</v>
      </c>
      <c r="BP123" s="992"/>
      <c r="BQ123" s="1050">
        <v>8761334</v>
      </c>
      <c r="BR123" s="1051"/>
      <c r="BS123" s="1051"/>
      <c r="BT123" s="1051"/>
      <c r="BU123" s="1051"/>
      <c r="BV123" s="1051">
        <v>9431336</v>
      </c>
      <c r="BW123" s="1051"/>
      <c r="BX123" s="1051"/>
      <c r="BY123" s="1051"/>
      <c r="BZ123" s="1051"/>
      <c r="CA123" s="1051">
        <v>9578235</v>
      </c>
      <c r="CB123" s="1051"/>
      <c r="CC123" s="1051"/>
      <c r="CD123" s="1051"/>
      <c r="CE123" s="1051"/>
      <c r="CF123" s="988"/>
      <c r="CG123" s="989"/>
      <c r="CH123" s="989"/>
      <c r="CI123" s="989"/>
      <c r="CJ123" s="990"/>
      <c r="CK123" s="996"/>
      <c r="CL123" s="997"/>
      <c r="CM123" s="997"/>
      <c r="CN123" s="997"/>
      <c r="CO123" s="998"/>
      <c r="CP123" s="1006" t="s">
        <v>500</v>
      </c>
      <c r="CQ123" s="1007"/>
      <c r="CR123" s="1007"/>
      <c r="CS123" s="1007"/>
      <c r="CT123" s="1007"/>
      <c r="CU123" s="1007"/>
      <c r="CV123" s="1007"/>
      <c r="CW123" s="1007"/>
      <c r="CX123" s="1007"/>
      <c r="CY123" s="1007"/>
      <c r="CZ123" s="1007"/>
      <c r="DA123" s="1007"/>
      <c r="DB123" s="1007"/>
      <c r="DC123" s="1007"/>
      <c r="DD123" s="1007"/>
      <c r="DE123" s="1007"/>
      <c r="DF123" s="1008"/>
      <c r="DG123" s="945" t="s">
        <v>451</v>
      </c>
      <c r="DH123" s="946"/>
      <c r="DI123" s="946"/>
      <c r="DJ123" s="946"/>
      <c r="DK123" s="947"/>
      <c r="DL123" s="948" t="s">
        <v>476</v>
      </c>
      <c r="DM123" s="946"/>
      <c r="DN123" s="946"/>
      <c r="DO123" s="946"/>
      <c r="DP123" s="947"/>
      <c r="DQ123" s="948" t="s">
        <v>482</v>
      </c>
      <c r="DR123" s="946"/>
      <c r="DS123" s="946"/>
      <c r="DT123" s="946"/>
      <c r="DU123" s="947"/>
      <c r="DV123" s="949" t="s">
        <v>471</v>
      </c>
      <c r="DW123" s="950"/>
      <c r="DX123" s="950"/>
      <c r="DY123" s="950"/>
      <c r="DZ123" s="951"/>
    </row>
    <row r="124" spans="1:130" s="224" customFormat="1" ht="26.25" customHeight="1" thickBot="1" x14ac:dyDescent="0.2">
      <c r="A124" s="1044"/>
      <c r="B124" s="936"/>
      <c r="C124" s="909" t="s">
        <v>483</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463</v>
      </c>
      <c r="AB124" s="946"/>
      <c r="AC124" s="946"/>
      <c r="AD124" s="946"/>
      <c r="AE124" s="947"/>
      <c r="AF124" s="948" t="s">
        <v>455</v>
      </c>
      <c r="AG124" s="946"/>
      <c r="AH124" s="946"/>
      <c r="AI124" s="946"/>
      <c r="AJ124" s="947"/>
      <c r="AK124" s="948" t="s">
        <v>484</v>
      </c>
      <c r="AL124" s="946"/>
      <c r="AM124" s="946"/>
      <c r="AN124" s="946"/>
      <c r="AO124" s="947"/>
      <c r="AP124" s="949" t="s">
        <v>463</v>
      </c>
      <c r="AQ124" s="950"/>
      <c r="AR124" s="950"/>
      <c r="AS124" s="950"/>
      <c r="AT124" s="951"/>
      <c r="AU124" s="1046" t="s">
        <v>501</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v>57.2</v>
      </c>
      <c r="BR124" s="1014"/>
      <c r="BS124" s="1014"/>
      <c r="BT124" s="1014"/>
      <c r="BU124" s="1014"/>
      <c r="BV124" s="1014">
        <v>11.5</v>
      </c>
      <c r="BW124" s="1014"/>
      <c r="BX124" s="1014"/>
      <c r="BY124" s="1014"/>
      <c r="BZ124" s="1014"/>
      <c r="CA124" s="1014" t="s">
        <v>455</v>
      </c>
      <c r="CB124" s="1014"/>
      <c r="CC124" s="1014"/>
      <c r="CD124" s="1014"/>
      <c r="CE124" s="1014"/>
      <c r="CF124" s="1015"/>
      <c r="CG124" s="1016"/>
      <c r="CH124" s="1016"/>
      <c r="CI124" s="1016"/>
      <c r="CJ124" s="1017"/>
      <c r="CK124" s="999"/>
      <c r="CL124" s="999"/>
      <c r="CM124" s="999"/>
      <c r="CN124" s="999"/>
      <c r="CO124" s="1000"/>
      <c r="CP124" s="1006" t="s">
        <v>502</v>
      </c>
      <c r="CQ124" s="1007"/>
      <c r="CR124" s="1007"/>
      <c r="CS124" s="1007"/>
      <c r="CT124" s="1007"/>
      <c r="CU124" s="1007"/>
      <c r="CV124" s="1007"/>
      <c r="CW124" s="1007"/>
      <c r="CX124" s="1007"/>
      <c r="CY124" s="1007"/>
      <c r="CZ124" s="1007"/>
      <c r="DA124" s="1007"/>
      <c r="DB124" s="1007"/>
      <c r="DC124" s="1007"/>
      <c r="DD124" s="1007"/>
      <c r="DE124" s="1007"/>
      <c r="DF124" s="1008"/>
      <c r="DG124" s="991" t="s">
        <v>478</v>
      </c>
      <c r="DH124" s="973"/>
      <c r="DI124" s="973"/>
      <c r="DJ124" s="973"/>
      <c r="DK124" s="974"/>
      <c r="DL124" s="972" t="s">
        <v>463</v>
      </c>
      <c r="DM124" s="973"/>
      <c r="DN124" s="973"/>
      <c r="DO124" s="973"/>
      <c r="DP124" s="974"/>
      <c r="DQ124" s="972" t="s">
        <v>463</v>
      </c>
      <c r="DR124" s="973"/>
      <c r="DS124" s="973"/>
      <c r="DT124" s="973"/>
      <c r="DU124" s="974"/>
      <c r="DV124" s="975" t="s">
        <v>471</v>
      </c>
      <c r="DW124" s="976"/>
      <c r="DX124" s="976"/>
      <c r="DY124" s="976"/>
      <c r="DZ124" s="977"/>
    </row>
    <row r="125" spans="1:130" s="224" customFormat="1" ht="26.25" customHeight="1" x14ac:dyDescent="0.15">
      <c r="A125" s="1044"/>
      <c r="B125" s="936"/>
      <c r="C125" s="909" t="s">
        <v>486</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140</v>
      </c>
      <c r="AB125" s="946"/>
      <c r="AC125" s="946"/>
      <c r="AD125" s="946"/>
      <c r="AE125" s="947"/>
      <c r="AF125" s="948" t="s">
        <v>482</v>
      </c>
      <c r="AG125" s="946"/>
      <c r="AH125" s="946"/>
      <c r="AI125" s="946"/>
      <c r="AJ125" s="947"/>
      <c r="AK125" s="948" t="s">
        <v>140</v>
      </c>
      <c r="AL125" s="946"/>
      <c r="AM125" s="946"/>
      <c r="AN125" s="946"/>
      <c r="AO125" s="947"/>
      <c r="AP125" s="949" t="s">
        <v>140</v>
      </c>
      <c r="AQ125" s="950"/>
      <c r="AR125" s="950"/>
      <c r="AS125" s="950"/>
      <c r="AT125" s="951"/>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503</v>
      </c>
      <c r="CL125" s="994"/>
      <c r="CM125" s="994"/>
      <c r="CN125" s="994"/>
      <c r="CO125" s="995"/>
      <c r="CP125" s="916" t="s">
        <v>504</v>
      </c>
      <c r="CQ125" s="884"/>
      <c r="CR125" s="884"/>
      <c r="CS125" s="884"/>
      <c r="CT125" s="884"/>
      <c r="CU125" s="884"/>
      <c r="CV125" s="884"/>
      <c r="CW125" s="884"/>
      <c r="CX125" s="884"/>
      <c r="CY125" s="884"/>
      <c r="CZ125" s="884"/>
      <c r="DA125" s="884"/>
      <c r="DB125" s="884"/>
      <c r="DC125" s="884"/>
      <c r="DD125" s="884"/>
      <c r="DE125" s="884"/>
      <c r="DF125" s="885"/>
      <c r="DG125" s="917" t="s">
        <v>140</v>
      </c>
      <c r="DH125" s="918"/>
      <c r="DI125" s="918"/>
      <c r="DJ125" s="918"/>
      <c r="DK125" s="918"/>
      <c r="DL125" s="918" t="s">
        <v>140</v>
      </c>
      <c r="DM125" s="918"/>
      <c r="DN125" s="918"/>
      <c r="DO125" s="918"/>
      <c r="DP125" s="918"/>
      <c r="DQ125" s="918" t="s">
        <v>471</v>
      </c>
      <c r="DR125" s="918"/>
      <c r="DS125" s="918"/>
      <c r="DT125" s="918"/>
      <c r="DU125" s="918"/>
      <c r="DV125" s="919" t="s">
        <v>478</v>
      </c>
      <c r="DW125" s="919"/>
      <c r="DX125" s="919"/>
      <c r="DY125" s="919"/>
      <c r="DZ125" s="920"/>
    </row>
    <row r="126" spans="1:130" s="224" customFormat="1" ht="26.25" customHeight="1" thickBot="1" x14ac:dyDescent="0.2">
      <c r="A126" s="1044"/>
      <c r="B126" s="936"/>
      <c r="C126" s="909" t="s">
        <v>488</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v>10989</v>
      </c>
      <c r="AB126" s="946"/>
      <c r="AC126" s="946"/>
      <c r="AD126" s="946"/>
      <c r="AE126" s="947"/>
      <c r="AF126" s="948" t="s">
        <v>471</v>
      </c>
      <c r="AG126" s="946"/>
      <c r="AH126" s="946"/>
      <c r="AI126" s="946"/>
      <c r="AJ126" s="947"/>
      <c r="AK126" s="948" t="s">
        <v>140</v>
      </c>
      <c r="AL126" s="946"/>
      <c r="AM126" s="946"/>
      <c r="AN126" s="946"/>
      <c r="AO126" s="947"/>
      <c r="AP126" s="949" t="s">
        <v>451</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505</v>
      </c>
      <c r="CQ126" s="910"/>
      <c r="CR126" s="910"/>
      <c r="CS126" s="910"/>
      <c r="CT126" s="910"/>
      <c r="CU126" s="910"/>
      <c r="CV126" s="910"/>
      <c r="CW126" s="910"/>
      <c r="CX126" s="910"/>
      <c r="CY126" s="910"/>
      <c r="CZ126" s="910"/>
      <c r="DA126" s="910"/>
      <c r="DB126" s="910"/>
      <c r="DC126" s="910"/>
      <c r="DD126" s="910"/>
      <c r="DE126" s="910"/>
      <c r="DF126" s="911"/>
      <c r="DG126" s="912" t="s">
        <v>455</v>
      </c>
      <c r="DH126" s="913"/>
      <c r="DI126" s="913"/>
      <c r="DJ126" s="913"/>
      <c r="DK126" s="913"/>
      <c r="DL126" s="913" t="s">
        <v>140</v>
      </c>
      <c r="DM126" s="913"/>
      <c r="DN126" s="913"/>
      <c r="DO126" s="913"/>
      <c r="DP126" s="913"/>
      <c r="DQ126" s="913" t="s">
        <v>455</v>
      </c>
      <c r="DR126" s="913"/>
      <c r="DS126" s="913"/>
      <c r="DT126" s="913"/>
      <c r="DU126" s="913"/>
      <c r="DV126" s="914" t="s">
        <v>476</v>
      </c>
      <c r="DW126" s="914"/>
      <c r="DX126" s="914"/>
      <c r="DY126" s="914"/>
      <c r="DZ126" s="915"/>
    </row>
    <row r="127" spans="1:130" s="224" customFormat="1" ht="26.25" customHeight="1" x14ac:dyDescent="0.15">
      <c r="A127" s="1045"/>
      <c r="B127" s="938"/>
      <c r="C127" s="960" t="s">
        <v>506</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140</v>
      </c>
      <c r="AB127" s="946"/>
      <c r="AC127" s="946"/>
      <c r="AD127" s="946"/>
      <c r="AE127" s="947"/>
      <c r="AF127" s="948" t="s">
        <v>471</v>
      </c>
      <c r="AG127" s="946"/>
      <c r="AH127" s="946"/>
      <c r="AI127" s="946"/>
      <c r="AJ127" s="947"/>
      <c r="AK127" s="948" t="s">
        <v>482</v>
      </c>
      <c r="AL127" s="946"/>
      <c r="AM127" s="946"/>
      <c r="AN127" s="946"/>
      <c r="AO127" s="947"/>
      <c r="AP127" s="949" t="s">
        <v>463</v>
      </c>
      <c r="AQ127" s="950"/>
      <c r="AR127" s="950"/>
      <c r="AS127" s="950"/>
      <c r="AT127" s="951"/>
      <c r="AU127" s="226"/>
      <c r="AV127" s="226"/>
      <c r="AW127" s="226"/>
      <c r="AX127" s="1018" t="s">
        <v>507</v>
      </c>
      <c r="AY127" s="1019"/>
      <c r="AZ127" s="1019"/>
      <c r="BA127" s="1019"/>
      <c r="BB127" s="1019"/>
      <c r="BC127" s="1019"/>
      <c r="BD127" s="1019"/>
      <c r="BE127" s="1020"/>
      <c r="BF127" s="1021" t="s">
        <v>508</v>
      </c>
      <c r="BG127" s="1019"/>
      <c r="BH127" s="1019"/>
      <c r="BI127" s="1019"/>
      <c r="BJ127" s="1019"/>
      <c r="BK127" s="1019"/>
      <c r="BL127" s="1020"/>
      <c r="BM127" s="1021" t="s">
        <v>509</v>
      </c>
      <c r="BN127" s="1019"/>
      <c r="BO127" s="1019"/>
      <c r="BP127" s="1019"/>
      <c r="BQ127" s="1019"/>
      <c r="BR127" s="1019"/>
      <c r="BS127" s="1020"/>
      <c r="BT127" s="1021" t="s">
        <v>510</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511</v>
      </c>
      <c r="CQ127" s="910"/>
      <c r="CR127" s="910"/>
      <c r="CS127" s="910"/>
      <c r="CT127" s="910"/>
      <c r="CU127" s="910"/>
      <c r="CV127" s="910"/>
      <c r="CW127" s="910"/>
      <c r="CX127" s="910"/>
      <c r="CY127" s="910"/>
      <c r="CZ127" s="910"/>
      <c r="DA127" s="910"/>
      <c r="DB127" s="910"/>
      <c r="DC127" s="910"/>
      <c r="DD127" s="910"/>
      <c r="DE127" s="910"/>
      <c r="DF127" s="911"/>
      <c r="DG127" s="912">
        <v>1271247</v>
      </c>
      <c r="DH127" s="913"/>
      <c r="DI127" s="913"/>
      <c r="DJ127" s="913"/>
      <c r="DK127" s="913"/>
      <c r="DL127" s="913">
        <v>588401</v>
      </c>
      <c r="DM127" s="913"/>
      <c r="DN127" s="913"/>
      <c r="DO127" s="913"/>
      <c r="DP127" s="913"/>
      <c r="DQ127" s="913">
        <v>244311</v>
      </c>
      <c r="DR127" s="913"/>
      <c r="DS127" s="913"/>
      <c r="DT127" s="913"/>
      <c r="DU127" s="913"/>
      <c r="DV127" s="914">
        <v>6.5</v>
      </c>
      <c r="DW127" s="914"/>
      <c r="DX127" s="914"/>
      <c r="DY127" s="914"/>
      <c r="DZ127" s="915"/>
    </row>
    <row r="128" spans="1:130" s="224" customFormat="1" ht="26.25" customHeight="1" thickBot="1" x14ac:dyDescent="0.2">
      <c r="A128" s="1028" t="s">
        <v>512</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513</v>
      </c>
      <c r="X128" s="1030"/>
      <c r="Y128" s="1030"/>
      <c r="Z128" s="1031"/>
      <c r="AA128" s="1032">
        <v>130122</v>
      </c>
      <c r="AB128" s="1033"/>
      <c r="AC128" s="1033"/>
      <c r="AD128" s="1033"/>
      <c r="AE128" s="1034"/>
      <c r="AF128" s="1035">
        <v>118179</v>
      </c>
      <c r="AG128" s="1033"/>
      <c r="AH128" s="1033"/>
      <c r="AI128" s="1033"/>
      <c r="AJ128" s="1034"/>
      <c r="AK128" s="1035">
        <v>111577</v>
      </c>
      <c r="AL128" s="1033"/>
      <c r="AM128" s="1033"/>
      <c r="AN128" s="1033"/>
      <c r="AO128" s="1034"/>
      <c r="AP128" s="1036"/>
      <c r="AQ128" s="1037"/>
      <c r="AR128" s="1037"/>
      <c r="AS128" s="1037"/>
      <c r="AT128" s="1038"/>
      <c r="AU128" s="226"/>
      <c r="AV128" s="226"/>
      <c r="AW128" s="226"/>
      <c r="AX128" s="883" t="s">
        <v>514</v>
      </c>
      <c r="AY128" s="884"/>
      <c r="AZ128" s="884"/>
      <c r="BA128" s="884"/>
      <c r="BB128" s="884"/>
      <c r="BC128" s="884"/>
      <c r="BD128" s="884"/>
      <c r="BE128" s="885"/>
      <c r="BF128" s="1039" t="s">
        <v>482</v>
      </c>
      <c r="BG128" s="1040"/>
      <c r="BH128" s="1040"/>
      <c r="BI128" s="1040"/>
      <c r="BJ128" s="1040"/>
      <c r="BK128" s="1040"/>
      <c r="BL128" s="1041"/>
      <c r="BM128" s="1039">
        <v>15</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515</v>
      </c>
      <c r="CQ128" s="713"/>
      <c r="CR128" s="713"/>
      <c r="CS128" s="713"/>
      <c r="CT128" s="713"/>
      <c r="CU128" s="713"/>
      <c r="CV128" s="713"/>
      <c r="CW128" s="713"/>
      <c r="CX128" s="713"/>
      <c r="CY128" s="713"/>
      <c r="CZ128" s="713"/>
      <c r="DA128" s="713"/>
      <c r="DB128" s="713"/>
      <c r="DC128" s="713"/>
      <c r="DD128" s="713"/>
      <c r="DE128" s="713"/>
      <c r="DF128" s="1023"/>
      <c r="DG128" s="1024" t="s">
        <v>478</v>
      </c>
      <c r="DH128" s="1025"/>
      <c r="DI128" s="1025"/>
      <c r="DJ128" s="1025"/>
      <c r="DK128" s="1025"/>
      <c r="DL128" s="1025" t="s">
        <v>455</v>
      </c>
      <c r="DM128" s="1025"/>
      <c r="DN128" s="1025"/>
      <c r="DO128" s="1025"/>
      <c r="DP128" s="1025"/>
      <c r="DQ128" s="1025" t="s">
        <v>471</v>
      </c>
      <c r="DR128" s="1025"/>
      <c r="DS128" s="1025"/>
      <c r="DT128" s="1025"/>
      <c r="DU128" s="1025"/>
      <c r="DV128" s="1026" t="s">
        <v>482</v>
      </c>
      <c r="DW128" s="1026"/>
      <c r="DX128" s="1026"/>
      <c r="DY128" s="1026"/>
      <c r="DZ128" s="1027"/>
    </row>
    <row r="129" spans="1:131" s="224" customFormat="1" ht="26.25" customHeight="1" x14ac:dyDescent="0.15">
      <c r="A129" s="921" t="s">
        <v>109</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516</v>
      </c>
      <c r="X129" s="1058"/>
      <c r="Y129" s="1058"/>
      <c r="Z129" s="1059"/>
      <c r="AA129" s="945">
        <v>4031321</v>
      </c>
      <c r="AB129" s="946"/>
      <c r="AC129" s="946"/>
      <c r="AD129" s="946"/>
      <c r="AE129" s="947"/>
      <c r="AF129" s="948">
        <v>4263723</v>
      </c>
      <c r="AG129" s="946"/>
      <c r="AH129" s="946"/>
      <c r="AI129" s="946"/>
      <c r="AJ129" s="947"/>
      <c r="AK129" s="948">
        <v>4179592</v>
      </c>
      <c r="AL129" s="946"/>
      <c r="AM129" s="946"/>
      <c r="AN129" s="946"/>
      <c r="AO129" s="947"/>
      <c r="AP129" s="1060"/>
      <c r="AQ129" s="1061"/>
      <c r="AR129" s="1061"/>
      <c r="AS129" s="1061"/>
      <c r="AT129" s="1062"/>
      <c r="AU129" s="227"/>
      <c r="AV129" s="227"/>
      <c r="AW129" s="227"/>
      <c r="AX129" s="1052" t="s">
        <v>517</v>
      </c>
      <c r="AY129" s="910"/>
      <c r="AZ129" s="910"/>
      <c r="BA129" s="910"/>
      <c r="BB129" s="910"/>
      <c r="BC129" s="910"/>
      <c r="BD129" s="910"/>
      <c r="BE129" s="911"/>
      <c r="BF129" s="1053" t="s">
        <v>452</v>
      </c>
      <c r="BG129" s="1054"/>
      <c r="BH129" s="1054"/>
      <c r="BI129" s="1054"/>
      <c r="BJ129" s="1054"/>
      <c r="BK129" s="1054"/>
      <c r="BL129" s="1055"/>
      <c r="BM129" s="1053">
        <v>20</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921" t="s">
        <v>518</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519</v>
      </c>
      <c r="X130" s="1058"/>
      <c r="Y130" s="1058"/>
      <c r="Z130" s="1059"/>
      <c r="AA130" s="945">
        <v>427708</v>
      </c>
      <c r="AB130" s="946"/>
      <c r="AC130" s="946"/>
      <c r="AD130" s="946"/>
      <c r="AE130" s="947"/>
      <c r="AF130" s="948">
        <v>430628</v>
      </c>
      <c r="AG130" s="946"/>
      <c r="AH130" s="946"/>
      <c r="AI130" s="946"/>
      <c r="AJ130" s="947"/>
      <c r="AK130" s="948">
        <v>430486</v>
      </c>
      <c r="AL130" s="946"/>
      <c r="AM130" s="946"/>
      <c r="AN130" s="946"/>
      <c r="AO130" s="947"/>
      <c r="AP130" s="1060"/>
      <c r="AQ130" s="1061"/>
      <c r="AR130" s="1061"/>
      <c r="AS130" s="1061"/>
      <c r="AT130" s="1062"/>
      <c r="AU130" s="227"/>
      <c r="AV130" s="227"/>
      <c r="AW130" s="227"/>
      <c r="AX130" s="1052" t="s">
        <v>520</v>
      </c>
      <c r="AY130" s="910"/>
      <c r="AZ130" s="910"/>
      <c r="BA130" s="910"/>
      <c r="BB130" s="910"/>
      <c r="BC130" s="910"/>
      <c r="BD130" s="910"/>
      <c r="BE130" s="911"/>
      <c r="BF130" s="1088">
        <v>7.5</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521</v>
      </c>
      <c r="X131" s="1095"/>
      <c r="Y131" s="1095"/>
      <c r="Z131" s="1096"/>
      <c r="AA131" s="991">
        <v>3603613</v>
      </c>
      <c r="AB131" s="973"/>
      <c r="AC131" s="973"/>
      <c r="AD131" s="973"/>
      <c r="AE131" s="974"/>
      <c r="AF131" s="972">
        <v>3833095</v>
      </c>
      <c r="AG131" s="973"/>
      <c r="AH131" s="973"/>
      <c r="AI131" s="973"/>
      <c r="AJ131" s="974"/>
      <c r="AK131" s="972">
        <v>3749106</v>
      </c>
      <c r="AL131" s="973"/>
      <c r="AM131" s="973"/>
      <c r="AN131" s="973"/>
      <c r="AO131" s="974"/>
      <c r="AP131" s="1097"/>
      <c r="AQ131" s="1098"/>
      <c r="AR131" s="1098"/>
      <c r="AS131" s="1098"/>
      <c r="AT131" s="1099"/>
      <c r="AU131" s="227"/>
      <c r="AV131" s="227"/>
      <c r="AW131" s="227"/>
      <c r="AX131" s="1070" t="s">
        <v>522</v>
      </c>
      <c r="AY131" s="713"/>
      <c r="AZ131" s="713"/>
      <c r="BA131" s="713"/>
      <c r="BB131" s="713"/>
      <c r="BC131" s="713"/>
      <c r="BD131" s="713"/>
      <c r="BE131" s="1023"/>
      <c r="BF131" s="1071" t="s">
        <v>452</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1077" t="s">
        <v>523</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524</v>
      </c>
      <c r="W132" s="1081"/>
      <c r="X132" s="1081"/>
      <c r="Y132" s="1081"/>
      <c r="Z132" s="1082"/>
      <c r="AA132" s="1083">
        <v>7.4885677240000001</v>
      </c>
      <c r="AB132" s="1084"/>
      <c r="AC132" s="1084"/>
      <c r="AD132" s="1084"/>
      <c r="AE132" s="1085"/>
      <c r="AF132" s="1086">
        <v>7.2350672239999998</v>
      </c>
      <c r="AG132" s="1084"/>
      <c r="AH132" s="1084"/>
      <c r="AI132" s="1084"/>
      <c r="AJ132" s="1085"/>
      <c r="AK132" s="1086">
        <v>8.0357823970000002</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525</v>
      </c>
      <c r="W133" s="1064"/>
      <c r="X133" s="1064"/>
      <c r="Y133" s="1064"/>
      <c r="Z133" s="1065"/>
      <c r="AA133" s="1066">
        <v>7.4</v>
      </c>
      <c r="AB133" s="1067"/>
      <c r="AC133" s="1067"/>
      <c r="AD133" s="1067"/>
      <c r="AE133" s="1068"/>
      <c r="AF133" s="1066">
        <v>7.4</v>
      </c>
      <c r="AG133" s="1067"/>
      <c r="AH133" s="1067"/>
      <c r="AI133" s="1067"/>
      <c r="AJ133" s="1068"/>
      <c r="AK133" s="1066">
        <v>7.5</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Ng9qzj1ZB3wY63SjjYhOlzP/H9zBzqCeewfQCEqJ7pgKu/9swMqkUD4PPK+a6e/FDzqnu411nkbXmKEZJyn1aA==" saltValue="eVjgB5cOH2VSsagIDShHPQ=="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election activeCell="AL74" sqref="AL74"/>
    </sheetView>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526</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6ubJ9vyvQarwaK6H0uhHTfUSMn3LJr0eiCxxHGNblVRgtfJ+4Nb2wROMPSCkuu1onHwThPHmjcTyRQ1DNT+Lvg==" saltValue="vdroOs0ppWnKEaq4DrcM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election activeCell="I59" sqref="I59"/>
    </sheetView>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5zgs8VrrngUb05q5jN2eyTQ1CoAsFK39PpJRX7icgm1m05Imbu1GDI7Eq5VUxKlEoitCXwBPP0SJnSTHNbbVXA==" saltValue="hq6AcDX37pRf33qKvTQDd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SheetLayoutView="100"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527</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528</v>
      </c>
      <c r="AL6" s="260"/>
      <c r="AM6" s="260"/>
      <c r="AN6" s="260"/>
    </row>
    <row r="7" spans="1:46" ht="13.5" customHeight="1" x14ac:dyDescent="0.15">
      <c r="A7" s="259"/>
      <c r="AK7" s="262"/>
      <c r="AL7" s="263"/>
      <c r="AM7" s="263"/>
      <c r="AN7" s="264"/>
      <c r="AO7" s="1101" t="s">
        <v>529</v>
      </c>
      <c r="AP7" s="265"/>
      <c r="AQ7" s="266" t="s">
        <v>530</v>
      </c>
      <c r="AR7" s="267"/>
    </row>
    <row r="8" spans="1:46" x14ac:dyDescent="0.15">
      <c r="A8" s="259"/>
      <c r="AK8" s="268"/>
      <c r="AL8" s="269"/>
      <c r="AM8" s="269"/>
      <c r="AN8" s="270"/>
      <c r="AO8" s="1102"/>
      <c r="AP8" s="271" t="s">
        <v>531</v>
      </c>
      <c r="AQ8" s="272" t="s">
        <v>532</v>
      </c>
      <c r="AR8" s="273" t="s">
        <v>533</v>
      </c>
    </row>
    <row r="9" spans="1:46" x14ac:dyDescent="0.15">
      <c r="A9" s="259"/>
      <c r="AK9" s="1103" t="s">
        <v>534</v>
      </c>
      <c r="AL9" s="1104"/>
      <c r="AM9" s="1104"/>
      <c r="AN9" s="1105"/>
      <c r="AO9" s="274">
        <v>1185469</v>
      </c>
      <c r="AP9" s="274">
        <v>81058</v>
      </c>
      <c r="AQ9" s="275">
        <v>104296</v>
      </c>
      <c r="AR9" s="276">
        <v>-22.3</v>
      </c>
    </row>
    <row r="10" spans="1:46" ht="13.5" customHeight="1" x14ac:dyDescent="0.15">
      <c r="A10" s="259"/>
      <c r="AK10" s="1103" t="s">
        <v>535</v>
      </c>
      <c r="AL10" s="1104"/>
      <c r="AM10" s="1104"/>
      <c r="AN10" s="1105"/>
      <c r="AO10" s="277">
        <v>254416</v>
      </c>
      <c r="AP10" s="277">
        <v>17396</v>
      </c>
      <c r="AQ10" s="278">
        <v>16614</v>
      </c>
      <c r="AR10" s="279">
        <v>4.7</v>
      </c>
    </row>
    <row r="11" spans="1:46" ht="13.5" customHeight="1" x14ac:dyDescent="0.15">
      <c r="A11" s="259"/>
      <c r="AK11" s="1103" t="s">
        <v>536</v>
      </c>
      <c r="AL11" s="1104"/>
      <c r="AM11" s="1104"/>
      <c r="AN11" s="1105"/>
      <c r="AO11" s="277">
        <v>3987</v>
      </c>
      <c r="AP11" s="277">
        <v>273</v>
      </c>
      <c r="AQ11" s="278">
        <v>799</v>
      </c>
      <c r="AR11" s="279">
        <v>-65.8</v>
      </c>
    </row>
    <row r="12" spans="1:46" ht="13.5" customHeight="1" x14ac:dyDescent="0.15">
      <c r="A12" s="259"/>
      <c r="AK12" s="1103" t="s">
        <v>537</v>
      </c>
      <c r="AL12" s="1104"/>
      <c r="AM12" s="1104"/>
      <c r="AN12" s="1105"/>
      <c r="AO12" s="277" t="s">
        <v>538</v>
      </c>
      <c r="AP12" s="277" t="s">
        <v>538</v>
      </c>
      <c r="AQ12" s="278" t="s">
        <v>538</v>
      </c>
      <c r="AR12" s="279" t="s">
        <v>538</v>
      </c>
    </row>
    <row r="13" spans="1:46" ht="13.5" customHeight="1" x14ac:dyDescent="0.15">
      <c r="A13" s="259"/>
      <c r="AK13" s="1103" t="s">
        <v>539</v>
      </c>
      <c r="AL13" s="1104"/>
      <c r="AM13" s="1104"/>
      <c r="AN13" s="1105"/>
      <c r="AO13" s="277">
        <v>68092</v>
      </c>
      <c r="AP13" s="277">
        <v>4656</v>
      </c>
      <c r="AQ13" s="278">
        <v>4504</v>
      </c>
      <c r="AR13" s="279">
        <v>3.4</v>
      </c>
    </row>
    <row r="14" spans="1:46" ht="13.5" customHeight="1" x14ac:dyDescent="0.15">
      <c r="A14" s="259"/>
      <c r="AK14" s="1103" t="s">
        <v>540</v>
      </c>
      <c r="AL14" s="1104"/>
      <c r="AM14" s="1104"/>
      <c r="AN14" s="1105"/>
      <c r="AO14" s="277">
        <v>34833</v>
      </c>
      <c r="AP14" s="277">
        <v>2382</v>
      </c>
      <c r="AQ14" s="278">
        <v>2125</v>
      </c>
      <c r="AR14" s="279">
        <v>12.1</v>
      </c>
    </row>
    <row r="15" spans="1:46" ht="13.5" customHeight="1" x14ac:dyDescent="0.15">
      <c r="A15" s="259"/>
      <c r="AK15" s="1106" t="s">
        <v>541</v>
      </c>
      <c r="AL15" s="1107"/>
      <c r="AM15" s="1107"/>
      <c r="AN15" s="1108"/>
      <c r="AO15" s="277">
        <v>-137548</v>
      </c>
      <c r="AP15" s="277">
        <v>-9405</v>
      </c>
      <c r="AQ15" s="278">
        <v>-7352</v>
      </c>
      <c r="AR15" s="279">
        <v>27.9</v>
      </c>
    </row>
    <row r="16" spans="1:46" x14ac:dyDescent="0.15">
      <c r="A16" s="259"/>
      <c r="AK16" s="1106" t="s">
        <v>191</v>
      </c>
      <c r="AL16" s="1107"/>
      <c r="AM16" s="1107"/>
      <c r="AN16" s="1108"/>
      <c r="AO16" s="277">
        <v>1409249</v>
      </c>
      <c r="AP16" s="277">
        <v>96359</v>
      </c>
      <c r="AQ16" s="278">
        <v>120986</v>
      </c>
      <c r="AR16" s="279">
        <v>-20.399999999999999</v>
      </c>
    </row>
    <row r="17" spans="1:46" x14ac:dyDescent="0.15">
      <c r="A17" s="259"/>
    </row>
    <row r="18" spans="1:46" x14ac:dyDescent="0.15">
      <c r="A18" s="259"/>
      <c r="AQ18" s="280"/>
      <c r="AR18" s="280"/>
    </row>
    <row r="19" spans="1:46" x14ac:dyDescent="0.15">
      <c r="A19" s="259"/>
      <c r="AK19" s="255" t="s">
        <v>542</v>
      </c>
    </row>
    <row r="20" spans="1:46" x14ac:dyDescent="0.15">
      <c r="A20" s="259"/>
      <c r="AK20" s="281"/>
      <c r="AL20" s="282"/>
      <c r="AM20" s="282"/>
      <c r="AN20" s="283"/>
      <c r="AO20" s="284" t="s">
        <v>543</v>
      </c>
      <c r="AP20" s="285" t="s">
        <v>544</v>
      </c>
      <c r="AQ20" s="286" t="s">
        <v>545</v>
      </c>
      <c r="AR20" s="287"/>
    </row>
    <row r="21" spans="1:46" s="260" customFormat="1" x14ac:dyDescent="0.15">
      <c r="A21" s="288"/>
      <c r="AK21" s="1109" t="s">
        <v>546</v>
      </c>
      <c r="AL21" s="1110"/>
      <c r="AM21" s="1110"/>
      <c r="AN21" s="1111"/>
      <c r="AO21" s="289">
        <v>8.6199999999999992</v>
      </c>
      <c r="AP21" s="290">
        <v>10.56</v>
      </c>
      <c r="AQ21" s="291">
        <v>-1.94</v>
      </c>
      <c r="AS21" s="292"/>
      <c r="AT21" s="288"/>
    </row>
    <row r="22" spans="1:46" s="260" customFormat="1" x14ac:dyDescent="0.15">
      <c r="A22" s="288"/>
      <c r="AK22" s="1109" t="s">
        <v>547</v>
      </c>
      <c r="AL22" s="1110"/>
      <c r="AM22" s="1110"/>
      <c r="AN22" s="1111"/>
      <c r="AO22" s="293">
        <v>102.1</v>
      </c>
      <c r="AP22" s="294">
        <v>96.8</v>
      </c>
      <c r="AQ22" s="295">
        <v>5.3</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00" t="s">
        <v>548</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x14ac:dyDescent="0.15">
      <c r="A27" s="300"/>
      <c r="AS27" s="255"/>
      <c r="AT27" s="255"/>
    </row>
    <row r="28" spans="1:46" ht="17.25" x14ac:dyDescent="0.15">
      <c r="A28" s="256" t="s">
        <v>549</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550</v>
      </c>
      <c r="AL29" s="260"/>
      <c r="AM29" s="260"/>
      <c r="AN29" s="260"/>
      <c r="AS29" s="302"/>
    </row>
    <row r="30" spans="1:46" ht="13.5" customHeight="1" x14ac:dyDescent="0.15">
      <c r="A30" s="259"/>
      <c r="AK30" s="262"/>
      <c r="AL30" s="263"/>
      <c r="AM30" s="263"/>
      <c r="AN30" s="264"/>
      <c r="AO30" s="1101" t="s">
        <v>529</v>
      </c>
      <c r="AP30" s="265"/>
      <c r="AQ30" s="266" t="s">
        <v>530</v>
      </c>
      <c r="AR30" s="267"/>
    </row>
    <row r="31" spans="1:46" x14ac:dyDescent="0.15">
      <c r="A31" s="259"/>
      <c r="AK31" s="268"/>
      <c r="AL31" s="269"/>
      <c r="AM31" s="269"/>
      <c r="AN31" s="270"/>
      <c r="AO31" s="1102"/>
      <c r="AP31" s="271" t="s">
        <v>531</v>
      </c>
      <c r="AQ31" s="272" t="s">
        <v>532</v>
      </c>
      <c r="AR31" s="273" t="s">
        <v>533</v>
      </c>
    </row>
    <row r="32" spans="1:46" ht="27" customHeight="1" x14ac:dyDescent="0.15">
      <c r="A32" s="259"/>
      <c r="AK32" s="1117" t="s">
        <v>551</v>
      </c>
      <c r="AL32" s="1118"/>
      <c r="AM32" s="1118"/>
      <c r="AN32" s="1119"/>
      <c r="AO32" s="303">
        <v>724985</v>
      </c>
      <c r="AP32" s="303">
        <v>49572</v>
      </c>
      <c r="AQ32" s="304">
        <v>60627</v>
      </c>
      <c r="AR32" s="305">
        <v>-18.2</v>
      </c>
    </row>
    <row r="33" spans="1:46" ht="13.5" customHeight="1" x14ac:dyDescent="0.15">
      <c r="A33" s="259"/>
      <c r="AK33" s="1117" t="s">
        <v>552</v>
      </c>
      <c r="AL33" s="1118"/>
      <c r="AM33" s="1118"/>
      <c r="AN33" s="1119"/>
      <c r="AO33" s="303" t="s">
        <v>538</v>
      </c>
      <c r="AP33" s="303" t="s">
        <v>538</v>
      </c>
      <c r="AQ33" s="304" t="s">
        <v>538</v>
      </c>
      <c r="AR33" s="305" t="s">
        <v>538</v>
      </c>
    </row>
    <row r="34" spans="1:46" ht="27" customHeight="1" x14ac:dyDescent="0.15">
      <c r="A34" s="259"/>
      <c r="AK34" s="1117" t="s">
        <v>553</v>
      </c>
      <c r="AL34" s="1118"/>
      <c r="AM34" s="1118"/>
      <c r="AN34" s="1119"/>
      <c r="AO34" s="303" t="s">
        <v>538</v>
      </c>
      <c r="AP34" s="303" t="s">
        <v>538</v>
      </c>
      <c r="AQ34" s="304" t="s">
        <v>538</v>
      </c>
      <c r="AR34" s="305" t="s">
        <v>538</v>
      </c>
    </row>
    <row r="35" spans="1:46" ht="27" customHeight="1" x14ac:dyDescent="0.15">
      <c r="A35" s="259"/>
      <c r="AK35" s="1117" t="s">
        <v>554</v>
      </c>
      <c r="AL35" s="1118"/>
      <c r="AM35" s="1118"/>
      <c r="AN35" s="1119"/>
      <c r="AO35" s="303">
        <v>79898</v>
      </c>
      <c r="AP35" s="303">
        <v>5463</v>
      </c>
      <c r="AQ35" s="304">
        <v>21887</v>
      </c>
      <c r="AR35" s="305">
        <v>-75</v>
      </c>
    </row>
    <row r="36" spans="1:46" ht="27" customHeight="1" x14ac:dyDescent="0.15">
      <c r="A36" s="259"/>
      <c r="AK36" s="1117" t="s">
        <v>555</v>
      </c>
      <c r="AL36" s="1118"/>
      <c r="AM36" s="1118"/>
      <c r="AN36" s="1119"/>
      <c r="AO36" s="303">
        <v>38450</v>
      </c>
      <c r="AP36" s="303">
        <v>2629</v>
      </c>
      <c r="AQ36" s="304">
        <v>5351</v>
      </c>
      <c r="AR36" s="305">
        <v>-50.9</v>
      </c>
    </row>
    <row r="37" spans="1:46" ht="13.5" customHeight="1" x14ac:dyDescent="0.15">
      <c r="A37" s="259"/>
      <c r="AK37" s="1117" t="s">
        <v>556</v>
      </c>
      <c r="AL37" s="1118"/>
      <c r="AM37" s="1118"/>
      <c r="AN37" s="1119"/>
      <c r="AO37" s="303" t="s">
        <v>538</v>
      </c>
      <c r="AP37" s="303" t="s">
        <v>538</v>
      </c>
      <c r="AQ37" s="304">
        <v>569</v>
      </c>
      <c r="AR37" s="305" t="s">
        <v>538</v>
      </c>
    </row>
    <row r="38" spans="1:46" ht="27" customHeight="1" x14ac:dyDescent="0.15">
      <c r="A38" s="259"/>
      <c r="AK38" s="1120" t="s">
        <v>557</v>
      </c>
      <c r="AL38" s="1121"/>
      <c r="AM38" s="1121"/>
      <c r="AN38" s="1122"/>
      <c r="AO38" s="306" t="s">
        <v>538</v>
      </c>
      <c r="AP38" s="306" t="s">
        <v>538</v>
      </c>
      <c r="AQ38" s="307">
        <v>12</v>
      </c>
      <c r="AR38" s="295" t="s">
        <v>538</v>
      </c>
      <c r="AS38" s="302"/>
    </row>
    <row r="39" spans="1:46" x14ac:dyDescent="0.15">
      <c r="A39" s="259"/>
      <c r="AK39" s="1120" t="s">
        <v>558</v>
      </c>
      <c r="AL39" s="1121"/>
      <c r="AM39" s="1121"/>
      <c r="AN39" s="1122"/>
      <c r="AO39" s="303">
        <v>-111577</v>
      </c>
      <c r="AP39" s="303">
        <v>-7629</v>
      </c>
      <c r="AQ39" s="304">
        <v>-1532</v>
      </c>
      <c r="AR39" s="305">
        <v>398</v>
      </c>
      <c r="AS39" s="302"/>
    </row>
    <row r="40" spans="1:46" ht="27" customHeight="1" x14ac:dyDescent="0.15">
      <c r="A40" s="259"/>
      <c r="AK40" s="1117" t="s">
        <v>559</v>
      </c>
      <c r="AL40" s="1118"/>
      <c r="AM40" s="1118"/>
      <c r="AN40" s="1119"/>
      <c r="AO40" s="303">
        <v>-430486</v>
      </c>
      <c r="AP40" s="303">
        <v>-29435</v>
      </c>
      <c r="AQ40" s="304">
        <v>-57744</v>
      </c>
      <c r="AR40" s="305">
        <v>-49</v>
      </c>
      <c r="AS40" s="302"/>
    </row>
    <row r="41" spans="1:46" x14ac:dyDescent="0.15">
      <c r="A41" s="259"/>
      <c r="AK41" s="1123" t="s">
        <v>306</v>
      </c>
      <c r="AL41" s="1124"/>
      <c r="AM41" s="1124"/>
      <c r="AN41" s="1125"/>
      <c r="AO41" s="303">
        <v>301270</v>
      </c>
      <c r="AP41" s="303">
        <v>20600</v>
      </c>
      <c r="AQ41" s="304">
        <v>29170</v>
      </c>
      <c r="AR41" s="305">
        <v>-29.4</v>
      </c>
      <c r="AS41" s="302"/>
    </row>
    <row r="42" spans="1:46" x14ac:dyDescent="0.15">
      <c r="A42" s="259"/>
      <c r="AK42" s="308" t="s">
        <v>560</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561</v>
      </c>
    </row>
    <row r="48" spans="1:46" x14ac:dyDescent="0.15">
      <c r="A48" s="259"/>
      <c r="AK48" s="313" t="s">
        <v>562</v>
      </c>
      <c r="AL48" s="313"/>
      <c r="AM48" s="313"/>
      <c r="AN48" s="313"/>
      <c r="AO48" s="313"/>
      <c r="AP48" s="313"/>
      <c r="AQ48" s="314"/>
      <c r="AR48" s="313"/>
    </row>
    <row r="49" spans="1:44" ht="13.5" customHeight="1" x14ac:dyDescent="0.15">
      <c r="A49" s="259"/>
      <c r="AK49" s="315"/>
      <c r="AL49" s="316"/>
      <c r="AM49" s="1112" t="s">
        <v>529</v>
      </c>
      <c r="AN49" s="1114" t="s">
        <v>563</v>
      </c>
      <c r="AO49" s="1115"/>
      <c r="AP49" s="1115"/>
      <c r="AQ49" s="1115"/>
      <c r="AR49" s="1116"/>
    </row>
    <row r="50" spans="1:44" x14ac:dyDescent="0.15">
      <c r="A50" s="259"/>
      <c r="AK50" s="317"/>
      <c r="AL50" s="318"/>
      <c r="AM50" s="1113"/>
      <c r="AN50" s="319" t="s">
        <v>564</v>
      </c>
      <c r="AO50" s="320" t="s">
        <v>565</v>
      </c>
      <c r="AP50" s="321" t="s">
        <v>566</v>
      </c>
      <c r="AQ50" s="322" t="s">
        <v>567</v>
      </c>
      <c r="AR50" s="323" t="s">
        <v>568</v>
      </c>
    </row>
    <row r="51" spans="1:44" x14ac:dyDescent="0.15">
      <c r="A51" s="259"/>
      <c r="AK51" s="315" t="s">
        <v>569</v>
      </c>
      <c r="AL51" s="316"/>
      <c r="AM51" s="324">
        <v>648286</v>
      </c>
      <c r="AN51" s="325">
        <v>40500</v>
      </c>
      <c r="AO51" s="326">
        <v>50.1</v>
      </c>
      <c r="AP51" s="327">
        <v>73475</v>
      </c>
      <c r="AQ51" s="328">
        <v>9.1</v>
      </c>
      <c r="AR51" s="329">
        <v>41</v>
      </c>
    </row>
    <row r="52" spans="1:44" x14ac:dyDescent="0.15">
      <c r="A52" s="259"/>
      <c r="AK52" s="330"/>
      <c r="AL52" s="331" t="s">
        <v>570</v>
      </c>
      <c r="AM52" s="332">
        <v>486496</v>
      </c>
      <c r="AN52" s="333">
        <v>30393</v>
      </c>
      <c r="AO52" s="334">
        <v>66</v>
      </c>
      <c r="AP52" s="335">
        <v>43072</v>
      </c>
      <c r="AQ52" s="336">
        <v>31.1</v>
      </c>
      <c r="AR52" s="337">
        <v>34.9</v>
      </c>
    </row>
    <row r="53" spans="1:44" x14ac:dyDescent="0.15">
      <c r="A53" s="259"/>
      <c r="AK53" s="315" t="s">
        <v>571</v>
      </c>
      <c r="AL53" s="316"/>
      <c r="AM53" s="324">
        <v>470942</v>
      </c>
      <c r="AN53" s="325">
        <v>30035</v>
      </c>
      <c r="AO53" s="326">
        <v>-25.8</v>
      </c>
      <c r="AP53" s="327">
        <v>87464</v>
      </c>
      <c r="AQ53" s="328">
        <v>19</v>
      </c>
      <c r="AR53" s="329">
        <v>-44.8</v>
      </c>
    </row>
    <row r="54" spans="1:44" x14ac:dyDescent="0.15">
      <c r="A54" s="259"/>
      <c r="AK54" s="330"/>
      <c r="AL54" s="331" t="s">
        <v>570</v>
      </c>
      <c r="AM54" s="332">
        <v>243188</v>
      </c>
      <c r="AN54" s="333">
        <v>15509</v>
      </c>
      <c r="AO54" s="334">
        <v>-49</v>
      </c>
      <c r="AP54" s="335">
        <v>47479</v>
      </c>
      <c r="AQ54" s="336">
        <v>10.199999999999999</v>
      </c>
      <c r="AR54" s="337">
        <v>-59.2</v>
      </c>
    </row>
    <row r="55" spans="1:44" x14ac:dyDescent="0.15">
      <c r="A55" s="259"/>
      <c r="AK55" s="315" t="s">
        <v>572</v>
      </c>
      <c r="AL55" s="316"/>
      <c r="AM55" s="324">
        <v>360189</v>
      </c>
      <c r="AN55" s="325">
        <v>23487</v>
      </c>
      <c r="AO55" s="326">
        <v>-21.8</v>
      </c>
      <c r="AP55" s="327">
        <v>117234</v>
      </c>
      <c r="AQ55" s="328">
        <v>34</v>
      </c>
      <c r="AR55" s="329">
        <v>-55.8</v>
      </c>
    </row>
    <row r="56" spans="1:44" x14ac:dyDescent="0.15">
      <c r="A56" s="259"/>
      <c r="AK56" s="330"/>
      <c r="AL56" s="331" t="s">
        <v>570</v>
      </c>
      <c r="AM56" s="332">
        <v>233804</v>
      </c>
      <c r="AN56" s="333">
        <v>15245</v>
      </c>
      <c r="AO56" s="334">
        <v>-1.7</v>
      </c>
      <c r="AP56" s="335">
        <v>59796</v>
      </c>
      <c r="AQ56" s="336">
        <v>25.9</v>
      </c>
      <c r="AR56" s="337">
        <v>-27.6</v>
      </c>
    </row>
    <row r="57" spans="1:44" x14ac:dyDescent="0.15">
      <c r="A57" s="259"/>
      <c r="AK57" s="315" t="s">
        <v>573</v>
      </c>
      <c r="AL57" s="316"/>
      <c r="AM57" s="324">
        <v>510600</v>
      </c>
      <c r="AN57" s="325">
        <v>34147</v>
      </c>
      <c r="AO57" s="326">
        <v>45.4</v>
      </c>
      <c r="AP57" s="327">
        <v>85942</v>
      </c>
      <c r="AQ57" s="328">
        <v>-26.7</v>
      </c>
      <c r="AR57" s="329">
        <v>72.099999999999994</v>
      </c>
    </row>
    <row r="58" spans="1:44" x14ac:dyDescent="0.15">
      <c r="A58" s="259"/>
      <c r="AK58" s="330"/>
      <c r="AL58" s="331" t="s">
        <v>570</v>
      </c>
      <c r="AM58" s="332">
        <v>431688</v>
      </c>
      <c r="AN58" s="333">
        <v>28870</v>
      </c>
      <c r="AO58" s="334">
        <v>89.4</v>
      </c>
      <c r="AP58" s="335">
        <v>48630</v>
      </c>
      <c r="AQ58" s="336">
        <v>-18.7</v>
      </c>
      <c r="AR58" s="337">
        <v>108.1</v>
      </c>
    </row>
    <row r="59" spans="1:44" x14ac:dyDescent="0.15">
      <c r="A59" s="259"/>
      <c r="AK59" s="315" t="s">
        <v>574</v>
      </c>
      <c r="AL59" s="316"/>
      <c r="AM59" s="324">
        <v>474746</v>
      </c>
      <c r="AN59" s="325">
        <v>32461</v>
      </c>
      <c r="AO59" s="326">
        <v>-4.9000000000000004</v>
      </c>
      <c r="AP59" s="327">
        <v>95007</v>
      </c>
      <c r="AQ59" s="328">
        <v>10.5</v>
      </c>
      <c r="AR59" s="329">
        <v>-15.4</v>
      </c>
    </row>
    <row r="60" spans="1:44" x14ac:dyDescent="0.15">
      <c r="A60" s="259"/>
      <c r="AK60" s="330"/>
      <c r="AL60" s="331" t="s">
        <v>570</v>
      </c>
      <c r="AM60" s="332">
        <v>346535</v>
      </c>
      <c r="AN60" s="333">
        <v>23695</v>
      </c>
      <c r="AO60" s="334">
        <v>-17.899999999999999</v>
      </c>
      <c r="AP60" s="335">
        <v>48509</v>
      </c>
      <c r="AQ60" s="336">
        <v>-0.2</v>
      </c>
      <c r="AR60" s="337">
        <v>-17.7</v>
      </c>
    </row>
    <row r="61" spans="1:44" x14ac:dyDescent="0.15">
      <c r="A61" s="259"/>
      <c r="AK61" s="315" t="s">
        <v>575</v>
      </c>
      <c r="AL61" s="338"/>
      <c r="AM61" s="324">
        <v>492953</v>
      </c>
      <c r="AN61" s="325">
        <v>32126</v>
      </c>
      <c r="AO61" s="326">
        <v>8.6</v>
      </c>
      <c r="AP61" s="327">
        <v>91824</v>
      </c>
      <c r="AQ61" s="339">
        <v>9.1999999999999993</v>
      </c>
      <c r="AR61" s="329">
        <v>-0.6</v>
      </c>
    </row>
    <row r="62" spans="1:44" x14ac:dyDescent="0.15">
      <c r="A62" s="259"/>
      <c r="AK62" s="330"/>
      <c r="AL62" s="331" t="s">
        <v>570</v>
      </c>
      <c r="AM62" s="332">
        <v>348342</v>
      </c>
      <c r="AN62" s="333">
        <v>22742</v>
      </c>
      <c r="AO62" s="334">
        <v>17.399999999999999</v>
      </c>
      <c r="AP62" s="335">
        <v>49497</v>
      </c>
      <c r="AQ62" s="336">
        <v>9.6999999999999993</v>
      </c>
      <c r="AR62" s="337">
        <v>7.7</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2MlAY1ENyKcViNEdXZweT5BpD1wUX9vyJA+WiBBsjjKgblo6eGlRmkWeWoEl5I0t6Unz2qZXKOLLHs7FIwy8/w==" saltValue="e8Dd/pyVqLWNJVm9yLLLM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577</v>
      </c>
    </row>
    <row r="121" spans="125:125" ht="13.5" hidden="1" customHeight="1" x14ac:dyDescent="0.15">
      <c r="DU121" s="253"/>
    </row>
  </sheetData>
  <sheetProtection algorithmName="SHA-512" hashValue="i+pg+d9b8o4ee/+CWqh3gDifdZXDCQ4xdAhNIQDBFnziLbdj+cLEmoq2owKxDCqR7frpordYC2JwqQF2Ya7ApA==" saltValue="fSZJB2btknX3oIP1mPzua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578</v>
      </c>
    </row>
  </sheetData>
  <sheetProtection algorithmName="SHA-512" hashValue="nOhcfCc6SOrsMS7uMnh8/hgUjRzuaJuRqpN59rUD9tXoozGfYyfEgo9Lc0PUlk802EYVNmcZx+LmYALhiYL2pA==" saltValue="9KBheKGPeiNj4I4SgHREj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579</v>
      </c>
      <c r="G46" s="8" t="s">
        <v>580</v>
      </c>
      <c r="H46" s="8" t="s">
        <v>581</v>
      </c>
      <c r="I46" s="8" t="s">
        <v>582</v>
      </c>
      <c r="J46" s="9" t="s">
        <v>583</v>
      </c>
    </row>
    <row r="47" spans="2:10" ht="57.75" customHeight="1" x14ac:dyDescent="0.15">
      <c r="B47" s="10"/>
      <c r="C47" s="1126" t="s">
        <v>3</v>
      </c>
      <c r="D47" s="1126"/>
      <c r="E47" s="1127"/>
      <c r="F47" s="11">
        <v>28.48</v>
      </c>
      <c r="G47" s="12">
        <v>23.77</v>
      </c>
      <c r="H47" s="12">
        <v>22.81</v>
      </c>
      <c r="I47" s="12">
        <v>38.28</v>
      </c>
      <c r="J47" s="13">
        <v>48.54</v>
      </c>
    </row>
    <row r="48" spans="2:10" ht="57.75" customHeight="1" x14ac:dyDescent="0.15">
      <c r="B48" s="14"/>
      <c r="C48" s="1128" t="s">
        <v>4</v>
      </c>
      <c r="D48" s="1128"/>
      <c r="E48" s="1129"/>
      <c r="F48" s="15">
        <v>7.28</v>
      </c>
      <c r="G48" s="16">
        <v>4.04</v>
      </c>
      <c r="H48" s="16">
        <v>15.18</v>
      </c>
      <c r="I48" s="16">
        <v>10.94</v>
      </c>
      <c r="J48" s="17">
        <v>10.29</v>
      </c>
    </row>
    <row r="49" spans="2:10" ht="57.75" customHeight="1" thickBot="1" x14ac:dyDescent="0.2">
      <c r="B49" s="18"/>
      <c r="C49" s="1130" t="s">
        <v>5</v>
      </c>
      <c r="D49" s="1130"/>
      <c r="E49" s="1131"/>
      <c r="F49" s="19">
        <v>2.92</v>
      </c>
      <c r="G49" s="20" t="s">
        <v>584</v>
      </c>
      <c r="H49" s="20">
        <v>11.62</v>
      </c>
      <c r="I49" s="20">
        <v>13.31</v>
      </c>
      <c r="J49" s="21">
        <v>8.61</v>
      </c>
    </row>
    <row r="50" spans="2:10" x14ac:dyDescent="0.15"/>
  </sheetData>
  <sheetProtection algorithmName="SHA-512" hashValue="9sSr7gzXDdwbIGC9sz+EQ3OiAg0LTR9BcNGZPwhQ/vPUYMU9+K9Vh6Jk81Qc48JY/l4vr+qmsHeykev0UwxxMg==" saltValue="TFMVSuhcw0vzYtvLMv0TJ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春山 将志</cp:lastModifiedBy>
  <cp:lastPrinted>2024-03-26T05:01:00Z</cp:lastPrinted>
  <dcterms:created xsi:type="dcterms:W3CDTF">2024-03-14T01:53:19Z</dcterms:created>
  <dcterms:modified xsi:type="dcterms:W3CDTF">2024-03-26T05:05:09Z</dcterms:modified>
  <cp:category/>
</cp:coreProperties>
</file>