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7_内容チェック\チェック済み入れ\02_△\"/>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P63" i="12" l="1"/>
  <c r="AA30" i="12"/>
  <c r="AA29" i="12"/>
  <c r="AA28" i="12"/>
  <c r="AP23" i="12"/>
  <c r="AA23" i="12"/>
  <c r="V23" i="12"/>
  <c r="Q23"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W34" i="10"/>
  <c r="BW35" i="10" s="1"/>
  <c r="BW36" i="10" s="1"/>
  <c r="BW37" i="10" s="1"/>
  <c r="BW38" i="10" s="1"/>
  <c r="BW39" i="10" s="1"/>
  <c r="BW40" i="10" s="1"/>
  <c r="BW41" i="10" s="1"/>
  <c r="BW42" i="10" s="1"/>
  <c r="AM34" i="10"/>
</calcChain>
</file>

<file path=xl/sharedStrings.xml><?xml version="1.0" encoding="utf-8"?>
<sst xmlns="http://schemas.openxmlformats.org/spreadsheetml/2006/main" count="1096" uniqueCount="589">
  <si>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</si>
  <si>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</si>
  <si>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</si>
  <si>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</si>
  <si>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</si>
  <si>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</si>
  <si>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</si>
  <si>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</si>
  <si>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</si>
  <si>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</si>
  <si>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</si>
  <si>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</si>
  <si>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</si>
  <si>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</si>
  <si>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</si>
  <si>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</si>
  <si>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</si>
  <si>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</si>
  <si>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</si>
  <si>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</si>
  <si>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</si>
  <si>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</si>
  <si>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</si>
  <si>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</si>
  <si>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</si>
  <si>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</si>
  <si>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</si>
  <si>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</si>
  <si>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</si>
  <si>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</si>
  <si>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</si>
  <si>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</si>
  <si>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</si>
  <si>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</si>
  <si>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</si>
  <si>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</si>
  <si>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</si>
  <si>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</si>
  <si>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</si>
  <si>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</si>
  <si>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</si>
  <si>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</si>
  <si>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</si>
  <si>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</si>
  <si>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</si>
  <si>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</si>
  <si>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</si>
  <si>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</si>
  <si>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</si>
  <si>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</si>
  <si>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</si>
  <si>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</si>
  <si>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</si>
  <si>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</si>
  <si>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</si>
  <si>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</si>
  <si>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</si>
  <si>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</si>
  <si>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</si>
  <si>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</si>
  <si>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</si>
  <si>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</si>
  <si>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</si>
  <si>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</si>
  <si>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</si>
  <si>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</si>
  <si>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</si>
  <si>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</si>
  <si>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</si>
  <si>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</si>
  <si>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</si>
  <si>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</si>
  <si>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</si>
  <si>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</si>
  <si>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</si>
  <si>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</si>
  <si>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</si>
  <si>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</si>
  <si>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</si>
  <si>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</si>
  <si>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</si>
  <si>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</si>
  <si>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</si>
  <si>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</si>
  <si>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</si>
  <si>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</si>
  <si>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</si>
  <si>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</si>
  <si>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</si>
  <si>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</si>
  <si>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勝浦市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</si>
  <si>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</si>
  <si>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</si>
  <si>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</si>
  <si>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</si>
  <si>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</si>
  <si>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</si>
  <si>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</si>
  <si>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</si>
  <si>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</si>
  <si>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</si>
  <si>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</si>
  <si>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</si>
  <si>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</si>
  <si>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</si>
  <si>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</si>
  <si>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</si>
  <si>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</si>
  <si>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</si>
  <si>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</si>
  <si>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</si>
  <si>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</si>
  <si>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</si>
  <si>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</si>
  <si>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</si>
  <si>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</si>
  <si>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</si>
  <si>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</si>
  <si>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</si>
  <si>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</si>
  <si>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</si>
  <si>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</si>
  <si>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</si>
  <si>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</si>
  <si>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</si>
  <si>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</si>
  <si>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</si>
  <si>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</si>
  <si>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</si>
  <si>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</si>
  <si>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</si>
  <si>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</si>
  <si>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</si>
  <si>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</si>
  <si>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</si>
  <si>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</si>
  <si>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</si>
  <si>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</si>
  <si>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</si>
  <si>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</si>
  <si>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</si>
  <si>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</si>
  <si>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</si>
  <si>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</si>
  <si>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</si>
  <si>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</si>
  <si>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</si>
  <si>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</si>
  <si>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</si>
  <si>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</si>
  <si>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</si>
  <si>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</si>
  <si>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</si>
  <si>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</si>
  <si>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</si>
  <si>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</si>
  <si>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</si>
  <si>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</si>
  <si>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</si>
  <si>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</si>
  <si>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</si>
  <si>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</si>
  <si>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</si>
  <si>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</si>
  <si>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</si>
  <si>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</si>
  <si>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</si>
  <si>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</si>
  <si>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</si>
  <si>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</si>
  <si>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</si>
  <si>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</si>
  <si>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</si>
  <si>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</si>
  <si>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</si>
  <si>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</si>
  <si>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</si>
  <si>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</si>
  <si>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</si>
  <si>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</si>
  <si>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</si>
  <si>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</si>
  <si>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</si>
  <si>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</si>
  <si>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</si>
  <si>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</si>
  <si>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</si>
  <si>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</si>
  <si>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</si>
  <si>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</si>
  <si>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</si>
  <si>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</si>
  <si>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</si>
  <si>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</si>
  <si>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</si>
  <si>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</si>
  <si>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</si>
  <si>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</si>
  <si>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</si>
  <si>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</si>
  <si>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</si>
  <si>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</si>
  <si>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</si>
  <si>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</si>
  <si>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</si>
  <si>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</si>
  <si>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</si>
  <si>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</si>
  <si>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千葉県勝浦市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</si>
  <si>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</si>
  <si>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</si>
  <si>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</si>
  <si>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</si>
  <si>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</si>
  <si>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</si>
  <si>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</si>
  <si>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</si>
  <si>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</si>
  <si>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</si>
  <si>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</si>
  <si>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</si>
  <si>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</si>
  <si>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</si>
  <si>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</si>
  <si>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</si>
  <si>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</si>
  <si>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</si>
  <si>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</si>
  <si>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</si>
  <si>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</si>
  <si>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</si>
  <si>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</si>
  <si>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</si>
  <si>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</si>
  <si>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</si>
  <si>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</si>
  <si>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</si>
  <si>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</si>
  <si>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</si>
  <si>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</si>
  <si>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</si>
  <si>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</si>
  <si>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</si>
  <si>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</si>
  <si>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</si>
  <si>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</si>
  <si>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</si>
  <si>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</si>
  <si>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</si>
  <si>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</si>
  <si>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</si>
  <si>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</si>
  <si>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</si>
  <si>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</si>
  <si>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</si>
  <si>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</si>
  <si>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</si>
  <si>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</si>
  <si>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</si>
  <si>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</si>
  <si>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</si>
  <si>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</si>
  <si>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</si>
  <si>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</si>
  <si>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</si>
  <si>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</si>
  <si>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</si>
  <si>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</si>
  <si>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</si>
  <si>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</si>
  <si>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</si>
  <si>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</si>
  <si>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</si>
  <si>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</si>
  <si>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</si>
  <si>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</si>
  <si>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</si>
  <si>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</si>
  <si>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</si>
  <si>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</si>
  <si>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</si>
  <si>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</si>
  <si>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</si>
  <si>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</si>
  <si>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</si>
  <si>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</si>
  <si>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</si>
  <si>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</si>
  <si>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</si>
  <si>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</si>
  <si>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</si>
  <si>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</si>
  <si>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</si>
  <si>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</si>
  <si>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</si>
  <si>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</si>
  <si>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</si>
  <si>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</si>
  <si>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</si>
  <si>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</si>
  <si>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</si>
  <si>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</si>
  <si>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</si>
  <si>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</si>
  <si>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</si>
  <si>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</si>
  <si>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</si>
  <si>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</si>
  <si>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</si>
  <si>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</si>
  <si>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</si>
  <si>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</si>
  <si>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</si>
  <si>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</si>
  <si>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</si>
  <si>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</si>
  <si>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</si>
  <si>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</si>
  <si>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</si>
  <si>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</si>
  <si>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</si>
  <si>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</si>
  <si>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</si>
  <si>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</si>
  <si>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</si>
  <si>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</si>
  <si>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</si>
  <si>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</si>
  <si>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</si>
  <si>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</si>
  <si>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</si>
  <si>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</si>
  <si>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</si>
  <si>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</si>
  <si>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</si>
  <si>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</si>
  <si>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</si>
  <si>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</si>
  <si>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</si>
  <si>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</si>
  <si>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</si>
  <si>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</si>
  <si>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</si>
  <si>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</si>
  <si>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</si>
  <si>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</si>
  <si>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</si>
  <si>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</si>
  <si>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</si>
  <si>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</si>
  <si>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</si>
  <si>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</si>
  <si>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</si>
  <si>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</si>
  <si>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</si>
  <si>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</si>
  <si>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</si>
  <si>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千葉県勝浦市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</si>
  <si>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</si>
  <si>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</si>
  <si>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</si>
  <si>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</si>
  <si>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</si>
  <si>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</si>
  <si>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</si>
  <si>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</si>
  <si>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</si>
  <si>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</si>
  <si>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</si>
  <si>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</si>
  <si>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</si>
  <si>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</si>
  <si>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</si>
  <si>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</si>
  <si>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</si>
  <si>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</si>
  <si>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</si>
  <si>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</si>
  <si>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</si>
  <si>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</si>
  <si>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</si>
  <si>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</si>
  <si>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</si>
  <si>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</si>
  <si>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</si>
  <si>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</si>
  <si>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</si>
  <si>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</si>
  <si>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</si>
  <si>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</si>
  <si>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</si>
  <si>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</si>
  <si>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</si>
  <si>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</si>
  <si>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</si>
  <si>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</si>
  <si>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</si>
  <si>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</si>
  <si>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</si>
  <si>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</si>
  <si>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</si>
  <si>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</si>
  <si>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</si>
  <si>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</si>
  <si>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</si>
  <si>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</si>
  <si>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</si>
  <si>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</si>
  <si>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</si>
  <si>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</si>
  <si>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</si>
  <si>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</si>
  <si>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</si>
  <si>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</si>
  <si>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</si>
  <si>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</si>
  <si>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</si>
  <si>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</si>
  <si>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</si>
  <si>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</si>
  <si>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</si>
  <si>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</si>
  <si>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</si>
  <si>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</si>
  <si>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</si>
  <si>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</si>
  <si>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</si>
  <si>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</si>
  <si>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</si>
  <si>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</si>
  <si>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</si>
  <si>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</si>
  <si>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</si>
  <si>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</si>
  <si>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</si>
  <si>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</si>
  <si>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</si>
  <si>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</si>
  <si>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</si>
  <si>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</si>
  <si>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</si>
  <si>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</si>
  <si>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</si>
  <si>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</si>
  <si>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</si>
  <si>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</si>
  <si>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</si>
  <si>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</si>
  <si>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</si>
  <si>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</si>
  <si>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</si>
  <si>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</si>
  <si>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</si>
  <si>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</si>
  <si>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</si>
  <si>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</si>
  <si>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</si>
  <si>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</si>
  <si>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</si>
  <si>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t>
    <phoneticPr fontId="5"/>
  </si>
  <si>
    <t>(Ｆ)</t>
    <phoneticPr fontId="5"/>
  </si>
  <si>
    <t>後期高齢者医療事業</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</si>
  <si>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</si>
  <si>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</si>
  <si>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</si>
  <si>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</si>
  <si>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</si>
  <si>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</si>
  <si>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</si>
  <si>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</si>
  <si>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</si>
  <si>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</si>
  <si>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</si>
  <si>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</si>
  <si>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</si>
  <si>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</si>
  <si>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</si>
  <si>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</si>
  <si>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</si>
  <si>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</si>
  <si>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</si>
  <si>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</si>
  <si>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</si>
  <si>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</si>
  <si>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</si>
  <si>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</si>
  <si>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</si>
  <si>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</si>
  <si>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</si>
  <si>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</si>
  <si>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</si>
  <si>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</si>
  <si>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</si>
  <si>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</si>
  <si>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</si>
  <si>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</si>
  <si>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</si>
  <si>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</si>
  <si>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</si>
  <si>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</si>
  <si>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</si>
  <si>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</si>
  <si>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</si>
  <si>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</si>
  <si>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</si>
  <si>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</si>
  <si>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</si>
  <si>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</si>
  <si>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</si>
  <si>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</si>
  <si>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</si>
  <si>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</si>
  <si>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</si>
  <si>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</si>
  <si>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</si>
  <si>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</si>
  <si>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</si>
  <si>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</si>
  <si>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</si>
  <si>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</si>
  <si>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</si>
  <si>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</si>
  <si>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</si>
  <si>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</si>
  <si>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</si>
  <si>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</si>
  <si>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</si>
  <si>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</si>
  <si>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</si>
  <si>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</si>
  <si>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</si>
  <si>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</si>
  <si>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</si>
  <si>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</si>
  <si>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</si>
  <si>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</si>
  <si>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</si>
  <si>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</si>
  <si>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</si>
  <si>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</si>
  <si>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</si>
  <si>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</si>
  <si>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</si>
  <si>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</si>
  <si>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</si>
  <si>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</si>
  <si>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</si>
  <si>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</si>
  <si>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</si>
  <si>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</si>
  <si>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</si>
  <si>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14.06</t>
  </si>
  <si>
    <t>▲ 0.50</t>
  </si>
  <si>
    <t>▲ 0.36</t>
  </si>
  <si>
    <t>水道事業会計</t>
  </si>
  <si>
    <t>一般会計</t>
  </si>
  <si>
    <t>国民健康保険特別会計</t>
  </si>
  <si>
    <t>介護保険特別会計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</si>
  <si>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</si>
  <si>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</si>
  <si>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</si>
  <si>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1"/>
  </si>
  <si>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11"/>
  </si>
  <si>
    <t>千葉県市町村総合事務組合(千葉県自治研修センター特別会計)</t>
    <rPh sb="13" eb="16">
      <t>チバケン</t>
    </rPh>
    <rPh sb="16" eb="18">
      <t>ジチ</t>
    </rPh>
    <rPh sb="18" eb="20">
      <t>ケンシュウ</t>
    </rPh>
    <rPh sb="24" eb="26">
      <t>トクベツ</t>
    </rPh>
    <rPh sb="26" eb="28">
      <t>カイケイ</t>
    </rPh>
    <phoneticPr fontId="11"/>
  </si>
  <si>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11"/>
  </si>
  <si>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11"/>
  </si>
  <si>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11"/>
  </si>
  <si>
    <t>夷隅郡市広域市町村圏事務組合(一般会計)</t>
    <rPh sb="0" eb="2">
      <t>イスミ</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11"/>
  </si>
  <si>
    <t>南房総広域水道企業団(水道用水供給事業会計)</t>
    <rPh sb="0" eb="1">
      <t>ミナミ</t>
    </rPh>
    <rPh sb="1" eb="3">
      <t>ボウソウ</t>
    </rPh>
    <rPh sb="3" eb="5">
      <t>コウイキ</t>
    </rPh>
    <rPh sb="5" eb="7">
      <t>スイドウ</t>
    </rPh>
    <rPh sb="7" eb="9">
      <t>キギョウ</t>
    </rPh>
    <rPh sb="9" eb="10">
      <t>ダン</t>
    </rPh>
    <rPh sb="11" eb="14">
      <t>スイドウヨウ</t>
    </rPh>
    <rPh sb="14" eb="15">
      <t>ミズ</t>
    </rPh>
    <rPh sb="15" eb="17">
      <t>キョウキュウ</t>
    </rPh>
    <rPh sb="17" eb="18">
      <t>ジ</t>
    </rPh>
    <rPh sb="18" eb="19">
      <t>ギョウ</t>
    </rPh>
    <rPh sb="19" eb="21">
      <t>カイケイ</t>
    </rPh>
    <phoneticPr fontId="11"/>
  </si>
  <si>
    <t>-</t>
    <phoneticPr fontId="2"/>
  </si>
  <si>
    <t>-</t>
    <phoneticPr fontId="2"/>
  </si>
  <si>
    <t>-</t>
    <phoneticPr fontId="2"/>
  </si>
  <si>
    <t>ふるさと応援基金</t>
    <phoneticPr fontId="11"/>
  </si>
  <si>
    <t>小高御代福祉基金</t>
    <phoneticPr fontId="11"/>
  </si>
  <si>
    <t>勝浦市の地方創生に係る基金</t>
    <phoneticPr fontId="11"/>
  </si>
  <si>
    <t>人材育成基金</t>
    <phoneticPr fontId="11"/>
  </si>
  <si>
    <t>勝浦市福祉基金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</si>
  <si>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</si>
  <si>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</si>
  <si>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</si>
  <si>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H28及びH29の数値が出ていないものの、芸術文化交流センター建設や現在建設中である、認定子ども園新規建設等の普通建設事業に係る地方債を発行したことにより、今後実質公債費比率が上昇していくことが考えられることから、これまで以上に公債費の適正化に取り組んでいく必要がある。</t>
    <rPh sb="20" eb="21">
      <t>オヨ</t>
    </rPh>
    <rPh sb="26" eb="28">
      <t>スウチ</t>
    </rPh>
    <rPh sb="29" eb="30">
      <t>デ</t>
    </rPh>
    <rPh sb="51" eb="53">
      <t>ゲンザイ</t>
    </rPh>
    <rPh sb="53" eb="55">
      <t>ケンセツ</t>
    </rPh>
    <rPh sb="55" eb="56">
      <t>ナカ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</si>
  <si>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</si>
  <si>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</si>
  <si>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</si>
  <si>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</si>
  <si>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</si>
  <si>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</si>
  <si>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近年横ばいとなっているが、将来負担比率は類似団体と比較すると高い水準となっている。これは、平成22年度から26年度にかけて行った芸術文化交流センター建設事業に際し、合計約15.6億円の地方債を発行したことが考えられる。これらの地方債の元利償還は平成26年度から始まり、今後実質公債費比率が上昇していくことが考えら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</si>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</sst>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5" xfId="5" applyNumberFormat="1" applyFont="1" applyFill="1" applyBorder="1" applyAlignment="1" applyProtection="1">
      <alignment horizontal="right" vertical="center" wrapText="1" shrinkToFit="1"/>
      <protection locked="0"/>
    </xf>
    <xf numFmtId="177" fontId="8" fillId="0" borderId="22" xfId="5" applyNumberFormat="1" applyFont="1" applyFill="1" applyBorder="1" applyAlignment="1" applyProtection="1">
      <alignment horizontal="right" vertical="center" wrapText="1" shrinkToFit="1"/>
      <protection locked="0"/>
    </xf>
    <xf numFmtId="177" fontId="8" fillId="0" borderId="34" xfId="5" applyNumberFormat="1" applyFont="1" applyFill="1" applyBorder="1" applyAlignment="1" applyProtection="1">
      <alignment horizontal="right" vertical="center" wrapText="1" shrinkToFit="1"/>
      <protection locked="0"/>
    </xf>
    <xf numFmtId="177" fontId="8" fillId="0" borderId="21"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4" fillId="0" borderId="41" xfId="16" applyFont="1" applyBorder="1" applyAlignment="1" applyProtection="1">
      <alignment horizontal="left" vertical="center" wrapText="1"/>
      <protection locked="0"/>
    </xf>
    <xf numFmtId="0" fontId="35" fillId="0" borderId="12" xfId="16" applyFont="1" applyBorder="1" applyAlignment="1" applyProtection="1">
      <alignment horizontal="left" vertical="center" wrapText="1"/>
      <protection locked="0"/>
    </xf>
    <xf numFmtId="0" fontId="35" fillId="0" borderId="46" xfId="16" applyFont="1" applyBorder="1" applyAlignment="1" applyProtection="1">
      <alignment horizontal="left" vertical="center" wrapText="1"/>
      <protection locked="0"/>
    </xf>
    <xf numFmtId="0" fontId="35" fillId="0" borderId="62" xfId="16" applyFont="1" applyBorder="1" applyAlignment="1" applyProtection="1">
      <alignment horizontal="left" vertical="center" wrapText="1"/>
      <protection locked="0"/>
    </xf>
    <xf numFmtId="0" fontId="35" fillId="0" borderId="0" xfId="16" applyFont="1" applyAlignment="1" applyProtection="1">
      <alignment horizontal="left" vertical="center" wrapText="1"/>
      <protection locked="0"/>
    </xf>
    <xf numFmtId="0" fontId="35" fillId="0" borderId="38" xfId="16" applyFont="1" applyBorder="1" applyAlignment="1" applyProtection="1">
      <alignment horizontal="left" vertical="center" wrapText="1"/>
      <protection locked="0"/>
    </xf>
    <xf numFmtId="0" fontId="35" fillId="0" borderId="37" xfId="16" applyFont="1" applyBorder="1" applyAlignment="1" applyProtection="1">
      <alignment horizontal="left" vertical="center" wrapText="1"/>
      <protection locked="0"/>
    </xf>
    <xf numFmtId="0" fontId="35" fillId="0" borderId="52" xfId="16" applyFont="1" applyBorder="1" applyAlignment="1" applyProtection="1">
      <alignment horizontal="left" vertical="center" wrapText="1"/>
      <protection locked="0"/>
    </xf>
    <xf numFmtId="0" fontId="35" fillId="0" borderId="40" xfId="16" applyFont="1" applyBorder="1" applyAlignment="1" applyProtection="1">
      <alignment horizontal="left" vertical="center"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4F10-43E2-84F5-90B5AECF10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169668</c:v>
                </c:pt>
                <c:pt idx="1">
                  <c:v>156367</c:v>
                </c:pt>
                <c:pt idx="2">
                  <c:v>18551</c:v>
                </c:pt>
                <c:pt idx="3">
                  <c:v>28883</c:v>
                </c:pt>
                <c:pt idx="4">
                  <c:v>47676</c:v>
                </c:pt>
              </c:numCache>
            </c:numRef>
          </c:val>
          <c:smooth val="0"/>
          <c:extLst>
            <c:ext xmlns:c16="http://schemas.microsoft.com/office/drawing/2014/chart" uri="{C3380CC4-5D6E-409C-BE32-E72D297353CC}">
              <c16:uniqueId val="{00000001-4F10-43E2-84F5-90B5AECF10DE}"/>
            </c:ext>
          </c:extLst>
        </c:ser>
        <c:dLbls>
          <c:showLegendKey val="0"/>
          <c:showVal val="0"/>
          <c:showCatName val="0"/>
          <c:showSerName val="0"/>
          <c:showPercent val="0"/>
          <c:showBubbleSize val="0"/>
        </c:dLbls>
        <c:marker val="1"/>
        <c:smooth val="0"/>
        <c:axId val="500880672"/>
        <c:axId val="500892040"/>
      </c:lineChart>
      <c:catAx>
        <c:axId val="500880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892040"/>
        <c:crosses val="autoZero"/>
        <c:auto val="1"/>
        <c:lblAlgn val="ctr"/>
        <c:lblOffset val="100"/>
        <c:tickLblSkip val="1"/>
        <c:tickMarkSkip val="1"/>
        <c:noMultiLvlLbl val="0"/>
      </c:catAx>
      <c:valAx>
        <c:axId val="5008920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880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9.5</c:v>
                </c:pt>
                <c:pt idx="1">
                  <c:v>8.67</c:v>
                </c:pt>
                <c:pt idx="2">
                  <c:v>8.0500000000000007</c:v>
                </c:pt>
                <c:pt idx="3">
                  <c:v>6.18</c:v>
                </c:pt>
                <c:pt idx="4">
                  <c:v>5.61</c:v>
                </c:pt>
              </c:numCache>
            </c:numRef>
          </c:val>
          <c:extLst>
            <c:ext xmlns:c16="http://schemas.microsoft.com/office/drawing/2014/chart" uri="{C3380CC4-5D6E-409C-BE32-E72D297353CC}">
              <c16:uniqueId val="{00000000-FEAA-47A5-B24D-BDFDC1B5A7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25.3</c:v>
                </c:pt>
                <c:pt idx="1">
                  <c:v>12.25</c:v>
                </c:pt>
                <c:pt idx="2">
                  <c:v>11.64</c:v>
                </c:pt>
                <c:pt idx="3">
                  <c:v>13.55</c:v>
                </c:pt>
                <c:pt idx="4">
                  <c:v>15.58</c:v>
                </c:pt>
              </c:numCache>
            </c:numRef>
          </c:val>
          <c:extLst>
            <c:ext xmlns:c16="http://schemas.microsoft.com/office/drawing/2014/chart" uri="{C3380CC4-5D6E-409C-BE32-E72D297353CC}">
              <c16:uniqueId val="{00000001-FEAA-47A5-B24D-BDFDC1B5A7AD}"/>
            </c:ext>
          </c:extLst>
        </c:ser>
        <c:dLbls>
          <c:showLegendKey val="0"/>
          <c:showVal val="0"/>
          <c:showCatName val="0"/>
          <c:showSerName val="0"/>
          <c:showPercent val="0"/>
          <c:showBubbleSize val="0"/>
        </c:dLbls>
        <c:gapWidth val="250"/>
        <c:overlap val="100"/>
        <c:axId val="500884592"/>
        <c:axId val="500884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8.11</c:v>
                </c:pt>
                <c:pt idx="1">
                  <c:v>-14.06</c:v>
                </c:pt>
                <c:pt idx="2">
                  <c:v>-0.5</c:v>
                </c:pt>
                <c:pt idx="3">
                  <c:v>-0.36</c:v>
                </c:pt>
                <c:pt idx="4">
                  <c:v>1.36</c:v>
                </c:pt>
              </c:numCache>
            </c:numRef>
          </c:val>
          <c:smooth val="0"/>
          <c:extLst>
            <c:ext xmlns:c16="http://schemas.microsoft.com/office/drawing/2014/chart" uri="{C3380CC4-5D6E-409C-BE32-E72D297353CC}">
              <c16:uniqueId val="{00000002-FEAA-47A5-B24D-BDFDC1B5A7AD}"/>
            </c:ext>
          </c:extLst>
        </c:ser>
        <c:dLbls>
          <c:showLegendKey val="0"/>
          <c:showVal val="0"/>
          <c:showCatName val="0"/>
          <c:showSerName val="0"/>
          <c:showPercent val="0"/>
          <c:showBubbleSize val="0"/>
        </c:dLbls>
        <c:marker val="1"/>
        <c:smooth val="0"/>
        <c:axId val="500884592"/>
        <c:axId val="500884200"/>
      </c:lineChart>
      <c:catAx>
        <c:axId val="50088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884200"/>
        <c:crosses val="autoZero"/>
        <c:auto val="1"/>
        <c:lblAlgn val="ctr"/>
        <c:lblOffset val="100"/>
        <c:tickLblSkip val="1"/>
        <c:tickMarkSkip val="1"/>
        <c:noMultiLvlLbl val="0"/>
      </c:catAx>
      <c:valAx>
        <c:axId val="500884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88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A34-4913-9007-4A53CFD7AC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34-4913-9007-4A53CFD7AC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34-4913-9007-4A53CFD7ACA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A34-4913-9007-4A53CFD7ACA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A34-4913-9007-4A53CFD7ACA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7.0000000000000007E-2</c:v>
                </c:pt>
                <c:pt idx="8">
                  <c:v>#N/A</c:v>
                </c:pt>
                <c:pt idx="9">
                  <c:v>0.05</c:v>
                </c:pt>
              </c:numCache>
            </c:numRef>
          </c:val>
          <c:extLst>
            <c:ext xmlns:c16="http://schemas.microsoft.com/office/drawing/2014/chart" uri="{C3380CC4-5D6E-409C-BE32-E72D297353CC}">
              <c16:uniqueId val="{00000005-2A34-4913-9007-4A53CFD7ACA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2.02</c:v>
                </c:pt>
                <c:pt idx="2">
                  <c:v>#N/A</c:v>
                </c:pt>
                <c:pt idx="3">
                  <c:v>0.62</c:v>
                </c:pt>
                <c:pt idx="4">
                  <c:v>#N/A</c:v>
                </c:pt>
                <c:pt idx="5">
                  <c:v>1.1299999999999999</c:v>
                </c:pt>
                <c:pt idx="6">
                  <c:v>#N/A</c:v>
                </c:pt>
                <c:pt idx="7">
                  <c:v>2.19</c:v>
                </c:pt>
                <c:pt idx="8">
                  <c:v>#N/A</c:v>
                </c:pt>
                <c:pt idx="9">
                  <c:v>2.94</c:v>
                </c:pt>
              </c:numCache>
            </c:numRef>
          </c:val>
          <c:extLst>
            <c:ext xmlns:c16="http://schemas.microsoft.com/office/drawing/2014/chart" uri="{C3380CC4-5D6E-409C-BE32-E72D297353CC}">
              <c16:uniqueId val="{00000006-2A34-4913-9007-4A53CFD7ACA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4.21</c:v>
                </c:pt>
                <c:pt idx="2">
                  <c:v>#N/A</c:v>
                </c:pt>
                <c:pt idx="3">
                  <c:v>3.21</c:v>
                </c:pt>
                <c:pt idx="4">
                  <c:v>#N/A</c:v>
                </c:pt>
                <c:pt idx="5">
                  <c:v>3.15</c:v>
                </c:pt>
                <c:pt idx="6">
                  <c:v>#N/A</c:v>
                </c:pt>
                <c:pt idx="7">
                  <c:v>3.52</c:v>
                </c:pt>
                <c:pt idx="8">
                  <c:v>#N/A</c:v>
                </c:pt>
                <c:pt idx="9">
                  <c:v>3.27</c:v>
                </c:pt>
              </c:numCache>
            </c:numRef>
          </c:val>
          <c:extLst>
            <c:ext xmlns:c16="http://schemas.microsoft.com/office/drawing/2014/chart" uri="{C3380CC4-5D6E-409C-BE32-E72D297353CC}">
              <c16:uniqueId val="{00000007-2A34-4913-9007-4A53CFD7ACA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9.5500000000000007</c:v>
                </c:pt>
                <c:pt idx="2">
                  <c:v>#N/A</c:v>
                </c:pt>
                <c:pt idx="3">
                  <c:v>8.66</c:v>
                </c:pt>
                <c:pt idx="4">
                  <c:v>#N/A</c:v>
                </c:pt>
                <c:pt idx="5">
                  <c:v>8.01</c:v>
                </c:pt>
                <c:pt idx="6">
                  <c:v>#N/A</c:v>
                </c:pt>
                <c:pt idx="7">
                  <c:v>6.17</c:v>
                </c:pt>
                <c:pt idx="8">
                  <c:v>#N/A</c:v>
                </c:pt>
                <c:pt idx="9">
                  <c:v>5.6</c:v>
                </c:pt>
              </c:numCache>
            </c:numRef>
          </c:val>
          <c:extLst>
            <c:ext xmlns:c16="http://schemas.microsoft.com/office/drawing/2014/chart" uri="{C3380CC4-5D6E-409C-BE32-E72D297353CC}">
              <c16:uniqueId val="{00000008-2A34-4913-9007-4A53CFD7ACA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10.41</c:v>
                </c:pt>
                <c:pt idx="2">
                  <c:v>#N/A</c:v>
                </c:pt>
                <c:pt idx="3">
                  <c:v>8.76</c:v>
                </c:pt>
                <c:pt idx="4">
                  <c:v>#N/A</c:v>
                </c:pt>
                <c:pt idx="5">
                  <c:v>12.37</c:v>
                </c:pt>
                <c:pt idx="6">
                  <c:v>#N/A</c:v>
                </c:pt>
                <c:pt idx="7">
                  <c:v>14.04</c:v>
                </c:pt>
                <c:pt idx="8">
                  <c:v>#N/A</c:v>
                </c:pt>
                <c:pt idx="9">
                  <c:v>14.11</c:v>
                </c:pt>
              </c:numCache>
            </c:numRef>
          </c:val>
          <c:extLst>
            <c:ext xmlns:c16="http://schemas.microsoft.com/office/drawing/2014/chart" uri="{C3380CC4-5D6E-409C-BE32-E72D297353CC}">
              <c16:uniqueId val="{00000009-2A34-4913-9007-4A53CFD7ACA4}"/>
            </c:ext>
          </c:extLst>
        </c:ser>
        <c:dLbls>
          <c:showLegendKey val="0"/>
          <c:showVal val="0"/>
          <c:showCatName val="0"/>
          <c:showSerName val="0"/>
          <c:showPercent val="0"/>
          <c:showBubbleSize val="0"/>
        </c:dLbls>
        <c:gapWidth val="150"/>
        <c:overlap val="100"/>
        <c:axId val="500883416"/>
        <c:axId val="500888512"/>
      </c:barChart>
      <c:catAx>
        <c:axId val="50088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888512"/>
        <c:crosses val="autoZero"/>
        <c:auto val="1"/>
        <c:lblAlgn val="ctr"/>
        <c:lblOffset val="100"/>
        <c:tickLblSkip val="1"/>
        <c:tickMarkSkip val="1"/>
        <c:noMultiLvlLbl val="0"/>
      </c:catAx>
      <c:valAx>
        <c:axId val="50088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883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564</c:v>
                </c:pt>
                <c:pt idx="5">
                  <c:v>564</c:v>
                </c:pt>
                <c:pt idx="8">
                  <c:v>580</c:v>
                </c:pt>
                <c:pt idx="11">
                  <c:v>581</c:v>
                </c:pt>
                <c:pt idx="14">
                  <c:v>575</c:v>
                </c:pt>
              </c:numCache>
            </c:numRef>
          </c:val>
          <c:extLst>
            <c:ext xmlns:c16="http://schemas.microsoft.com/office/drawing/2014/chart" uri="{C3380CC4-5D6E-409C-BE32-E72D297353CC}">
              <c16:uniqueId val="{00000000-BD2E-4A0E-B427-A50F3322B2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2E-4A0E-B427-A50F3322B2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2E-4A0E-B427-A50F3322B2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59</c:v>
                </c:pt>
                <c:pt idx="3">
                  <c:v>54</c:v>
                </c:pt>
                <c:pt idx="6">
                  <c:v>50</c:v>
                </c:pt>
                <c:pt idx="9">
                  <c:v>40</c:v>
                </c:pt>
                <c:pt idx="12">
                  <c:v>47</c:v>
                </c:pt>
              </c:numCache>
            </c:numRef>
          </c:val>
          <c:extLst>
            <c:ext xmlns:c16="http://schemas.microsoft.com/office/drawing/2014/chart" uri="{C3380CC4-5D6E-409C-BE32-E72D297353CC}">
              <c16:uniqueId val="{00000003-BD2E-4A0E-B427-A50F3322B2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c:v>
                </c:pt>
                <c:pt idx="3">
                  <c:v>5</c:v>
                </c:pt>
                <c:pt idx="6">
                  <c:v>5</c:v>
                </c:pt>
                <c:pt idx="9">
                  <c:v>3</c:v>
                </c:pt>
                <c:pt idx="12">
                  <c:v>2</c:v>
                </c:pt>
              </c:numCache>
            </c:numRef>
          </c:val>
          <c:extLst>
            <c:ext xmlns:c16="http://schemas.microsoft.com/office/drawing/2014/chart" uri="{C3380CC4-5D6E-409C-BE32-E72D297353CC}">
              <c16:uniqueId val="{00000004-BD2E-4A0E-B427-A50F3322B2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2E-4A0E-B427-A50F3322B2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2E-4A0E-B427-A50F3322B2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870</c:v>
                </c:pt>
                <c:pt idx="3">
                  <c:v>904</c:v>
                </c:pt>
                <c:pt idx="6">
                  <c:v>877</c:v>
                </c:pt>
                <c:pt idx="9">
                  <c:v>837</c:v>
                </c:pt>
                <c:pt idx="12">
                  <c:v>877</c:v>
                </c:pt>
              </c:numCache>
            </c:numRef>
          </c:val>
          <c:extLst>
            <c:ext xmlns:c16="http://schemas.microsoft.com/office/drawing/2014/chart" uri="{C3380CC4-5D6E-409C-BE32-E72D297353CC}">
              <c16:uniqueId val="{00000007-BD2E-4A0E-B427-A50F3322B227}"/>
            </c:ext>
          </c:extLst>
        </c:ser>
        <c:dLbls>
          <c:showLegendKey val="0"/>
          <c:showVal val="0"/>
          <c:showCatName val="0"/>
          <c:showSerName val="0"/>
          <c:showPercent val="0"/>
          <c:showBubbleSize val="0"/>
        </c:dLbls>
        <c:gapWidth val="100"/>
        <c:overlap val="100"/>
        <c:axId val="500881848"/>
        <c:axId val="500889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371</c:v>
                </c:pt>
                <c:pt idx="2">
                  <c:v>#N/A</c:v>
                </c:pt>
                <c:pt idx="3">
                  <c:v>#N/A</c:v>
                </c:pt>
                <c:pt idx="4">
                  <c:v>399</c:v>
                </c:pt>
                <c:pt idx="5">
                  <c:v>#N/A</c:v>
                </c:pt>
                <c:pt idx="6">
                  <c:v>#N/A</c:v>
                </c:pt>
                <c:pt idx="7">
                  <c:v>352</c:v>
                </c:pt>
                <c:pt idx="8">
                  <c:v>#N/A</c:v>
                </c:pt>
                <c:pt idx="9">
                  <c:v>#N/A</c:v>
                </c:pt>
                <c:pt idx="10">
                  <c:v>299</c:v>
                </c:pt>
                <c:pt idx="11">
                  <c:v>#N/A</c:v>
                </c:pt>
                <c:pt idx="12">
                  <c:v>#N/A</c:v>
                </c:pt>
                <c:pt idx="13">
                  <c:v>351</c:v>
                </c:pt>
                <c:pt idx="14">
                  <c:v>#N/A</c:v>
                </c:pt>
              </c:numCache>
            </c:numRef>
          </c:val>
          <c:smooth val="0"/>
          <c:extLst>
            <c:ext xmlns:c16="http://schemas.microsoft.com/office/drawing/2014/chart" uri="{C3380CC4-5D6E-409C-BE32-E72D297353CC}">
              <c16:uniqueId val="{00000008-BD2E-4A0E-B427-A50F3322B227}"/>
            </c:ext>
          </c:extLst>
        </c:ser>
        <c:dLbls>
          <c:showLegendKey val="0"/>
          <c:showVal val="0"/>
          <c:showCatName val="0"/>
          <c:showSerName val="0"/>
          <c:showPercent val="0"/>
          <c:showBubbleSize val="0"/>
        </c:dLbls>
        <c:marker val="1"/>
        <c:smooth val="0"/>
        <c:axId val="500881848"/>
        <c:axId val="500889296"/>
      </c:lineChart>
      <c:catAx>
        <c:axId val="50088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889296"/>
        <c:crosses val="autoZero"/>
        <c:auto val="1"/>
        <c:lblAlgn val="ctr"/>
        <c:lblOffset val="100"/>
        <c:tickLblSkip val="1"/>
        <c:tickMarkSkip val="1"/>
        <c:noMultiLvlLbl val="0"/>
      </c:catAx>
      <c:valAx>
        <c:axId val="50088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881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6107</c:v>
                </c:pt>
                <c:pt idx="5">
                  <c:v>5717</c:v>
                </c:pt>
                <c:pt idx="8">
                  <c:v>6069</c:v>
                </c:pt>
                <c:pt idx="11">
                  <c:v>6033</c:v>
                </c:pt>
                <c:pt idx="14">
                  <c:v>5979</c:v>
                </c:pt>
              </c:numCache>
            </c:numRef>
          </c:val>
          <c:extLst>
            <c:ext xmlns:c16="http://schemas.microsoft.com/office/drawing/2014/chart" uri="{C3380CC4-5D6E-409C-BE32-E72D297353CC}">
              <c16:uniqueId val="{00000000-F620-4775-B9A6-B977EC434A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198</c:v>
                </c:pt>
                <c:pt idx="5">
                  <c:v>168</c:v>
                </c:pt>
                <c:pt idx="8">
                  <c:v>131</c:v>
                </c:pt>
                <c:pt idx="11">
                  <c:v>95</c:v>
                </c:pt>
                <c:pt idx="14">
                  <c:v>73</c:v>
                </c:pt>
              </c:numCache>
            </c:numRef>
          </c:val>
          <c:extLst>
            <c:ext xmlns:c16="http://schemas.microsoft.com/office/drawing/2014/chart" uri="{C3380CC4-5D6E-409C-BE32-E72D297353CC}">
              <c16:uniqueId val="{00000001-F620-4775-B9A6-B977EC434A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1655</c:v>
                </c:pt>
                <c:pt idx="5">
                  <c:v>1289</c:v>
                </c:pt>
                <c:pt idx="8">
                  <c:v>1503</c:v>
                </c:pt>
                <c:pt idx="11">
                  <c:v>2263</c:v>
                </c:pt>
                <c:pt idx="14">
                  <c:v>2246</c:v>
                </c:pt>
              </c:numCache>
            </c:numRef>
          </c:val>
          <c:extLst>
            <c:ext xmlns:c16="http://schemas.microsoft.com/office/drawing/2014/chart" uri="{C3380CC4-5D6E-409C-BE32-E72D297353CC}">
              <c16:uniqueId val="{00000002-F620-4775-B9A6-B977EC434A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20-4775-B9A6-B977EC434A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20-4775-B9A6-B977EC434A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5-F620-4775-B9A6-B977EC434A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3731</c:v>
                </c:pt>
                <c:pt idx="3">
                  <c:v>3474</c:v>
                </c:pt>
                <c:pt idx="6">
                  <c:v>3464</c:v>
                </c:pt>
                <c:pt idx="9">
                  <c:v>3360</c:v>
                </c:pt>
                <c:pt idx="12">
                  <c:v>3250</c:v>
                </c:pt>
              </c:numCache>
            </c:numRef>
          </c:val>
          <c:extLst>
            <c:ext xmlns:c16="http://schemas.microsoft.com/office/drawing/2014/chart" uri="{C3380CC4-5D6E-409C-BE32-E72D297353CC}">
              <c16:uniqueId val="{00000006-F620-4775-B9A6-B977EC434A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277</c:v>
                </c:pt>
                <c:pt idx="3">
                  <c:v>227</c:v>
                </c:pt>
                <c:pt idx="6">
                  <c:v>183</c:v>
                </c:pt>
                <c:pt idx="9">
                  <c:v>168</c:v>
                </c:pt>
                <c:pt idx="12">
                  <c:v>151</c:v>
                </c:pt>
              </c:numCache>
            </c:numRef>
          </c:val>
          <c:extLst>
            <c:ext xmlns:c16="http://schemas.microsoft.com/office/drawing/2014/chart" uri="{C3380CC4-5D6E-409C-BE32-E72D297353CC}">
              <c16:uniqueId val="{00000007-F620-4775-B9A6-B977EC434A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102</c:v>
                </c:pt>
                <c:pt idx="3">
                  <c:v>95</c:v>
                </c:pt>
                <c:pt idx="6">
                  <c:v>123</c:v>
                </c:pt>
                <c:pt idx="9">
                  <c:v>109</c:v>
                </c:pt>
                <c:pt idx="12">
                  <c:v>80</c:v>
                </c:pt>
              </c:numCache>
            </c:numRef>
          </c:val>
          <c:extLst>
            <c:ext xmlns:c16="http://schemas.microsoft.com/office/drawing/2014/chart" uri="{C3380CC4-5D6E-409C-BE32-E72D297353CC}">
              <c16:uniqueId val="{00000008-F620-4775-B9A6-B977EC434A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620-4775-B9A6-B977EC434A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8391</c:v>
                </c:pt>
                <c:pt idx="3">
                  <c:v>9275</c:v>
                </c:pt>
                <c:pt idx="6">
                  <c:v>9024</c:v>
                </c:pt>
                <c:pt idx="9">
                  <c:v>8850</c:v>
                </c:pt>
                <c:pt idx="12">
                  <c:v>8710</c:v>
                </c:pt>
              </c:numCache>
            </c:numRef>
          </c:val>
          <c:extLst>
            <c:ext xmlns:c16="http://schemas.microsoft.com/office/drawing/2014/chart" uri="{C3380CC4-5D6E-409C-BE32-E72D297353CC}">
              <c16:uniqueId val="{0000000A-F620-4775-B9A6-B977EC434ABA}"/>
            </c:ext>
          </c:extLst>
        </c:ser>
        <c:dLbls>
          <c:showLegendKey val="0"/>
          <c:showVal val="0"/>
          <c:showCatName val="0"/>
          <c:showSerName val="0"/>
          <c:showPercent val="0"/>
          <c:showBubbleSize val="0"/>
        </c:dLbls>
        <c:gapWidth val="100"/>
        <c:overlap val="100"/>
        <c:axId val="500886160"/>
        <c:axId val="500877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4543</c:v>
                </c:pt>
                <c:pt idx="2">
                  <c:v>#N/A</c:v>
                </c:pt>
                <c:pt idx="3">
                  <c:v>#N/A</c:v>
                </c:pt>
                <c:pt idx="4">
                  <c:v>5898</c:v>
                </c:pt>
                <c:pt idx="5">
                  <c:v>#N/A</c:v>
                </c:pt>
                <c:pt idx="6">
                  <c:v>#N/A</c:v>
                </c:pt>
                <c:pt idx="7">
                  <c:v>5091</c:v>
                </c:pt>
                <c:pt idx="8">
                  <c:v>#N/A</c:v>
                </c:pt>
                <c:pt idx="9">
                  <c:v>#N/A</c:v>
                </c:pt>
                <c:pt idx="10">
                  <c:v>4097</c:v>
                </c:pt>
                <c:pt idx="11">
                  <c:v>#N/A</c:v>
                </c:pt>
                <c:pt idx="12">
                  <c:v>#N/A</c:v>
                </c:pt>
                <c:pt idx="13">
                  <c:v>3893</c:v>
                </c:pt>
                <c:pt idx="14">
                  <c:v>#N/A</c:v>
                </c:pt>
              </c:numCache>
            </c:numRef>
          </c:val>
          <c:smooth val="0"/>
          <c:extLst>
            <c:ext xmlns:c16="http://schemas.microsoft.com/office/drawing/2014/chart" uri="{C3380CC4-5D6E-409C-BE32-E72D297353CC}">
              <c16:uniqueId val="{0000000B-F620-4775-B9A6-B977EC434ABA}"/>
            </c:ext>
          </c:extLst>
        </c:ser>
        <c:dLbls>
          <c:showLegendKey val="0"/>
          <c:showVal val="0"/>
          <c:showCatName val="0"/>
          <c:showSerName val="0"/>
          <c:showPercent val="0"/>
          <c:showBubbleSize val="0"/>
        </c:dLbls>
        <c:marker val="1"/>
        <c:smooth val="0"/>
        <c:axId val="500886160"/>
        <c:axId val="500877536"/>
      </c:lineChart>
      <c:catAx>
        <c:axId val="50088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0877536"/>
        <c:crosses val="autoZero"/>
        <c:auto val="1"/>
        <c:lblAlgn val="ctr"/>
        <c:lblOffset val="100"/>
        <c:tickLblSkip val="1"/>
        <c:tickMarkSkip val="1"/>
        <c:noMultiLvlLbl val="0"/>
      </c:catAx>
      <c:valAx>
        <c:axId val="50087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88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601</c:v>
                </c:pt>
                <c:pt idx="1">
                  <c:v>686</c:v>
                </c:pt>
                <c:pt idx="2">
                  <c:v>785</c:v>
                </c:pt>
              </c:numCache>
            </c:numRef>
          </c:val>
          <c:extLst>
            <c:ext xmlns:c16="http://schemas.microsoft.com/office/drawing/2014/chart" uri="{C3380CC4-5D6E-409C-BE32-E72D297353CC}">
              <c16:uniqueId val="{00000000-CBCD-4131-AFA7-107865FA34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CBCD-4131-AFA7-107865FA34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605</c:v>
                </c:pt>
                <c:pt idx="1">
                  <c:v>2865</c:v>
                </c:pt>
                <c:pt idx="2">
                  <c:v>1224</c:v>
                </c:pt>
              </c:numCache>
            </c:numRef>
          </c:val>
          <c:extLst>
            <c:ext xmlns:c16="http://schemas.microsoft.com/office/drawing/2014/chart" uri="{C3380CC4-5D6E-409C-BE32-E72D297353CC}">
              <c16:uniqueId val="{00000002-CBCD-4131-AFA7-107865FA34D3}"/>
            </c:ext>
          </c:extLst>
        </c:ser>
        <c:dLbls>
          <c:showLegendKey val="0"/>
          <c:showVal val="0"/>
          <c:showCatName val="0"/>
          <c:showSerName val="0"/>
          <c:showPercent val="0"/>
          <c:showBubbleSize val="0"/>
        </c:dLbls>
        <c:gapWidth val="120"/>
        <c:overlap val="100"/>
        <c:axId val="500888120"/>
        <c:axId val="500889688"/>
      </c:barChart>
      <c:catAx>
        <c:axId val="500888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0889688"/>
        <c:crosses val="autoZero"/>
        <c:auto val="1"/>
        <c:lblAlgn val="ctr"/>
        <c:lblOffset val="100"/>
        <c:tickLblSkip val="1"/>
        <c:tickMarkSkip val="1"/>
        <c:noMultiLvlLbl val="0"/>
      </c:catAx>
      <c:valAx>
        <c:axId val="500889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0888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{81A47A7B-06F7-4497-82D6-E5A90DA50DDB}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F60-4062-ACD1-C105BE8D8E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{C602048B-6500-4218-9731-60B73BE2EF6F}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60-4062-ACD1-C105BE8D8E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{04238AA1-7AEA-4911-B4FF-47E60D570B7D}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60-4062-ACD1-C105BE8D8E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{1D56FE97-4242-427D-8DF0-4F04EAF837ED}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60-4062-ACD1-C105BE8D8E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{9FEAA4E4-C434-485A-8A93-D70B07142605}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60-4062-ACD1-C105BE8D8EA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{EC597674-66CC-4485-B95E-CEB53004A90E}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F60-4062-ACD1-C105BE8D8EA7}"/>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{15C11D5F-F77A-433B-9BA2-18F518023554}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F60-4062-ACD1-C105BE8D8EA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{2162C608-A16B-49EB-8295-E780C65249FE}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F60-4062-ACD1-C105BE8D8EA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{932A1D0B-DABE-4A03-B70B-02AF2C2DA0FD}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F60-4062-ACD1-C105BE8D8E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43.8</c:v>
                </c:pt>
              </c:numCache>
            </c:numRef>
          </c:xVal>
          <c:yVal>
            <c:numRef>
              <c:f>公会計指標分析・財政指標組合せ分析表!$BP$51:$DC$51</c:f>
              <c:numCache>
                <c:formatCode>#,##0.0;"▲ "#,##0.0</c:formatCode>
                <c:ptCount val="40"/>
                <c:pt idx="16">
                  <c:v>110.6</c:v>
                </c:pt>
              </c:numCache>
            </c:numRef>
          </c:yVal>
          <c:smooth val="0"/>
          <c:extLst>
            <c:ext xmlns:c16="http://schemas.microsoft.com/office/drawing/2014/chart" uri="{C3380CC4-5D6E-409C-BE32-E72D297353CC}">
              <c16:uniqueId val="{00000009-DF60-4062-ACD1-C105BE8D8E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{2230DE34-0CD2-4A0A-8C7B-AF4DCA3BE962}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F60-4062-ACD1-C105BE8D8E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{6864F69A-D4BF-4E9C-8030-DAB9B6F26EBD}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60-4062-ACD1-C105BE8D8E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{F1BF9E5E-DC99-4C71-A106-36C369B2BF10}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60-4062-ACD1-C105BE8D8E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{768A8120-395C-4C8C-8729-A66D29A3FFB1}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60-4062-ACD1-C105BE8D8E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{9554C1BD-BE98-4540-B05B-F74119624904}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60-4062-ACD1-C105BE8D8EA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{3852FF97-646D-4B4A-8D83-CB038376FC01}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F60-4062-ACD1-C105BE8D8EA7}"/>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{9856E040-2671-42D3-A168-F79A956212C9}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F60-4062-ACD1-C105BE8D8EA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{1E4989D6-4013-4B9B-9C0C-F68918CAF1CD}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F60-4062-ACD1-C105BE8D8EA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{C51E549D-CF53-4E5A-B160-DD17AE3A6F65}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F60-4062-ACD1-C105BE8D8E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numCache>
            </c:numRef>
          </c:xVal>
          <c:yVal>
            <c:numRef>
              <c:f>公会計指標分析・財政指標組合せ分析表!$BP$55:$DC$55</c:f>
              <c:numCache>
                <c:formatCode>#,##0.0;"▲ "#,##0.0</c:formatCode>
                <c:ptCount val="40"/>
                <c:pt idx="16">
                  <c:v>58.5</c:v>
                </c:pt>
              </c:numCache>
            </c:numRef>
          </c:yVal>
          <c:smooth val="0"/>
          <c:extLst>
            <c:ext xmlns:c16="http://schemas.microsoft.com/office/drawing/2014/chart" uri="{C3380CC4-5D6E-409C-BE32-E72D297353CC}">
              <c16:uniqueId val="{00000013-DF60-4062-ACD1-C105BE8D8EA7}"/>
            </c:ext>
          </c:extLst>
        </c:ser>
        <c:dLbls>
          <c:showLegendKey val="0"/>
          <c:showVal val="1"/>
          <c:showCatName val="0"/>
          <c:showSerName val="0"/>
          <c:showPercent val="0"/>
          <c:showBubbleSize val="0"/>
        </c:dLbls>
        <c:axId val="413322168"/>
        <c:axId val="413322560"/>
      </c:scatterChart>
      <c:valAx>
        <c:axId val="413322168"/>
        <c:scaling>
          <c:orientation val="minMax"/>
          <c:max val="53.7"/>
          <c:min val="4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322560"/>
        <c:crosses val="autoZero"/>
        <c:crossBetween val="midCat"/>
      </c:valAx>
      <c:valAx>
        <c:axId val="413322560"/>
        <c:scaling>
          <c:orientation val="minMax"/>
          <c:max val="120"/>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322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{FC214BA0-058A-4598-8231-59658DC04F8B}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B0A-4716-9B7C-E0D61A702F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{C7EA8FDC-611D-4530-99F2-B82A64DF5EE8}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0A-4716-9B7C-E0D61A702F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{7FF9DCF8-75CB-43D9-9991-0ED031CF13DF}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0A-4716-9B7C-E0D61A702F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{F866A183-2C86-4171-AFD6-BFBA5B119FC6}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0A-4716-9B7C-E0D61A702F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{31528F3E-2E0B-4DD1-80C7-CD0CB177D028}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0A-4716-9B7C-E0D61A702FA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{2101457C-07C9-4EB4-88CC-E5FFD520406A}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B0A-4716-9B7C-E0D61A702FA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{79564280-8C61-431E-8FB9-DF6C334A8ADB}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B0A-4716-9B7C-E0D61A702FA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{D517925F-9B87-4C3B-941A-745CC2816336}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B0A-4716-9B7C-E0D61A702FA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{248C32F8-4459-4840-B7B9-094C0B2F1B66}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B0A-4716-9B7C-E0D61A702F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8.6999999999999993</c:v>
                </c:pt>
                <c:pt idx="16">
                  <c:v>8.1999999999999993</c:v>
                </c:pt>
                <c:pt idx="24">
                  <c:v>7.7</c:v>
                </c:pt>
                <c:pt idx="32">
                  <c:v>7.3</c:v>
                </c:pt>
              </c:numCache>
            </c:numRef>
          </c:xVal>
          <c:yVal>
            <c:numRef>
              <c:f>公会計指標分析・財政指標組合せ分析表!$BP$73:$DC$73</c:f>
              <c:numCache>
                <c:formatCode>#,##0.0;"▲ "#,##0.0</c:formatCode>
                <c:ptCount val="40"/>
                <c:pt idx="0">
                  <c:v>101.6</c:v>
                </c:pt>
                <c:pt idx="8">
                  <c:v>132.69999999999999</c:v>
                </c:pt>
                <c:pt idx="16">
                  <c:v>110.6</c:v>
                </c:pt>
                <c:pt idx="24">
                  <c:v>91.1</c:v>
                </c:pt>
                <c:pt idx="32">
                  <c:v>86.9</c:v>
                </c:pt>
              </c:numCache>
            </c:numRef>
          </c:yVal>
          <c:smooth val="0"/>
          <c:extLst>
            <c:ext xmlns:c16="http://schemas.microsoft.com/office/drawing/2014/chart" uri="{C3380CC4-5D6E-409C-BE32-E72D297353CC}">
              <c16:uniqueId val="{00000009-CB0A-4716-9B7C-E0D61A702F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{1FBF6302-E9E7-48E1-96E3-377BDD194C23}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B0A-4716-9B7C-E0D61A702F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{71A1034D-E19F-4946-B4C0-3BE8C10673B8}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0A-4716-9B7C-E0D61A702F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{A062E7E3-FB36-4267-A8CB-2F04FE01C905}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0A-4716-9B7C-E0D61A702F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{CB25BDD2-0190-4E8C-AEB8-17797351440A}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0A-4716-9B7C-E0D61A702F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{3A2FB458-2838-44F3-84D9-93D29648ED12}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0A-4716-9B7C-E0D61A702FA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{6E7EB14B-E05B-4827-B2AD-1FA38D736635}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B0A-4716-9B7C-E0D61A702FA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{4F65CD25-BF6F-434F-B07C-501FEFE3C9B9}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B0A-4716-9B7C-E0D61A702FA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{9EFAF69B-4DFE-4F84-89E3-20E104239A2B}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B0A-4716-9B7C-E0D61A702FA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{B14EBFC0-FB51-4536-A894-7B9CDB58EBAF}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B0A-4716-9B7C-E0D61A702F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CB0A-4716-9B7C-E0D61A702FAA}"/>
            </c:ext>
          </c:extLst>
        </c:ser>
        <c:dLbls>
          <c:showLegendKey val="0"/>
          <c:showVal val="1"/>
          <c:showCatName val="0"/>
          <c:showSerName val="0"/>
          <c:showPercent val="0"/>
          <c:showBubbleSize val="0"/>
        </c:dLbls>
        <c:axId val="413323344"/>
        <c:axId val="413323736"/>
      </c:scatterChart>
      <c:valAx>
        <c:axId val="413323344"/>
        <c:scaling>
          <c:orientation val="minMax"/>
          <c:max val="12.4"/>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323736"/>
        <c:crosses val="autoZero"/>
        <c:crossBetween val="midCat"/>
      </c:valAx>
      <c:valAx>
        <c:axId val="413323736"/>
        <c:scaling>
          <c:orientation val="minMax"/>
          <c:max val="146"/>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323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年度の元利償還金については、</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火葬場改修事業、老人デイサービスセンター建設工事</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などの大規模事業の既発行債の償還が終了</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ものの、</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25</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26</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年度に起債した</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文化会館建設</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事業などの据置期間が終了し、本格的に元利償還が開始となっ</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たこと</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から、実質公債費比率の分子が</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となった。今後においても、地方債を財源として事業実施する場合は、事業の必要性や優先度を十分精査のうえ、地方債発行の抑制に努める。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年度の将来負担比率のうち、一般会計等に係る地方債の現在高については、地方債の新規発行を抑制したこともあり減少となった。また、充当可能財源等のうち財政調整基金をはじめとする充当可能基金</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については、微減となったものの、ふるさと応援基金額の影響により</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、将来負担比率の分子は減少となった。今後についても、財政調整基金残高の確保できるよう、引き続き事業の優先度を調査し、地方債の新規発行の抑制に努める。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千葉県勝浦市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おいては各事業へ充当すべく２１億円取り崩した（返礼経費１７億円・事業充当４億円）、一方で、財政調整基金においては繰入財源をふるさと応援基金へ振り替えたことにより０．９億円積み立てた。基金全体としては１５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・財政調整基金の取り崩しを抑え、基金残高の確保に努める。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・ふるさと応援基金においては、返礼率見直しに伴い、今後の寄附金は減少となる見込みであり、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年度のような大幅な増加は見込めないことから、限りある財源を有効活用していく。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財源として寄附者の勝浦市に対する思いを実現化することにより、多様な人々の参加による活力あるふるさとづくりに資することを目的とする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・小高御代福祉基金：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母子及び父子家庭に対する児童の入学祝金及び就職祝金の支給並びに心身障害者児に対する福祉手当の支給並びに高齢者の福祉に資する事業に充てるため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勝浦市の地方創生事業の推進と着実な遂行を図るため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・ふるさと応援基金：寄附者の意向に基づく事業への財源として２１億円を充当したことによる減少（返礼経費：１７億円、事業充当４億円）。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年度のふるさと納税分として新たに５億円を積み立てた。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・小高御代福祉基金：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年度内に新たに寄附があり、０．３億円を積み立てた。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返礼率見直しに伴い、今後の寄附金は減少となる見込みであり、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年度のような大幅な増加は見込めないことから、限りある財源を有効活用していく。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・小高御代福祉基金：基金の使途に沿った事業充当に努める。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・財政調整基金繰入金をふるさと応援基金繰入金へ財源を振り替えたことによる基金残高の増加。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・財政調整基金の残高は、災害等への備えのため、５億円程度を目途に積み立てることとしている。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・減債基金については、３ヵ年での変化なし。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・毎年度の計画的な積立や取り崩しは想定していないため、今後においても大きな変動はないと考える。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18,007
17,847
93.96
10,654,730
10,367,349
282,581
5,038,574
8,708,277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有形固定資産減価償却率については、</a:t>
          </a:r>
          <a:r>
            <a:rPr kumimoji="1" lang="en-US" altLang="ja-JP" sz="1050">
              <a:solidFill>
                <a:schemeClr val="dk1"/>
              </a:solidFill>
              <a:effectLst/>
              <a:latin typeface="+mn-lt"/>
              <a:ea typeface="+mn-ea"/>
              <a:cs typeface="+mn-cs"/>
            </a:rPr>
            <a:t>H28</a:t>
          </a:r>
          <a:r>
            <a:rPr kumimoji="1" lang="ja-JP" altLang="en-US" sz="1050">
              <a:solidFill>
                <a:schemeClr val="dk1"/>
              </a:solidFill>
              <a:effectLst/>
              <a:latin typeface="+mn-lt"/>
              <a:ea typeface="+mn-ea"/>
              <a:cs typeface="+mn-cs"/>
            </a:rPr>
            <a:t>及び</a:t>
          </a:r>
          <a:r>
            <a:rPr kumimoji="1" lang="en-US" altLang="ja-JP" sz="1050">
              <a:solidFill>
                <a:schemeClr val="dk1"/>
              </a:solidFill>
              <a:effectLst/>
              <a:latin typeface="+mn-lt"/>
              <a:ea typeface="+mn-ea"/>
              <a:cs typeface="+mn-cs"/>
            </a:rPr>
            <a:t>H29</a:t>
          </a:r>
          <a:r>
            <a:rPr kumimoji="1" lang="ja-JP" altLang="en-US" sz="1050">
              <a:solidFill>
                <a:schemeClr val="dk1"/>
              </a:solidFill>
              <a:effectLst/>
              <a:latin typeface="+mn-lt"/>
              <a:ea typeface="+mn-ea"/>
              <a:cs typeface="+mn-cs"/>
            </a:rPr>
            <a:t>の数値が出ていないものの、</a:t>
          </a:r>
          <a:r>
            <a:rPr kumimoji="1" lang="ja-JP" altLang="ja-JP" sz="1050">
              <a:solidFill>
                <a:schemeClr val="dk1"/>
              </a:solidFill>
              <a:effectLst/>
              <a:latin typeface="+mn-lt"/>
              <a:ea typeface="+mn-ea"/>
              <a:cs typeface="+mn-cs"/>
            </a:rPr>
            <a:t>今後においても、認定子ども園の新規建設などの影響により、急激な減価償却率上昇は見込まれないことから、同様な水準を推移すると考えられる。市内の老朽化した各施設の集約化・複合化を検討し、今後の将来を見据え、適正な維持管理を行っていく。</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32</xdr:row>
      <xdr:rowOff>160972</xdr:rowOff>
    </xdr:from>
    <xdr:to>
      <xdr:col>15</xdr:col>
      <xdr:colOff>187325</xdr:colOff>
      <xdr:row>33</xdr:row>
      <xdr:rowOff>91122</xdr:rowOff>
    </xdr:to>
    <xdr:sp macro="" textlink="">
      <xdr:nvSpPr>
        <xdr:cNvPr id="82" name="楕円 81"/>
        <xdr:cNvSpPr/>
      </xdr:nvSpPr>
      <xdr:spPr>
        <a:xfrm>
          <a:off x="3238500" y="64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59231</xdr:rowOff>
    </xdr:from>
    <xdr:ext cx="405111" cy="259045"/>
    <xdr:sp macro="" textlink="">
      <xdr:nvSpPr>
        <xdr:cNvPr id="83"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4"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82249</xdr:rowOff>
    </xdr:from>
    <xdr:ext cx="405111" cy="259045"/>
    <xdr:sp macro="" textlink="">
      <xdr:nvSpPr>
        <xdr:cNvPr id="85" name="n_2mainValue有形固定資産減価償却率"/>
        <xdr:cNvSpPr txBox="1"/>
      </xdr:nvSpPr>
      <xdr:spPr>
        <a:xfrm>
          <a:off x="3086744" y="651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債務償還可能年数</a:t>
          </a:r>
          <a:r>
            <a:rPr kumimoji="1" lang="ja-JP" altLang="ja-JP" sz="900">
              <a:solidFill>
                <a:schemeClr val="dk1"/>
              </a:solidFill>
              <a:effectLst/>
              <a:latin typeface="+mn-lt"/>
              <a:ea typeface="+mn-ea"/>
              <a:cs typeface="+mn-cs"/>
            </a:rPr>
            <a:t>については、類似団体の平均比較において</a:t>
          </a:r>
          <a:r>
            <a:rPr kumimoji="1" lang="en-US" altLang="ja-JP" sz="900">
              <a:solidFill>
                <a:schemeClr val="dk1"/>
              </a:solidFill>
              <a:effectLst/>
              <a:latin typeface="+mn-lt"/>
              <a:ea typeface="+mn-ea"/>
              <a:cs typeface="+mn-cs"/>
            </a:rPr>
            <a:t>1.1</a:t>
          </a:r>
          <a:r>
            <a:rPr kumimoji="1" lang="ja-JP" altLang="en-US" sz="900">
              <a:solidFill>
                <a:schemeClr val="dk1"/>
              </a:solidFill>
              <a:effectLst/>
              <a:latin typeface="+mn-lt"/>
              <a:ea typeface="+mn-ea"/>
              <a:cs typeface="+mn-cs"/>
            </a:rPr>
            <a:t>年上</a:t>
          </a:r>
          <a:r>
            <a:rPr kumimoji="1" lang="ja-JP" altLang="ja-JP" sz="900">
              <a:solidFill>
                <a:schemeClr val="dk1"/>
              </a:solidFill>
              <a:effectLst/>
              <a:latin typeface="+mn-lt"/>
              <a:ea typeface="+mn-ea"/>
              <a:cs typeface="+mn-cs"/>
            </a:rPr>
            <a:t>回っている。</a:t>
          </a:r>
          <a:r>
            <a:rPr kumimoji="1" lang="ja-JP" altLang="en-US" sz="900">
              <a:latin typeface="+mn-ea"/>
              <a:ea typeface="+mn-ea"/>
            </a:rPr>
            <a:t>平成</a:t>
          </a:r>
          <a:r>
            <a:rPr kumimoji="1" lang="en-US" altLang="ja-JP" sz="900">
              <a:latin typeface="+mn-ea"/>
              <a:ea typeface="+mn-ea"/>
            </a:rPr>
            <a:t>22</a:t>
          </a:r>
          <a:r>
            <a:rPr kumimoji="1" lang="ja-JP" altLang="en-US" sz="900">
              <a:latin typeface="+mn-ea"/>
              <a:ea typeface="+mn-ea"/>
            </a:rPr>
            <a:t>年から平成</a:t>
          </a:r>
          <a:r>
            <a:rPr kumimoji="1" lang="en-US" altLang="ja-JP" sz="900">
              <a:latin typeface="+mn-ea"/>
              <a:ea typeface="+mn-ea"/>
            </a:rPr>
            <a:t>26</a:t>
          </a:r>
          <a:r>
            <a:rPr kumimoji="1" lang="ja-JP" altLang="en-US" sz="900">
              <a:latin typeface="+mn-ea"/>
              <a:ea typeface="+mn-ea"/>
            </a:rPr>
            <a:t>年度にかけて実施された芸術文化交流センター建設や現在建設中である、認定こども園建設事業に係る新規発行の起債の影響により、今後さらに将来負担額は上昇すると見込まれる。また、類似団体と比較し職員数が多く、人件費においても高い水準にあることから、債務償還可能年数も類似団体と比較すると長くなっている。今後は、人件費の削減に努め、数値の減少につなげていく。</a:t>
          </a:r>
          <a:endParaRPr kumimoji="1" lang="en-US" altLang="ja-JP" sz="900">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46113</xdr:rowOff>
    </xdr:from>
    <xdr:to>
      <xdr:col>76</xdr:col>
      <xdr:colOff>73025</xdr:colOff>
      <xdr:row>30</xdr:row>
      <xdr:rowOff>147713</xdr:rowOff>
    </xdr:to>
    <xdr:sp macro="" textlink="">
      <xdr:nvSpPr>
        <xdr:cNvPr id="128" name="楕円 127"/>
        <xdr:cNvSpPr/>
      </xdr:nvSpPr>
      <xdr:spPr>
        <a:xfrm>
          <a:off x="14744700" y="59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68990</xdr:rowOff>
    </xdr:from>
    <xdr:ext cx="340478" cy="259045"/>
    <xdr:sp macro="" textlink="">
      <xdr:nvSpPr>
        <xdr:cNvPr id="129" name="債務償還可能年数該当値テキスト"/>
        <xdr:cNvSpPr txBox="1"/>
      </xdr:nvSpPr>
      <xdr:spPr>
        <a:xfrm>
          <a:off x="14846300" y="58125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18,007
17,847
93.96
10,654,730
10,367,349
282,581
5,038,574
8,708,277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44450</xdr:rowOff>
    </xdr:from>
    <xdr:to>
      <xdr:col>15</xdr:col>
      <xdr:colOff>101600</xdr:colOff>
      <xdr:row>35</xdr:row>
      <xdr:rowOff>146050</xdr:rowOff>
    </xdr:to>
    <xdr:sp macro="" textlink="">
      <xdr:nvSpPr>
        <xdr:cNvPr id="70" name="楕円 69"/>
        <xdr:cNvSpPr/>
      </xdr:nvSpPr>
      <xdr:spPr>
        <a:xfrm>
          <a:off x="2857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46372</xdr:rowOff>
    </xdr:from>
    <xdr:ext cx="405111" cy="259045"/>
    <xdr:sp macro="" textlink="">
      <xdr:nvSpPr>
        <xdr:cNvPr id="71"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2"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162577</xdr:rowOff>
    </xdr:from>
    <xdr:ext cx="405111" cy="259045"/>
    <xdr:sp macro="" textlink="">
      <xdr:nvSpPr>
        <xdr:cNvPr id="73" name="n_2mainValue【道路】&#10;有形固定資産減価償却率"/>
        <xdr:cNvSpPr txBox="1"/>
      </xdr:nvSpPr>
      <xdr:spPr>
        <a:xfrm>
          <a:off x="2705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40814</xdr:rowOff>
    </xdr:from>
    <xdr:to>
      <xdr:col>46</xdr:col>
      <xdr:colOff>38100</xdr:colOff>
      <xdr:row>34</xdr:row>
      <xdr:rowOff>142414</xdr:rowOff>
    </xdr:to>
    <xdr:sp macro="" textlink="">
      <xdr:nvSpPr>
        <xdr:cNvPr id="114" name="楕円 113"/>
        <xdr:cNvSpPr/>
      </xdr:nvSpPr>
      <xdr:spPr>
        <a:xfrm>
          <a:off x="8699500" y="58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58749</xdr:rowOff>
    </xdr:from>
    <xdr:ext cx="534377" cy="259045"/>
    <xdr:sp macro="" textlink="">
      <xdr:nvSpPr>
        <xdr:cNvPr id="115"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16"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158941</xdr:rowOff>
    </xdr:from>
    <xdr:ext cx="534377" cy="259045"/>
    <xdr:sp macro="" textlink="">
      <xdr:nvSpPr>
        <xdr:cNvPr id="117" name="n_2mainValue【道路】&#10;一人当たり延長"/>
        <xdr:cNvSpPr txBox="1"/>
      </xdr:nvSpPr>
      <xdr:spPr>
        <a:xfrm>
          <a:off x="8483111" y="564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635</xdr:rowOff>
    </xdr:from>
    <xdr:to>
      <xdr:col>15</xdr:col>
      <xdr:colOff>101600</xdr:colOff>
      <xdr:row>57</xdr:row>
      <xdr:rowOff>102235</xdr:rowOff>
    </xdr:to>
    <xdr:sp macro="" textlink="">
      <xdr:nvSpPr>
        <xdr:cNvPr id="155" name="楕円 154"/>
        <xdr:cNvSpPr/>
      </xdr:nvSpPr>
      <xdr:spPr>
        <a:xfrm>
          <a:off x="2857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103522</xdr:rowOff>
    </xdr:from>
    <xdr:ext cx="405111" cy="259045"/>
    <xdr:sp macro="" textlink="">
      <xdr:nvSpPr>
        <xdr:cNvPr id="156"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57"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118762</xdr:rowOff>
    </xdr:from>
    <xdr:ext cx="405111" cy="259045"/>
    <xdr:sp macro="" textlink="">
      <xdr:nvSpPr>
        <xdr:cNvPr id="158" name="n_2mainValue【橋りょう・トンネル】&#10;有形固定資産減価償却率"/>
        <xdr:cNvSpPr txBox="1"/>
      </xdr:nvSpPr>
      <xdr:spPr>
        <a:xfrm>
          <a:off x="27057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74092</xdr:rowOff>
    </xdr:from>
    <xdr:to>
      <xdr:col>46</xdr:col>
      <xdr:colOff>38100</xdr:colOff>
      <xdr:row>61</xdr:row>
      <xdr:rowOff>4242</xdr:rowOff>
    </xdr:to>
    <xdr:sp macro="" textlink="">
      <xdr:nvSpPr>
        <xdr:cNvPr id="194" name="楕円 193"/>
        <xdr:cNvSpPr/>
      </xdr:nvSpPr>
      <xdr:spPr>
        <a:xfrm>
          <a:off x="8699500" y="103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93994</xdr:rowOff>
    </xdr:from>
    <xdr:ext cx="599010" cy="259045"/>
    <xdr:sp macro="" textlink="">
      <xdr:nvSpPr>
        <xdr:cNvPr id="195"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196"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20769</xdr:rowOff>
    </xdr:from>
    <xdr:ext cx="599010" cy="259045"/>
    <xdr:sp macro="" textlink="">
      <xdr:nvSpPr>
        <xdr:cNvPr id="197" name="n_2mainValue【橋りょう・トンネル】&#10;一人当たり有形固定資産（償却資産）額"/>
        <xdr:cNvSpPr txBox="1"/>
      </xdr:nvSpPr>
      <xdr:spPr>
        <a:xfrm>
          <a:off x="8450795" y="10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101600</xdr:rowOff>
    </xdr:from>
    <xdr:to>
      <xdr:col>15</xdr:col>
      <xdr:colOff>101600</xdr:colOff>
      <xdr:row>80</xdr:row>
      <xdr:rowOff>31750</xdr:rowOff>
    </xdr:to>
    <xdr:sp macro="" textlink="">
      <xdr:nvSpPr>
        <xdr:cNvPr id="236" name="楕円 235"/>
        <xdr:cNvSpPr/>
      </xdr:nvSpPr>
      <xdr:spPr>
        <a:xfrm>
          <a:off x="2857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237"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38"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48277</xdr:rowOff>
    </xdr:from>
    <xdr:ext cx="405111" cy="259045"/>
    <xdr:sp macro="" textlink="">
      <xdr:nvSpPr>
        <xdr:cNvPr id="239" name="n_2mainValue【公営住宅】&#10;有形固定資産減価償却率"/>
        <xdr:cNvSpPr txBox="1"/>
      </xdr:nvSpPr>
      <xdr:spPr>
        <a:xfrm>
          <a:off x="2705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31877</xdr:rowOff>
    </xdr:from>
    <xdr:to>
      <xdr:col>46</xdr:col>
      <xdr:colOff>38100</xdr:colOff>
      <xdr:row>86</xdr:row>
      <xdr:rowOff>133477</xdr:rowOff>
    </xdr:to>
    <xdr:sp macro="" textlink="">
      <xdr:nvSpPr>
        <xdr:cNvPr id="277" name="楕円 276"/>
        <xdr:cNvSpPr/>
      </xdr:nvSpPr>
      <xdr:spPr>
        <a:xfrm>
          <a:off x="8699500" y="147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74185</xdr:rowOff>
    </xdr:from>
    <xdr:ext cx="469744" cy="259045"/>
    <xdr:sp macro="" textlink="">
      <xdr:nvSpPr>
        <xdr:cNvPr id="278"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124604</xdr:rowOff>
    </xdr:from>
    <xdr:ext cx="469744" cy="259045"/>
    <xdr:sp macro="" textlink="">
      <xdr:nvSpPr>
        <xdr:cNvPr id="280" name="n_2mainValue【公営住宅】&#10;一人当たり面積"/>
        <xdr:cNvSpPr txBox="1"/>
      </xdr:nvSpPr>
      <xdr:spPr>
        <a:xfrm>
          <a:off x="8515427" y="1486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06" name="直線コネクタ 305"/>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07"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08" name="直線コネクタ 307"/>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09"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10" name="直線コネクタ 309"/>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11"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12" name="フローチャート: 判断 311"/>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13" name="フローチャート: 判断 312"/>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14" name="フローチャート: 判断 313"/>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149498</xdr:rowOff>
    </xdr:from>
    <xdr:to>
      <xdr:col>15</xdr:col>
      <xdr:colOff>101600</xdr:colOff>
      <xdr:row>104</xdr:row>
      <xdr:rowOff>79648</xdr:rowOff>
    </xdr:to>
    <xdr:sp macro="" textlink="">
      <xdr:nvSpPr>
        <xdr:cNvPr id="320" name="楕円 319"/>
        <xdr:cNvSpPr/>
      </xdr:nvSpPr>
      <xdr:spPr>
        <a:xfrm>
          <a:off x="2857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92908</xdr:rowOff>
    </xdr:from>
    <xdr:ext cx="405111" cy="259045"/>
    <xdr:sp macro="" textlink="">
      <xdr:nvSpPr>
        <xdr:cNvPr id="321"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80571</xdr:rowOff>
    </xdr:from>
    <xdr:ext cx="405111" cy="259045"/>
    <xdr:sp macro="" textlink="">
      <xdr:nvSpPr>
        <xdr:cNvPr id="322" name="n_2aveValue【港湾・漁港】&#10;有形固定資産減価償却率"/>
        <xdr:cNvSpPr txBox="1"/>
      </xdr:nvSpPr>
      <xdr:spPr>
        <a:xfrm>
          <a:off x="2705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96175</xdr:rowOff>
    </xdr:from>
    <xdr:ext cx="405111" cy="259045"/>
    <xdr:sp macro="" textlink="">
      <xdr:nvSpPr>
        <xdr:cNvPr id="323" name="n_2mainValue【港湾・漁港】&#10;有形固定資産減価償却率"/>
        <xdr:cNvSpPr txBox="1"/>
      </xdr:nvSpPr>
      <xdr:spPr>
        <a:xfrm>
          <a:off x="2705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4" name="直線コネクタ 33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35" name="テキスト ボックス 334"/>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37" name="テキスト ボックス 33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38" name="直線コネクタ 33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39" name="テキスト ボックス 338"/>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1" name="テキスト ボックス 34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43" name="直線コネクタ 342"/>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44"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45" name="直線コネクタ 344"/>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46"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47" name="直線コネクタ 346"/>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48"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49" name="フローチャート: 判断 348"/>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50" name="フローチャート: 判断 349"/>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51" name="フローチャート: 判断 350"/>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49606</xdr:rowOff>
    </xdr:from>
    <xdr:to>
      <xdr:col>46</xdr:col>
      <xdr:colOff>38100</xdr:colOff>
      <xdr:row>106</xdr:row>
      <xdr:rowOff>151206</xdr:rowOff>
    </xdr:to>
    <xdr:sp macro="" textlink="">
      <xdr:nvSpPr>
        <xdr:cNvPr id="357" name="楕円 356"/>
        <xdr:cNvSpPr/>
      </xdr:nvSpPr>
      <xdr:spPr>
        <a:xfrm>
          <a:off x="8699500" y="182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19412</xdr:rowOff>
    </xdr:from>
    <xdr:ext cx="599010" cy="259045"/>
    <xdr:sp macro="" textlink="">
      <xdr:nvSpPr>
        <xdr:cNvPr id="358"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42062</xdr:rowOff>
    </xdr:from>
    <xdr:ext cx="599010" cy="259045"/>
    <xdr:sp macro="" textlink="">
      <xdr:nvSpPr>
        <xdr:cNvPr id="359" name="n_2aveValue【港湾・漁港】&#10;一人当たり有形固定資産（償却資産）額"/>
        <xdr:cNvSpPr txBox="1"/>
      </xdr:nvSpPr>
      <xdr:spPr>
        <a:xfrm>
          <a:off x="8450795" y="1838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167733</xdr:rowOff>
    </xdr:from>
    <xdr:ext cx="599010" cy="259045"/>
    <xdr:sp macro="" textlink="">
      <xdr:nvSpPr>
        <xdr:cNvPr id="360" name="n_2mainValue【港湾・漁港】&#10;一人当たり有形固定資産（償却資産）額"/>
        <xdr:cNvSpPr txBox="1"/>
      </xdr:nvSpPr>
      <xdr:spPr>
        <a:xfrm>
          <a:off x="8450795" y="1799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85" name="直線コネクタ 384"/>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86"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87" name="直線コネクタ 386"/>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90"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91" name="フローチャート: 判断 390"/>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2" name="フローチャート: 判断 391"/>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93" name="フローチャート: 判断 392"/>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168275</xdr:rowOff>
    </xdr:from>
    <xdr:to>
      <xdr:col>76</xdr:col>
      <xdr:colOff>165100</xdr:colOff>
      <xdr:row>34</xdr:row>
      <xdr:rowOff>98425</xdr:rowOff>
    </xdr:to>
    <xdr:sp macro="" textlink="">
      <xdr:nvSpPr>
        <xdr:cNvPr id="399" name="楕円 398"/>
        <xdr:cNvSpPr/>
      </xdr:nvSpPr>
      <xdr:spPr>
        <a:xfrm>
          <a:off x="14541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31132</xdr:rowOff>
    </xdr:from>
    <xdr:ext cx="405111" cy="259045"/>
    <xdr:sp macro="" textlink="">
      <xdr:nvSpPr>
        <xdr:cNvPr id="400"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01"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114952</xdr:rowOff>
    </xdr:from>
    <xdr:ext cx="405111" cy="259045"/>
    <xdr:sp macro="" textlink="">
      <xdr:nvSpPr>
        <xdr:cNvPr id="402" name="n_2mainValue【認定こども園・幼稚園・保育所】&#10;有形固定資産減価償却率"/>
        <xdr:cNvSpPr txBox="1"/>
      </xdr:nvSpPr>
      <xdr:spPr>
        <a:xfrm>
          <a:off x="14389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3" name="直線コネクタ 4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4" name="テキスト ボックス 4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5" name="直線コネクタ 4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6" name="テキスト ボックス 4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7" name="直線コネクタ 4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8" name="テキスト ボックス 4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9" name="直線コネクタ 4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0" name="テキスト ボックス 4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24" name="直線コネクタ 423"/>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25"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26" name="直線コネクタ 425"/>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27"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28" name="直線コネクタ 427"/>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29"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30" name="フローチャート: 判断 429"/>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31" name="フローチャート: 判断 43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32" name="フローチャート: 判断 431"/>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91694</xdr:rowOff>
    </xdr:from>
    <xdr:to>
      <xdr:col>107</xdr:col>
      <xdr:colOff>101600</xdr:colOff>
      <xdr:row>39</xdr:row>
      <xdr:rowOff>21844</xdr:rowOff>
    </xdr:to>
    <xdr:sp macro="" textlink="">
      <xdr:nvSpPr>
        <xdr:cNvPr id="438" name="楕円 437"/>
        <xdr:cNvSpPr/>
      </xdr:nvSpPr>
      <xdr:spPr>
        <a:xfrm>
          <a:off x="20383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43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40"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38371</xdr:rowOff>
    </xdr:from>
    <xdr:ext cx="469744" cy="259045"/>
    <xdr:sp macro="" textlink="">
      <xdr:nvSpPr>
        <xdr:cNvPr id="441" name="n_2mainValue【認定こども園・幼稚園・保育所】&#10;一人当たり面積"/>
        <xdr:cNvSpPr txBox="1"/>
      </xdr:nvSpPr>
      <xdr:spPr>
        <a:xfrm>
          <a:off x="20199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2" name="テキスト ボックス 4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66" name="直線コネクタ 46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6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68" name="直線コネクタ 46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6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70" name="直線コネクタ 46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7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72" name="フローチャート: 判断 47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73" name="フローチャート: 判断 47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74" name="フローチャート: 判断 47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82550</xdr:rowOff>
    </xdr:from>
    <xdr:to>
      <xdr:col>76</xdr:col>
      <xdr:colOff>165100</xdr:colOff>
      <xdr:row>60</xdr:row>
      <xdr:rowOff>12700</xdr:rowOff>
    </xdr:to>
    <xdr:sp macro="" textlink="">
      <xdr:nvSpPr>
        <xdr:cNvPr id="480" name="楕円 479"/>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76852</xdr:rowOff>
    </xdr:from>
    <xdr:ext cx="405111" cy="259045"/>
    <xdr:sp macro="" textlink="">
      <xdr:nvSpPr>
        <xdr:cNvPr id="481"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82"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483" name="n_2mainValue【学校施設】&#10;有形固定資産減価償却率"/>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4" name="直線コネクタ 49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5" name="テキスト ボックス 49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6" name="直線コネクタ 49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7" name="テキスト ボックス 49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8" name="直線コネクタ 49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9" name="テキスト ボックス 49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0" name="直線コネクタ 49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1" name="テキスト ボックス 50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2" name="直線コネクタ 50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3" name="テキスト ボックス 50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4" name="直線コネクタ 50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5" name="テキスト ボックス 50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7" name="テキスト ボックス 50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09" name="直線コネクタ 50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1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11" name="直線コネクタ 51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1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13" name="直線コネクタ 51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14"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15" name="フローチャート: 判断 51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16" name="フローチャート: 判断 51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17" name="フローチャート: 判断 51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20175</xdr:rowOff>
    </xdr:from>
    <xdr:to>
      <xdr:col>107</xdr:col>
      <xdr:colOff>101600</xdr:colOff>
      <xdr:row>63</xdr:row>
      <xdr:rowOff>121775</xdr:rowOff>
    </xdr:to>
    <xdr:sp macro="" textlink="">
      <xdr:nvSpPr>
        <xdr:cNvPr id="523" name="楕円 522"/>
        <xdr:cNvSpPr/>
      </xdr:nvSpPr>
      <xdr:spPr>
        <a:xfrm>
          <a:off x="20383500" y="108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122191</xdr:rowOff>
    </xdr:from>
    <xdr:ext cx="469744" cy="259045"/>
    <xdr:sp macro="" textlink="">
      <xdr:nvSpPr>
        <xdr:cNvPr id="524"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5"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112902</xdr:rowOff>
    </xdr:from>
    <xdr:ext cx="469744" cy="259045"/>
    <xdr:sp macro="" textlink="">
      <xdr:nvSpPr>
        <xdr:cNvPr id="526" name="n_2mainValue【学校施設】&#10;一人当たり面積"/>
        <xdr:cNvSpPr txBox="1"/>
      </xdr:nvSpPr>
      <xdr:spPr>
        <a:xfrm>
          <a:off x="20199427" y="1091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52" name="直線コネクタ 551"/>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53"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4" name="直線コネクタ 553"/>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7"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8" name="フローチャート: 判断 557"/>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9" name="フローチャート: 判断 558"/>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60" name="フローチャート: 判断 559"/>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127726</xdr:rowOff>
    </xdr:from>
    <xdr:to>
      <xdr:col>76</xdr:col>
      <xdr:colOff>165100</xdr:colOff>
      <xdr:row>83</xdr:row>
      <xdr:rowOff>57876</xdr:rowOff>
    </xdr:to>
    <xdr:sp macro="" textlink="">
      <xdr:nvSpPr>
        <xdr:cNvPr id="566" name="楕円 565"/>
        <xdr:cNvSpPr/>
      </xdr:nvSpPr>
      <xdr:spPr>
        <a:xfrm>
          <a:off x="14541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31948</xdr:rowOff>
    </xdr:from>
    <xdr:ext cx="405111" cy="259045"/>
    <xdr:sp macro="" textlink="">
      <xdr:nvSpPr>
        <xdr:cNvPr id="567"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68"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49003</xdr:rowOff>
    </xdr:from>
    <xdr:ext cx="405111" cy="259045"/>
    <xdr:sp macro="" textlink="">
      <xdr:nvSpPr>
        <xdr:cNvPr id="569" name="n_2mainValue【児童館】&#10;有形固定資産減価償却率"/>
        <xdr:cNvSpPr txBox="1"/>
      </xdr:nvSpPr>
      <xdr:spPr>
        <a:xfrm>
          <a:off x="14389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3" name="直線コネクタ 592"/>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5" name="直線コネクタ 59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7" name="直線コネクタ 59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98"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9" name="フローチャート: 判断 598"/>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0" name="フローチャート: 判断 59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1" name="フローチャート: 判断 600"/>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25400</xdr:rowOff>
    </xdr:from>
    <xdr:to>
      <xdr:col>107</xdr:col>
      <xdr:colOff>101600</xdr:colOff>
      <xdr:row>84</xdr:row>
      <xdr:rowOff>127000</xdr:rowOff>
    </xdr:to>
    <xdr:sp macro="" textlink="">
      <xdr:nvSpPr>
        <xdr:cNvPr id="607" name="楕円 606"/>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60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09"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10"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有形固定資産減価償却率においては、</a:t>
          </a:r>
          <a:r>
            <a:rPr kumimoji="1" lang="en-US" altLang="ja-JP" sz="1400">
              <a:solidFill>
                <a:schemeClr val="dk1"/>
              </a:solidFill>
              <a:effectLst/>
              <a:latin typeface="+mn-lt"/>
              <a:ea typeface="+mn-ea"/>
              <a:cs typeface="+mn-cs"/>
            </a:rPr>
            <a:t>H28</a:t>
          </a:r>
          <a:r>
            <a:rPr kumimoji="1" lang="ja-JP" altLang="en-US" sz="1400">
              <a:solidFill>
                <a:schemeClr val="dk1"/>
              </a:solidFill>
              <a:effectLst/>
              <a:latin typeface="+mn-lt"/>
              <a:ea typeface="+mn-ea"/>
              <a:cs typeface="+mn-cs"/>
            </a:rPr>
            <a:t>及び</a:t>
          </a:r>
          <a:r>
            <a:rPr kumimoji="1" lang="en-US" altLang="ja-JP" sz="1400">
              <a:solidFill>
                <a:schemeClr val="dk1"/>
              </a:solidFill>
              <a:effectLst/>
              <a:latin typeface="+mn-lt"/>
              <a:ea typeface="+mn-ea"/>
              <a:cs typeface="+mn-cs"/>
            </a:rPr>
            <a:t>H29</a:t>
          </a:r>
          <a:r>
            <a:rPr kumimoji="1" lang="ja-JP" altLang="en-US" sz="1400">
              <a:solidFill>
                <a:schemeClr val="dk1"/>
              </a:solidFill>
              <a:effectLst/>
              <a:latin typeface="+mn-lt"/>
              <a:ea typeface="+mn-ea"/>
              <a:cs typeface="+mn-cs"/>
            </a:rPr>
            <a:t>の数値が出ていないものの、</a:t>
          </a:r>
          <a:r>
            <a:rPr kumimoji="1" lang="ja-JP" altLang="ja-JP" sz="1400">
              <a:solidFill>
                <a:schemeClr val="dk1"/>
              </a:solidFill>
              <a:effectLst/>
              <a:latin typeface="+mn-lt"/>
              <a:ea typeface="+mn-ea"/>
              <a:cs typeface="+mn-cs"/>
            </a:rPr>
            <a:t>類似団体と比較し児童館のみ、低く下回っている。道路・公営住宅等の他項目では類似団体と比較し高くなっており、高い水準にある。今後においては、老朽化の著しい中央保育所及び勝浦幼稚園を複合化し、幼保連携型認定こども園の新規建設を現在進めていることから</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認定子ども園・幼稚園・保育所</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については有形固定資産減価償却率の低下が見込まれる。人口減少・少子高齢化の現状を再度認識し、市内各公共施設の集約化・複合化の検討を行い、今後の将来を見据えた老朽化対策に取り組んでいく。</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18,007
17,847
93.96
10,654,730
10,367,349
282,581
5,038,574
8,708,277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0</xdr:rowOff>
    </xdr:from>
    <xdr:to>
      <xdr:col>15</xdr:col>
      <xdr:colOff>101600</xdr:colOff>
      <xdr:row>36</xdr:row>
      <xdr:rowOff>101600</xdr:rowOff>
    </xdr:to>
    <xdr:sp macro="" textlink="">
      <xdr:nvSpPr>
        <xdr:cNvPr id="71" name="楕円 70"/>
        <xdr:cNvSpPr/>
      </xdr:nvSpPr>
      <xdr:spPr>
        <a:xfrm>
          <a:off x="2857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118127</xdr:rowOff>
    </xdr:from>
    <xdr:ext cx="405111" cy="259045"/>
    <xdr:sp macro="" textlink="">
      <xdr:nvSpPr>
        <xdr:cNvPr id="72" name="n_2mainValue【図書館】&#10;有形固定資産減価償却率"/>
        <xdr:cNvSpPr txBox="1"/>
      </xdr:nvSpPr>
      <xdr:spPr>
        <a:xfrm>
          <a:off x="2705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4"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154940</xdr:rowOff>
    </xdr:from>
    <xdr:to>
      <xdr:col>46</xdr:col>
      <xdr:colOff>38100</xdr:colOff>
      <xdr:row>41</xdr:row>
      <xdr:rowOff>85090</xdr:rowOff>
    </xdr:to>
    <xdr:sp macro="" textlink="">
      <xdr:nvSpPr>
        <xdr:cNvPr id="112" name="楕円 111"/>
        <xdr:cNvSpPr/>
      </xdr:nvSpPr>
      <xdr:spPr>
        <a:xfrm>
          <a:off x="8699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76217</xdr:rowOff>
    </xdr:from>
    <xdr:ext cx="469744" cy="259045"/>
    <xdr:sp macro="" textlink="">
      <xdr:nvSpPr>
        <xdr:cNvPr id="113" name="n_2mainValue【図書館】&#10;一人当たり面積"/>
        <xdr:cNvSpPr txBox="1"/>
      </xdr:nvSpPr>
      <xdr:spPr>
        <a:xfrm>
          <a:off x="8515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29" name="正方形/長方形 12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154" name="直線コネクタ 153"/>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155"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156" name="直線コネクタ 155"/>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5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58" name="直線コネクタ 15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159"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160" name="フローチャート: 判断 159"/>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161" name="フローチャート: 判断 160"/>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162"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63" name="フローチャート: 判断 16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164"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5" name="テキスト ボックス 1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6" name="テキスト ボックス 1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7" name="テキスト ボックス 1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8" name="テキスト ボックス 1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9" name="テキスト ボックス 1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2539</xdr:rowOff>
    </xdr:from>
    <xdr:to>
      <xdr:col>15</xdr:col>
      <xdr:colOff>101600</xdr:colOff>
      <xdr:row>81</xdr:row>
      <xdr:rowOff>104139</xdr:rowOff>
    </xdr:to>
    <xdr:sp macro="" textlink="">
      <xdr:nvSpPr>
        <xdr:cNvPr id="170" name="楕円 169"/>
        <xdr:cNvSpPr/>
      </xdr:nvSpPr>
      <xdr:spPr>
        <a:xfrm>
          <a:off x="2857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120666</xdr:rowOff>
    </xdr:from>
    <xdr:ext cx="405111" cy="259045"/>
    <xdr:sp macro="" textlink="">
      <xdr:nvSpPr>
        <xdr:cNvPr id="171" name="n_2mainValue【福祉施設】&#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0" name="テキスト ボックス 1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1" name="直線コネクタ 1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82" name="直線コネクタ 1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83" name="テキスト ボックス 1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84" name="直線コネクタ 1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85" name="テキスト ボックス 1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86" name="直線コネクタ 1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87" name="テキスト ボックス 1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88" name="直線コネクタ 1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89" name="テキスト ボックス 1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193" name="直線コネクタ 192"/>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194"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195" name="直線コネクタ 194"/>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196"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197" name="直線コネクタ 196"/>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198"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199" name="フローチャート: 判断 198"/>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00" name="フローチャート: 判断 199"/>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01"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02" name="フローチャート: 判断 201"/>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03"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4" name="テキスト ボックス 2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5" name="テキスト ボックス 2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6" name="テキスト ボックス 2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7" name="テキスト ボックス 2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8" name="テキスト ボックス 2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09" name="楕円 208"/>
        <xdr:cNvSpPr/>
      </xdr:nvSpPr>
      <xdr:spPr>
        <a:xfrm>
          <a:off x="8699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36592</xdr:rowOff>
    </xdr:from>
    <xdr:ext cx="469744" cy="259045"/>
    <xdr:sp macro="" textlink="">
      <xdr:nvSpPr>
        <xdr:cNvPr id="210" name="n_2mainValue【福祉施設】&#10;一人当たり面積"/>
        <xdr:cNvSpPr txBox="1"/>
      </xdr:nvSpPr>
      <xdr:spPr>
        <a:xfrm>
          <a:off x="8515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2" name="正方形/長方形 2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3" name="正方形/長方形 2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4" name="正方形/長方形 2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5" name="正方形/長方形 2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6" name="正方形/長方形 2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7" name="正方形/長方形 2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8" name="正方形/長方形 2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9" name="正方形/長方形 2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0" name="正方形/長方形 2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1" name="正方形/長方形 2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2" name="正方形/長方形 2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3" name="正方形/長方形 2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4" name="正方形/長方形 2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5" name="正方形/長方形 2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6" name="正方形/長方形 2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7" name="正方形/長方形 2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8" name="正方形/長方形 2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9" name="正方形/長方形 2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0" name="正方形/長方形 2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1" name="正方形/長方形 2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2" name="正方形/長方形 2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3" name="正方形/長方形 2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4" name="正方形/長方形 2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5" name="テキスト ボックス 2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6" name="直線コネクタ 2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37" name="直線コネクタ 2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38" name="テキスト ボックス 23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39" name="直線コネクタ 2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0" name="テキスト ボックス 2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1" name="直線コネクタ 2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2" name="テキスト ボックス 2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3" name="直線コネクタ 2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4" name="テキスト ボックス 2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5" name="直線コネクタ 2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46" name="テキスト ボックス 2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47" name="直線コネクタ 2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48" name="テキスト ボックス 24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9" name="直線コネクタ 2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0" name="テキスト ボックス 2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252" name="直線コネクタ 251"/>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253"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254" name="直線コネクタ 253"/>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255"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256" name="直線コネクタ 255"/>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257"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258" name="フローチャート: 判断 257"/>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259" name="フローチャート: 判断 258"/>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260"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261" name="フローチャート: 判断 260"/>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262"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3" name="テキスト ボックス 2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4" name="テキスト ボックス 2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5" name="テキスト ボックス 2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6" name="テキスト ボックス 2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7" name="テキスト ボックス 2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61323</xdr:rowOff>
    </xdr:from>
    <xdr:to>
      <xdr:col>76</xdr:col>
      <xdr:colOff>165100</xdr:colOff>
      <xdr:row>33</xdr:row>
      <xdr:rowOff>162923</xdr:rowOff>
    </xdr:to>
    <xdr:sp macro="" textlink="">
      <xdr:nvSpPr>
        <xdr:cNvPr id="268" name="楕円 267"/>
        <xdr:cNvSpPr/>
      </xdr:nvSpPr>
      <xdr:spPr>
        <a:xfrm>
          <a:off x="145415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8000</xdr:rowOff>
    </xdr:from>
    <xdr:ext cx="405111" cy="259045"/>
    <xdr:sp macro="" textlink="">
      <xdr:nvSpPr>
        <xdr:cNvPr id="269" name="n_2mainValue【一般廃棄物処理施設】&#10;有形固定資産減価償却率"/>
        <xdr:cNvSpPr txBox="1"/>
      </xdr:nvSpPr>
      <xdr:spPr>
        <a:xfrm>
          <a:off x="14389744" y="549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0" name="正方形/長方形 2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1" name="正方形/長方形 2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2" name="正方形/長方形 2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3" name="正方形/長方形 2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4" name="正方形/長方形 2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5" name="正方形/長方形 2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6" name="正方形/長方形 2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7" name="正方形/長方形 2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8" name="テキスト ボックス 2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9" name="直線コネクタ 2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0" name="直線コネクタ 2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81" name="テキスト ボックス 28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2" name="直線コネクタ 2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83" name="テキスト ボックス 28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4" name="直線コネクタ 2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85" name="テキスト ボックス 28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6" name="直線コネクタ 2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87" name="テキスト ボックス 28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8" name="直線コネクタ 2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89" name="テキスト ボックス 28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291" name="直線コネクタ 290"/>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292"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293" name="直線コネクタ 292"/>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294"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295" name="直線コネクタ 294"/>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296"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297" name="フローチャート: 判断 296"/>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298" name="フローチャート: 判断 297"/>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299"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300" name="フローチャート: 判断 299"/>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301"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2" name="テキスト ボックス 3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3" name="テキスト ボックス 3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4" name="テキスト ボックス 3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5" name="テキスト ボックス 3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6" name="テキスト ボックス 3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17596</xdr:rowOff>
    </xdr:from>
    <xdr:to>
      <xdr:col>107</xdr:col>
      <xdr:colOff>101600</xdr:colOff>
      <xdr:row>41</xdr:row>
      <xdr:rowOff>119196</xdr:rowOff>
    </xdr:to>
    <xdr:sp macro="" textlink="">
      <xdr:nvSpPr>
        <xdr:cNvPr id="307" name="楕円 306"/>
        <xdr:cNvSpPr/>
      </xdr:nvSpPr>
      <xdr:spPr>
        <a:xfrm>
          <a:off x="20383500" y="70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110323</xdr:rowOff>
    </xdr:from>
    <xdr:ext cx="534377" cy="259045"/>
    <xdr:sp macro="" textlink="">
      <xdr:nvSpPr>
        <xdr:cNvPr id="308" name="n_2mainValue【一般廃棄物処理施設】&#10;一人当たり有形固定資産（償却資産）額"/>
        <xdr:cNvSpPr txBox="1"/>
      </xdr:nvSpPr>
      <xdr:spPr>
        <a:xfrm>
          <a:off x="20167111" y="71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19" name="直線コネクタ 3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0" name="テキスト ボックス 31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1" name="直線コネクタ 3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2" name="テキスト ボックス 3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3" name="直線コネクタ 3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4" name="テキスト ボックス 3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5" name="直線コネクタ 3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6" name="テキスト ボックス 3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7" name="直線コネクタ 3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8" name="テキスト ボックス 3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9" name="直線コネクタ 3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0" name="テキスト ボックス 32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2" name="テキスト ボックス 3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334" name="直線コネクタ 333"/>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335"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336" name="直線コネクタ 335"/>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3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38" name="直線コネクタ 33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339"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340" name="フローチャート: 判断 339"/>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341" name="フローチャート: 判断 340"/>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342"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343" name="フローチャート: 判断 342"/>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344"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39007</xdr:rowOff>
    </xdr:from>
    <xdr:to>
      <xdr:col>76</xdr:col>
      <xdr:colOff>165100</xdr:colOff>
      <xdr:row>61</xdr:row>
      <xdr:rowOff>140607</xdr:rowOff>
    </xdr:to>
    <xdr:sp macro="" textlink="">
      <xdr:nvSpPr>
        <xdr:cNvPr id="350" name="楕円 349"/>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131734</xdr:rowOff>
    </xdr:from>
    <xdr:ext cx="405111" cy="259045"/>
    <xdr:sp macro="" textlink="">
      <xdr:nvSpPr>
        <xdr:cNvPr id="351"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0" name="テキスト ボックス 3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1" name="直線コネクタ 3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2" name="直線コネクタ 3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3" name="テキスト ボックス 3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4" name="直線コネクタ 3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5" name="テキスト ボックス 3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6" name="直線コネクタ 3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7" name="テキスト ボックス 3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8" name="直線コネクタ 3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69" name="テキスト ボックス 3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0" name="直線コネクタ 3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1" name="テキスト ボックス 3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373" name="直線コネクタ 372"/>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374"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375" name="直線コネクタ 374"/>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37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377" name="直線コネクタ 37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378"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379" name="フローチャート: 判断 378"/>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380" name="フローチャート: 判断 379"/>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381"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382" name="フローチャート: 判断 381"/>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383"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4" name="テキスト ボックス 3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5" name="テキスト ボックス 3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6" name="テキスト ボックス 3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7" name="テキスト ボックス 3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8" name="テキスト ボックス 3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125222</xdr:rowOff>
    </xdr:from>
    <xdr:to>
      <xdr:col>107</xdr:col>
      <xdr:colOff>101600</xdr:colOff>
      <xdr:row>62</xdr:row>
      <xdr:rowOff>55372</xdr:rowOff>
    </xdr:to>
    <xdr:sp macro="" textlink="">
      <xdr:nvSpPr>
        <xdr:cNvPr id="389" name="楕円 388"/>
        <xdr:cNvSpPr/>
      </xdr:nvSpPr>
      <xdr:spPr>
        <a:xfrm>
          <a:off x="20383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46499</xdr:rowOff>
    </xdr:from>
    <xdr:ext cx="469744" cy="259045"/>
    <xdr:sp macro="" textlink="">
      <xdr:nvSpPr>
        <xdr:cNvPr id="390" name="n_2mainValue【保健センター・保健所】&#10;一人当たり面積"/>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1" name="正方形/長方形 3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2" name="正方形/長方形 3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3" name="正方形/長方形 3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4" name="正方形/長方形 3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5" name="正方形/長方形 3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6" name="正方形/長方形 3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7" name="正方形/長方形 3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8" name="正方形/長方形 3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9" name="テキスト ボックス 3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0" name="直線コネクタ 3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1" name="直線コネクタ 4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2" name="テキスト ボックス 40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3" name="直線コネクタ 4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4" name="テキスト ボックス 4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5" name="直線コネクタ 4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6" name="テキスト ボックス 4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7" name="直線コネクタ 4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8" name="テキスト ボックス 4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9" name="直線コネクタ 4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0" name="テキスト ボックス 4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1" name="直線コネクタ 4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2" name="テキスト ボックス 41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4" name="テキスト ボックス 4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416" name="直線コネクタ 415"/>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17"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18" name="直線コネクタ 417"/>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1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20" name="直線コネクタ 41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21"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22" name="フローチャート: 判断 421"/>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423" name="フローチャート: 判断 422"/>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424"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425" name="フローチャート: 判断 424"/>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426"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7" name="テキスト ボックス 4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147320</xdr:rowOff>
    </xdr:from>
    <xdr:to>
      <xdr:col>76</xdr:col>
      <xdr:colOff>165100</xdr:colOff>
      <xdr:row>82</xdr:row>
      <xdr:rowOff>77470</xdr:rowOff>
    </xdr:to>
    <xdr:sp macro="" textlink="">
      <xdr:nvSpPr>
        <xdr:cNvPr id="432" name="楕円 431"/>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68597</xdr:rowOff>
    </xdr:from>
    <xdr:ext cx="405111" cy="259045"/>
    <xdr:sp macro="" textlink="">
      <xdr:nvSpPr>
        <xdr:cNvPr id="433" name="n_2mainValue【消防施設】&#10;有形固定資産減価償却率"/>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2" name="テキスト ボックス 4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3" name="直線コネクタ 4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4" name="直線コネクタ 4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5" name="テキスト ボックス 4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6" name="直線コネクタ 4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7" name="テキスト ボックス 4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8" name="直線コネクタ 4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9" name="テキスト ボックス 4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0" name="直線コネクタ 4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1" name="テキスト ボックス 4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2" name="直線コネクタ 4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3" name="テキスト ボックス 4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4" name="直線コネクタ 4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5" name="テキスト ボックス 4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457" name="直線コネクタ 456"/>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458"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459" name="直線コネクタ 458"/>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460"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461" name="直線コネクタ 460"/>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462"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463" name="フローチャート: 判断 462"/>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464" name="フローチャート: 判断 463"/>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465"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466" name="フローチャート: 判断 465"/>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467"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8" name="テキスト ボックス 4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9" name="テキスト ボックス 4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0" name="テキスト ボックス 4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1" name="テキスト ボックス 4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2" name="テキスト ボックス 4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116839</xdr:rowOff>
    </xdr:from>
    <xdr:to>
      <xdr:col>107</xdr:col>
      <xdr:colOff>101600</xdr:colOff>
      <xdr:row>85</xdr:row>
      <xdr:rowOff>46989</xdr:rowOff>
    </xdr:to>
    <xdr:sp macro="" textlink="">
      <xdr:nvSpPr>
        <xdr:cNvPr id="473" name="楕円 472"/>
        <xdr:cNvSpPr/>
      </xdr:nvSpPr>
      <xdr:spPr>
        <a:xfrm>
          <a:off x="20383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38116</xdr:rowOff>
    </xdr:from>
    <xdr:ext cx="469744" cy="259045"/>
    <xdr:sp macro="" textlink="">
      <xdr:nvSpPr>
        <xdr:cNvPr id="474" name="n_2mainValue【消防施設】&#10;一人当たり面積"/>
        <xdr:cNvSpPr txBox="1"/>
      </xdr:nvSpPr>
      <xdr:spPr>
        <a:xfrm>
          <a:off x="20199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6" name="テキスト ボックス 4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6" name="テキスト ボックス 4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00" name="直線コネクタ 499"/>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01"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02" name="直線コネクタ 501"/>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4" name="直線コネクタ 50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05"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06" name="フローチャート: 判断 505"/>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07" name="フローチャート: 判断 506"/>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508"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09" name="フローチャート: 判断 508"/>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510"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100512</xdr:rowOff>
    </xdr:from>
    <xdr:to>
      <xdr:col>76</xdr:col>
      <xdr:colOff>165100</xdr:colOff>
      <xdr:row>105</xdr:row>
      <xdr:rowOff>30662</xdr:rowOff>
    </xdr:to>
    <xdr:sp macro="" textlink="">
      <xdr:nvSpPr>
        <xdr:cNvPr id="516" name="楕円 515"/>
        <xdr:cNvSpPr/>
      </xdr:nvSpPr>
      <xdr:spPr>
        <a:xfrm>
          <a:off x="14541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21789</xdr:rowOff>
    </xdr:from>
    <xdr:ext cx="405111" cy="259045"/>
    <xdr:sp macro="" textlink="">
      <xdr:nvSpPr>
        <xdr:cNvPr id="517" name="n_2mainValue【庁舎】&#10;有形固定資産減価償却率"/>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8" name="直線コネクタ 5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9" name="テキスト ボックス 5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0" name="直線コネクタ 5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1" name="テキスト ボックス 5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2" name="直線コネクタ 5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3" name="テキスト ボックス 5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4" name="直線コネクタ 5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5" name="テキスト ボックス 5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6" name="直線コネクタ 5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7" name="テキスト ボックス 5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541" name="直線コネクタ 54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54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543" name="直線コネクタ 54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54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545" name="直線コネクタ 54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546"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547" name="フローチャート: 判断 54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548" name="フローチャート: 判断 54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549"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550" name="フローチャート: 判断 549"/>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551"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40639</xdr:rowOff>
    </xdr:from>
    <xdr:to>
      <xdr:col>107</xdr:col>
      <xdr:colOff>101600</xdr:colOff>
      <xdr:row>104</xdr:row>
      <xdr:rowOff>142239</xdr:rowOff>
    </xdr:to>
    <xdr:sp macro="" textlink="">
      <xdr:nvSpPr>
        <xdr:cNvPr id="557" name="楕円 556"/>
        <xdr:cNvSpPr/>
      </xdr:nvSpPr>
      <xdr:spPr>
        <a:xfrm>
          <a:off x="20383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158766</xdr:rowOff>
    </xdr:from>
    <xdr:ext cx="469744" cy="259045"/>
    <xdr:sp macro="" textlink="">
      <xdr:nvSpPr>
        <xdr:cNvPr id="558" name="n_2mainValue【庁舎】&#10;一人当たり面積"/>
        <xdr:cNvSpPr txBox="1"/>
      </xdr:nvSpPr>
      <xdr:spPr>
        <a:xfrm>
          <a:off x="20199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有形固定資産減価償却率においては、</a:t>
          </a:r>
          <a:r>
            <a:rPr kumimoji="1" lang="en-US" altLang="ja-JP" sz="1400">
              <a:solidFill>
                <a:schemeClr val="dk1"/>
              </a:solidFill>
              <a:effectLst/>
              <a:latin typeface="+mn-lt"/>
              <a:ea typeface="+mn-ea"/>
              <a:cs typeface="+mn-cs"/>
            </a:rPr>
            <a:t>H28</a:t>
          </a:r>
          <a:r>
            <a:rPr kumimoji="1" lang="ja-JP" altLang="en-US" sz="1400">
              <a:solidFill>
                <a:schemeClr val="dk1"/>
              </a:solidFill>
              <a:effectLst/>
              <a:latin typeface="+mn-lt"/>
              <a:ea typeface="+mn-ea"/>
              <a:cs typeface="+mn-cs"/>
            </a:rPr>
            <a:t>及び</a:t>
          </a:r>
          <a:r>
            <a:rPr kumimoji="1" lang="en-US" altLang="ja-JP" sz="1400">
              <a:solidFill>
                <a:schemeClr val="dk1"/>
              </a:solidFill>
              <a:effectLst/>
              <a:latin typeface="+mn-lt"/>
              <a:ea typeface="+mn-ea"/>
              <a:cs typeface="+mn-cs"/>
            </a:rPr>
            <a:t>H29</a:t>
          </a:r>
          <a:r>
            <a:rPr kumimoji="1" lang="ja-JP" altLang="en-US" sz="1400">
              <a:solidFill>
                <a:schemeClr val="dk1"/>
              </a:solidFill>
              <a:effectLst/>
              <a:latin typeface="+mn-lt"/>
              <a:ea typeface="+mn-ea"/>
              <a:cs typeface="+mn-cs"/>
            </a:rPr>
            <a:t>の数値が出ていないものの、</a:t>
          </a:r>
          <a:r>
            <a:rPr kumimoji="1" lang="ja-JP" altLang="ja-JP" sz="1400">
              <a:solidFill>
                <a:schemeClr val="dk1"/>
              </a:solidFill>
              <a:effectLst/>
              <a:latin typeface="+mn-lt"/>
              <a:ea typeface="+mn-ea"/>
              <a:cs typeface="+mn-cs"/>
            </a:rPr>
            <a:t>類似団体と比較し、保健センター・保健所・消防施設・庁舎について、低く下回っている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図書館・福祉施設・一般廃棄物処理施設では類似団体と比較し高くなっており、高い水準にある。中でも、一般廃棄物処理施設においては、耐用年数を大幅に経過しており、現状施設の老朽化が著しく進行している。適切に修繕を行い、施設の延命措置をとっているものの、今後の対応策について本市の喫緊の課題となっている。維持管理にかかる経費が増加傾向にあることから、近隣市町村との施設集約化若しくは施設建替の検討を行い、人口減少・少子高齢化の現状を十分に理解し、今後の将来を見据えた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18,007
17,847
93.96
10,654,730
10,367,349
282,581
5,038,574
8,708,277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財政力指数においては、平成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ヵ年変化なしの値。類似団体の平均との比較においては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0.08</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ポイント上回った。財政力指数は現状維持の状況にあるが、本市においては「人口減少」と「少子高齢化」が今後ますます進展する見込みであり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依然厳しい状況が続くことが想定されることから、財政の根幹である市税について、今後も国や県を含めた関係機関との連携を密にして課税客体の把握と、より一層の滞納整理の強化による収納率の向上を図り、歳入確保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45508</xdr:rowOff>
    </xdr:to>
    <xdr:cxnSp macro="">
      <xdr:nvCxnSpPr>
        <xdr:cNvPr id="69" name="直線コネクタ 68"/>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2" name="直線コネクタ 71"/>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89"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1" name="テキスト ボックス 90"/>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経常収支比率においては、前年度と比較し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した。類似団体の平均との比較においては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歳入面において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、ふるさと応援基金からの繰入金の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影響が考えられる。歳出面において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経常経費充当一般</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財源のうち扶助費が減額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一時的に下回ったものの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、引き続き定員適正化計画の推進、各種団体等への補助金の適正交付等により歳出の削減に努める。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61</xdr:row>
      <xdr:rowOff>79163</xdr:rowOff>
    </xdr:to>
    <xdr:cxnSp macro="">
      <xdr:nvCxnSpPr>
        <xdr:cNvPr id="132" name="直線コネクタ 131"/>
        <xdr:cNvCxnSpPr/>
      </xdr:nvCxnSpPr>
      <xdr:spPr>
        <a:xfrm flipV="1">
          <a:off x="4114800" y="1044109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61</xdr:row>
      <xdr:rowOff>79163</xdr:rowOff>
    </xdr:to>
    <xdr:cxnSp macro="">
      <xdr:nvCxnSpPr>
        <xdr:cNvPr id="135" name="直線コネクタ 134"/>
        <xdr:cNvCxnSpPr/>
      </xdr:nvCxnSpPr>
      <xdr:spPr>
        <a:xfrm>
          <a:off x="3225800" y="104893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30904</xdr:rowOff>
    </xdr:from>
    <xdr:to>
      <xdr:col>15</xdr:col>
      <xdr:colOff>82550</xdr:colOff>
      <xdr:row>61</xdr:row>
      <xdr:rowOff>159596</xdr:rowOff>
    </xdr:to>
    <xdr:cxnSp macro="">
      <xdr:nvCxnSpPr>
        <xdr:cNvPr id="138" name="直線コネクタ 137"/>
        <xdr:cNvCxnSpPr/>
      </xdr:nvCxnSpPr>
      <xdr:spPr>
        <a:xfrm flipV="1">
          <a:off x="2336800" y="1048935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67098</xdr:rowOff>
    </xdr:from>
    <xdr:to>
      <xdr:col>11</xdr:col>
      <xdr:colOff>31750</xdr:colOff>
      <xdr:row>61</xdr:row>
      <xdr:rowOff>159596</xdr:rowOff>
    </xdr:to>
    <xdr:cxnSp macro="">
      <xdr:nvCxnSpPr>
        <xdr:cNvPr id="141" name="直線コネクタ 140"/>
        <xdr:cNvCxnSpPr/>
      </xdr:nvCxnSpPr>
      <xdr:spPr>
        <a:xfrm>
          <a:off x="1447800" y="1052554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macro="" textlink="">
      <xdr:nvSpPr>
        <xdr:cNvPr id="151" name="楕円 150"/>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macro="" textlink="">
      <xdr:nvSpPr>
        <xdr:cNvPr id="152" name="財政構造の弾力性該当値テキスト"/>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53" name="楕円 152"/>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114740</xdr:rowOff>
    </xdr:from>
    <xdr:ext cx="736600" cy="259045"/>
    <xdr:sp macro="" textlink="">
      <xdr:nvSpPr>
        <xdr:cNvPr id="154" name="テキスト ボックス 153"/>
        <xdr:cNvSpPr txBox="1"/>
      </xdr:nvSpPr>
      <xdr:spPr>
        <a:xfrm>
          <a:off x="3733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5" name="楕円 154"/>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56" name="テキスト ボックス 155"/>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macro="" textlink="">
      <xdr:nvSpPr>
        <xdr:cNvPr id="157" name="楕円 156"/>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58" name="テキスト ボックス 157"/>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16298</xdr:rowOff>
    </xdr:from>
    <xdr:to>
      <xdr:col>7</xdr:col>
      <xdr:colOff>31750</xdr:colOff>
      <xdr:row>61</xdr:row>
      <xdr:rowOff>117898</xdr:rowOff>
    </xdr:to>
    <xdr:sp macro="" textlink="">
      <xdr:nvSpPr>
        <xdr:cNvPr id="159" name="楕円 158"/>
        <xdr:cNvSpPr/>
      </xdr:nvSpPr>
      <xdr:spPr>
        <a:xfrm>
          <a:off x="1397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102675</xdr:rowOff>
    </xdr:from>
    <xdr:ext cx="762000" cy="259045"/>
    <xdr:sp macro="" textlink="">
      <xdr:nvSpPr>
        <xdr:cNvPr id="160" name="テキスト ボックス 159"/>
        <xdr:cNvSpPr txBox="1"/>
      </xdr:nvSpPr>
      <xdr:spPr>
        <a:xfrm>
          <a:off x="1066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人当たり人件費・物件費等決算額においては、前年度と比較して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10,923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円増額となった。類似団体の平均との比較においても、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26,758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前年度比較において増額となった主な要因としては、ふるさと応援寄附者特産品等贈呈事業に係る物件費が増額となったことが考えられる。今後はより効率的な行政運営に努めるとともに、公共施設の再編を検討するなど、その他事務事業全般にわたり行財政改革を推進し、削減を図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73766</xdr:rowOff>
    </xdr:from>
    <xdr:to>
      <xdr:col>23</xdr:col>
      <xdr:colOff>133350</xdr:colOff>
      <xdr:row>84</xdr:row>
      <xdr:rowOff>161624</xdr:rowOff>
    </xdr:to>
    <xdr:cxnSp macro="">
      <xdr:nvCxnSpPr>
        <xdr:cNvPr id="195" name="直線コネクタ 194"/>
        <xdr:cNvCxnSpPr/>
      </xdr:nvCxnSpPr>
      <xdr:spPr>
        <a:xfrm>
          <a:off x="4114800" y="14475566"/>
          <a:ext cx="8382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144442</xdr:rowOff>
    </xdr:from>
    <xdr:to>
      <xdr:col>19</xdr:col>
      <xdr:colOff>133350</xdr:colOff>
      <xdr:row>84</xdr:row>
      <xdr:rowOff>73766</xdr:rowOff>
    </xdr:to>
    <xdr:cxnSp macro="">
      <xdr:nvCxnSpPr>
        <xdr:cNvPr id="198" name="直線コネクタ 197"/>
        <xdr:cNvCxnSpPr/>
      </xdr:nvCxnSpPr>
      <xdr:spPr>
        <a:xfrm>
          <a:off x="3225800" y="14374792"/>
          <a:ext cx="889000" cy="10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30524</xdr:rowOff>
    </xdr:from>
    <xdr:to>
      <xdr:col>15</xdr:col>
      <xdr:colOff>82550</xdr:colOff>
      <xdr:row>83</xdr:row>
      <xdr:rowOff>144442</xdr:rowOff>
    </xdr:to>
    <xdr:cxnSp macro="">
      <xdr:nvCxnSpPr>
        <xdr:cNvPr id="201" name="直線コネクタ 200"/>
        <xdr:cNvCxnSpPr/>
      </xdr:nvCxnSpPr>
      <xdr:spPr>
        <a:xfrm>
          <a:off x="2336800" y="14260874"/>
          <a:ext cx="889000" cy="1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159296</xdr:rowOff>
    </xdr:from>
    <xdr:to>
      <xdr:col>11</xdr:col>
      <xdr:colOff>31750</xdr:colOff>
      <xdr:row>83</xdr:row>
      <xdr:rowOff>30524</xdr:rowOff>
    </xdr:to>
    <xdr:cxnSp macro="">
      <xdr:nvCxnSpPr>
        <xdr:cNvPr id="204" name="直線コネクタ 203"/>
        <xdr:cNvCxnSpPr/>
      </xdr:nvCxnSpPr>
      <xdr:spPr>
        <a:xfrm>
          <a:off x="1447800" y="14218196"/>
          <a:ext cx="889000" cy="4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110824</xdr:rowOff>
    </xdr:from>
    <xdr:to>
      <xdr:col>23</xdr:col>
      <xdr:colOff>184150</xdr:colOff>
      <xdr:row>85</xdr:row>
      <xdr:rowOff>40974</xdr:rowOff>
    </xdr:to>
    <xdr:sp macro="" textlink="">
      <xdr:nvSpPr>
        <xdr:cNvPr id="214" name="楕円 213"/>
        <xdr:cNvSpPr/>
      </xdr:nvSpPr>
      <xdr:spPr>
        <a:xfrm>
          <a:off x="4902200" y="145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82901</xdr:rowOff>
    </xdr:from>
    <xdr:ext cx="762000" cy="259045"/>
    <xdr:sp macro="" textlink="">
      <xdr:nvSpPr>
        <xdr:cNvPr id="215" name="人件費・物件費等の状況該当値テキスト"/>
        <xdr:cNvSpPr txBox="1"/>
      </xdr:nvSpPr>
      <xdr:spPr>
        <a:xfrm>
          <a:off x="5041900" y="1448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22966</xdr:rowOff>
    </xdr:from>
    <xdr:to>
      <xdr:col>19</xdr:col>
      <xdr:colOff>184150</xdr:colOff>
      <xdr:row>84</xdr:row>
      <xdr:rowOff>124566</xdr:rowOff>
    </xdr:to>
    <xdr:sp macro="" textlink="">
      <xdr:nvSpPr>
        <xdr:cNvPr id="216" name="楕円 215"/>
        <xdr:cNvSpPr/>
      </xdr:nvSpPr>
      <xdr:spPr>
        <a:xfrm>
          <a:off x="4064000" y="144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109343</xdr:rowOff>
    </xdr:from>
    <xdr:ext cx="736600" cy="259045"/>
    <xdr:sp macro="" textlink="">
      <xdr:nvSpPr>
        <xdr:cNvPr id="217" name="テキスト ボックス 216"/>
        <xdr:cNvSpPr txBox="1"/>
      </xdr:nvSpPr>
      <xdr:spPr>
        <a:xfrm>
          <a:off x="3733800" y="14511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93642</xdr:rowOff>
    </xdr:from>
    <xdr:to>
      <xdr:col>15</xdr:col>
      <xdr:colOff>133350</xdr:colOff>
      <xdr:row>84</xdr:row>
      <xdr:rowOff>23792</xdr:rowOff>
    </xdr:to>
    <xdr:sp macro="" textlink="">
      <xdr:nvSpPr>
        <xdr:cNvPr id="218" name="楕円 217"/>
        <xdr:cNvSpPr/>
      </xdr:nvSpPr>
      <xdr:spPr>
        <a:xfrm>
          <a:off x="3175000" y="143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8569</xdr:rowOff>
    </xdr:from>
    <xdr:ext cx="762000" cy="259045"/>
    <xdr:sp macro="" textlink="">
      <xdr:nvSpPr>
        <xdr:cNvPr id="219" name="テキスト ボックス 218"/>
        <xdr:cNvSpPr txBox="1"/>
      </xdr:nvSpPr>
      <xdr:spPr>
        <a:xfrm>
          <a:off x="2844800" y="144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151174</xdr:rowOff>
    </xdr:from>
    <xdr:to>
      <xdr:col>11</xdr:col>
      <xdr:colOff>82550</xdr:colOff>
      <xdr:row>83</xdr:row>
      <xdr:rowOff>81324</xdr:rowOff>
    </xdr:to>
    <xdr:sp macro="" textlink="">
      <xdr:nvSpPr>
        <xdr:cNvPr id="220" name="楕円 219"/>
        <xdr:cNvSpPr/>
      </xdr:nvSpPr>
      <xdr:spPr>
        <a:xfrm>
          <a:off x="2286000" y="14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66101</xdr:rowOff>
    </xdr:from>
    <xdr:ext cx="762000" cy="259045"/>
    <xdr:sp macro="" textlink="">
      <xdr:nvSpPr>
        <xdr:cNvPr id="221" name="テキスト ボックス 220"/>
        <xdr:cNvSpPr txBox="1"/>
      </xdr:nvSpPr>
      <xdr:spPr>
        <a:xfrm>
          <a:off x="1955800" y="1429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108496</xdr:rowOff>
    </xdr:from>
    <xdr:to>
      <xdr:col>7</xdr:col>
      <xdr:colOff>31750</xdr:colOff>
      <xdr:row>83</xdr:row>
      <xdr:rowOff>38646</xdr:rowOff>
    </xdr:to>
    <xdr:sp macro="" textlink="">
      <xdr:nvSpPr>
        <xdr:cNvPr id="222" name="楕円 221"/>
        <xdr:cNvSpPr/>
      </xdr:nvSpPr>
      <xdr:spPr>
        <a:xfrm>
          <a:off x="1397000" y="141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23423</xdr:rowOff>
    </xdr:from>
    <xdr:ext cx="762000" cy="259045"/>
    <xdr:sp macro="" textlink="">
      <xdr:nvSpPr>
        <xdr:cNvPr id="223" name="テキスト ボックス 222"/>
        <xdr:cNvSpPr txBox="1"/>
      </xdr:nvSpPr>
      <xdr:spPr>
        <a:xfrm>
          <a:off x="1066800" y="1425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ラスパイレス指数においては、前年度と</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変化なし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。また、類似団体の平均を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3.9</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おり、高止まりの状況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にある。これらの要因は、勤続</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年から</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年の階層において国の水準を上回っていることが影響していると考えられる。今後については高年齢層の職員が退職することにより改善が図られるものと考えるが、更なる給与制度の適正化に努める。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56304</xdr:rowOff>
    </xdr:from>
    <xdr:to>
      <xdr:col>81</xdr:col>
      <xdr:colOff>44450</xdr:colOff>
      <xdr:row>88</xdr:row>
      <xdr:rowOff>56304</xdr:rowOff>
    </xdr:to>
    <xdr:cxnSp macro="">
      <xdr:nvCxnSpPr>
        <xdr:cNvPr id="257" name="直線コネクタ 256"/>
        <xdr:cNvCxnSpPr/>
      </xdr:nvCxnSpPr>
      <xdr:spPr>
        <a:xfrm>
          <a:off x="16179800" y="1514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56304</xdr:rowOff>
    </xdr:to>
    <xdr:cxnSp macro="">
      <xdr:nvCxnSpPr>
        <xdr:cNvPr id="260" name="直線コネクタ 259"/>
        <xdr:cNvCxnSpPr/>
      </xdr:nvCxnSpPr>
      <xdr:spPr>
        <a:xfrm>
          <a:off x="15290800" y="150876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58843</xdr:rowOff>
    </xdr:from>
    <xdr:to>
      <xdr:col>72</xdr:col>
      <xdr:colOff>203200</xdr:colOff>
      <xdr:row>88</xdr:row>
      <xdr:rowOff>0</xdr:rowOff>
    </xdr:to>
    <xdr:cxnSp macro="">
      <xdr:nvCxnSpPr>
        <xdr:cNvPr id="263" name="直線コネクタ 262"/>
        <xdr:cNvCxnSpPr/>
      </xdr:nvCxnSpPr>
      <xdr:spPr>
        <a:xfrm>
          <a:off x="14401800" y="149749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58843</xdr:rowOff>
    </xdr:from>
    <xdr:to>
      <xdr:col>68</xdr:col>
      <xdr:colOff>152400</xdr:colOff>
      <xdr:row>87</xdr:row>
      <xdr:rowOff>155363</xdr:rowOff>
    </xdr:to>
    <xdr:cxnSp macro="">
      <xdr:nvCxnSpPr>
        <xdr:cNvPr id="266" name="直線コネクタ 265"/>
        <xdr:cNvCxnSpPr/>
      </xdr:nvCxnSpPr>
      <xdr:spPr>
        <a:xfrm flipV="1">
          <a:off x="13512800" y="149749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6" name="楕円 275"/>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72831</xdr:rowOff>
    </xdr:from>
    <xdr:ext cx="762000" cy="259045"/>
    <xdr:sp macro="" textlink="">
      <xdr:nvSpPr>
        <xdr:cNvPr id="277" name="給与水準   （国との比較）該当値テキスト"/>
        <xdr:cNvSpPr txBox="1"/>
      </xdr:nvSpPr>
      <xdr:spPr>
        <a:xfrm>
          <a:off x="17106900" y="1498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5504</xdr:rowOff>
    </xdr:from>
    <xdr:to>
      <xdr:col>77</xdr:col>
      <xdr:colOff>95250</xdr:colOff>
      <xdr:row>88</xdr:row>
      <xdr:rowOff>107104</xdr:rowOff>
    </xdr:to>
    <xdr:sp macro="" textlink="">
      <xdr:nvSpPr>
        <xdr:cNvPr id="278" name="楕円 277"/>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91881</xdr:rowOff>
    </xdr:from>
    <xdr:ext cx="736600" cy="259045"/>
    <xdr:sp macro="" textlink="">
      <xdr:nvSpPr>
        <xdr:cNvPr id="279" name="テキスト ボックス 278"/>
        <xdr:cNvSpPr txBox="1"/>
      </xdr:nvSpPr>
      <xdr:spPr>
        <a:xfrm>
          <a:off x="15798800" y="1517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xdr:rowOff>
    </xdr:from>
    <xdr:to>
      <xdr:col>68</xdr:col>
      <xdr:colOff>203200</xdr:colOff>
      <xdr:row>87</xdr:row>
      <xdr:rowOff>109643</xdr:rowOff>
    </xdr:to>
    <xdr:sp macro="" textlink="">
      <xdr:nvSpPr>
        <xdr:cNvPr id="282" name="楕円 281"/>
        <xdr:cNvSpPr/>
      </xdr:nvSpPr>
      <xdr:spPr>
        <a:xfrm>
          <a:off x="14351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94420</xdr:rowOff>
    </xdr:from>
    <xdr:ext cx="762000" cy="259045"/>
    <xdr:sp macro="" textlink="">
      <xdr:nvSpPr>
        <xdr:cNvPr id="283" name="テキスト ボックス 282"/>
        <xdr:cNvSpPr txBox="1"/>
      </xdr:nvSpPr>
      <xdr:spPr>
        <a:xfrm>
          <a:off x="14020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104563</xdr:rowOff>
    </xdr:from>
    <xdr:to>
      <xdr:col>64</xdr:col>
      <xdr:colOff>152400</xdr:colOff>
      <xdr:row>88</xdr:row>
      <xdr:rowOff>34713</xdr:rowOff>
    </xdr:to>
    <xdr:sp macro="" textlink="">
      <xdr:nvSpPr>
        <xdr:cNvPr id="284" name="楕円 283"/>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19490</xdr:rowOff>
    </xdr:from>
    <xdr:ext cx="762000" cy="259045"/>
    <xdr:sp macro="" textlink="">
      <xdr:nvSpPr>
        <xdr:cNvPr id="285" name="テキスト ボックス 284"/>
        <xdr:cNvSpPr txBox="1"/>
      </xdr:nvSpPr>
      <xdr:spPr>
        <a:xfrm>
          <a:off x="13131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人口千人当たり職員数においては、前年度と比較し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0.33</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ポイント増加した。類似団体の平均との比較においては、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前年度比較における増加した要因は、分母となる市の人口が年々大きく減少していることが影響していると考えられる。今後についても、定員適正化計画に基づき、適正な定員管理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128088</xdr:rowOff>
    </xdr:from>
    <xdr:to>
      <xdr:col>81</xdr:col>
      <xdr:colOff>44450</xdr:colOff>
      <xdr:row>63</xdr:row>
      <xdr:rowOff>166007</xdr:rowOff>
    </xdr:to>
    <xdr:cxnSp macro="">
      <xdr:nvCxnSpPr>
        <xdr:cNvPr id="322" name="直線コネクタ 321"/>
        <xdr:cNvCxnSpPr/>
      </xdr:nvCxnSpPr>
      <xdr:spPr>
        <a:xfrm>
          <a:off x="16179800" y="10929438"/>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85574</xdr:rowOff>
    </xdr:from>
    <xdr:to>
      <xdr:col>77</xdr:col>
      <xdr:colOff>44450</xdr:colOff>
      <xdr:row>63</xdr:row>
      <xdr:rowOff>128088</xdr:rowOff>
    </xdr:to>
    <xdr:cxnSp macro="">
      <xdr:nvCxnSpPr>
        <xdr:cNvPr id="325" name="直線コネクタ 324"/>
        <xdr:cNvCxnSpPr/>
      </xdr:nvCxnSpPr>
      <xdr:spPr>
        <a:xfrm>
          <a:off x="15290800" y="10886924"/>
          <a:ext cx="889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66040</xdr:rowOff>
    </xdr:from>
    <xdr:to>
      <xdr:col>72</xdr:col>
      <xdr:colOff>203200</xdr:colOff>
      <xdr:row>63</xdr:row>
      <xdr:rowOff>85574</xdr:rowOff>
    </xdr:to>
    <xdr:cxnSp macro="">
      <xdr:nvCxnSpPr>
        <xdr:cNvPr id="328" name="直線コネクタ 327"/>
        <xdr:cNvCxnSpPr/>
      </xdr:nvCxnSpPr>
      <xdr:spPr>
        <a:xfrm>
          <a:off x="14401800" y="1086739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24674</xdr:rowOff>
    </xdr:from>
    <xdr:to>
      <xdr:col>68</xdr:col>
      <xdr:colOff>152400</xdr:colOff>
      <xdr:row>63</xdr:row>
      <xdr:rowOff>66040</xdr:rowOff>
    </xdr:to>
    <xdr:cxnSp macro="">
      <xdr:nvCxnSpPr>
        <xdr:cNvPr id="331" name="直線コネクタ 330"/>
        <xdr:cNvCxnSpPr/>
      </xdr:nvCxnSpPr>
      <xdr:spPr>
        <a:xfrm>
          <a:off x="13512800" y="1082602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115207</xdr:rowOff>
    </xdr:from>
    <xdr:to>
      <xdr:col>81</xdr:col>
      <xdr:colOff>95250</xdr:colOff>
      <xdr:row>64</xdr:row>
      <xdr:rowOff>45357</xdr:rowOff>
    </xdr:to>
    <xdr:sp macro="" textlink="">
      <xdr:nvSpPr>
        <xdr:cNvPr id="341" name="楕円 340"/>
        <xdr:cNvSpPr/>
      </xdr:nvSpPr>
      <xdr:spPr>
        <a:xfrm>
          <a:off x="16967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87284</xdr:rowOff>
    </xdr:from>
    <xdr:ext cx="762000" cy="259045"/>
    <xdr:sp macro="" textlink="">
      <xdr:nvSpPr>
        <xdr:cNvPr id="342" name="定員管理の状況該当値テキスト"/>
        <xdr:cNvSpPr txBox="1"/>
      </xdr:nvSpPr>
      <xdr:spPr>
        <a:xfrm>
          <a:off x="17106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77288</xdr:rowOff>
    </xdr:from>
    <xdr:to>
      <xdr:col>77</xdr:col>
      <xdr:colOff>95250</xdr:colOff>
      <xdr:row>64</xdr:row>
      <xdr:rowOff>7438</xdr:rowOff>
    </xdr:to>
    <xdr:sp macro="" textlink="">
      <xdr:nvSpPr>
        <xdr:cNvPr id="343" name="楕円 342"/>
        <xdr:cNvSpPr/>
      </xdr:nvSpPr>
      <xdr:spPr>
        <a:xfrm>
          <a:off x="16129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163665</xdr:rowOff>
    </xdr:from>
    <xdr:ext cx="736600" cy="259045"/>
    <xdr:sp macro="" textlink="">
      <xdr:nvSpPr>
        <xdr:cNvPr id="344" name="テキスト ボックス 343"/>
        <xdr:cNvSpPr txBox="1"/>
      </xdr:nvSpPr>
      <xdr:spPr>
        <a:xfrm>
          <a:off x="15798800" y="10965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34774</xdr:rowOff>
    </xdr:from>
    <xdr:to>
      <xdr:col>73</xdr:col>
      <xdr:colOff>44450</xdr:colOff>
      <xdr:row>63</xdr:row>
      <xdr:rowOff>136374</xdr:rowOff>
    </xdr:to>
    <xdr:sp macro="" textlink="">
      <xdr:nvSpPr>
        <xdr:cNvPr id="345" name="楕円 344"/>
        <xdr:cNvSpPr/>
      </xdr:nvSpPr>
      <xdr:spPr>
        <a:xfrm>
          <a:off x="15240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121151</xdr:rowOff>
    </xdr:from>
    <xdr:ext cx="762000" cy="259045"/>
    <xdr:sp macro="" textlink="">
      <xdr:nvSpPr>
        <xdr:cNvPr id="346" name="テキスト ボックス 345"/>
        <xdr:cNvSpPr txBox="1"/>
      </xdr:nvSpPr>
      <xdr:spPr>
        <a:xfrm>
          <a:off x="14909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15240</xdr:rowOff>
    </xdr:from>
    <xdr:to>
      <xdr:col>68</xdr:col>
      <xdr:colOff>203200</xdr:colOff>
      <xdr:row>63</xdr:row>
      <xdr:rowOff>116840</xdr:rowOff>
    </xdr:to>
    <xdr:sp macro="" textlink="">
      <xdr:nvSpPr>
        <xdr:cNvPr id="347" name="楕円 346"/>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101617</xdr:rowOff>
    </xdr:from>
    <xdr:ext cx="762000" cy="259045"/>
    <xdr:sp macro="" textlink="">
      <xdr:nvSpPr>
        <xdr:cNvPr id="348" name="テキスト ボックス 347"/>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145324</xdr:rowOff>
    </xdr:from>
    <xdr:to>
      <xdr:col>64</xdr:col>
      <xdr:colOff>152400</xdr:colOff>
      <xdr:row>63</xdr:row>
      <xdr:rowOff>75474</xdr:rowOff>
    </xdr:to>
    <xdr:sp macro="" textlink="">
      <xdr:nvSpPr>
        <xdr:cNvPr id="349" name="楕円 348"/>
        <xdr:cNvSpPr/>
      </xdr:nvSpPr>
      <xdr:spPr>
        <a:xfrm>
          <a:off x="13462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60251</xdr:rowOff>
    </xdr:from>
    <xdr:ext cx="762000" cy="259045"/>
    <xdr:sp macro="" textlink="">
      <xdr:nvSpPr>
        <xdr:cNvPr id="350" name="テキスト ボックス 349"/>
        <xdr:cNvSpPr txBox="1"/>
      </xdr:nvSpPr>
      <xdr:spPr>
        <a:xfrm>
          <a:off x="13131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実質公債費比率においては、前年度と比較し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ポイント改善した。類似団体の平均との比較においても</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る。前年度比較において実質公債費比率が改善した主な要因とし、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火葬場改築事業、老人デイサービスセンター建設事業</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などの償還額が大きなものが終了したことが影響していると考えられる。しかしながら、公債費においては後年度も高い水準で推移していくことが見込まれることから、指標の更なる改善が図れるよう、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事業の厳選を行い新規地方債発行の抑制に努める。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155258</xdr:rowOff>
    </xdr:from>
    <xdr:to>
      <xdr:col>81</xdr:col>
      <xdr:colOff>44450</xdr:colOff>
      <xdr:row>36</xdr:row>
      <xdr:rowOff>163301</xdr:rowOff>
    </xdr:to>
    <xdr:cxnSp macro="">
      <xdr:nvCxnSpPr>
        <xdr:cNvPr id="384" name="直線コネクタ 383"/>
        <xdr:cNvCxnSpPr/>
      </xdr:nvCxnSpPr>
      <xdr:spPr>
        <a:xfrm flipV="1">
          <a:off x="16179800" y="632745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140034</xdr:rowOff>
    </xdr:from>
    <xdr:ext cx="762000" cy="259045"/>
    <xdr:sp macro="" textlink="">
      <xdr:nvSpPr>
        <xdr:cNvPr id="385" name="公債費負担の状況平均値テキスト"/>
        <xdr:cNvSpPr txBox="1"/>
      </xdr:nvSpPr>
      <xdr:spPr>
        <a:xfrm>
          <a:off x="17106900" y="631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37</xdr:row>
      <xdr:rowOff>1905</xdr:rowOff>
    </xdr:to>
    <xdr:cxnSp macro="">
      <xdr:nvCxnSpPr>
        <xdr:cNvPr id="387" name="直線コネクタ 386"/>
        <xdr:cNvCxnSpPr/>
      </xdr:nvCxnSpPr>
      <xdr:spPr>
        <a:xfrm flipV="1">
          <a:off x="15290800" y="633550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1905</xdr:rowOff>
    </xdr:from>
    <xdr:to>
      <xdr:col>72</xdr:col>
      <xdr:colOff>203200</xdr:colOff>
      <xdr:row>37</xdr:row>
      <xdr:rowOff>11959</xdr:rowOff>
    </xdr:to>
    <xdr:cxnSp macro="">
      <xdr:nvCxnSpPr>
        <xdr:cNvPr id="390" name="直線コネクタ 389"/>
        <xdr:cNvCxnSpPr/>
      </xdr:nvCxnSpPr>
      <xdr:spPr>
        <a:xfrm flipV="1">
          <a:off x="14401800" y="634555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7938</xdr:rowOff>
    </xdr:from>
    <xdr:to>
      <xdr:col>68</xdr:col>
      <xdr:colOff>152400</xdr:colOff>
      <xdr:row>37</xdr:row>
      <xdr:rowOff>11959</xdr:rowOff>
    </xdr:to>
    <xdr:cxnSp macro="">
      <xdr:nvCxnSpPr>
        <xdr:cNvPr id="393" name="直線コネクタ 392"/>
        <xdr:cNvCxnSpPr/>
      </xdr:nvCxnSpPr>
      <xdr:spPr>
        <a:xfrm>
          <a:off x="13512800" y="635158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104458</xdr:rowOff>
    </xdr:from>
    <xdr:to>
      <xdr:col>81</xdr:col>
      <xdr:colOff>95250</xdr:colOff>
      <xdr:row>37</xdr:row>
      <xdr:rowOff>34608</xdr:rowOff>
    </xdr:to>
    <xdr:sp macro="" textlink="">
      <xdr:nvSpPr>
        <xdr:cNvPr id="403" name="楕円 402"/>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25735</xdr:rowOff>
    </xdr:from>
    <xdr:ext cx="762000" cy="259045"/>
    <xdr:sp macro="" textlink="">
      <xdr:nvSpPr>
        <xdr:cNvPr id="404" name="公債費負担の状況該当値テキスト"/>
        <xdr:cNvSpPr txBox="1"/>
      </xdr:nvSpPr>
      <xdr:spPr>
        <a:xfrm>
          <a:off x="17106900" y="619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112501</xdr:rowOff>
    </xdr:from>
    <xdr:to>
      <xdr:col>77</xdr:col>
      <xdr:colOff>95250</xdr:colOff>
      <xdr:row>37</xdr:row>
      <xdr:rowOff>42651</xdr:rowOff>
    </xdr:to>
    <xdr:sp macro="" textlink="">
      <xdr:nvSpPr>
        <xdr:cNvPr id="405" name="楕円 404"/>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406" name="テキスト ボックス 405"/>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122555</xdr:rowOff>
    </xdr:from>
    <xdr:to>
      <xdr:col>73</xdr:col>
      <xdr:colOff>44450</xdr:colOff>
      <xdr:row>37</xdr:row>
      <xdr:rowOff>52705</xdr:rowOff>
    </xdr:to>
    <xdr:sp macro="" textlink="">
      <xdr:nvSpPr>
        <xdr:cNvPr id="407" name="楕円 406"/>
        <xdr:cNvSpPr/>
      </xdr:nvSpPr>
      <xdr:spPr>
        <a:xfrm>
          <a:off x="15240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62882</xdr:rowOff>
    </xdr:from>
    <xdr:ext cx="762000" cy="259045"/>
    <xdr:sp macro="" textlink="">
      <xdr:nvSpPr>
        <xdr:cNvPr id="408" name="テキスト ボックス 407"/>
        <xdr:cNvSpPr txBox="1"/>
      </xdr:nvSpPr>
      <xdr:spPr>
        <a:xfrm>
          <a:off x="14909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132609</xdr:rowOff>
    </xdr:from>
    <xdr:to>
      <xdr:col>68</xdr:col>
      <xdr:colOff>203200</xdr:colOff>
      <xdr:row>37</xdr:row>
      <xdr:rowOff>62759</xdr:rowOff>
    </xdr:to>
    <xdr:sp macro="" textlink="">
      <xdr:nvSpPr>
        <xdr:cNvPr id="409" name="楕円 408"/>
        <xdr:cNvSpPr/>
      </xdr:nvSpPr>
      <xdr:spPr>
        <a:xfrm>
          <a:off x="14351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72936</xdr:rowOff>
    </xdr:from>
    <xdr:ext cx="762000" cy="259045"/>
    <xdr:sp macro="" textlink="">
      <xdr:nvSpPr>
        <xdr:cNvPr id="410" name="テキスト ボックス 409"/>
        <xdr:cNvSpPr txBox="1"/>
      </xdr:nvSpPr>
      <xdr:spPr>
        <a:xfrm>
          <a:off x="14020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411" name="楕円 410"/>
        <xdr:cNvSpPr/>
      </xdr:nvSpPr>
      <xdr:spPr>
        <a:xfrm>
          <a:off x="13462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412" name="テキスト ボックス 411"/>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将来負担比率においては、前年度と比較して</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ポイント改善した。類似団体の平均との比較においては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33.7</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ポイント上回っている。前年度との比較における改善要因は、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地方債現在高の減少及び退職手当負担見込額の減少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による。しかし、類似団体の平均との比較からも更なる改善が必要であり、公共施設再編などを見据え、引き続き新規地方債発行の抑制に努める。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89040</xdr:rowOff>
    </xdr:from>
    <xdr:to>
      <xdr:col>81</xdr:col>
      <xdr:colOff>44450</xdr:colOff>
      <xdr:row>15</xdr:row>
      <xdr:rowOff>99174</xdr:rowOff>
    </xdr:to>
    <xdr:cxnSp macro="">
      <xdr:nvCxnSpPr>
        <xdr:cNvPr id="444" name="直線コネクタ 443"/>
        <xdr:cNvCxnSpPr/>
      </xdr:nvCxnSpPr>
      <xdr:spPr>
        <a:xfrm flipV="1">
          <a:off x="16179800" y="2660790"/>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99174</xdr:rowOff>
    </xdr:from>
    <xdr:to>
      <xdr:col>77</xdr:col>
      <xdr:colOff>44450</xdr:colOff>
      <xdr:row>15</xdr:row>
      <xdr:rowOff>146228</xdr:rowOff>
    </xdr:to>
    <xdr:cxnSp macro="">
      <xdr:nvCxnSpPr>
        <xdr:cNvPr id="447" name="直線コネクタ 446"/>
        <xdr:cNvCxnSpPr/>
      </xdr:nvCxnSpPr>
      <xdr:spPr>
        <a:xfrm flipV="1">
          <a:off x="15290800" y="2670924"/>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146228</xdr:rowOff>
    </xdr:from>
    <xdr:to>
      <xdr:col>72</xdr:col>
      <xdr:colOff>203200</xdr:colOff>
      <xdr:row>16</xdr:row>
      <xdr:rowOff>28105</xdr:rowOff>
    </xdr:to>
    <xdr:cxnSp macro="">
      <xdr:nvCxnSpPr>
        <xdr:cNvPr id="450" name="直線コネクタ 449"/>
        <xdr:cNvCxnSpPr/>
      </xdr:nvCxnSpPr>
      <xdr:spPr>
        <a:xfrm flipV="1">
          <a:off x="14401800" y="2717978"/>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124511</xdr:rowOff>
    </xdr:from>
    <xdr:to>
      <xdr:col>68</xdr:col>
      <xdr:colOff>152400</xdr:colOff>
      <xdr:row>16</xdr:row>
      <xdr:rowOff>28105</xdr:rowOff>
    </xdr:to>
    <xdr:cxnSp macro="">
      <xdr:nvCxnSpPr>
        <xdr:cNvPr id="453" name="直線コネクタ 452"/>
        <xdr:cNvCxnSpPr/>
      </xdr:nvCxnSpPr>
      <xdr:spPr>
        <a:xfrm>
          <a:off x="13512800" y="2696261"/>
          <a:ext cx="889000" cy="7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38240</xdr:rowOff>
    </xdr:from>
    <xdr:to>
      <xdr:col>81</xdr:col>
      <xdr:colOff>95250</xdr:colOff>
      <xdr:row>15</xdr:row>
      <xdr:rowOff>139840</xdr:rowOff>
    </xdr:to>
    <xdr:sp macro="" textlink="">
      <xdr:nvSpPr>
        <xdr:cNvPr id="463" name="楕円 462"/>
        <xdr:cNvSpPr/>
      </xdr:nvSpPr>
      <xdr:spPr>
        <a:xfrm>
          <a:off x="16967200" y="260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10317</xdr:rowOff>
    </xdr:from>
    <xdr:ext cx="762000" cy="259045"/>
    <xdr:sp macro="" textlink="">
      <xdr:nvSpPr>
        <xdr:cNvPr id="464" name="将来負担の状況該当値テキスト"/>
        <xdr:cNvSpPr txBox="1"/>
      </xdr:nvSpPr>
      <xdr:spPr>
        <a:xfrm>
          <a:off x="17106900" y="258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48374</xdr:rowOff>
    </xdr:from>
    <xdr:to>
      <xdr:col>77</xdr:col>
      <xdr:colOff>95250</xdr:colOff>
      <xdr:row>15</xdr:row>
      <xdr:rowOff>149974</xdr:rowOff>
    </xdr:to>
    <xdr:sp macro="" textlink="">
      <xdr:nvSpPr>
        <xdr:cNvPr id="465" name="楕円 464"/>
        <xdr:cNvSpPr/>
      </xdr:nvSpPr>
      <xdr:spPr>
        <a:xfrm>
          <a:off x="16129000" y="26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134751</xdr:rowOff>
    </xdr:from>
    <xdr:ext cx="736600" cy="259045"/>
    <xdr:sp macro="" textlink="">
      <xdr:nvSpPr>
        <xdr:cNvPr id="466" name="テキスト ボックス 465"/>
        <xdr:cNvSpPr txBox="1"/>
      </xdr:nvSpPr>
      <xdr:spPr>
        <a:xfrm>
          <a:off x="15798800" y="2706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95428</xdr:rowOff>
    </xdr:from>
    <xdr:to>
      <xdr:col>73</xdr:col>
      <xdr:colOff>44450</xdr:colOff>
      <xdr:row>16</xdr:row>
      <xdr:rowOff>25578</xdr:rowOff>
    </xdr:to>
    <xdr:sp macro="" textlink="">
      <xdr:nvSpPr>
        <xdr:cNvPr id="467" name="楕円 466"/>
        <xdr:cNvSpPr/>
      </xdr:nvSpPr>
      <xdr:spPr>
        <a:xfrm>
          <a:off x="15240000" y="26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10355</xdr:rowOff>
    </xdr:from>
    <xdr:ext cx="762000" cy="259045"/>
    <xdr:sp macro="" textlink="">
      <xdr:nvSpPr>
        <xdr:cNvPr id="468" name="テキスト ボックス 467"/>
        <xdr:cNvSpPr txBox="1"/>
      </xdr:nvSpPr>
      <xdr:spPr>
        <a:xfrm>
          <a:off x="14909800" y="275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148755</xdr:rowOff>
    </xdr:from>
    <xdr:to>
      <xdr:col>68</xdr:col>
      <xdr:colOff>203200</xdr:colOff>
      <xdr:row>16</xdr:row>
      <xdr:rowOff>78905</xdr:rowOff>
    </xdr:to>
    <xdr:sp macro="" textlink="">
      <xdr:nvSpPr>
        <xdr:cNvPr id="469" name="楕円 468"/>
        <xdr:cNvSpPr/>
      </xdr:nvSpPr>
      <xdr:spPr>
        <a:xfrm>
          <a:off x="14351000" y="27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63682</xdr:rowOff>
    </xdr:from>
    <xdr:ext cx="762000" cy="259045"/>
    <xdr:sp macro="" textlink="">
      <xdr:nvSpPr>
        <xdr:cNvPr id="470" name="テキスト ボックス 469"/>
        <xdr:cNvSpPr txBox="1"/>
      </xdr:nvSpPr>
      <xdr:spPr>
        <a:xfrm>
          <a:off x="14020800" y="280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73711</xdr:rowOff>
    </xdr:from>
    <xdr:to>
      <xdr:col>64</xdr:col>
      <xdr:colOff>152400</xdr:colOff>
      <xdr:row>16</xdr:row>
      <xdr:rowOff>3861</xdr:rowOff>
    </xdr:to>
    <xdr:sp macro="" textlink="">
      <xdr:nvSpPr>
        <xdr:cNvPr id="471" name="楕円 470"/>
        <xdr:cNvSpPr/>
      </xdr:nvSpPr>
      <xdr:spPr>
        <a:xfrm>
          <a:off x="13462000" y="2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160088</xdr:rowOff>
    </xdr:from>
    <xdr:ext cx="762000" cy="259045"/>
    <xdr:sp macro="" textlink="">
      <xdr:nvSpPr>
        <xdr:cNvPr id="472" name="テキスト ボックス 471"/>
        <xdr:cNvSpPr txBox="1"/>
      </xdr:nvSpPr>
      <xdr:spPr>
        <a:xfrm>
          <a:off x="13131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18,007
17,847
93.96
10,654,730
10,367,349
282,581
5,038,574
8,708,277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人件費における経常収支比率において、前年度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と変化なし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。類似団体の平均との比較においては、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ポイント上回っている。歳入面において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経常一般財源のうち地方交付税の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によるものであ</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類似団体の比較において平均を大きく上回っているため、今後も引き続き適正な定員管理の推進に努める。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28702</xdr:rowOff>
    </xdr:from>
    <xdr:to>
      <xdr:col>24</xdr:col>
      <xdr:colOff>25400</xdr:colOff>
      <xdr:row>39</xdr:row>
      <xdr:rowOff>28702</xdr:rowOff>
    </xdr:to>
    <xdr:cxnSp macro="">
      <xdr:nvCxnSpPr>
        <xdr:cNvPr id="64" name="直線コネクタ 63"/>
        <xdr:cNvCxnSpPr/>
      </xdr:nvCxnSpPr>
      <xdr:spPr>
        <a:xfrm>
          <a:off x="3987800" y="6715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14986</xdr:rowOff>
    </xdr:from>
    <xdr:to>
      <xdr:col>19</xdr:col>
      <xdr:colOff>187325</xdr:colOff>
      <xdr:row>39</xdr:row>
      <xdr:rowOff>28702</xdr:rowOff>
    </xdr:to>
    <xdr:cxnSp macro="">
      <xdr:nvCxnSpPr>
        <xdr:cNvPr id="67" name="直線コネクタ 66"/>
        <xdr:cNvCxnSpPr/>
      </xdr:nvCxnSpPr>
      <xdr:spPr>
        <a:xfrm>
          <a:off x="3098800" y="67015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14986</xdr:rowOff>
    </xdr:from>
    <xdr:to>
      <xdr:col>15</xdr:col>
      <xdr:colOff>98425</xdr:colOff>
      <xdr:row>39</xdr:row>
      <xdr:rowOff>42418</xdr:rowOff>
    </xdr:to>
    <xdr:cxnSp macro="">
      <xdr:nvCxnSpPr>
        <xdr:cNvPr id="70" name="直線コネクタ 69"/>
        <xdr:cNvCxnSpPr/>
      </xdr:nvCxnSpPr>
      <xdr:spPr>
        <a:xfrm flipV="1">
          <a:off x="2209800" y="67015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163576</xdr:rowOff>
    </xdr:from>
    <xdr:to>
      <xdr:col>11</xdr:col>
      <xdr:colOff>9525</xdr:colOff>
      <xdr:row>39</xdr:row>
      <xdr:rowOff>42418</xdr:rowOff>
    </xdr:to>
    <xdr:cxnSp macro="">
      <xdr:nvCxnSpPr>
        <xdr:cNvPr id="73" name="直線コネクタ 72"/>
        <xdr:cNvCxnSpPr/>
      </xdr:nvCxnSpPr>
      <xdr:spPr>
        <a:xfrm>
          <a:off x="1320800" y="66786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149352</xdr:rowOff>
    </xdr:from>
    <xdr:to>
      <xdr:col>24</xdr:col>
      <xdr:colOff>76200</xdr:colOff>
      <xdr:row>39</xdr:row>
      <xdr:rowOff>79502</xdr:rowOff>
    </xdr:to>
    <xdr:sp macro="" textlink="">
      <xdr:nvSpPr>
        <xdr:cNvPr id="83" name="楕円 82"/>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57929</xdr:rowOff>
    </xdr:from>
    <xdr:ext cx="762000" cy="259045"/>
    <xdr:sp macro="" textlink="">
      <xdr:nvSpPr>
        <xdr:cNvPr id="84" name="人件費該当値テキスト"/>
        <xdr:cNvSpPr txBox="1"/>
      </xdr:nvSpPr>
      <xdr:spPr>
        <a:xfrm>
          <a:off x="4914900" y="657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149352</xdr:rowOff>
    </xdr:from>
    <xdr:to>
      <xdr:col>20</xdr:col>
      <xdr:colOff>38100</xdr:colOff>
      <xdr:row>39</xdr:row>
      <xdr:rowOff>79502</xdr:rowOff>
    </xdr:to>
    <xdr:sp macro="" textlink="">
      <xdr:nvSpPr>
        <xdr:cNvPr id="85" name="楕円 84"/>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64279</xdr:rowOff>
    </xdr:from>
    <xdr:ext cx="736600" cy="259045"/>
    <xdr:sp macro="" textlink="">
      <xdr:nvSpPr>
        <xdr:cNvPr id="86" name="テキスト ボックス 85"/>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135636</xdr:rowOff>
    </xdr:from>
    <xdr:to>
      <xdr:col>15</xdr:col>
      <xdr:colOff>149225</xdr:colOff>
      <xdr:row>39</xdr:row>
      <xdr:rowOff>65786</xdr:rowOff>
    </xdr:to>
    <xdr:sp macro="" textlink="">
      <xdr:nvSpPr>
        <xdr:cNvPr id="87" name="楕円 86"/>
        <xdr:cNvSpPr/>
      </xdr:nvSpPr>
      <xdr:spPr>
        <a:xfrm>
          <a:off x="3048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50563</xdr:rowOff>
    </xdr:from>
    <xdr:ext cx="762000" cy="259045"/>
    <xdr:sp macro="" textlink="">
      <xdr:nvSpPr>
        <xdr:cNvPr id="88" name="テキスト ボックス 87"/>
        <xdr:cNvSpPr txBox="1"/>
      </xdr:nvSpPr>
      <xdr:spPr>
        <a:xfrm>
          <a:off x="2717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163068</xdr:rowOff>
    </xdr:from>
    <xdr:to>
      <xdr:col>11</xdr:col>
      <xdr:colOff>60325</xdr:colOff>
      <xdr:row>39</xdr:row>
      <xdr:rowOff>93218</xdr:rowOff>
    </xdr:to>
    <xdr:sp macro="" textlink="">
      <xdr:nvSpPr>
        <xdr:cNvPr id="89" name="楕円 88"/>
        <xdr:cNvSpPr/>
      </xdr:nvSpPr>
      <xdr:spPr>
        <a:xfrm>
          <a:off x="2159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77995</xdr:rowOff>
    </xdr:from>
    <xdr:ext cx="762000" cy="259045"/>
    <xdr:sp macro="" textlink="">
      <xdr:nvSpPr>
        <xdr:cNvPr id="90" name="テキスト ボックス 89"/>
        <xdr:cNvSpPr txBox="1"/>
      </xdr:nvSpPr>
      <xdr:spPr>
        <a:xfrm>
          <a:off x="1828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112776</xdr:rowOff>
    </xdr:from>
    <xdr:to>
      <xdr:col>6</xdr:col>
      <xdr:colOff>171450</xdr:colOff>
      <xdr:row>39</xdr:row>
      <xdr:rowOff>42926</xdr:rowOff>
    </xdr:to>
    <xdr:sp macro="" textlink="">
      <xdr:nvSpPr>
        <xdr:cNvPr id="91" name="楕円 90"/>
        <xdr:cNvSpPr/>
      </xdr:nvSpPr>
      <xdr:spPr>
        <a:xfrm>
          <a:off x="1270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27703</xdr:rowOff>
    </xdr:from>
    <xdr:ext cx="762000" cy="259045"/>
    <xdr:sp macro="" textlink="">
      <xdr:nvSpPr>
        <xdr:cNvPr id="92" name="テキスト ボックス 91"/>
        <xdr:cNvSpPr txBox="1"/>
      </xdr:nvSpPr>
      <xdr:spPr>
        <a:xfrm>
          <a:off x="939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物件費における経常収支比率は、前年度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と比較し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ポイント悪化した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。類似団体との比較において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ポイント上回っている。前年度比較において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ほぼ横ばいとなっているものの、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物件費は年々増加傾向にあることから、事務事業の見直し等により一層の内部コスト削減に努める。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18</xdr:row>
      <xdr:rowOff>116114</xdr:rowOff>
    </xdr:to>
    <xdr:cxnSp macro="">
      <xdr:nvCxnSpPr>
        <xdr:cNvPr id="127" name="直線コネクタ 126"/>
        <xdr:cNvCxnSpPr/>
      </xdr:nvCxnSpPr>
      <xdr:spPr>
        <a:xfrm>
          <a:off x="15671800" y="31913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18</xdr:row>
      <xdr:rowOff>105229</xdr:rowOff>
    </xdr:to>
    <xdr:cxnSp macro="">
      <xdr:nvCxnSpPr>
        <xdr:cNvPr id="130" name="直線コネクタ 129"/>
        <xdr:cNvCxnSpPr/>
      </xdr:nvCxnSpPr>
      <xdr:spPr>
        <a:xfrm>
          <a:off x="14782800" y="3191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18</xdr:row>
      <xdr:rowOff>137886</xdr:rowOff>
    </xdr:to>
    <xdr:cxnSp macro="">
      <xdr:nvCxnSpPr>
        <xdr:cNvPr id="133" name="直線コネクタ 132"/>
        <xdr:cNvCxnSpPr/>
      </xdr:nvCxnSpPr>
      <xdr:spPr>
        <a:xfrm flipV="1">
          <a:off x="13893800" y="3191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137886</xdr:rowOff>
    </xdr:to>
    <xdr:cxnSp macro="">
      <xdr:nvCxnSpPr>
        <xdr:cNvPr id="136" name="直線コネクタ 135"/>
        <xdr:cNvCxnSpPr/>
      </xdr:nvCxnSpPr>
      <xdr:spPr>
        <a:xfrm>
          <a:off x="13004800" y="31151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6" name="楕円 145"/>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7" name="物件費該当値テキスト"/>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48" name="楕円 147"/>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49" name="テキスト ボックス 148"/>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0" name="楕円 149"/>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1" name="テキスト ボックス 150"/>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2" name="楕円 151"/>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3" name="テキスト ボックス 152"/>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4" name="楕円 153"/>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5" name="テキスト ボックス 154"/>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扶助費における経常収支比率において、前年度と比較して</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した。類似団体の平均との比較において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6.8</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ポイント下回っている。前年度比較における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した要因は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、ふるさと応援基金からの繰入金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によるものと考えられる。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一時的な改善であることから、</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受給資格の審査等について、より一層の適正化を図ることによって執行経費の適正化に努める。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156935</xdr:rowOff>
    </xdr:from>
    <xdr:to>
      <xdr:col>24</xdr:col>
      <xdr:colOff>25400</xdr:colOff>
      <xdr:row>55</xdr:row>
      <xdr:rowOff>162378</xdr:rowOff>
    </xdr:to>
    <xdr:cxnSp macro="">
      <xdr:nvCxnSpPr>
        <xdr:cNvPr id="189" name="直線コネクタ 188"/>
        <xdr:cNvCxnSpPr/>
      </xdr:nvCxnSpPr>
      <xdr:spPr>
        <a:xfrm flipV="1">
          <a:off x="3987800" y="9243785"/>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162378</xdr:rowOff>
    </xdr:to>
    <xdr:cxnSp macro="">
      <xdr:nvCxnSpPr>
        <xdr:cNvPr id="192" name="直線コネクタ 191"/>
        <xdr:cNvCxnSpPr/>
      </xdr:nvCxnSpPr>
      <xdr:spPr>
        <a:xfrm>
          <a:off x="3098800" y="94397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86178</xdr:rowOff>
    </xdr:to>
    <xdr:cxnSp macro="">
      <xdr:nvCxnSpPr>
        <xdr:cNvPr id="195" name="直線コネクタ 194"/>
        <xdr:cNvCxnSpPr/>
      </xdr:nvCxnSpPr>
      <xdr:spPr>
        <a:xfrm flipV="1">
          <a:off x="2209800" y="9439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34472</xdr:rowOff>
    </xdr:to>
    <xdr:cxnSp macro="">
      <xdr:nvCxnSpPr>
        <xdr:cNvPr id="198" name="直線コネクタ 197"/>
        <xdr:cNvCxnSpPr/>
      </xdr:nvCxnSpPr>
      <xdr:spPr>
        <a:xfrm flipV="1">
          <a:off x="1320800" y="9515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106135</xdr:rowOff>
    </xdr:from>
    <xdr:to>
      <xdr:col>24</xdr:col>
      <xdr:colOff>76200</xdr:colOff>
      <xdr:row>54</xdr:row>
      <xdr:rowOff>36285</xdr:rowOff>
    </xdr:to>
    <xdr:sp macro="" textlink="">
      <xdr:nvSpPr>
        <xdr:cNvPr id="208" name="楕円 207"/>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14712</xdr:rowOff>
    </xdr:from>
    <xdr:ext cx="762000" cy="259045"/>
    <xdr:sp macro="" textlink="">
      <xdr:nvSpPr>
        <xdr:cNvPr id="209" name="扶助費該当値テキスト"/>
        <xdr:cNvSpPr txBox="1"/>
      </xdr:nvSpPr>
      <xdr:spPr>
        <a:xfrm>
          <a:off x="4914900" y="910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10" name="楕円 209"/>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1" name="テキスト ボックス 210"/>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2" name="楕円 211"/>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3" name="テキスト ボックス 212"/>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4" name="楕円 213"/>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5" name="テキスト ボックス 21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6" name="楕円 215"/>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95449</xdr:rowOff>
    </xdr:from>
    <xdr:ext cx="762000" cy="259045"/>
    <xdr:sp macro="" textlink="">
      <xdr:nvSpPr>
        <xdr:cNvPr id="217" name="テキスト ボックス 216"/>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その他における経常収支比率は、前年度と比較して</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悪化した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。類似団体の平均との比較</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においては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ポイント下回った。前年度比較において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した要因は、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歳入面において経常一般財源のうち地方交付税の減少によるものと考えられる。</a:t>
          </a:r>
          <a:r>
            <a:rPr kumimoji="1" lang="ja-JP" altLang="en-US"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32294</xdr:rowOff>
    </xdr:from>
    <xdr:to>
      <xdr:col>82</xdr:col>
      <xdr:colOff>107950</xdr:colOff>
      <xdr:row>56</xdr:row>
      <xdr:rowOff>38826</xdr:rowOff>
    </xdr:to>
    <xdr:cxnSp macro="">
      <xdr:nvCxnSpPr>
        <xdr:cNvPr id="252" name="直線コネクタ 251"/>
        <xdr:cNvCxnSpPr/>
      </xdr:nvCxnSpPr>
      <xdr:spPr>
        <a:xfrm>
          <a:off x="15671800" y="96334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56</xdr:row>
      <xdr:rowOff>32294</xdr:rowOff>
    </xdr:to>
    <xdr:cxnSp macro="">
      <xdr:nvCxnSpPr>
        <xdr:cNvPr id="255" name="直線コネクタ 254"/>
        <xdr:cNvCxnSpPr/>
      </xdr:nvCxnSpPr>
      <xdr:spPr>
        <a:xfrm>
          <a:off x="14782800" y="9626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25763</xdr:rowOff>
    </xdr:from>
    <xdr:to>
      <xdr:col>73</xdr:col>
      <xdr:colOff>180975</xdr:colOff>
      <xdr:row>56</xdr:row>
      <xdr:rowOff>38826</xdr:rowOff>
    </xdr:to>
    <xdr:cxnSp macro="">
      <xdr:nvCxnSpPr>
        <xdr:cNvPr id="258" name="直線コネクタ 257"/>
        <xdr:cNvCxnSpPr/>
      </xdr:nvCxnSpPr>
      <xdr:spPr>
        <a:xfrm flipV="1">
          <a:off x="13893800" y="96269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38826</xdr:rowOff>
    </xdr:to>
    <xdr:cxnSp macro="">
      <xdr:nvCxnSpPr>
        <xdr:cNvPr id="261" name="直線コネクタ 260"/>
        <xdr:cNvCxnSpPr/>
      </xdr:nvCxnSpPr>
      <xdr:spPr>
        <a:xfrm>
          <a:off x="13004800" y="9613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71" name="楕円 270"/>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4553</xdr:rowOff>
    </xdr:from>
    <xdr:ext cx="762000" cy="259045"/>
    <xdr:sp macro="" textlink="">
      <xdr:nvSpPr>
        <xdr:cNvPr id="272" name="その他該当値テキスト"/>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152944</xdr:rowOff>
    </xdr:from>
    <xdr:to>
      <xdr:col>78</xdr:col>
      <xdr:colOff>120650</xdr:colOff>
      <xdr:row>56</xdr:row>
      <xdr:rowOff>83094</xdr:rowOff>
    </xdr:to>
    <xdr:sp macro="" textlink="">
      <xdr:nvSpPr>
        <xdr:cNvPr id="273" name="楕円 272"/>
        <xdr:cNvSpPr/>
      </xdr:nvSpPr>
      <xdr:spPr>
        <a:xfrm>
          <a:off x="15621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93271</xdr:rowOff>
    </xdr:from>
    <xdr:ext cx="736600" cy="259045"/>
    <xdr:sp macro="" textlink="">
      <xdr:nvSpPr>
        <xdr:cNvPr id="274" name="テキスト ボックス 273"/>
        <xdr:cNvSpPr txBox="1"/>
      </xdr:nvSpPr>
      <xdr:spPr>
        <a:xfrm>
          <a:off x="15290800" y="9351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146413</xdr:rowOff>
    </xdr:from>
    <xdr:to>
      <xdr:col>74</xdr:col>
      <xdr:colOff>31750</xdr:colOff>
      <xdr:row>56</xdr:row>
      <xdr:rowOff>76563</xdr:rowOff>
    </xdr:to>
    <xdr:sp macro="" textlink="">
      <xdr:nvSpPr>
        <xdr:cNvPr id="275" name="楕円 274"/>
        <xdr:cNvSpPr/>
      </xdr:nvSpPr>
      <xdr:spPr>
        <a:xfrm>
          <a:off x="14732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86740</xdr:rowOff>
    </xdr:from>
    <xdr:ext cx="762000" cy="259045"/>
    <xdr:sp macro="" textlink="">
      <xdr:nvSpPr>
        <xdr:cNvPr id="276" name="テキスト ボックス 275"/>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7" name="楕円 276"/>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8" name="テキスト ボックス 277"/>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9" name="楕円 278"/>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0" name="テキスト ボックス 279"/>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補助費等における経常収支比率は、前年度と比較して</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悪化した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。類似団体の平均との比較において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ポイント上回っている。補助費等</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は年々増加傾向にあることから、引き続き市単独事業に係る補助金について、その費用対効果や事業の必要性等の再点検を定期的に行い経費削減に努める。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72136</xdr:rowOff>
    </xdr:to>
    <xdr:cxnSp macro="">
      <xdr:nvCxnSpPr>
        <xdr:cNvPr id="310" name="直線コネクタ 309"/>
        <xdr:cNvCxnSpPr/>
      </xdr:nvCxnSpPr>
      <xdr:spPr>
        <a:xfrm>
          <a:off x="15671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90424</xdr:rowOff>
    </xdr:to>
    <xdr:cxnSp macro="">
      <xdr:nvCxnSpPr>
        <xdr:cNvPr id="313" name="直線コネクタ 312"/>
        <xdr:cNvCxnSpPr/>
      </xdr:nvCxnSpPr>
      <xdr:spPr>
        <a:xfrm flipV="1">
          <a:off x="14782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99568</xdr:rowOff>
    </xdr:to>
    <xdr:cxnSp macro="">
      <xdr:nvCxnSpPr>
        <xdr:cNvPr id="316" name="直線コネクタ 315"/>
        <xdr:cNvCxnSpPr/>
      </xdr:nvCxnSpPr>
      <xdr:spPr>
        <a:xfrm flipV="1">
          <a:off x="13893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99568</xdr:rowOff>
    </xdr:to>
    <xdr:cxnSp macro="">
      <xdr:nvCxnSpPr>
        <xdr:cNvPr id="319" name="直線コネクタ 318"/>
        <xdr:cNvCxnSpPr/>
      </xdr:nvCxnSpPr>
      <xdr:spPr>
        <a:xfrm>
          <a:off x="13004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9" name="楕円 328"/>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164863</xdr:rowOff>
    </xdr:from>
    <xdr:ext cx="762000" cy="259045"/>
    <xdr:sp macro="" textlink="">
      <xdr:nvSpPr>
        <xdr:cNvPr id="330"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1" name="楕円 330"/>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103141</xdr:rowOff>
    </xdr:from>
    <xdr:ext cx="736600" cy="259045"/>
    <xdr:sp macro="" textlink="">
      <xdr:nvSpPr>
        <xdr:cNvPr id="332" name="テキスト ボックス 331"/>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3" name="楕円 332"/>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34" name="テキスト ボックス 333"/>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5" name="楕円 334"/>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36" name="テキスト ボックス 335"/>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7" name="楕円 336"/>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38" name="テキスト ボックス 337"/>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公債費における経常収支比率において、前年度と比較して</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した。類似団体の平均との比較において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ポイント下回っている。前年度比較において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した要因は、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年度に起債した文化会館建設事業などの据置期間が終了し、本格的に元利償還が開始となった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ことが影響していると考えられる。今後も事業の優先度を精査し、地方債の新規発行額の抑制に努める。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125095</xdr:rowOff>
    </xdr:from>
    <xdr:to>
      <xdr:col>24</xdr:col>
      <xdr:colOff>25400</xdr:colOff>
      <xdr:row>74</xdr:row>
      <xdr:rowOff>134620</xdr:rowOff>
    </xdr:to>
    <xdr:cxnSp macro="">
      <xdr:nvCxnSpPr>
        <xdr:cNvPr id="370" name="直線コネクタ 369"/>
        <xdr:cNvCxnSpPr/>
      </xdr:nvCxnSpPr>
      <xdr:spPr>
        <a:xfrm>
          <a:off x="3987800" y="128123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125095</xdr:rowOff>
    </xdr:from>
    <xdr:to>
      <xdr:col>19</xdr:col>
      <xdr:colOff>187325</xdr:colOff>
      <xdr:row>74</xdr:row>
      <xdr:rowOff>127000</xdr:rowOff>
    </xdr:to>
    <xdr:cxnSp macro="">
      <xdr:nvCxnSpPr>
        <xdr:cNvPr id="373" name="直線コネクタ 372"/>
        <xdr:cNvCxnSpPr/>
      </xdr:nvCxnSpPr>
      <xdr:spPr>
        <a:xfrm flipV="1">
          <a:off x="3098800" y="128123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149860</xdr:rowOff>
    </xdr:to>
    <xdr:cxnSp macro="">
      <xdr:nvCxnSpPr>
        <xdr:cNvPr id="376" name="直線コネクタ 375"/>
        <xdr:cNvCxnSpPr/>
      </xdr:nvCxnSpPr>
      <xdr:spPr>
        <a:xfrm flipV="1">
          <a:off x="2209800" y="12814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132715</xdr:rowOff>
    </xdr:from>
    <xdr:to>
      <xdr:col>11</xdr:col>
      <xdr:colOff>9525</xdr:colOff>
      <xdr:row>74</xdr:row>
      <xdr:rowOff>149860</xdr:rowOff>
    </xdr:to>
    <xdr:cxnSp macro="">
      <xdr:nvCxnSpPr>
        <xdr:cNvPr id="379" name="直線コネクタ 378"/>
        <xdr:cNvCxnSpPr/>
      </xdr:nvCxnSpPr>
      <xdr:spPr>
        <a:xfrm>
          <a:off x="1320800" y="128200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83820</xdr:rowOff>
    </xdr:from>
    <xdr:to>
      <xdr:col>24</xdr:col>
      <xdr:colOff>76200</xdr:colOff>
      <xdr:row>75</xdr:row>
      <xdr:rowOff>13970</xdr:rowOff>
    </xdr:to>
    <xdr:sp macro="" textlink="">
      <xdr:nvSpPr>
        <xdr:cNvPr id="389" name="楕円 388"/>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163847</xdr:rowOff>
    </xdr:from>
    <xdr:ext cx="762000" cy="259045"/>
    <xdr:sp macro="" textlink="">
      <xdr:nvSpPr>
        <xdr:cNvPr id="390" name="公債費該当値テキスト"/>
        <xdr:cNvSpPr txBox="1"/>
      </xdr:nvSpPr>
      <xdr:spPr>
        <a:xfrm>
          <a:off x="4914900" y="126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74295</xdr:rowOff>
    </xdr:from>
    <xdr:to>
      <xdr:col>20</xdr:col>
      <xdr:colOff>38100</xdr:colOff>
      <xdr:row>75</xdr:row>
      <xdr:rowOff>4445</xdr:rowOff>
    </xdr:to>
    <xdr:sp macro="" textlink="">
      <xdr:nvSpPr>
        <xdr:cNvPr id="391" name="楕円 390"/>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14622</xdr:rowOff>
    </xdr:from>
    <xdr:ext cx="736600" cy="259045"/>
    <xdr:sp macro="" textlink="">
      <xdr:nvSpPr>
        <xdr:cNvPr id="392" name="テキスト ボックス 391"/>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3" name="楕円 392"/>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4" name="テキスト ボックス 393"/>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5" name="楕円 394"/>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6" name="テキスト ボックス 395"/>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81915</xdr:rowOff>
    </xdr:from>
    <xdr:to>
      <xdr:col>6</xdr:col>
      <xdr:colOff>171450</xdr:colOff>
      <xdr:row>75</xdr:row>
      <xdr:rowOff>12065</xdr:rowOff>
    </xdr:to>
    <xdr:sp macro="" textlink="">
      <xdr:nvSpPr>
        <xdr:cNvPr id="397" name="楕円 396"/>
        <xdr:cNvSpPr/>
      </xdr:nvSpPr>
      <xdr:spPr>
        <a:xfrm>
          <a:off x="1270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22242</xdr:rowOff>
    </xdr:from>
    <xdr:ext cx="762000" cy="259045"/>
    <xdr:sp macro="" textlink="">
      <xdr:nvSpPr>
        <xdr:cNvPr id="398" name="テキスト ボックス 397"/>
        <xdr:cNvSpPr txBox="1"/>
      </xdr:nvSpPr>
      <xdr:spPr>
        <a:xfrm>
          <a:off x="939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公債費以外における経常収支比率は、前年度と比較して</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した。類似団体の平均との比較においては、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ポイント上回っている。前年度比較において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した要因は、歳入面において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ふるさと応援基金からの繰入金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によるもの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一時的な改善であり、本市においては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人件費及び物件費の経常収支比率は類似団体内の順位が低いことから、更なる管理徹底を図り、健全な財政運営に努める。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20320</xdr:rowOff>
    </xdr:to>
    <xdr:cxnSp macro="">
      <xdr:nvCxnSpPr>
        <xdr:cNvPr id="431" name="直線コネクタ 430"/>
        <xdr:cNvCxnSpPr/>
      </xdr:nvCxnSpPr>
      <xdr:spPr>
        <a:xfrm flipV="1">
          <a:off x="15671800" y="134543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20320</xdr:rowOff>
    </xdr:to>
    <xdr:cxnSp macro="">
      <xdr:nvCxnSpPr>
        <xdr:cNvPr id="434" name="直線コネクタ 433"/>
        <xdr:cNvCxnSpPr/>
      </xdr:nvCxnSpPr>
      <xdr:spPr>
        <a:xfrm>
          <a:off x="14782800" y="135153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46989</xdr:rowOff>
    </xdr:to>
    <xdr:cxnSp macro="">
      <xdr:nvCxnSpPr>
        <xdr:cNvPr id="437" name="直線コネクタ 436"/>
        <xdr:cNvCxnSpPr/>
      </xdr:nvCxnSpPr>
      <xdr:spPr>
        <a:xfrm flipV="1">
          <a:off x="13893800" y="13515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165100</xdr:rowOff>
    </xdr:from>
    <xdr:to>
      <xdr:col>69</xdr:col>
      <xdr:colOff>92075</xdr:colOff>
      <xdr:row>79</xdr:row>
      <xdr:rowOff>46989</xdr:rowOff>
    </xdr:to>
    <xdr:cxnSp macro="">
      <xdr:nvCxnSpPr>
        <xdr:cNvPr id="440" name="直線コネクタ 439"/>
        <xdr:cNvCxnSpPr/>
      </xdr:nvCxnSpPr>
      <xdr:spPr>
        <a:xfrm>
          <a:off x="13004800" y="13538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0" name="楕円 449"/>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1"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140970</xdr:rowOff>
    </xdr:from>
    <xdr:to>
      <xdr:col>78</xdr:col>
      <xdr:colOff>120650</xdr:colOff>
      <xdr:row>79</xdr:row>
      <xdr:rowOff>71120</xdr:rowOff>
    </xdr:to>
    <xdr:sp macro="" textlink="">
      <xdr:nvSpPr>
        <xdr:cNvPr id="452" name="楕円 451"/>
        <xdr:cNvSpPr/>
      </xdr:nvSpPr>
      <xdr:spPr>
        <a:xfrm>
          <a:off x="15621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55897</xdr:rowOff>
    </xdr:from>
    <xdr:ext cx="736600" cy="259045"/>
    <xdr:sp macro="" textlink="">
      <xdr:nvSpPr>
        <xdr:cNvPr id="453" name="テキスト ボックス 452"/>
        <xdr:cNvSpPr txBox="1"/>
      </xdr:nvSpPr>
      <xdr:spPr>
        <a:xfrm>
          <a:off x="15290800" y="1360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54" name="楕円 453"/>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6366</xdr:rowOff>
    </xdr:from>
    <xdr:ext cx="762000" cy="259045"/>
    <xdr:sp macro="" textlink="">
      <xdr:nvSpPr>
        <xdr:cNvPr id="455" name="テキスト ボックス 454"/>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6" name="楕円 455"/>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7" name="テキスト ボックス 456"/>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58" name="楕円 457"/>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59" name="テキスト ボックス 458"/>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155258</xdr:rowOff>
    </xdr:from>
    <xdr:to>
      <xdr:col>29</xdr:col>
      <xdr:colOff>127000</xdr:colOff>
      <xdr:row>16</xdr:row>
      <xdr:rowOff>39383</xdr:rowOff>
    </xdr:to>
    <xdr:cxnSp macro="">
      <xdr:nvCxnSpPr>
        <xdr:cNvPr id="50" name="直線コネクタ 49"/>
        <xdr:cNvCxnSpPr/>
      </xdr:nvCxnSpPr>
      <xdr:spPr bwMode="auto">
        <a:xfrm flipV="1">
          <a:off x="5003800" y="2774633"/>
          <a:ext cx="647700" cy="5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39383</xdr:rowOff>
    </xdr:from>
    <xdr:to>
      <xdr:col>26</xdr:col>
      <xdr:colOff>50800</xdr:colOff>
      <xdr:row>16</xdr:row>
      <xdr:rowOff>104762</xdr:rowOff>
    </xdr:to>
    <xdr:cxnSp macro="">
      <xdr:nvCxnSpPr>
        <xdr:cNvPr id="53" name="直線コネクタ 52"/>
        <xdr:cNvCxnSpPr/>
      </xdr:nvCxnSpPr>
      <xdr:spPr bwMode="auto">
        <a:xfrm flipV="1">
          <a:off x="4305300" y="2830208"/>
          <a:ext cx="698500" cy="65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104762</xdr:rowOff>
    </xdr:from>
    <xdr:to>
      <xdr:col>22</xdr:col>
      <xdr:colOff>114300</xdr:colOff>
      <xdr:row>16</xdr:row>
      <xdr:rowOff>145174</xdr:rowOff>
    </xdr:to>
    <xdr:cxnSp macro="">
      <xdr:nvCxnSpPr>
        <xdr:cNvPr id="56" name="直線コネクタ 55"/>
        <xdr:cNvCxnSpPr/>
      </xdr:nvCxnSpPr>
      <xdr:spPr bwMode="auto">
        <a:xfrm flipV="1">
          <a:off x="3606800" y="2895587"/>
          <a:ext cx="698500" cy="40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145174</xdr:rowOff>
    </xdr:from>
    <xdr:to>
      <xdr:col>18</xdr:col>
      <xdr:colOff>177800</xdr:colOff>
      <xdr:row>17</xdr:row>
      <xdr:rowOff>51143</xdr:rowOff>
    </xdr:to>
    <xdr:cxnSp macro="">
      <xdr:nvCxnSpPr>
        <xdr:cNvPr id="59" name="直線コネクタ 58"/>
        <xdr:cNvCxnSpPr/>
      </xdr:nvCxnSpPr>
      <xdr:spPr bwMode="auto">
        <a:xfrm flipV="1">
          <a:off x="2908300" y="2935999"/>
          <a:ext cx="698500" cy="7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104458</xdr:rowOff>
    </xdr:from>
    <xdr:to>
      <xdr:col>29</xdr:col>
      <xdr:colOff>177800</xdr:colOff>
      <xdr:row>16</xdr:row>
      <xdr:rowOff>34608</xdr:rowOff>
    </xdr:to>
    <xdr:sp macro="" textlink="">
      <xdr:nvSpPr>
        <xdr:cNvPr id="69" name="楕円 68"/>
        <xdr:cNvSpPr/>
      </xdr:nvSpPr>
      <xdr:spPr bwMode="auto">
        <a:xfrm>
          <a:off x="5600700" y="2723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120985</xdr:rowOff>
    </xdr:from>
    <xdr:ext cx="762000" cy="259045"/>
    <xdr:sp macro="" textlink="">
      <xdr:nvSpPr>
        <xdr:cNvPr id="70" name="人口1人当たり決算額の推移該当値テキスト130"/>
        <xdr:cNvSpPr txBox="1"/>
      </xdr:nvSpPr>
      <xdr:spPr>
        <a:xfrm>
          <a:off x="5740400" y="25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160033</xdr:rowOff>
    </xdr:from>
    <xdr:to>
      <xdr:col>26</xdr:col>
      <xdr:colOff>101600</xdr:colOff>
      <xdr:row>16</xdr:row>
      <xdr:rowOff>90183</xdr:rowOff>
    </xdr:to>
    <xdr:sp macro="" textlink="">
      <xdr:nvSpPr>
        <xdr:cNvPr id="71" name="楕円 70"/>
        <xdr:cNvSpPr/>
      </xdr:nvSpPr>
      <xdr:spPr bwMode="auto">
        <a:xfrm>
          <a:off x="4953000" y="277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100360</xdr:rowOff>
    </xdr:from>
    <xdr:ext cx="736600" cy="259045"/>
    <xdr:sp macro="" textlink="">
      <xdr:nvSpPr>
        <xdr:cNvPr id="72" name="テキスト ボックス 71"/>
        <xdr:cNvSpPr txBox="1"/>
      </xdr:nvSpPr>
      <xdr:spPr>
        <a:xfrm>
          <a:off x="4622800" y="254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53962</xdr:rowOff>
    </xdr:from>
    <xdr:to>
      <xdr:col>22</xdr:col>
      <xdr:colOff>165100</xdr:colOff>
      <xdr:row>16</xdr:row>
      <xdr:rowOff>155562</xdr:rowOff>
    </xdr:to>
    <xdr:sp macro="" textlink="">
      <xdr:nvSpPr>
        <xdr:cNvPr id="73" name="楕円 72"/>
        <xdr:cNvSpPr/>
      </xdr:nvSpPr>
      <xdr:spPr bwMode="auto">
        <a:xfrm>
          <a:off x="4254500" y="284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165739</xdr:rowOff>
    </xdr:from>
    <xdr:ext cx="762000" cy="259045"/>
    <xdr:sp macro="" textlink="">
      <xdr:nvSpPr>
        <xdr:cNvPr id="74" name="テキスト ボックス 73"/>
        <xdr:cNvSpPr txBox="1"/>
      </xdr:nvSpPr>
      <xdr:spPr>
        <a:xfrm>
          <a:off x="3924300" y="261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94374</xdr:rowOff>
    </xdr:from>
    <xdr:to>
      <xdr:col>19</xdr:col>
      <xdr:colOff>38100</xdr:colOff>
      <xdr:row>17</xdr:row>
      <xdr:rowOff>24524</xdr:rowOff>
    </xdr:to>
    <xdr:sp macro="" textlink="">
      <xdr:nvSpPr>
        <xdr:cNvPr id="75" name="楕円 74"/>
        <xdr:cNvSpPr/>
      </xdr:nvSpPr>
      <xdr:spPr bwMode="auto">
        <a:xfrm>
          <a:off x="3556000" y="2885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34701</xdr:rowOff>
    </xdr:from>
    <xdr:ext cx="762000" cy="259045"/>
    <xdr:sp macro="" textlink="">
      <xdr:nvSpPr>
        <xdr:cNvPr id="76" name="テキスト ボックス 75"/>
        <xdr:cNvSpPr txBox="1"/>
      </xdr:nvSpPr>
      <xdr:spPr>
        <a:xfrm>
          <a:off x="3225800" y="265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343</xdr:rowOff>
    </xdr:from>
    <xdr:to>
      <xdr:col>15</xdr:col>
      <xdr:colOff>101600</xdr:colOff>
      <xdr:row>17</xdr:row>
      <xdr:rowOff>101943</xdr:rowOff>
    </xdr:to>
    <xdr:sp macro="" textlink="">
      <xdr:nvSpPr>
        <xdr:cNvPr id="77" name="楕円 76"/>
        <xdr:cNvSpPr/>
      </xdr:nvSpPr>
      <xdr:spPr bwMode="auto">
        <a:xfrm>
          <a:off x="2857500" y="296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112120</xdr:rowOff>
    </xdr:from>
    <xdr:ext cx="762000" cy="259045"/>
    <xdr:sp macro="" textlink="">
      <xdr:nvSpPr>
        <xdr:cNvPr id="78" name="テキスト ボックス 77"/>
        <xdr:cNvSpPr txBox="1"/>
      </xdr:nvSpPr>
      <xdr:spPr>
        <a:xfrm>
          <a:off x="2527300" y="273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266354</xdr:rowOff>
    </xdr:from>
    <xdr:to>
      <xdr:col>29</xdr:col>
      <xdr:colOff>127000</xdr:colOff>
      <xdr:row>37</xdr:row>
      <xdr:rowOff>281716</xdr:rowOff>
    </xdr:to>
    <xdr:cxnSp macro="">
      <xdr:nvCxnSpPr>
        <xdr:cNvPr id="110" name="直線コネクタ 109"/>
        <xdr:cNvCxnSpPr/>
      </xdr:nvCxnSpPr>
      <xdr:spPr bwMode="auto">
        <a:xfrm flipV="1">
          <a:off x="5003800" y="7391054"/>
          <a:ext cx="6477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271361</xdr:rowOff>
    </xdr:from>
    <xdr:to>
      <xdr:col>26</xdr:col>
      <xdr:colOff>50800</xdr:colOff>
      <xdr:row>37</xdr:row>
      <xdr:rowOff>281716</xdr:rowOff>
    </xdr:to>
    <xdr:cxnSp macro="">
      <xdr:nvCxnSpPr>
        <xdr:cNvPr id="113" name="直線コネクタ 112"/>
        <xdr:cNvCxnSpPr/>
      </xdr:nvCxnSpPr>
      <xdr:spPr bwMode="auto">
        <a:xfrm>
          <a:off x="4305300" y="7396061"/>
          <a:ext cx="698500" cy="10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262710</xdr:rowOff>
    </xdr:from>
    <xdr:to>
      <xdr:col>22</xdr:col>
      <xdr:colOff>114300</xdr:colOff>
      <xdr:row>37</xdr:row>
      <xdr:rowOff>271361</xdr:rowOff>
    </xdr:to>
    <xdr:cxnSp macro="">
      <xdr:nvCxnSpPr>
        <xdr:cNvPr id="116" name="直線コネクタ 115"/>
        <xdr:cNvCxnSpPr/>
      </xdr:nvCxnSpPr>
      <xdr:spPr bwMode="auto">
        <a:xfrm>
          <a:off x="3606800" y="7387410"/>
          <a:ext cx="698500" cy="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262710</xdr:rowOff>
    </xdr:from>
    <xdr:to>
      <xdr:col>18</xdr:col>
      <xdr:colOff>177800</xdr:colOff>
      <xdr:row>37</xdr:row>
      <xdr:rowOff>270684</xdr:rowOff>
    </xdr:to>
    <xdr:cxnSp macro="">
      <xdr:nvCxnSpPr>
        <xdr:cNvPr id="119" name="直線コネクタ 118"/>
        <xdr:cNvCxnSpPr/>
      </xdr:nvCxnSpPr>
      <xdr:spPr bwMode="auto">
        <a:xfrm flipV="1">
          <a:off x="2908300" y="7387410"/>
          <a:ext cx="698500" cy="7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215554</xdr:rowOff>
    </xdr:from>
    <xdr:to>
      <xdr:col>29</xdr:col>
      <xdr:colOff>177800</xdr:colOff>
      <xdr:row>37</xdr:row>
      <xdr:rowOff>317154</xdr:rowOff>
    </xdr:to>
    <xdr:sp macro="" textlink="">
      <xdr:nvSpPr>
        <xdr:cNvPr id="129" name="楕円 128"/>
        <xdr:cNvSpPr/>
      </xdr:nvSpPr>
      <xdr:spPr bwMode="auto">
        <a:xfrm>
          <a:off x="5600700" y="734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230916</xdr:rowOff>
    </xdr:from>
    <xdr:to>
      <xdr:col>26</xdr:col>
      <xdr:colOff>101600</xdr:colOff>
      <xdr:row>37</xdr:row>
      <xdr:rowOff>332516</xdr:rowOff>
    </xdr:to>
    <xdr:sp macro="" textlink="">
      <xdr:nvSpPr>
        <xdr:cNvPr id="131" name="楕円 130"/>
        <xdr:cNvSpPr/>
      </xdr:nvSpPr>
      <xdr:spPr bwMode="auto">
        <a:xfrm>
          <a:off x="4953000" y="735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317293</xdr:rowOff>
    </xdr:from>
    <xdr:ext cx="736600" cy="259045"/>
    <xdr:sp macro="" textlink="">
      <xdr:nvSpPr>
        <xdr:cNvPr id="132" name="テキスト ボックス 131"/>
        <xdr:cNvSpPr txBox="1"/>
      </xdr:nvSpPr>
      <xdr:spPr>
        <a:xfrm>
          <a:off x="4622800" y="744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220561</xdr:rowOff>
    </xdr:from>
    <xdr:to>
      <xdr:col>22</xdr:col>
      <xdr:colOff>165100</xdr:colOff>
      <xdr:row>37</xdr:row>
      <xdr:rowOff>322161</xdr:rowOff>
    </xdr:to>
    <xdr:sp macro="" textlink="">
      <xdr:nvSpPr>
        <xdr:cNvPr id="133" name="楕円 132"/>
        <xdr:cNvSpPr/>
      </xdr:nvSpPr>
      <xdr:spPr bwMode="auto">
        <a:xfrm>
          <a:off x="4254500" y="7345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306938</xdr:rowOff>
    </xdr:from>
    <xdr:ext cx="762000" cy="259045"/>
    <xdr:sp macro="" textlink="">
      <xdr:nvSpPr>
        <xdr:cNvPr id="134" name="テキスト ボックス 133"/>
        <xdr:cNvSpPr txBox="1"/>
      </xdr:nvSpPr>
      <xdr:spPr>
        <a:xfrm>
          <a:off x="3924300" y="743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211910</xdr:rowOff>
    </xdr:from>
    <xdr:to>
      <xdr:col>19</xdr:col>
      <xdr:colOff>38100</xdr:colOff>
      <xdr:row>37</xdr:row>
      <xdr:rowOff>313510</xdr:rowOff>
    </xdr:to>
    <xdr:sp macro="" textlink="">
      <xdr:nvSpPr>
        <xdr:cNvPr id="135" name="楕円 134"/>
        <xdr:cNvSpPr/>
      </xdr:nvSpPr>
      <xdr:spPr bwMode="auto">
        <a:xfrm>
          <a:off x="3556000" y="733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298287</xdr:rowOff>
    </xdr:from>
    <xdr:ext cx="762000" cy="259045"/>
    <xdr:sp macro="" textlink="">
      <xdr:nvSpPr>
        <xdr:cNvPr id="136" name="テキスト ボックス 135"/>
        <xdr:cNvSpPr txBox="1"/>
      </xdr:nvSpPr>
      <xdr:spPr>
        <a:xfrm>
          <a:off x="3225800" y="742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219884</xdr:rowOff>
    </xdr:from>
    <xdr:to>
      <xdr:col>15</xdr:col>
      <xdr:colOff>101600</xdr:colOff>
      <xdr:row>37</xdr:row>
      <xdr:rowOff>321484</xdr:rowOff>
    </xdr:to>
    <xdr:sp macro="" textlink="">
      <xdr:nvSpPr>
        <xdr:cNvPr id="137" name="楕円 136"/>
        <xdr:cNvSpPr/>
      </xdr:nvSpPr>
      <xdr:spPr bwMode="auto">
        <a:xfrm>
          <a:off x="2857500" y="7344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306261</xdr:rowOff>
    </xdr:from>
    <xdr:ext cx="762000" cy="259045"/>
    <xdr:sp macro="" textlink="">
      <xdr:nvSpPr>
        <xdr:cNvPr id="138" name="テキスト ボックス 137"/>
        <xdr:cNvSpPr txBox="1"/>
      </xdr:nvSpPr>
      <xdr:spPr>
        <a:xfrm>
          <a:off x="2527300" y="743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18,007
17,847
93.96
10,654,730
10,367,349
282,581
5,038,574
8,708,277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62243</xdr:rowOff>
    </xdr:from>
    <xdr:to>
      <xdr:col>24</xdr:col>
      <xdr:colOff>63500</xdr:colOff>
      <xdr:row>34</xdr:row>
      <xdr:rowOff>110046</xdr:rowOff>
    </xdr:to>
    <xdr:cxnSp macro="">
      <xdr:nvCxnSpPr>
        <xdr:cNvPr id="61" name="直線コネクタ 60"/>
        <xdr:cNvCxnSpPr/>
      </xdr:nvCxnSpPr>
      <xdr:spPr>
        <a:xfrm flipV="1">
          <a:off x="3797300" y="5891543"/>
          <a:ext cx="8382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110046</xdr:rowOff>
    </xdr:from>
    <xdr:to>
      <xdr:col>19</xdr:col>
      <xdr:colOff>177800</xdr:colOff>
      <xdr:row>34</xdr:row>
      <xdr:rowOff>122961</xdr:rowOff>
    </xdr:to>
    <xdr:cxnSp macro="">
      <xdr:nvCxnSpPr>
        <xdr:cNvPr id="64" name="直線コネクタ 63"/>
        <xdr:cNvCxnSpPr/>
      </xdr:nvCxnSpPr>
      <xdr:spPr>
        <a:xfrm flipV="1">
          <a:off x="2908300" y="5939346"/>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122961</xdr:rowOff>
    </xdr:from>
    <xdr:to>
      <xdr:col>15</xdr:col>
      <xdr:colOff>50800</xdr:colOff>
      <xdr:row>34</xdr:row>
      <xdr:rowOff>167424</xdr:rowOff>
    </xdr:to>
    <xdr:cxnSp macro="">
      <xdr:nvCxnSpPr>
        <xdr:cNvPr id="67" name="直線コネクタ 66"/>
        <xdr:cNvCxnSpPr/>
      </xdr:nvCxnSpPr>
      <xdr:spPr>
        <a:xfrm flipV="1">
          <a:off x="2019300" y="5952261"/>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167424</xdr:rowOff>
    </xdr:from>
    <xdr:to>
      <xdr:col>10</xdr:col>
      <xdr:colOff>114300</xdr:colOff>
      <xdr:row>35</xdr:row>
      <xdr:rowOff>41973</xdr:rowOff>
    </xdr:to>
    <xdr:cxnSp macro="">
      <xdr:nvCxnSpPr>
        <xdr:cNvPr id="70" name="直線コネクタ 69"/>
        <xdr:cNvCxnSpPr/>
      </xdr:nvCxnSpPr>
      <xdr:spPr>
        <a:xfrm flipV="1">
          <a:off x="1130300" y="5996724"/>
          <a:ext cx="88900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11443</xdr:rowOff>
    </xdr:from>
    <xdr:to>
      <xdr:col>24</xdr:col>
      <xdr:colOff>114300</xdr:colOff>
      <xdr:row>34</xdr:row>
      <xdr:rowOff>113043</xdr:rowOff>
    </xdr:to>
    <xdr:sp macro="" textlink="">
      <xdr:nvSpPr>
        <xdr:cNvPr id="80" name="楕円 79"/>
        <xdr:cNvSpPr/>
      </xdr:nvSpPr>
      <xdr:spPr>
        <a:xfrm>
          <a:off x="4584700" y="584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34320</xdr:rowOff>
    </xdr:from>
    <xdr:ext cx="534377" cy="259045"/>
    <xdr:sp macro="" textlink="">
      <xdr:nvSpPr>
        <xdr:cNvPr id="81" name="人件費該当値テキスト"/>
        <xdr:cNvSpPr txBox="1"/>
      </xdr:nvSpPr>
      <xdr:spPr>
        <a:xfrm>
          <a:off x="4686300" y="569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59246</xdr:rowOff>
    </xdr:from>
    <xdr:to>
      <xdr:col>20</xdr:col>
      <xdr:colOff>38100</xdr:colOff>
      <xdr:row>34</xdr:row>
      <xdr:rowOff>160846</xdr:rowOff>
    </xdr:to>
    <xdr:sp macro="" textlink="">
      <xdr:nvSpPr>
        <xdr:cNvPr id="82" name="楕円 81"/>
        <xdr:cNvSpPr/>
      </xdr:nvSpPr>
      <xdr:spPr>
        <a:xfrm>
          <a:off x="3746500" y="58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5923</xdr:rowOff>
    </xdr:from>
    <xdr:ext cx="534377" cy="259045"/>
    <xdr:sp macro="" textlink="">
      <xdr:nvSpPr>
        <xdr:cNvPr id="83" name="テキスト ボックス 82"/>
        <xdr:cNvSpPr txBox="1"/>
      </xdr:nvSpPr>
      <xdr:spPr>
        <a:xfrm>
          <a:off x="3530111" y="56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72161</xdr:rowOff>
    </xdr:from>
    <xdr:to>
      <xdr:col>15</xdr:col>
      <xdr:colOff>101600</xdr:colOff>
      <xdr:row>35</xdr:row>
      <xdr:rowOff>2311</xdr:rowOff>
    </xdr:to>
    <xdr:sp macro="" textlink="">
      <xdr:nvSpPr>
        <xdr:cNvPr id="84" name="楕円 83"/>
        <xdr:cNvSpPr/>
      </xdr:nvSpPr>
      <xdr:spPr>
        <a:xfrm>
          <a:off x="2857500" y="59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18838</xdr:rowOff>
    </xdr:from>
    <xdr:ext cx="534377" cy="259045"/>
    <xdr:sp macro="" textlink="">
      <xdr:nvSpPr>
        <xdr:cNvPr id="85" name="テキスト ボックス 84"/>
        <xdr:cNvSpPr txBox="1"/>
      </xdr:nvSpPr>
      <xdr:spPr>
        <a:xfrm>
          <a:off x="2641111" y="567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116624</xdr:rowOff>
    </xdr:from>
    <xdr:to>
      <xdr:col>10</xdr:col>
      <xdr:colOff>165100</xdr:colOff>
      <xdr:row>35</xdr:row>
      <xdr:rowOff>46774</xdr:rowOff>
    </xdr:to>
    <xdr:sp macro="" textlink="">
      <xdr:nvSpPr>
        <xdr:cNvPr id="86" name="楕円 85"/>
        <xdr:cNvSpPr/>
      </xdr:nvSpPr>
      <xdr:spPr>
        <a:xfrm>
          <a:off x="1968500" y="59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63301</xdr:rowOff>
    </xdr:from>
    <xdr:ext cx="534377" cy="259045"/>
    <xdr:sp macro="" textlink="">
      <xdr:nvSpPr>
        <xdr:cNvPr id="87" name="テキスト ボックス 86"/>
        <xdr:cNvSpPr txBox="1"/>
      </xdr:nvSpPr>
      <xdr:spPr>
        <a:xfrm>
          <a:off x="1752111" y="572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162623</xdr:rowOff>
    </xdr:from>
    <xdr:to>
      <xdr:col>6</xdr:col>
      <xdr:colOff>38100</xdr:colOff>
      <xdr:row>35</xdr:row>
      <xdr:rowOff>92773</xdr:rowOff>
    </xdr:to>
    <xdr:sp macro="" textlink="">
      <xdr:nvSpPr>
        <xdr:cNvPr id="88" name="楕円 87"/>
        <xdr:cNvSpPr/>
      </xdr:nvSpPr>
      <xdr:spPr>
        <a:xfrm>
          <a:off x="1079500" y="59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109300</xdr:rowOff>
    </xdr:from>
    <xdr:ext cx="534377" cy="259045"/>
    <xdr:sp macro="" textlink="">
      <xdr:nvSpPr>
        <xdr:cNvPr id="89" name="テキスト ボックス 88"/>
        <xdr:cNvSpPr txBox="1"/>
      </xdr:nvSpPr>
      <xdr:spPr>
        <a:xfrm>
          <a:off x="863111" y="576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117208</xdr:rowOff>
    </xdr:from>
    <xdr:to>
      <xdr:col>24</xdr:col>
      <xdr:colOff>63500</xdr:colOff>
      <xdr:row>54</xdr:row>
      <xdr:rowOff>44094</xdr:rowOff>
    </xdr:to>
    <xdr:cxnSp macro="">
      <xdr:nvCxnSpPr>
        <xdr:cNvPr id="119" name="直線コネクタ 118"/>
        <xdr:cNvCxnSpPr/>
      </xdr:nvCxnSpPr>
      <xdr:spPr>
        <a:xfrm flipV="1">
          <a:off x="3797300" y="9204058"/>
          <a:ext cx="838200" cy="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44094</xdr:rowOff>
    </xdr:from>
    <xdr:to>
      <xdr:col>19</xdr:col>
      <xdr:colOff>177800</xdr:colOff>
      <xdr:row>55</xdr:row>
      <xdr:rowOff>11976</xdr:rowOff>
    </xdr:to>
    <xdr:cxnSp macro="">
      <xdr:nvCxnSpPr>
        <xdr:cNvPr id="122" name="直線コネクタ 121"/>
        <xdr:cNvCxnSpPr/>
      </xdr:nvCxnSpPr>
      <xdr:spPr>
        <a:xfrm flipV="1">
          <a:off x="2908300" y="9302394"/>
          <a:ext cx="889000" cy="1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11976</xdr:rowOff>
    </xdr:from>
    <xdr:to>
      <xdr:col>15</xdr:col>
      <xdr:colOff>50800</xdr:colOff>
      <xdr:row>55</xdr:row>
      <xdr:rowOff>168593</xdr:rowOff>
    </xdr:to>
    <xdr:cxnSp macro="">
      <xdr:nvCxnSpPr>
        <xdr:cNvPr id="125" name="直線コネクタ 124"/>
        <xdr:cNvCxnSpPr/>
      </xdr:nvCxnSpPr>
      <xdr:spPr>
        <a:xfrm flipV="1">
          <a:off x="2019300" y="9441726"/>
          <a:ext cx="889000" cy="1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168593</xdr:rowOff>
    </xdr:from>
    <xdr:to>
      <xdr:col>10</xdr:col>
      <xdr:colOff>114300</xdr:colOff>
      <xdr:row>56</xdr:row>
      <xdr:rowOff>17818</xdr:rowOff>
    </xdr:to>
    <xdr:cxnSp macro="">
      <xdr:nvCxnSpPr>
        <xdr:cNvPr id="128" name="直線コネクタ 127"/>
        <xdr:cNvCxnSpPr/>
      </xdr:nvCxnSpPr>
      <xdr:spPr>
        <a:xfrm flipV="1">
          <a:off x="1130300" y="9598343"/>
          <a:ext cx="889000" cy="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66408</xdr:rowOff>
    </xdr:from>
    <xdr:to>
      <xdr:col>24</xdr:col>
      <xdr:colOff>114300</xdr:colOff>
      <xdr:row>53</xdr:row>
      <xdr:rowOff>168008</xdr:rowOff>
    </xdr:to>
    <xdr:sp macro="" textlink="">
      <xdr:nvSpPr>
        <xdr:cNvPr id="138" name="楕円 137"/>
        <xdr:cNvSpPr/>
      </xdr:nvSpPr>
      <xdr:spPr>
        <a:xfrm>
          <a:off x="4584700" y="91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89285</xdr:rowOff>
    </xdr:from>
    <xdr:ext cx="599010" cy="259045"/>
    <xdr:sp macro="" textlink="">
      <xdr:nvSpPr>
        <xdr:cNvPr id="139" name="物件費該当値テキスト"/>
        <xdr:cNvSpPr txBox="1"/>
      </xdr:nvSpPr>
      <xdr:spPr>
        <a:xfrm>
          <a:off x="4686300" y="900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164744</xdr:rowOff>
    </xdr:from>
    <xdr:to>
      <xdr:col>20</xdr:col>
      <xdr:colOff>38100</xdr:colOff>
      <xdr:row>54</xdr:row>
      <xdr:rowOff>94894</xdr:rowOff>
    </xdr:to>
    <xdr:sp macro="" textlink="">
      <xdr:nvSpPr>
        <xdr:cNvPr id="140" name="楕円 139"/>
        <xdr:cNvSpPr/>
      </xdr:nvSpPr>
      <xdr:spPr>
        <a:xfrm>
          <a:off x="3746500" y="92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111421</xdr:rowOff>
    </xdr:from>
    <xdr:ext cx="534377" cy="259045"/>
    <xdr:sp macro="" textlink="">
      <xdr:nvSpPr>
        <xdr:cNvPr id="141" name="テキスト ボックス 140"/>
        <xdr:cNvSpPr txBox="1"/>
      </xdr:nvSpPr>
      <xdr:spPr>
        <a:xfrm>
          <a:off x="3530111" y="902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132626</xdr:rowOff>
    </xdr:from>
    <xdr:to>
      <xdr:col>15</xdr:col>
      <xdr:colOff>101600</xdr:colOff>
      <xdr:row>55</xdr:row>
      <xdr:rowOff>62776</xdr:rowOff>
    </xdr:to>
    <xdr:sp macro="" textlink="">
      <xdr:nvSpPr>
        <xdr:cNvPr id="142" name="楕円 141"/>
        <xdr:cNvSpPr/>
      </xdr:nvSpPr>
      <xdr:spPr>
        <a:xfrm>
          <a:off x="2857500" y="93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79303</xdr:rowOff>
    </xdr:from>
    <xdr:ext cx="534377" cy="259045"/>
    <xdr:sp macro="" textlink="">
      <xdr:nvSpPr>
        <xdr:cNvPr id="143" name="テキスト ボックス 142"/>
        <xdr:cNvSpPr txBox="1"/>
      </xdr:nvSpPr>
      <xdr:spPr>
        <a:xfrm>
          <a:off x="2641111" y="916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117793</xdr:rowOff>
    </xdr:from>
    <xdr:to>
      <xdr:col>10</xdr:col>
      <xdr:colOff>165100</xdr:colOff>
      <xdr:row>56</xdr:row>
      <xdr:rowOff>47943</xdr:rowOff>
    </xdr:to>
    <xdr:sp macro="" textlink="">
      <xdr:nvSpPr>
        <xdr:cNvPr id="144" name="楕円 143"/>
        <xdr:cNvSpPr/>
      </xdr:nvSpPr>
      <xdr:spPr>
        <a:xfrm>
          <a:off x="1968500" y="95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64470</xdr:rowOff>
    </xdr:from>
    <xdr:ext cx="534377" cy="259045"/>
    <xdr:sp macro="" textlink="">
      <xdr:nvSpPr>
        <xdr:cNvPr id="145" name="テキスト ボックス 144"/>
        <xdr:cNvSpPr txBox="1"/>
      </xdr:nvSpPr>
      <xdr:spPr>
        <a:xfrm>
          <a:off x="1752111" y="932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138468</xdr:rowOff>
    </xdr:from>
    <xdr:to>
      <xdr:col>6</xdr:col>
      <xdr:colOff>38100</xdr:colOff>
      <xdr:row>56</xdr:row>
      <xdr:rowOff>68618</xdr:rowOff>
    </xdr:to>
    <xdr:sp macro="" textlink="">
      <xdr:nvSpPr>
        <xdr:cNvPr id="146" name="楕円 145"/>
        <xdr:cNvSpPr/>
      </xdr:nvSpPr>
      <xdr:spPr>
        <a:xfrm>
          <a:off x="1079500" y="95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85145</xdr:rowOff>
    </xdr:from>
    <xdr:ext cx="534377" cy="259045"/>
    <xdr:sp macro="" textlink="">
      <xdr:nvSpPr>
        <xdr:cNvPr id="147" name="テキスト ボックス 146"/>
        <xdr:cNvSpPr txBox="1"/>
      </xdr:nvSpPr>
      <xdr:spPr>
        <a:xfrm>
          <a:off x="863111" y="93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166523</xdr:rowOff>
    </xdr:from>
    <xdr:to>
      <xdr:col>24</xdr:col>
      <xdr:colOff>63500</xdr:colOff>
      <xdr:row>78</xdr:row>
      <xdr:rowOff>168714</xdr:rowOff>
    </xdr:to>
    <xdr:cxnSp macro="">
      <xdr:nvCxnSpPr>
        <xdr:cNvPr id="176" name="直線コネクタ 175"/>
        <xdr:cNvCxnSpPr/>
      </xdr:nvCxnSpPr>
      <xdr:spPr>
        <a:xfrm flipV="1">
          <a:off x="3797300" y="13539623"/>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168714</xdr:rowOff>
    </xdr:from>
    <xdr:to>
      <xdr:col>19</xdr:col>
      <xdr:colOff>177800</xdr:colOff>
      <xdr:row>78</xdr:row>
      <xdr:rowOff>169571</xdr:rowOff>
    </xdr:to>
    <xdr:cxnSp macro="">
      <xdr:nvCxnSpPr>
        <xdr:cNvPr id="179" name="直線コネクタ 178"/>
        <xdr:cNvCxnSpPr/>
      </xdr:nvCxnSpPr>
      <xdr:spPr>
        <a:xfrm flipV="1">
          <a:off x="2908300" y="13541814"/>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169571</xdr:rowOff>
    </xdr:from>
    <xdr:to>
      <xdr:col>15</xdr:col>
      <xdr:colOff>50800</xdr:colOff>
      <xdr:row>78</xdr:row>
      <xdr:rowOff>170332</xdr:rowOff>
    </xdr:to>
    <xdr:cxnSp macro="">
      <xdr:nvCxnSpPr>
        <xdr:cNvPr id="182" name="直線コネクタ 181"/>
        <xdr:cNvCxnSpPr/>
      </xdr:nvCxnSpPr>
      <xdr:spPr>
        <a:xfrm flipV="1">
          <a:off x="2019300" y="1354267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167914</xdr:rowOff>
    </xdr:from>
    <xdr:to>
      <xdr:col>10</xdr:col>
      <xdr:colOff>114300</xdr:colOff>
      <xdr:row>78</xdr:row>
      <xdr:rowOff>170332</xdr:rowOff>
    </xdr:to>
    <xdr:cxnSp macro="">
      <xdr:nvCxnSpPr>
        <xdr:cNvPr id="185" name="直線コネクタ 184"/>
        <xdr:cNvCxnSpPr/>
      </xdr:nvCxnSpPr>
      <xdr:spPr>
        <a:xfrm>
          <a:off x="1130300" y="13541014"/>
          <a:ext cx="889000" cy="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115723</xdr:rowOff>
    </xdr:from>
    <xdr:to>
      <xdr:col>24</xdr:col>
      <xdr:colOff>114300</xdr:colOff>
      <xdr:row>79</xdr:row>
      <xdr:rowOff>45873</xdr:rowOff>
    </xdr:to>
    <xdr:sp macro="" textlink="">
      <xdr:nvSpPr>
        <xdr:cNvPr id="195" name="楕円 194"/>
        <xdr:cNvSpPr/>
      </xdr:nvSpPr>
      <xdr:spPr>
        <a:xfrm>
          <a:off x="4584700" y="134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30650</xdr:rowOff>
    </xdr:from>
    <xdr:ext cx="469744" cy="259045"/>
    <xdr:sp macro="" textlink="">
      <xdr:nvSpPr>
        <xdr:cNvPr id="196" name="維持補修費該当値テキスト"/>
        <xdr:cNvSpPr txBox="1"/>
      </xdr:nvSpPr>
      <xdr:spPr>
        <a:xfrm>
          <a:off x="4686300" y="1340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117914</xdr:rowOff>
    </xdr:from>
    <xdr:to>
      <xdr:col>20</xdr:col>
      <xdr:colOff>38100</xdr:colOff>
      <xdr:row>79</xdr:row>
      <xdr:rowOff>48064</xdr:rowOff>
    </xdr:to>
    <xdr:sp macro="" textlink="">
      <xdr:nvSpPr>
        <xdr:cNvPr id="197" name="楕円 196"/>
        <xdr:cNvSpPr/>
      </xdr:nvSpPr>
      <xdr:spPr>
        <a:xfrm>
          <a:off x="3746500" y="134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39191</xdr:rowOff>
    </xdr:from>
    <xdr:ext cx="469744" cy="259045"/>
    <xdr:sp macro="" textlink="">
      <xdr:nvSpPr>
        <xdr:cNvPr id="198" name="テキスト ボックス 197"/>
        <xdr:cNvSpPr txBox="1"/>
      </xdr:nvSpPr>
      <xdr:spPr>
        <a:xfrm>
          <a:off x="3562428" y="1358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118771</xdr:rowOff>
    </xdr:from>
    <xdr:to>
      <xdr:col>15</xdr:col>
      <xdr:colOff>101600</xdr:colOff>
      <xdr:row>79</xdr:row>
      <xdr:rowOff>48921</xdr:rowOff>
    </xdr:to>
    <xdr:sp macro="" textlink="">
      <xdr:nvSpPr>
        <xdr:cNvPr id="199" name="楕円 198"/>
        <xdr:cNvSpPr/>
      </xdr:nvSpPr>
      <xdr:spPr>
        <a:xfrm>
          <a:off x="2857500" y="134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40048</xdr:rowOff>
    </xdr:from>
    <xdr:ext cx="469744" cy="259045"/>
    <xdr:sp macro="" textlink="">
      <xdr:nvSpPr>
        <xdr:cNvPr id="200" name="テキスト ボックス 199"/>
        <xdr:cNvSpPr txBox="1"/>
      </xdr:nvSpPr>
      <xdr:spPr>
        <a:xfrm>
          <a:off x="2673428" y="135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119532</xdr:rowOff>
    </xdr:from>
    <xdr:to>
      <xdr:col>10</xdr:col>
      <xdr:colOff>165100</xdr:colOff>
      <xdr:row>79</xdr:row>
      <xdr:rowOff>49682</xdr:rowOff>
    </xdr:to>
    <xdr:sp macro="" textlink="">
      <xdr:nvSpPr>
        <xdr:cNvPr id="201" name="楕円 200"/>
        <xdr:cNvSpPr/>
      </xdr:nvSpPr>
      <xdr:spPr>
        <a:xfrm>
          <a:off x="1968500" y="13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40809</xdr:rowOff>
    </xdr:from>
    <xdr:ext cx="469744" cy="259045"/>
    <xdr:sp macro="" textlink="">
      <xdr:nvSpPr>
        <xdr:cNvPr id="202" name="テキスト ボックス 201"/>
        <xdr:cNvSpPr txBox="1"/>
      </xdr:nvSpPr>
      <xdr:spPr>
        <a:xfrm>
          <a:off x="1784428" y="1358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117114</xdr:rowOff>
    </xdr:from>
    <xdr:to>
      <xdr:col>6</xdr:col>
      <xdr:colOff>38100</xdr:colOff>
      <xdr:row>79</xdr:row>
      <xdr:rowOff>47264</xdr:rowOff>
    </xdr:to>
    <xdr:sp macro="" textlink="">
      <xdr:nvSpPr>
        <xdr:cNvPr id="203" name="楕円 202"/>
        <xdr:cNvSpPr/>
      </xdr:nvSpPr>
      <xdr:spPr>
        <a:xfrm>
          <a:off x="1079500" y="134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38391</xdr:rowOff>
    </xdr:from>
    <xdr:ext cx="469744" cy="259045"/>
    <xdr:sp macro="" textlink="">
      <xdr:nvSpPr>
        <xdr:cNvPr id="204" name="テキスト ボックス 203"/>
        <xdr:cNvSpPr txBox="1"/>
      </xdr:nvSpPr>
      <xdr:spPr>
        <a:xfrm>
          <a:off x="895428" y="135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136385</xdr:rowOff>
    </xdr:from>
    <xdr:to>
      <xdr:col>24</xdr:col>
      <xdr:colOff>63500</xdr:colOff>
      <xdr:row>99</xdr:row>
      <xdr:rowOff>63285</xdr:rowOff>
    </xdr:to>
    <xdr:cxnSp macro="">
      <xdr:nvCxnSpPr>
        <xdr:cNvPr id="234" name="直線コネクタ 233"/>
        <xdr:cNvCxnSpPr/>
      </xdr:nvCxnSpPr>
      <xdr:spPr>
        <a:xfrm>
          <a:off x="3797300" y="16938485"/>
          <a:ext cx="838200" cy="9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136385</xdr:rowOff>
    </xdr:from>
    <xdr:to>
      <xdr:col>19</xdr:col>
      <xdr:colOff>177800</xdr:colOff>
      <xdr:row>99</xdr:row>
      <xdr:rowOff>97955</xdr:rowOff>
    </xdr:to>
    <xdr:cxnSp macro="">
      <xdr:nvCxnSpPr>
        <xdr:cNvPr id="237" name="直線コネクタ 236"/>
        <xdr:cNvCxnSpPr/>
      </xdr:nvCxnSpPr>
      <xdr:spPr>
        <a:xfrm flipV="1">
          <a:off x="2908300" y="16938485"/>
          <a:ext cx="889000" cy="1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46546</xdr:rowOff>
    </xdr:from>
    <xdr:to>
      <xdr:col>15</xdr:col>
      <xdr:colOff>50800</xdr:colOff>
      <xdr:row>99</xdr:row>
      <xdr:rowOff>97955</xdr:rowOff>
    </xdr:to>
    <xdr:cxnSp macro="">
      <xdr:nvCxnSpPr>
        <xdr:cNvPr id="240" name="直線コネクタ 239"/>
        <xdr:cNvCxnSpPr/>
      </xdr:nvCxnSpPr>
      <xdr:spPr>
        <a:xfrm>
          <a:off x="2019300" y="17020096"/>
          <a:ext cx="889000" cy="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46546</xdr:rowOff>
    </xdr:from>
    <xdr:to>
      <xdr:col>10</xdr:col>
      <xdr:colOff>114300</xdr:colOff>
      <xdr:row>99</xdr:row>
      <xdr:rowOff>89776</xdr:rowOff>
    </xdr:to>
    <xdr:cxnSp macro="">
      <xdr:nvCxnSpPr>
        <xdr:cNvPr id="243" name="直線コネクタ 242"/>
        <xdr:cNvCxnSpPr/>
      </xdr:nvCxnSpPr>
      <xdr:spPr>
        <a:xfrm flipV="1">
          <a:off x="1130300" y="17020096"/>
          <a:ext cx="889000" cy="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12485</xdr:rowOff>
    </xdr:from>
    <xdr:to>
      <xdr:col>24</xdr:col>
      <xdr:colOff>114300</xdr:colOff>
      <xdr:row>99</xdr:row>
      <xdr:rowOff>114085</xdr:rowOff>
    </xdr:to>
    <xdr:sp macro="" textlink="">
      <xdr:nvSpPr>
        <xdr:cNvPr id="253" name="楕円 252"/>
        <xdr:cNvSpPr/>
      </xdr:nvSpPr>
      <xdr:spPr>
        <a:xfrm>
          <a:off x="4584700" y="169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98862</xdr:rowOff>
    </xdr:from>
    <xdr:ext cx="534377" cy="259045"/>
    <xdr:sp macro="" textlink="">
      <xdr:nvSpPr>
        <xdr:cNvPr id="254" name="扶助費該当値テキスト"/>
        <xdr:cNvSpPr txBox="1"/>
      </xdr:nvSpPr>
      <xdr:spPr>
        <a:xfrm>
          <a:off x="4686300" y="169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85585</xdr:rowOff>
    </xdr:from>
    <xdr:to>
      <xdr:col>20</xdr:col>
      <xdr:colOff>38100</xdr:colOff>
      <xdr:row>99</xdr:row>
      <xdr:rowOff>15735</xdr:rowOff>
    </xdr:to>
    <xdr:sp macro="" textlink="">
      <xdr:nvSpPr>
        <xdr:cNvPr id="255" name="楕円 254"/>
        <xdr:cNvSpPr/>
      </xdr:nvSpPr>
      <xdr:spPr>
        <a:xfrm>
          <a:off x="3746500" y="168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6862</xdr:rowOff>
    </xdr:from>
    <xdr:ext cx="534377" cy="259045"/>
    <xdr:sp macro="" textlink="">
      <xdr:nvSpPr>
        <xdr:cNvPr id="256" name="テキスト ボックス 255"/>
        <xdr:cNvSpPr txBox="1"/>
      </xdr:nvSpPr>
      <xdr:spPr>
        <a:xfrm>
          <a:off x="3530111" y="1698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47155</xdr:rowOff>
    </xdr:from>
    <xdr:to>
      <xdr:col>15</xdr:col>
      <xdr:colOff>101600</xdr:colOff>
      <xdr:row>99</xdr:row>
      <xdr:rowOff>148755</xdr:rowOff>
    </xdr:to>
    <xdr:sp macro="" textlink="">
      <xdr:nvSpPr>
        <xdr:cNvPr id="257" name="楕円 256"/>
        <xdr:cNvSpPr/>
      </xdr:nvSpPr>
      <xdr:spPr>
        <a:xfrm>
          <a:off x="2857500" y="170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139882</xdr:rowOff>
    </xdr:from>
    <xdr:ext cx="534377" cy="259045"/>
    <xdr:sp macro="" textlink="">
      <xdr:nvSpPr>
        <xdr:cNvPr id="258" name="テキスト ボックス 257"/>
        <xdr:cNvSpPr txBox="1"/>
      </xdr:nvSpPr>
      <xdr:spPr>
        <a:xfrm>
          <a:off x="2641111" y="1711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167196</xdr:rowOff>
    </xdr:from>
    <xdr:to>
      <xdr:col>10</xdr:col>
      <xdr:colOff>165100</xdr:colOff>
      <xdr:row>99</xdr:row>
      <xdr:rowOff>97346</xdr:rowOff>
    </xdr:to>
    <xdr:sp macro="" textlink="">
      <xdr:nvSpPr>
        <xdr:cNvPr id="259" name="楕円 258"/>
        <xdr:cNvSpPr/>
      </xdr:nvSpPr>
      <xdr:spPr>
        <a:xfrm>
          <a:off x="1968500" y="169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88473</xdr:rowOff>
    </xdr:from>
    <xdr:ext cx="534377" cy="259045"/>
    <xdr:sp macro="" textlink="">
      <xdr:nvSpPr>
        <xdr:cNvPr id="260" name="テキスト ボックス 259"/>
        <xdr:cNvSpPr txBox="1"/>
      </xdr:nvSpPr>
      <xdr:spPr>
        <a:xfrm>
          <a:off x="1752111" y="170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38976</xdr:rowOff>
    </xdr:from>
    <xdr:to>
      <xdr:col>6</xdr:col>
      <xdr:colOff>38100</xdr:colOff>
      <xdr:row>99</xdr:row>
      <xdr:rowOff>140576</xdr:rowOff>
    </xdr:to>
    <xdr:sp macro="" textlink="">
      <xdr:nvSpPr>
        <xdr:cNvPr id="261" name="楕円 260"/>
        <xdr:cNvSpPr/>
      </xdr:nvSpPr>
      <xdr:spPr>
        <a:xfrm>
          <a:off x="1079500" y="1701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131703</xdr:rowOff>
    </xdr:from>
    <xdr:ext cx="534377" cy="259045"/>
    <xdr:sp macro="" textlink="">
      <xdr:nvSpPr>
        <xdr:cNvPr id="262" name="テキスト ボックス 261"/>
        <xdr:cNvSpPr txBox="1"/>
      </xdr:nvSpPr>
      <xdr:spPr>
        <a:xfrm>
          <a:off x="863111" y="1710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16302</xdr:rowOff>
    </xdr:from>
    <xdr:to>
      <xdr:col>55</xdr:col>
      <xdr:colOff>0</xdr:colOff>
      <xdr:row>36</xdr:row>
      <xdr:rowOff>53823</xdr:rowOff>
    </xdr:to>
    <xdr:cxnSp macro="">
      <xdr:nvCxnSpPr>
        <xdr:cNvPr id="291" name="直線コネクタ 290"/>
        <xdr:cNvCxnSpPr/>
      </xdr:nvCxnSpPr>
      <xdr:spPr>
        <a:xfrm flipV="1">
          <a:off x="9639300" y="5845602"/>
          <a:ext cx="838200" cy="38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53823</xdr:rowOff>
    </xdr:from>
    <xdr:to>
      <xdr:col>50</xdr:col>
      <xdr:colOff>114300</xdr:colOff>
      <xdr:row>37</xdr:row>
      <xdr:rowOff>16972</xdr:rowOff>
    </xdr:to>
    <xdr:cxnSp macro="">
      <xdr:nvCxnSpPr>
        <xdr:cNvPr id="294" name="直線コネクタ 293"/>
        <xdr:cNvCxnSpPr/>
      </xdr:nvCxnSpPr>
      <xdr:spPr>
        <a:xfrm flipV="1">
          <a:off x="8750300" y="6226023"/>
          <a:ext cx="889000" cy="13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16972</xdr:rowOff>
    </xdr:from>
    <xdr:to>
      <xdr:col>45</xdr:col>
      <xdr:colOff>177800</xdr:colOff>
      <xdr:row>37</xdr:row>
      <xdr:rowOff>79975</xdr:rowOff>
    </xdr:to>
    <xdr:cxnSp macro="">
      <xdr:nvCxnSpPr>
        <xdr:cNvPr id="297" name="直線コネクタ 296"/>
        <xdr:cNvCxnSpPr/>
      </xdr:nvCxnSpPr>
      <xdr:spPr>
        <a:xfrm flipV="1">
          <a:off x="7861300" y="6360622"/>
          <a:ext cx="889000" cy="6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79975</xdr:rowOff>
    </xdr:from>
    <xdr:to>
      <xdr:col>41</xdr:col>
      <xdr:colOff>50800</xdr:colOff>
      <xdr:row>37</xdr:row>
      <xdr:rowOff>109441</xdr:rowOff>
    </xdr:to>
    <xdr:cxnSp macro="">
      <xdr:nvCxnSpPr>
        <xdr:cNvPr id="300" name="直線コネクタ 299"/>
        <xdr:cNvCxnSpPr/>
      </xdr:nvCxnSpPr>
      <xdr:spPr>
        <a:xfrm flipV="1">
          <a:off x="6972300" y="6423625"/>
          <a:ext cx="889000" cy="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136952</xdr:rowOff>
    </xdr:from>
    <xdr:to>
      <xdr:col>55</xdr:col>
      <xdr:colOff>50800</xdr:colOff>
      <xdr:row>34</xdr:row>
      <xdr:rowOff>67102</xdr:rowOff>
    </xdr:to>
    <xdr:sp macro="" textlink="">
      <xdr:nvSpPr>
        <xdr:cNvPr id="310" name="楕円 309"/>
        <xdr:cNvSpPr/>
      </xdr:nvSpPr>
      <xdr:spPr>
        <a:xfrm>
          <a:off x="10426700" y="579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159829</xdr:rowOff>
    </xdr:from>
    <xdr:ext cx="599010" cy="259045"/>
    <xdr:sp macro="" textlink="">
      <xdr:nvSpPr>
        <xdr:cNvPr id="311" name="補助費等該当値テキスト"/>
        <xdr:cNvSpPr txBox="1"/>
      </xdr:nvSpPr>
      <xdr:spPr>
        <a:xfrm>
          <a:off x="10528300" y="564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3023</xdr:rowOff>
    </xdr:from>
    <xdr:to>
      <xdr:col>50</xdr:col>
      <xdr:colOff>165100</xdr:colOff>
      <xdr:row>36</xdr:row>
      <xdr:rowOff>104623</xdr:rowOff>
    </xdr:to>
    <xdr:sp macro="" textlink="">
      <xdr:nvSpPr>
        <xdr:cNvPr id="312" name="楕円 311"/>
        <xdr:cNvSpPr/>
      </xdr:nvSpPr>
      <xdr:spPr>
        <a:xfrm>
          <a:off x="9588500" y="61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121150</xdr:rowOff>
    </xdr:from>
    <xdr:ext cx="534377" cy="259045"/>
    <xdr:sp macro="" textlink="">
      <xdr:nvSpPr>
        <xdr:cNvPr id="313" name="テキスト ボックス 312"/>
        <xdr:cNvSpPr txBox="1"/>
      </xdr:nvSpPr>
      <xdr:spPr>
        <a:xfrm>
          <a:off x="9372111" y="595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137622</xdr:rowOff>
    </xdr:from>
    <xdr:to>
      <xdr:col>46</xdr:col>
      <xdr:colOff>38100</xdr:colOff>
      <xdr:row>37</xdr:row>
      <xdr:rowOff>67772</xdr:rowOff>
    </xdr:to>
    <xdr:sp macro="" textlink="">
      <xdr:nvSpPr>
        <xdr:cNvPr id="314" name="楕円 313"/>
        <xdr:cNvSpPr/>
      </xdr:nvSpPr>
      <xdr:spPr>
        <a:xfrm>
          <a:off x="8699500" y="63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58899</xdr:rowOff>
    </xdr:from>
    <xdr:ext cx="534377" cy="259045"/>
    <xdr:sp macro="" textlink="">
      <xdr:nvSpPr>
        <xdr:cNvPr id="315" name="テキスト ボックス 314"/>
        <xdr:cNvSpPr txBox="1"/>
      </xdr:nvSpPr>
      <xdr:spPr>
        <a:xfrm>
          <a:off x="8483111" y="64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29175</xdr:rowOff>
    </xdr:from>
    <xdr:to>
      <xdr:col>41</xdr:col>
      <xdr:colOff>101600</xdr:colOff>
      <xdr:row>37</xdr:row>
      <xdr:rowOff>130775</xdr:rowOff>
    </xdr:to>
    <xdr:sp macro="" textlink="">
      <xdr:nvSpPr>
        <xdr:cNvPr id="316" name="楕円 315"/>
        <xdr:cNvSpPr/>
      </xdr:nvSpPr>
      <xdr:spPr>
        <a:xfrm>
          <a:off x="7810500" y="63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121902</xdr:rowOff>
    </xdr:from>
    <xdr:ext cx="534377" cy="259045"/>
    <xdr:sp macro="" textlink="">
      <xdr:nvSpPr>
        <xdr:cNvPr id="317" name="テキスト ボックス 316"/>
        <xdr:cNvSpPr txBox="1"/>
      </xdr:nvSpPr>
      <xdr:spPr>
        <a:xfrm>
          <a:off x="7594111" y="64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58641</xdr:rowOff>
    </xdr:from>
    <xdr:to>
      <xdr:col>36</xdr:col>
      <xdr:colOff>165100</xdr:colOff>
      <xdr:row>37</xdr:row>
      <xdr:rowOff>160241</xdr:rowOff>
    </xdr:to>
    <xdr:sp macro="" textlink="">
      <xdr:nvSpPr>
        <xdr:cNvPr id="318" name="楕円 317"/>
        <xdr:cNvSpPr/>
      </xdr:nvSpPr>
      <xdr:spPr>
        <a:xfrm>
          <a:off x="6921500" y="64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151368</xdr:rowOff>
    </xdr:from>
    <xdr:ext cx="534377" cy="259045"/>
    <xdr:sp macro="" textlink="">
      <xdr:nvSpPr>
        <xdr:cNvPr id="319" name="テキスト ボックス 318"/>
        <xdr:cNvSpPr txBox="1"/>
      </xdr:nvSpPr>
      <xdr:spPr>
        <a:xfrm>
          <a:off x="6705111" y="64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93176</xdr:rowOff>
    </xdr:from>
    <xdr:to>
      <xdr:col>55</xdr:col>
      <xdr:colOff>0</xdr:colOff>
      <xdr:row>58</xdr:row>
      <xdr:rowOff>7647</xdr:rowOff>
    </xdr:to>
    <xdr:cxnSp macro="">
      <xdr:nvCxnSpPr>
        <xdr:cNvPr id="346" name="直線コネクタ 345"/>
        <xdr:cNvCxnSpPr/>
      </xdr:nvCxnSpPr>
      <xdr:spPr>
        <a:xfrm flipV="1">
          <a:off x="9639300" y="9865826"/>
          <a:ext cx="838200" cy="8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7647</xdr:rowOff>
    </xdr:from>
    <xdr:to>
      <xdr:col>50</xdr:col>
      <xdr:colOff>114300</xdr:colOff>
      <xdr:row>58</xdr:row>
      <xdr:rowOff>54885</xdr:rowOff>
    </xdr:to>
    <xdr:cxnSp macro="">
      <xdr:nvCxnSpPr>
        <xdr:cNvPr id="349" name="直線コネクタ 348"/>
        <xdr:cNvCxnSpPr/>
      </xdr:nvCxnSpPr>
      <xdr:spPr>
        <a:xfrm flipV="1">
          <a:off x="8750300" y="9951747"/>
          <a:ext cx="889000" cy="4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110590</xdr:rowOff>
    </xdr:from>
    <xdr:to>
      <xdr:col>45</xdr:col>
      <xdr:colOff>177800</xdr:colOff>
      <xdr:row>58</xdr:row>
      <xdr:rowOff>54885</xdr:rowOff>
    </xdr:to>
    <xdr:cxnSp macro="">
      <xdr:nvCxnSpPr>
        <xdr:cNvPr id="352" name="直線コネクタ 351"/>
        <xdr:cNvCxnSpPr/>
      </xdr:nvCxnSpPr>
      <xdr:spPr>
        <a:xfrm>
          <a:off x="7861300" y="9368890"/>
          <a:ext cx="889000" cy="6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49778</xdr:rowOff>
    </xdr:from>
    <xdr:to>
      <xdr:col>41</xdr:col>
      <xdr:colOff>50800</xdr:colOff>
      <xdr:row>54</xdr:row>
      <xdr:rowOff>110590</xdr:rowOff>
    </xdr:to>
    <xdr:cxnSp macro="">
      <xdr:nvCxnSpPr>
        <xdr:cNvPr id="355" name="直線コネクタ 354"/>
        <xdr:cNvCxnSpPr/>
      </xdr:nvCxnSpPr>
      <xdr:spPr>
        <a:xfrm>
          <a:off x="6972300" y="9308078"/>
          <a:ext cx="889000" cy="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42376</xdr:rowOff>
    </xdr:from>
    <xdr:to>
      <xdr:col>55</xdr:col>
      <xdr:colOff>50800</xdr:colOff>
      <xdr:row>57</xdr:row>
      <xdr:rowOff>143976</xdr:rowOff>
    </xdr:to>
    <xdr:sp macro="" textlink="">
      <xdr:nvSpPr>
        <xdr:cNvPr id="365" name="楕円 364"/>
        <xdr:cNvSpPr/>
      </xdr:nvSpPr>
      <xdr:spPr>
        <a:xfrm>
          <a:off x="10426700" y="98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128753</xdr:rowOff>
    </xdr:from>
    <xdr:ext cx="534377" cy="259045"/>
    <xdr:sp macro="" textlink="">
      <xdr:nvSpPr>
        <xdr:cNvPr id="366" name="普通建設事業費該当値テキスト"/>
        <xdr:cNvSpPr txBox="1"/>
      </xdr:nvSpPr>
      <xdr:spPr>
        <a:xfrm>
          <a:off x="10528300" y="97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128297</xdr:rowOff>
    </xdr:from>
    <xdr:to>
      <xdr:col>50</xdr:col>
      <xdr:colOff>165100</xdr:colOff>
      <xdr:row>58</xdr:row>
      <xdr:rowOff>58447</xdr:rowOff>
    </xdr:to>
    <xdr:sp macro="" textlink="">
      <xdr:nvSpPr>
        <xdr:cNvPr id="367" name="楕円 366"/>
        <xdr:cNvSpPr/>
      </xdr:nvSpPr>
      <xdr:spPr>
        <a:xfrm>
          <a:off x="9588500" y="99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49574</xdr:rowOff>
    </xdr:from>
    <xdr:ext cx="534377" cy="259045"/>
    <xdr:sp macro="" textlink="">
      <xdr:nvSpPr>
        <xdr:cNvPr id="368" name="テキスト ボックス 367"/>
        <xdr:cNvSpPr txBox="1"/>
      </xdr:nvSpPr>
      <xdr:spPr>
        <a:xfrm>
          <a:off x="9372111" y="999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4085</xdr:rowOff>
    </xdr:from>
    <xdr:to>
      <xdr:col>46</xdr:col>
      <xdr:colOff>38100</xdr:colOff>
      <xdr:row>58</xdr:row>
      <xdr:rowOff>105685</xdr:rowOff>
    </xdr:to>
    <xdr:sp macro="" textlink="">
      <xdr:nvSpPr>
        <xdr:cNvPr id="369" name="楕円 368"/>
        <xdr:cNvSpPr/>
      </xdr:nvSpPr>
      <xdr:spPr>
        <a:xfrm>
          <a:off x="8699500" y="99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96812</xdr:rowOff>
    </xdr:from>
    <xdr:ext cx="534377" cy="259045"/>
    <xdr:sp macro="" textlink="">
      <xdr:nvSpPr>
        <xdr:cNvPr id="370" name="テキスト ボックス 369"/>
        <xdr:cNvSpPr txBox="1"/>
      </xdr:nvSpPr>
      <xdr:spPr>
        <a:xfrm>
          <a:off x="8483111" y="100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59790</xdr:rowOff>
    </xdr:from>
    <xdr:to>
      <xdr:col>41</xdr:col>
      <xdr:colOff>101600</xdr:colOff>
      <xdr:row>54</xdr:row>
      <xdr:rowOff>161390</xdr:rowOff>
    </xdr:to>
    <xdr:sp macro="" textlink="">
      <xdr:nvSpPr>
        <xdr:cNvPr id="371" name="楕円 370"/>
        <xdr:cNvSpPr/>
      </xdr:nvSpPr>
      <xdr:spPr>
        <a:xfrm>
          <a:off x="7810500" y="93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6467</xdr:rowOff>
    </xdr:from>
    <xdr:ext cx="599010" cy="259045"/>
    <xdr:sp macro="" textlink="">
      <xdr:nvSpPr>
        <xdr:cNvPr id="372" name="テキスト ボックス 371"/>
        <xdr:cNvSpPr txBox="1"/>
      </xdr:nvSpPr>
      <xdr:spPr>
        <a:xfrm>
          <a:off x="7561795" y="909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170428</xdr:rowOff>
    </xdr:from>
    <xdr:to>
      <xdr:col>36</xdr:col>
      <xdr:colOff>165100</xdr:colOff>
      <xdr:row>54</xdr:row>
      <xdr:rowOff>100578</xdr:rowOff>
    </xdr:to>
    <xdr:sp macro="" textlink="">
      <xdr:nvSpPr>
        <xdr:cNvPr id="373" name="楕円 372"/>
        <xdr:cNvSpPr/>
      </xdr:nvSpPr>
      <xdr:spPr>
        <a:xfrm>
          <a:off x="6921500" y="92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117105</xdr:rowOff>
    </xdr:from>
    <xdr:ext cx="599010" cy="259045"/>
    <xdr:sp macro="" textlink="">
      <xdr:nvSpPr>
        <xdr:cNvPr id="374" name="テキスト ボックス 373"/>
        <xdr:cNvSpPr txBox="1"/>
      </xdr:nvSpPr>
      <xdr:spPr>
        <a:xfrm>
          <a:off x="6672795" y="90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102688</xdr:rowOff>
    </xdr:from>
    <xdr:to>
      <xdr:col>55</xdr:col>
      <xdr:colOff>0</xdr:colOff>
      <xdr:row>79</xdr:row>
      <xdr:rowOff>54225</xdr:rowOff>
    </xdr:to>
    <xdr:cxnSp macro="">
      <xdr:nvCxnSpPr>
        <xdr:cNvPr id="405" name="直線コネクタ 404"/>
        <xdr:cNvCxnSpPr/>
      </xdr:nvCxnSpPr>
      <xdr:spPr>
        <a:xfrm flipV="1">
          <a:off x="9639300" y="13475788"/>
          <a:ext cx="8382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107652</xdr:rowOff>
    </xdr:from>
    <xdr:to>
      <xdr:col>50</xdr:col>
      <xdr:colOff>114300</xdr:colOff>
      <xdr:row>79</xdr:row>
      <xdr:rowOff>54225</xdr:rowOff>
    </xdr:to>
    <xdr:cxnSp macro="">
      <xdr:nvCxnSpPr>
        <xdr:cNvPr id="408" name="直線コネクタ 407"/>
        <xdr:cNvCxnSpPr/>
      </xdr:nvCxnSpPr>
      <xdr:spPr>
        <a:xfrm>
          <a:off x="8750300" y="13480752"/>
          <a:ext cx="889000" cy="1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112</xdr:rowOff>
    </xdr:from>
    <xdr:to>
      <xdr:col>45</xdr:col>
      <xdr:colOff>177800</xdr:colOff>
      <xdr:row>78</xdr:row>
      <xdr:rowOff>107652</xdr:rowOff>
    </xdr:to>
    <xdr:cxnSp macro="">
      <xdr:nvCxnSpPr>
        <xdr:cNvPr id="411" name="直線コネクタ 410"/>
        <xdr:cNvCxnSpPr/>
      </xdr:nvCxnSpPr>
      <xdr:spPr>
        <a:xfrm>
          <a:off x="7861300" y="12173062"/>
          <a:ext cx="889000" cy="130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51888</xdr:rowOff>
    </xdr:from>
    <xdr:to>
      <xdr:col>55</xdr:col>
      <xdr:colOff>50800</xdr:colOff>
      <xdr:row>78</xdr:row>
      <xdr:rowOff>153488</xdr:rowOff>
    </xdr:to>
    <xdr:sp macro="" textlink="">
      <xdr:nvSpPr>
        <xdr:cNvPr id="421" name="楕円 420"/>
        <xdr:cNvSpPr/>
      </xdr:nvSpPr>
      <xdr:spPr>
        <a:xfrm>
          <a:off x="10426700" y="134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30315</xdr:rowOff>
    </xdr:from>
    <xdr:ext cx="534377" cy="259045"/>
    <xdr:sp macro="" textlink="">
      <xdr:nvSpPr>
        <xdr:cNvPr id="422" name="普通建設事業費 （ うち新規整備　）該当値テキスト"/>
        <xdr:cNvSpPr txBox="1"/>
      </xdr:nvSpPr>
      <xdr:spPr>
        <a:xfrm>
          <a:off x="10528300" y="13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3425</xdr:rowOff>
    </xdr:from>
    <xdr:to>
      <xdr:col>50</xdr:col>
      <xdr:colOff>165100</xdr:colOff>
      <xdr:row>79</xdr:row>
      <xdr:rowOff>105025</xdr:rowOff>
    </xdr:to>
    <xdr:sp macro="" textlink="">
      <xdr:nvSpPr>
        <xdr:cNvPr id="423" name="楕円 422"/>
        <xdr:cNvSpPr/>
      </xdr:nvSpPr>
      <xdr:spPr>
        <a:xfrm>
          <a:off x="9588500" y="135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96152</xdr:rowOff>
    </xdr:from>
    <xdr:ext cx="469744" cy="259045"/>
    <xdr:sp macro="" textlink="">
      <xdr:nvSpPr>
        <xdr:cNvPr id="424" name="テキスト ボックス 423"/>
        <xdr:cNvSpPr txBox="1"/>
      </xdr:nvSpPr>
      <xdr:spPr>
        <a:xfrm>
          <a:off x="9404428" y="1364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56852</xdr:rowOff>
    </xdr:from>
    <xdr:to>
      <xdr:col>46</xdr:col>
      <xdr:colOff>38100</xdr:colOff>
      <xdr:row>78</xdr:row>
      <xdr:rowOff>158452</xdr:rowOff>
    </xdr:to>
    <xdr:sp macro="" textlink="">
      <xdr:nvSpPr>
        <xdr:cNvPr id="425" name="楕円 424"/>
        <xdr:cNvSpPr/>
      </xdr:nvSpPr>
      <xdr:spPr>
        <a:xfrm>
          <a:off x="8699500" y="134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149579</xdr:rowOff>
    </xdr:from>
    <xdr:ext cx="534377" cy="259045"/>
    <xdr:sp macro="" textlink="">
      <xdr:nvSpPr>
        <xdr:cNvPr id="426" name="テキスト ボックス 425"/>
        <xdr:cNvSpPr txBox="1"/>
      </xdr:nvSpPr>
      <xdr:spPr>
        <a:xfrm>
          <a:off x="8483111" y="135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120762</xdr:rowOff>
    </xdr:from>
    <xdr:to>
      <xdr:col>41</xdr:col>
      <xdr:colOff>101600</xdr:colOff>
      <xdr:row>71</xdr:row>
      <xdr:rowOff>50912</xdr:rowOff>
    </xdr:to>
    <xdr:sp macro="" textlink="">
      <xdr:nvSpPr>
        <xdr:cNvPr id="427" name="楕円 426"/>
        <xdr:cNvSpPr/>
      </xdr:nvSpPr>
      <xdr:spPr>
        <a:xfrm>
          <a:off x="7810500" y="121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67439</xdr:rowOff>
    </xdr:from>
    <xdr:ext cx="599010" cy="259045"/>
    <xdr:sp macro="" textlink="">
      <xdr:nvSpPr>
        <xdr:cNvPr id="428" name="テキスト ボックス 427"/>
        <xdr:cNvSpPr txBox="1"/>
      </xdr:nvSpPr>
      <xdr:spPr>
        <a:xfrm>
          <a:off x="7561795" y="1189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30651</xdr:rowOff>
    </xdr:from>
    <xdr:to>
      <xdr:col>55</xdr:col>
      <xdr:colOff>0</xdr:colOff>
      <xdr:row>98</xdr:row>
      <xdr:rowOff>63278</xdr:rowOff>
    </xdr:to>
    <xdr:cxnSp macro="">
      <xdr:nvCxnSpPr>
        <xdr:cNvPr id="457" name="直線コネクタ 456"/>
        <xdr:cNvCxnSpPr/>
      </xdr:nvCxnSpPr>
      <xdr:spPr>
        <a:xfrm flipV="1">
          <a:off x="9639300" y="16832751"/>
          <a:ext cx="838200" cy="3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63278</xdr:rowOff>
    </xdr:from>
    <xdr:to>
      <xdr:col>50</xdr:col>
      <xdr:colOff>114300</xdr:colOff>
      <xdr:row>99</xdr:row>
      <xdr:rowOff>30931</xdr:rowOff>
    </xdr:to>
    <xdr:cxnSp macro="">
      <xdr:nvCxnSpPr>
        <xdr:cNvPr id="460" name="直線コネクタ 459"/>
        <xdr:cNvCxnSpPr/>
      </xdr:nvCxnSpPr>
      <xdr:spPr>
        <a:xfrm flipV="1">
          <a:off x="8750300" y="16865378"/>
          <a:ext cx="8890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141712</xdr:rowOff>
    </xdr:from>
    <xdr:to>
      <xdr:col>45</xdr:col>
      <xdr:colOff>177800</xdr:colOff>
      <xdr:row>99</xdr:row>
      <xdr:rowOff>30931</xdr:rowOff>
    </xdr:to>
    <xdr:cxnSp macro="">
      <xdr:nvCxnSpPr>
        <xdr:cNvPr id="463" name="直線コネクタ 462"/>
        <xdr:cNvCxnSpPr/>
      </xdr:nvCxnSpPr>
      <xdr:spPr>
        <a:xfrm>
          <a:off x="7861300" y="16943812"/>
          <a:ext cx="889000" cy="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151301</xdr:rowOff>
    </xdr:from>
    <xdr:to>
      <xdr:col>55</xdr:col>
      <xdr:colOff>50800</xdr:colOff>
      <xdr:row>98</xdr:row>
      <xdr:rowOff>81451</xdr:rowOff>
    </xdr:to>
    <xdr:sp macro="" textlink="">
      <xdr:nvSpPr>
        <xdr:cNvPr id="473" name="楕円 472"/>
        <xdr:cNvSpPr/>
      </xdr:nvSpPr>
      <xdr:spPr>
        <a:xfrm>
          <a:off x="10426700" y="167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129728</xdr:rowOff>
    </xdr:from>
    <xdr:ext cx="534377" cy="259045"/>
    <xdr:sp macro="" textlink="">
      <xdr:nvSpPr>
        <xdr:cNvPr id="474" name="普通建設事業費 （ うち更新整備　）該当値テキスト"/>
        <xdr:cNvSpPr txBox="1"/>
      </xdr:nvSpPr>
      <xdr:spPr>
        <a:xfrm>
          <a:off x="10528300" y="167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12478</xdr:rowOff>
    </xdr:from>
    <xdr:to>
      <xdr:col>50</xdr:col>
      <xdr:colOff>165100</xdr:colOff>
      <xdr:row>98</xdr:row>
      <xdr:rowOff>114078</xdr:rowOff>
    </xdr:to>
    <xdr:sp macro="" textlink="">
      <xdr:nvSpPr>
        <xdr:cNvPr id="475" name="楕円 474"/>
        <xdr:cNvSpPr/>
      </xdr:nvSpPr>
      <xdr:spPr>
        <a:xfrm>
          <a:off x="9588500" y="168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105205</xdr:rowOff>
    </xdr:from>
    <xdr:ext cx="534377" cy="259045"/>
    <xdr:sp macro="" textlink="">
      <xdr:nvSpPr>
        <xdr:cNvPr id="476" name="テキスト ボックス 475"/>
        <xdr:cNvSpPr txBox="1"/>
      </xdr:nvSpPr>
      <xdr:spPr>
        <a:xfrm>
          <a:off x="9372111" y="169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151581</xdr:rowOff>
    </xdr:from>
    <xdr:to>
      <xdr:col>46</xdr:col>
      <xdr:colOff>38100</xdr:colOff>
      <xdr:row>99</xdr:row>
      <xdr:rowOff>81731</xdr:rowOff>
    </xdr:to>
    <xdr:sp macro="" textlink="">
      <xdr:nvSpPr>
        <xdr:cNvPr id="477" name="楕円 476"/>
        <xdr:cNvSpPr/>
      </xdr:nvSpPr>
      <xdr:spPr>
        <a:xfrm>
          <a:off x="8699500" y="16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72858</xdr:rowOff>
    </xdr:from>
    <xdr:ext cx="469744" cy="259045"/>
    <xdr:sp macro="" textlink="">
      <xdr:nvSpPr>
        <xdr:cNvPr id="478" name="テキスト ボックス 477"/>
        <xdr:cNvSpPr txBox="1"/>
      </xdr:nvSpPr>
      <xdr:spPr>
        <a:xfrm>
          <a:off x="8515428" y="1704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90912</xdr:rowOff>
    </xdr:from>
    <xdr:to>
      <xdr:col>41</xdr:col>
      <xdr:colOff>101600</xdr:colOff>
      <xdr:row>99</xdr:row>
      <xdr:rowOff>21062</xdr:rowOff>
    </xdr:to>
    <xdr:sp macro="" textlink="">
      <xdr:nvSpPr>
        <xdr:cNvPr id="479" name="楕円 478"/>
        <xdr:cNvSpPr/>
      </xdr:nvSpPr>
      <xdr:spPr>
        <a:xfrm>
          <a:off x="7810500" y="168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12189</xdr:rowOff>
    </xdr:from>
    <xdr:ext cx="469744" cy="259045"/>
    <xdr:sp macro="" textlink="">
      <xdr:nvSpPr>
        <xdr:cNvPr id="480" name="テキスト ボックス 479"/>
        <xdr:cNvSpPr txBox="1"/>
      </xdr:nvSpPr>
      <xdr:spPr>
        <a:xfrm>
          <a:off x="7626428" y="1698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10376</xdr:rowOff>
    </xdr:from>
    <xdr:to>
      <xdr:col>85</xdr:col>
      <xdr:colOff>127000</xdr:colOff>
      <xdr:row>39</xdr:row>
      <xdr:rowOff>28563</xdr:rowOff>
    </xdr:to>
    <xdr:cxnSp macro="">
      <xdr:nvCxnSpPr>
        <xdr:cNvPr id="509" name="直線コネクタ 508"/>
        <xdr:cNvCxnSpPr/>
      </xdr:nvCxnSpPr>
      <xdr:spPr>
        <a:xfrm>
          <a:off x="15481300" y="6696926"/>
          <a:ext cx="838200" cy="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10376</xdr:rowOff>
    </xdr:from>
    <xdr:to>
      <xdr:col>81</xdr:col>
      <xdr:colOff>50800</xdr:colOff>
      <xdr:row>39</xdr:row>
      <xdr:rowOff>28931</xdr:rowOff>
    </xdr:to>
    <xdr:cxnSp macro="">
      <xdr:nvCxnSpPr>
        <xdr:cNvPr id="512" name="直線コネクタ 511"/>
        <xdr:cNvCxnSpPr/>
      </xdr:nvCxnSpPr>
      <xdr:spPr>
        <a:xfrm flipV="1">
          <a:off x="14592300" y="6696926"/>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169914</xdr:rowOff>
    </xdr:from>
    <xdr:to>
      <xdr:col>76</xdr:col>
      <xdr:colOff>114300</xdr:colOff>
      <xdr:row>39</xdr:row>
      <xdr:rowOff>28931</xdr:rowOff>
    </xdr:to>
    <xdr:cxnSp macro="">
      <xdr:nvCxnSpPr>
        <xdr:cNvPr id="515" name="直線コネクタ 514"/>
        <xdr:cNvCxnSpPr/>
      </xdr:nvCxnSpPr>
      <xdr:spPr>
        <a:xfrm>
          <a:off x="13703300" y="6685014"/>
          <a:ext cx="889000" cy="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169914</xdr:rowOff>
    </xdr:from>
    <xdr:to>
      <xdr:col>71</xdr:col>
      <xdr:colOff>177800</xdr:colOff>
      <xdr:row>39</xdr:row>
      <xdr:rowOff>34658</xdr:rowOff>
    </xdr:to>
    <xdr:cxnSp macro="">
      <xdr:nvCxnSpPr>
        <xdr:cNvPr id="518" name="直線コネクタ 517"/>
        <xdr:cNvCxnSpPr/>
      </xdr:nvCxnSpPr>
      <xdr:spPr>
        <a:xfrm flipV="1">
          <a:off x="12814300" y="668501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149213</xdr:rowOff>
    </xdr:from>
    <xdr:to>
      <xdr:col>85</xdr:col>
      <xdr:colOff>177800</xdr:colOff>
      <xdr:row>39</xdr:row>
      <xdr:rowOff>79363</xdr:rowOff>
    </xdr:to>
    <xdr:sp macro="" textlink="">
      <xdr:nvSpPr>
        <xdr:cNvPr id="528" name="楕円 527"/>
        <xdr:cNvSpPr/>
      </xdr:nvSpPr>
      <xdr:spPr>
        <a:xfrm>
          <a:off x="16268700" y="66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131026</xdr:rowOff>
    </xdr:from>
    <xdr:to>
      <xdr:col>81</xdr:col>
      <xdr:colOff>101600</xdr:colOff>
      <xdr:row>39</xdr:row>
      <xdr:rowOff>61176</xdr:rowOff>
    </xdr:to>
    <xdr:sp macro="" textlink="">
      <xdr:nvSpPr>
        <xdr:cNvPr id="530" name="楕円 529"/>
        <xdr:cNvSpPr/>
      </xdr:nvSpPr>
      <xdr:spPr>
        <a:xfrm>
          <a:off x="15430500" y="66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52303</xdr:rowOff>
    </xdr:from>
    <xdr:ext cx="469744" cy="259045"/>
    <xdr:sp macro="" textlink="">
      <xdr:nvSpPr>
        <xdr:cNvPr id="531" name="テキスト ボックス 530"/>
        <xdr:cNvSpPr txBox="1"/>
      </xdr:nvSpPr>
      <xdr:spPr>
        <a:xfrm>
          <a:off x="15246428" y="67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149581</xdr:rowOff>
    </xdr:from>
    <xdr:to>
      <xdr:col>76</xdr:col>
      <xdr:colOff>165100</xdr:colOff>
      <xdr:row>39</xdr:row>
      <xdr:rowOff>79731</xdr:rowOff>
    </xdr:to>
    <xdr:sp macro="" textlink="">
      <xdr:nvSpPr>
        <xdr:cNvPr id="532" name="楕円 531"/>
        <xdr:cNvSpPr/>
      </xdr:nvSpPr>
      <xdr:spPr>
        <a:xfrm>
          <a:off x="14541500" y="66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70858</xdr:rowOff>
    </xdr:from>
    <xdr:ext cx="469744" cy="259045"/>
    <xdr:sp macro="" textlink="">
      <xdr:nvSpPr>
        <xdr:cNvPr id="533" name="テキスト ボックス 532"/>
        <xdr:cNvSpPr txBox="1"/>
      </xdr:nvSpPr>
      <xdr:spPr>
        <a:xfrm>
          <a:off x="14357428" y="675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119114</xdr:rowOff>
    </xdr:from>
    <xdr:to>
      <xdr:col>72</xdr:col>
      <xdr:colOff>38100</xdr:colOff>
      <xdr:row>39</xdr:row>
      <xdr:rowOff>49264</xdr:rowOff>
    </xdr:to>
    <xdr:sp macro="" textlink="">
      <xdr:nvSpPr>
        <xdr:cNvPr id="534" name="楕円 533"/>
        <xdr:cNvSpPr/>
      </xdr:nvSpPr>
      <xdr:spPr>
        <a:xfrm>
          <a:off x="13652500" y="66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40391</xdr:rowOff>
    </xdr:from>
    <xdr:ext cx="469744" cy="259045"/>
    <xdr:sp macro="" textlink="">
      <xdr:nvSpPr>
        <xdr:cNvPr id="535" name="テキスト ボックス 534"/>
        <xdr:cNvSpPr txBox="1"/>
      </xdr:nvSpPr>
      <xdr:spPr>
        <a:xfrm>
          <a:off x="13468428" y="672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155308</xdr:rowOff>
    </xdr:from>
    <xdr:to>
      <xdr:col>67</xdr:col>
      <xdr:colOff>101600</xdr:colOff>
      <xdr:row>39</xdr:row>
      <xdr:rowOff>85458</xdr:rowOff>
    </xdr:to>
    <xdr:sp macro="" textlink="">
      <xdr:nvSpPr>
        <xdr:cNvPr id="536" name="楕円 535"/>
        <xdr:cNvSpPr/>
      </xdr:nvSpPr>
      <xdr:spPr>
        <a:xfrm>
          <a:off x="12763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76585</xdr:rowOff>
    </xdr:from>
    <xdr:ext cx="378565" cy="259045"/>
    <xdr:sp macro="" textlink="">
      <xdr:nvSpPr>
        <xdr:cNvPr id="537" name="テキスト ボックス 536"/>
        <xdr:cNvSpPr txBox="1"/>
      </xdr:nvSpPr>
      <xdr:spPr>
        <a:xfrm>
          <a:off x="12625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31561</xdr:rowOff>
    </xdr:from>
    <xdr:to>
      <xdr:col>85</xdr:col>
      <xdr:colOff>127000</xdr:colOff>
      <xdr:row>78</xdr:row>
      <xdr:rowOff>44903</xdr:rowOff>
    </xdr:to>
    <xdr:cxnSp macro="">
      <xdr:nvCxnSpPr>
        <xdr:cNvPr id="623" name="直線コネクタ 622"/>
        <xdr:cNvCxnSpPr/>
      </xdr:nvCxnSpPr>
      <xdr:spPr>
        <a:xfrm flipV="1">
          <a:off x="15481300" y="13404661"/>
          <a:ext cx="8382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41512</xdr:rowOff>
    </xdr:from>
    <xdr:to>
      <xdr:col>81</xdr:col>
      <xdr:colOff>50800</xdr:colOff>
      <xdr:row>78</xdr:row>
      <xdr:rowOff>44903</xdr:rowOff>
    </xdr:to>
    <xdr:cxnSp macro="">
      <xdr:nvCxnSpPr>
        <xdr:cNvPr id="626" name="直線コネクタ 625"/>
        <xdr:cNvCxnSpPr/>
      </xdr:nvCxnSpPr>
      <xdr:spPr>
        <a:xfrm>
          <a:off x="14592300" y="13414612"/>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41135</xdr:rowOff>
    </xdr:from>
    <xdr:to>
      <xdr:col>76</xdr:col>
      <xdr:colOff>114300</xdr:colOff>
      <xdr:row>78</xdr:row>
      <xdr:rowOff>41512</xdr:rowOff>
    </xdr:to>
    <xdr:cxnSp macro="">
      <xdr:nvCxnSpPr>
        <xdr:cNvPr id="629" name="直線コネクタ 628"/>
        <xdr:cNvCxnSpPr/>
      </xdr:nvCxnSpPr>
      <xdr:spPr>
        <a:xfrm>
          <a:off x="13703300" y="13414235"/>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41135</xdr:rowOff>
    </xdr:from>
    <xdr:to>
      <xdr:col>71</xdr:col>
      <xdr:colOff>177800</xdr:colOff>
      <xdr:row>78</xdr:row>
      <xdr:rowOff>50836</xdr:rowOff>
    </xdr:to>
    <xdr:cxnSp macro="">
      <xdr:nvCxnSpPr>
        <xdr:cNvPr id="632" name="直線コネクタ 631"/>
        <xdr:cNvCxnSpPr/>
      </xdr:nvCxnSpPr>
      <xdr:spPr>
        <a:xfrm flipV="1">
          <a:off x="12814300" y="13414235"/>
          <a:ext cx="889000" cy="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152211</xdr:rowOff>
    </xdr:from>
    <xdr:to>
      <xdr:col>85</xdr:col>
      <xdr:colOff>177800</xdr:colOff>
      <xdr:row>78</xdr:row>
      <xdr:rowOff>82361</xdr:rowOff>
    </xdr:to>
    <xdr:sp macro="" textlink="">
      <xdr:nvSpPr>
        <xdr:cNvPr id="642" name="楕円 641"/>
        <xdr:cNvSpPr/>
      </xdr:nvSpPr>
      <xdr:spPr>
        <a:xfrm>
          <a:off x="16268700" y="133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67138</xdr:rowOff>
    </xdr:from>
    <xdr:ext cx="534377" cy="259045"/>
    <xdr:sp macro="" textlink="">
      <xdr:nvSpPr>
        <xdr:cNvPr id="643" name="公債費該当値テキスト"/>
        <xdr:cNvSpPr txBox="1"/>
      </xdr:nvSpPr>
      <xdr:spPr>
        <a:xfrm>
          <a:off x="16370300" y="132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165553</xdr:rowOff>
    </xdr:from>
    <xdr:to>
      <xdr:col>81</xdr:col>
      <xdr:colOff>101600</xdr:colOff>
      <xdr:row>78</xdr:row>
      <xdr:rowOff>95703</xdr:rowOff>
    </xdr:to>
    <xdr:sp macro="" textlink="">
      <xdr:nvSpPr>
        <xdr:cNvPr id="644" name="楕円 643"/>
        <xdr:cNvSpPr/>
      </xdr:nvSpPr>
      <xdr:spPr>
        <a:xfrm>
          <a:off x="15430500" y="133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86830</xdr:rowOff>
    </xdr:from>
    <xdr:ext cx="534377" cy="259045"/>
    <xdr:sp macro="" textlink="">
      <xdr:nvSpPr>
        <xdr:cNvPr id="645" name="テキスト ボックス 644"/>
        <xdr:cNvSpPr txBox="1"/>
      </xdr:nvSpPr>
      <xdr:spPr>
        <a:xfrm>
          <a:off x="15214111" y="134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162162</xdr:rowOff>
    </xdr:from>
    <xdr:to>
      <xdr:col>76</xdr:col>
      <xdr:colOff>165100</xdr:colOff>
      <xdr:row>78</xdr:row>
      <xdr:rowOff>92312</xdr:rowOff>
    </xdr:to>
    <xdr:sp macro="" textlink="">
      <xdr:nvSpPr>
        <xdr:cNvPr id="646" name="楕円 645"/>
        <xdr:cNvSpPr/>
      </xdr:nvSpPr>
      <xdr:spPr>
        <a:xfrm>
          <a:off x="14541500" y="133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83439</xdr:rowOff>
    </xdr:from>
    <xdr:ext cx="534377" cy="259045"/>
    <xdr:sp macro="" textlink="">
      <xdr:nvSpPr>
        <xdr:cNvPr id="647" name="テキスト ボックス 646"/>
        <xdr:cNvSpPr txBox="1"/>
      </xdr:nvSpPr>
      <xdr:spPr>
        <a:xfrm>
          <a:off x="14325111" y="134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161785</xdr:rowOff>
    </xdr:from>
    <xdr:to>
      <xdr:col>72</xdr:col>
      <xdr:colOff>38100</xdr:colOff>
      <xdr:row>78</xdr:row>
      <xdr:rowOff>91935</xdr:rowOff>
    </xdr:to>
    <xdr:sp macro="" textlink="">
      <xdr:nvSpPr>
        <xdr:cNvPr id="648" name="楕円 647"/>
        <xdr:cNvSpPr/>
      </xdr:nvSpPr>
      <xdr:spPr>
        <a:xfrm>
          <a:off x="13652500" y="133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83062</xdr:rowOff>
    </xdr:from>
    <xdr:ext cx="534377" cy="259045"/>
    <xdr:sp macro="" textlink="">
      <xdr:nvSpPr>
        <xdr:cNvPr id="649" name="テキスト ボックス 648"/>
        <xdr:cNvSpPr txBox="1"/>
      </xdr:nvSpPr>
      <xdr:spPr>
        <a:xfrm>
          <a:off x="13436111" y="134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xdr:rowOff>
    </xdr:from>
    <xdr:to>
      <xdr:col>67</xdr:col>
      <xdr:colOff>101600</xdr:colOff>
      <xdr:row>78</xdr:row>
      <xdr:rowOff>101636</xdr:rowOff>
    </xdr:to>
    <xdr:sp macro="" textlink="">
      <xdr:nvSpPr>
        <xdr:cNvPr id="650" name="楕円 649"/>
        <xdr:cNvSpPr/>
      </xdr:nvSpPr>
      <xdr:spPr>
        <a:xfrm>
          <a:off x="12763500" y="1337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92763</xdr:rowOff>
    </xdr:from>
    <xdr:ext cx="534377" cy="259045"/>
    <xdr:sp macro="" textlink="">
      <xdr:nvSpPr>
        <xdr:cNvPr id="651" name="テキスト ボックス 650"/>
        <xdr:cNvSpPr txBox="1"/>
      </xdr:nvSpPr>
      <xdr:spPr>
        <a:xfrm>
          <a:off x="12547111" y="1346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4956</xdr:rowOff>
    </xdr:from>
    <xdr:to>
      <xdr:col>85</xdr:col>
      <xdr:colOff>127000</xdr:colOff>
      <xdr:row>97</xdr:row>
      <xdr:rowOff>38948</xdr:rowOff>
    </xdr:to>
    <xdr:cxnSp macro="">
      <xdr:nvCxnSpPr>
        <xdr:cNvPr id="680" name="直線コネクタ 679"/>
        <xdr:cNvCxnSpPr/>
      </xdr:nvCxnSpPr>
      <xdr:spPr>
        <a:xfrm>
          <a:off x="15481300" y="15606906"/>
          <a:ext cx="838200" cy="106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4956</xdr:rowOff>
    </xdr:from>
    <xdr:to>
      <xdr:col>81</xdr:col>
      <xdr:colOff>50800</xdr:colOff>
      <xdr:row>97</xdr:row>
      <xdr:rowOff>112100</xdr:rowOff>
    </xdr:to>
    <xdr:cxnSp macro="">
      <xdr:nvCxnSpPr>
        <xdr:cNvPr id="683" name="直線コネクタ 682"/>
        <xdr:cNvCxnSpPr/>
      </xdr:nvCxnSpPr>
      <xdr:spPr>
        <a:xfrm flipV="1">
          <a:off x="14592300" y="15606906"/>
          <a:ext cx="889000" cy="11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112100</xdr:rowOff>
    </xdr:from>
    <xdr:to>
      <xdr:col>76</xdr:col>
      <xdr:colOff>114300</xdr:colOff>
      <xdr:row>98</xdr:row>
      <xdr:rowOff>64018</xdr:rowOff>
    </xdr:to>
    <xdr:cxnSp macro="">
      <xdr:nvCxnSpPr>
        <xdr:cNvPr id="686" name="直線コネクタ 685"/>
        <xdr:cNvCxnSpPr/>
      </xdr:nvCxnSpPr>
      <xdr:spPr>
        <a:xfrm flipV="1">
          <a:off x="13703300" y="16742750"/>
          <a:ext cx="889000" cy="1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83068</xdr:rowOff>
    </xdr:from>
    <xdr:to>
      <xdr:col>71</xdr:col>
      <xdr:colOff>177800</xdr:colOff>
      <xdr:row>98</xdr:row>
      <xdr:rowOff>64018</xdr:rowOff>
    </xdr:to>
    <xdr:cxnSp macro="">
      <xdr:nvCxnSpPr>
        <xdr:cNvPr id="689" name="直線コネクタ 688"/>
        <xdr:cNvCxnSpPr/>
      </xdr:nvCxnSpPr>
      <xdr:spPr>
        <a:xfrm>
          <a:off x="12814300" y="1671371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159598</xdr:rowOff>
    </xdr:from>
    <xdr:to>
      <xdr:col>85</xdr:col>
      <xdr:colOff>177800</xdr:colOff>
      <xdr:row>97</xdr:row>
      <xdr:rowOff>89748</xdr:rowOff>
    </xdr:to>
    <xdr:sp macro="" textlink="">
      <xdr:nvSpPr>
        <xdr:cNvPr id="699" name="楕円 698"/>
        <xdr:cNvSpPr/>
      </xdr:nvSpPr>
      <xdr:spPr>
        <a:xfrm>
          <a:off x="16268700" y="166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11025</xdr:rowOff>
    </xdr:from>
    <xdr:ext cx="534377" cy="259045"/>
    <xdr:sp macro="" textlink="">
      <xdr:nvSpPr>
        <xdr:cNvPr id="700" name="積立金該当値テキスト"/>
        <xdr:cNvSpPr txBox="1"/>
      </xdr:nvSpPr>
      <xdr:spPr>
        <a:xfrm>
          <a:off x="16370300" y="1647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125606</xdr:rowOff>
    </xdr:from>
    <xdr:to>
      <xdr:col>81</xdr:col>
      <xdr:colOff>101600</xdr:colOff>
      <xdr:row>91</xdr:row>
      <xdr:rowOff>55756</xdr:rowOff>
    </xdr:to>
    <xdr:sp macro="" textlink="">
      <xdr:nvSpPr>
        <xdr:cNvPr id="701" name="楕円 700"/>
        <xdr:cNvSpPr/>
      </xdr:nvSpPr>
      <xdr:spPr>
        <a:xfrm>
          <a:off x="15430500" y="155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72283</xdr:rowOff>
    </xdr:from>
    <xdr:ext cx="599010" cy="259045"/>
    <xdr:sp macro="" textlink="">
      <xdr:nvSpPr>
        <xdr:cNvPr id="702" name="テキスト ボックス 701"/>
        <xdr:cNvSpPr txBox="1"/>
      </xdr:nvSpPr>
      <xdr:spPr>
        <a:xfrm>
          <a:off x="15181795" y="1533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61300</xdr:rowOff>
    </xdr:from>
    <xdr:to>
      <xdr:col>76</xdr:col>
      <xdr:colOff>165100</xdr:colOff>
      <xdr:row>97</xdr:row>
      <xdr:rowOff>162900</xdr:rowOff>
    </xdr:to>
    <xdr:sp macro="" textlink="">
      <xdr:nvSpPr>
        <xdr:cNvPr id="703" name="楕円 702"/>
        <xdr:cNvSpPr/>
      </xdr:nvSpPr>
      <xdr:spPr>
        <a:xfrm>
          <a:off x="14541500" y="166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7977</xdr:rowOff>
    </xdr:from>
    <xdr:ext cx="534377" cy="259045"/>
    <xdr:sp macro="" textlink="">
      <xdr:nvSpPr>
        <xdr:cNvPr id="704" name="テキスト ボックス 703"/>
        <xdr:cNvSpPr txBox="1"/>
      </xdr:nvSpPr>
      <xdr:spPr>
        <a:xfrm>
          <a:off x="14325111" y="1646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13218</xdr:rowOff>
    </xdr:from>
    <xdr:to>
      <xdr:col>72</xdr:col>
      <xdr:colOff>38100</xdr:colOff>
      <xdr:row>98</xdr:row>
      <xdr:rowOff>114818</xdr:rowOff>
    </xdr:to>
    <xdr:sp macro="" textlink="">
      <xdr:nvSpPr>
        <xdr:cNvPr id="705" name="楕円 704"/>
        <xdr:cNvSpPr/>
      </xdr:nvSpPr>
      <xdr:spPr>
        <a:xfrm>
          <a:off x="13652500" y="1681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105945</xdr:rowOff>
    </xdr:from>
    <xdr:ext cx="534377" cy="259045"/>
    <xdr:sp macro="" textlink="">
      <xdr:nvSpPr>
        <xdr:cNvPr id="706" name="テキスト ボックス 705"/>
        <xdr:cNvSpPr txBox="1"/>
      </xdr:nvSpPr>
      <xdr:spPr>
        <a:xfrm>
          <a:off x="13436111" y="169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32268</xdr:rowOff>
    </xdr:from>
    <xdr:to>
      <xdr:col>67</xdr:col>
      <xdr:colOff>101600</xdr:colOff>
      <xdr:row>97</xdr:row>
      <xdr:rowOff>133868</xdr:rowOff>
    </xdr:to>
    <xdr:sp macro="" textlink="">
      <xdr:nvSpPr>
        <xdr:cNvPr id="707" name="楕円 706"/>
        <xdr:cNvSpPr/>
      </xdr:nvSpPr>
      <xdr:spPr>
        <a:xfrm>
          <a:off x="12763500" y="1666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150395</xdr:rowOff>
    </xdr:from>
    <xdr:ext cx="534377" cy="259045"/>
    <xdr:sp macro="" textlink="">
      <xdr:nvSpPr>
        <xdr:cNvPr id="708" name="テキスト ボックス 707"/>
        <xdr:cNvSpPr txBox="1"/>
      </xdr:nvSpPr>
      <xdr:spPr>
        <a:xfrm>
          <a:off x="12547111" y="164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102476</xdr:rowOff>
    </xdr:from>
    <xdr:to>
      <xdr:col>116</xdr:col>
      <xdr:colOff>63500</xdr:colOff>
      <xdr:row>38</xdr:row>
      <xdr:rowOff>110592</xdr:rowOff>
    </xdr:to>
    <xdr:cxnSp macro="">
      <xdr:nvCxnSpPr>
        <xdr:cNvPr id="737" name="直線コネクタ 736"/>
        <xdr:cNvCxnSpPr/>
      </xdr:nvCxnSpPr>
      <xdr:spPr>
        <a:xfrm>
          <a:off x="21323300" y="6617576"/>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102476</xdr:rowOff>
    </xdr:from>
    <xdr:to>
      <xdr:col>111</xdr:col>
      <xdr:colOff>177800</xdr:colOff>
      <xdr:row>38</xdr:row>
      <xdr:rowOff>104648</xdr:rowOff>
    </xdr:to>
    <xdr:cxnSp macro="">
      <xdr:nvCxnSpPr>
        <xdr:cNvPr id="740" name="直線コネクタ 739"/>
        <xdr:cNvCxnSpPr/>
      </xdr:nvCxnSpPr>
      <xdr:spPr>
        <a:xfrm flipV="1">
          <a:off x="20434300" y="661757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104648</xdr:rowOff>
    </xdr:from>
    <xdr:to>
      <xdr:col>107</xdr:col>
      <xdr:colOff>50800</xdr:colOff>
      <xdr:row>38</xdr:row>
      <xdr:rowOff>124079</xdr:rowOff>
    </xdr:to>
    <xdr:cxnSp macro="">
      <xdr:nvCxnSpPr>
        <xdr:cNvPr id="743" name="直線コネクタ 742"/>
        <xdr:cNvCxnSpPr/>
      </xdr:nvCxnSpPr>
      <xdr:spPr>
        <a:xfrm flipV="1">
          <a:off x="19545300" y="661974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124079</xdr:rowOff>
    </xdr:from>
    <xdr:to>
      <xdr:col>102</xdr:col>
      <xdr:colOff>114300</xdr:colOff>
      <xdr:row>38</xdr:row>
      <xdr:rowOff>147015</xdr:rowOff>
    </xdr:to>
    <xdr:cxnSp macro="">
      <xdr:nvCxnSpPr>
        <xdr:cNvPr id="746" name="直線コネクタ 745"/>
        <xdr:cNvCxnSpPr/>
      </xdr:nvCxnSpPr>
      <xdr:spPr>
        <a:xfrm flipV="1">
          <a:off x="18656300" y="6639179"/>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59792</xdr:rowOff>
    </xdr:from>
    <xdr:to>
      <xdr:col>116</xdr:col>
      <xdr:colOff>114300</xdr:colOff>
      <xdr:row>38</xdr:row>
      <xdr:rowOff>161392</xdr:rowOff>
    </xdr:to>
    <xdr:sp macro="" textlink="">
      <xdr:nvSpPr>
        <xdr:cNvPr id="756" name="楕円 755"/>
        <xdr:cNvSpPr/>
      </xdr:nvSpPr>
      <xdr:spPr>
        <a:xfrm>
          <a:off x="22110700" y="65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19169</xdr:rowOff>
    </xdr:from>
    <xdr:ext cx="469744" cy="259045"/>
    <xdr:sp macro="" textlink="">
      <xdr:nvSpPr>
        <xdr:cNvPr id="757" name="投資及び出資金該当値テキスト"/>
        <xdr:cNvSpPr txBox="1"/>
      </xdr:nvSpPr>
      <xdr:spPr>
        <a:xfrm>
          <a:off x="22212300" y="636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51676</xdr:rowOff>
    </xdr:from>
    <xdr:to>
      <xdr:col>112</xdr:col>
      <xdr:colOff>38100</xdr:colOff>
      <xdr:row>38</xdr:row>
      <xdr:rowOff>153276</xdr:rowOff>
    </xdr:to>
    <xdr:sp macro="" textlink="">
      <xdr:nvSpPr>
        <xdr:cNvPr id="758" name="楕円 757"/>
        <xdr:cNvSpPr/>
      </xdr:nvSpPr>
      <xdr:spPr>
        <a:xfrm>
          <a:off x="21272500" y="65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169803</xdr:rowOff>
    </xdr:from>
    <xdr:ext cx="469744" cy="259045"/>
    <xdr:sp macro="" textlink="">
      <xdr:nvSpPr>
        <xdr:cNvPr id="759" name="テキスト ボックス 758"/>
        <xdr:cNvSpPr txBox="1"/>
      </xdr:nvSpPr>
      <xdr:spPr>
        <a:xfrm>
          <a:off x="21088428" y="63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53848</xdr:rowOff>
    </xdr:from>
    <xdr:to>
      <xdr:col>107</xdr:col>
      <xdr:colOff>101600</xdr:colOff>
      <xdr:row>38</xdr:row>
      <xdr:rowOff>155448</xdr:rowOff>
    </xdr:to>
    <xdr:sp macro="" textlink="">
      <xdr:nvSpPr>
        <xdr:cNvPr id="760" name="楕円 759"/>
        <xdr:cNvSpPr/>
      </xdr:nvSpPr>
      <xdr:spPr>
        <a:xfrm>
          <a:off x="20383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525</xdr:rowOff>
    </xdr:from>
    <xdr:ext cx="469744" cy="259045"/>
    <xdr:sp macro="" textlink="">
      <xdr:nvSpPr>
        <xdr:cNvPr id="761" name="テキスト ボックス 760"/>
        <xdr:cNvSpPr txBox="1"/>
      </xdr:nvSpPr>
      <xdr:spPr>
        <a:xfrm>
          <a:off x="20199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73279</xdr:rowOff>
    </xdr:from>
    <xdr:to>
      <xdr:col>102</xdr:col>
      <xdr:colOff>165100</xdr:colOff>
      <xdr:row>39</xdr:row>
      <xdr:rowOff>3429</xdr:rowOff>
    </xdr:to>
    <xdr:sp macro="" textlink="">
      <xdr:nvSpPr>
        <xdr:cNvPr id="762" name="楕円 761"/>
        <xdr:cNvSpPr/>
      </xdr:nvSpPr>
      <xdr:spPr>
        <a:xfrm>
          <a:off x="19494500" y="65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19956</xdr:rowOff>
    </xdr:from>
    <xdr:ext cx="469744" cy="259045"/>
    <xdr:sp macro="" textlink="">
      <xdr:nvSpPr>
        <xdr:cNvPr id="763" name="テキスト ボックス 762"/>
        <xdr:cNvSpPr txBox="1"/>
      </xdr:nvSpPr>
      <xdr:spPr>
        <a:xfrm>
          <a:off x="19310428" y="636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96215</xdr:rowOff>
    </xdr:from>
    <xdr:to>
      <xdr:col>98</xdr:col>
      <xdr:colOff>38100</xdr:colOff>
      <xdr:row>39</xdr:row>
      <xdr:rowOff>26365</xdr:rowOff>
    </xdr:to>
    <xdr:sp macro="" textlink="">
      <xdr:nvSpPr>
        <xdr:cNvPr id="764" name="楕円 763"/>
        <xdr:cNvSpPr/>
      </xdr:nvSpPr>
      <xdr:spPr>
        <a:xfrm>
          <a:off x="18605500" y="66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42892</xdr:rowOff>
    </xdr:from>
    <xdr:ext cx="469744" cy="259045"/>
    <xdr:sp macro="" textlink="">
      <xdr:nvSpPr>
        <xdr:cNvPr id="765" name="テキスト ボックス 764"/>
        <xdr:cNvSpPr txBox="1"/>
      </xdr:nvSpPr>
      <xdr:spPr>
        <a:xfrm>
          <a:off x="18421428" y="638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121824</xdr:rowOff>
    </xdr:from>
    <xdr:to>
      <xdr:col>116</xdr:col>
      <xdr:colOff>63500</xdr:colOff>
      <xdr:row>58</xdr:row>
      <xdr:rowOff>121938</xdr:rowOff>
    </xdr:to>
    <xdr:cxnSp macro="">
      <xdr:nvCxnSpPr>
        <xdr:cNvPr id="792" name="直線コネクタ 791"/>
        <xdr:cNvCxnSpPr/>
      </xdr:nvCxnSpPr>
      <xdr:spPr>
        <a:xfrm>
          <a:off x="21323300" y="1006592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119880</xdr:rowOff>
    </xdr:from>
    <xdr:to>
      <xdr:col>111</xdr:col>
      <xdr:colOff>177800</xdr:colOff>
      <xdr:row>58</xdr:row>
      <xdr:rowOff>121824</xdr:rowOff>
    </xdr:to>
    <xdr:cxnSp macro="">
      <xdr:nvCxnSpPr>
        <xdr:cNvPr id="795" name="直線コネクタ 794"/>
        <xdr:cNvCxnSpPr/>
      </xdr:nvCxnSpPr>
      <xdr:spPr>
        <a:xfrm>
          <a:off x="20434300" y="10063980"/>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118760</xdr:rowOff>
    </xdr:from>
    <xdr:to>
      <xdr:col>107</xdr:col>
      <xdr:colOff>50800</xdr:colOff>
      <xdr:row>58</xdr:row>
      <xdr:rowOff>119880</xdr:rowOff>
    </xdr:to>
    <xdr:cxnSp macro="">
      <xdr:nvCxnSpPr>
        <xdr:cNvPr id="798" name="直線コネクタ 797"/>
        <xdr:cNvCxnSpPr/>
      </xdr:nvCxnSpPr>
      <xdr:spPr>
        <a:xfrm>
          <a:off x="19545300" y="10062860"/>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118052</xdr:rowOff>
    </xdr:from>
    <xdr:to>
      <xdr:col>102</xdr:col>
      <xdr:colOff>114300</xdr:colOff>
      <xdr:row>58</xdr:row>
      <xdr:rowOff>118760</xdr:rowOff>
    </xdr:to>
    <xdr:cxnSp macro="">
      <xdr:nvCxnSpPr>
        <xdr:cNvPr id="801" name="直線コネクタ 800"/>
        <xdr:cNvCxnSpPr/>
      </xdr:nvCxnSpPr>
      <xdr:spPr>
        <a:xfrm>
          <a:off x="18656300" y="10062152"/>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71138</xdr:rowOff>
    </xdr:from>
    <xdr:to>
      <xdr:col>116</xdr:col>
      <xdr:colOff>114300</xdr:colOff>
      <xdr:row>59</xdr:row>
      <xdr:rowOff>1288</xdr:rowOff>
    </xdr:to>
    <xdr:sp macro="" textlink="">
      <xdr:nvSpPr>
        <xdr:cNvPr id="811" name="楕円 810"/>
        <xdr:cNvSpPr/>
      </xdr:nvSpPr>
      <xdr:spPr>
        <a:xfrm>
          <a:off x="22110700" y="100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157515</xdr:rowOff>
    </xdr:from>
    <xdr:ext cx="378565" cy="259045"/>
    <xdr:sp macro="" textlink="">
      <xdr:nvSpPr>
        <xdr:cNvPr id="812" name="貸付金該当値テキスト"/>
        <xdr:cNvSpPr txBox="1"/>
      </xdr:nvSpPr>
      <xdr:spPr>
        <a:xfrm>
          <a:off x="22212300" y="9930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71024</xdr:rowOff>
    </xdr:from>
    <xdr:to>
      <xdr:col>112</xdr:col>
      <xdr:colOff>38100</xdr:colOff>
      <xdr:row>59</xdr:row>
      <xdr:rowOff>1174</xdr:rowOff>
    </xdr:to>
    <xdr:sp macro="" textlink="">
      <xdr:nvSpPr>
        <xdr:cNvPr id="813" name="楕円 812"/>
        <xdr:cNvSpPr/>
      </xdr:nvSpPr>
      <xdr:spPr>
        <a:xfrm>
          <a:off x="21272500" y="100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163751</xdr:rowOff>
    </xdr:from>
    <xdr:ext cx="378565" cy="259045"/>
    <xdr:sp macro="" textlink="">
      <xdr:nvSpPr>
        <xdr:cNvPr id="814" name="テキスト ボックス 813"/>
        <xdr:cNvSpPr txBox="1"/>
      </xdr:nvSpPr>
      <xdr:spPr>
        <a:xfrm>
          <a:off x="21134017" y="10107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69080</xdr:rowOff>
    </xdr:from>
    <xdr:to>
      <xdr:col>107</xdr:col>
      <xdr:colOff>101600</xdr:colOff>
      <xdr:row>58</xdr:row>
      <xdr:rowOff>170680</xdr:rowOff>
    </xdr:to>
    <xdr:sp macro="" textlink="">
      <xdr:nvSpPr>
        <xdr:cNvPr id="815" name="楕円 814"/>
        <xdr:cNvSpPr/>
      </xdr:nvSpPr>
      <xdr:spPr>
        <a:xfrm>
          <a:off x="20383500" y="10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161807</xdr:rowOff>
    </xdr:from>
    <xdr:ext cx="378565" cy="259045"/>
    <xdr:sp macro="" textlink="">
      <xdr:nvSpPr>
        <xdr:cNvPr id="816" name="テキスト ボックス 815"/>
        <xdr:cNvSpPr txBox="1"/>
      </xdr:nvSpPr>
      <xdr:spPr>
        <a:xfrm>
          <a:off x="20245017" y="1010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67960</xdr:rowOff>
    </xdr:from>
    <xdr:to>
      <xdr:col>102</xdr:col>
      <xdr:colOff>165100</xdr:colOff>
      <xdr:row>58</xdr:row>
      <xdr:rowOff>169560</xdr:rowOff>
    </xdr:to>
    <xdr:sp macro="" textlink="">
      <xdr:nvSpPr>
        <xdr:cNvPr id="817" name="楕円 816"/>
        <xdr:cNvSpPr/>
      </xdr:nvSpPr>
      <xdr:spPr>
        <a:xfrm>
          <a:off x="19494500" y="100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160687</xdr:rowOff>
    </xdr:from>
    <xdr:ext cx="378565" cy="259045"/>
    <xdr:sp macro="" textlink="">
      <xdr:nvSpPr>
        <xdr:cNvPr id="818" name="テキスト ボックス 817"/>
        <xdr:cNvSpPr txBox="1"/>
      </xdr:nvSpPr>
      <xdr:spPr>
        <a:xfrm>
          <a:off x="19356017" y="1010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67252</xdr:rowOff>
    </xdr:from>
    <xdr:to>
      <xdr:col>98</xdr:col>
      <xdr:colOff>38100</xdr:colOff>
      <xdr:row>58</xdr:row>
      <xdr:rowOff>168852</xdr:rowOff>
    </xdr:to>
    <xdr:sp macro="" textlink="">
      <xdr:nvSpPr>
        <xdr:cNvPr id="819" name="楕円 818"/>
        <xdr:cNvSpPr/>
      </xdr:nvSpPr>
      <xdr:spPr>
        <a:xfrm>
          <a:off x="18605500" y="100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159979</xdr:rowOff>
    </xdr:from>
    <xdr:ext cx="378565" cy="259045"/>
    <xdr:sp macro="" textlink="">
      <xdr:nvSpPr>
        <xdr:cNvPr id="820" name="テキスト ボックス 819"/>
        <xdr:cNvSpPr txBox="1"/>
      </xdr:nvSpPr>
      <xdr:spPr>
        <a:xfrm>
          <a:off x="18467017" y="10104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115337</xdr:rowOff>
    </xdr:from>
    <xdr:to>
      <xdr:col>116</xdr:col>
      <xdr:colOff>63500</xdr:colOff>
      <xdr:row>76</xdr:row>
      <xdr:rowOff>142509</xdr:rowOff>
    </xdr:to>
    <xdr:cxnSp macro="">
      <xdr:nvCxnSpPr>
        <xdr:cNvPr id="852" name="直線コネクタ 851"/>
        <xdr:cNvCxnSpPr/>
      </xdr:nvCxnSpPr>
      <xdr:spPr>
        <a:xfrm flipV="1">
          <a:off x="21323300" y="13145537"/>
          <a:ext cx="838200" cy="2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140550</xdr:rowOff>
    </xdr:from>
    <xdr:to>
      <xdr:col>111</xdr:col>
      <xdr:colOff>177800</xdr:colOff>
      <xdr:row>76</xdr:row>
      <xdr:rowOff>142509</xdr:rowOff>
    </xdr:to>
    <xdr:cxnSp macro="">
      <xdr:nvCxnSpPr>
        <xdr:cNvPr id="855" name="直線コネクタ 854"/>
        <xdr:cNvCxnSpPr/>
      </xdr:nvCxnSpPr>
      <xdr:spPr>
        <a:xfrm>
          <a:off x="20434300" y="1317075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140550</xdr:rowOff>
    </xdr:from>
    <xdr:to>
      <xdr:col>107</xdr:col>
      <xdr:colOff>50800</xdr:colOff>
      <xdr:row>77</xdr:row>
      <xdr:rowOff>33662</xdr:rowOff>
    </xdr:to>
    <xdr:cxnSp macro="">
      <xdr:nvCxnSpPr>
        <xdr:cNvPr id="858" name="直線コネクタ 857"/>
        <xdr:cNvCxnSpPr/>
      </xdr:nvCxnSpPr>
      <xdr:spPr>
        <a:xfrm flipV="1">
          <a:off x="19545300" y="13170750"/>
          <a:ext cx="889000" cy="6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33662</xdr:rowOff>
    </xdr:from>
    <xdr:to>
      <xdr:col>102</xdr:col>
      <xdr:colOff>114300</xdr:colOff>
      <xdr:row>77</xdr:row>
      <xdr:rowOff>90044</xdr:rowOff>
    </xdr:to>
    <xdr:cxnSp macro="">
      <xdr:nvCxnSpPr>
        <xdr:cNvPr id="861" name="直線コネクタ 860"/>
        <xdr:cNvCxnSpPr/>
      </xdr:nvCxnSpPr>
      <xdr:spPr>
        <a:xfrm flipV="1">
          <a:off x="18656300" y="13235312"/>
          <a:ext cx="889000" cy="5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64537</xdr:rowOff>
    </xdr:from>
    <xdr:to>
      <xdr:col>116</xdr:col>
      <xdr:colOff>114300</xdr:colOff>
      <xdr:row>76</xdr:row>
      <xdr:rowOff>166137</xdr:rowOff>
    </xdr:to>
    <xdr:sp macro="" textlink="">
      <xdr:nvSpPr>
        <xdr:cNvPr id="871" name="楕円 870"/>
        <xdr:cNvSpPr/>
      </xdr:nvSpPr>
      <xdr:spPr>
        <a:xfrm>
          <a:off x="22110700" y="1309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42964</xdr:rowOff>
    </xdr:from>
    <xdr:ext cx="534377" cy="259045"/>
    <xdr:sp macro="" textlink="">
      <xdr:nvSpPr>
        <xdr:cNvPr id="872" name="繰出金該当値テキスト"/>
        <xdr:cNvSpPr txBox="1"/>
      </xdr:nvSpPr>
      <xdr:spPr>
        <a:xfrm>
          <a:off x="22212300" y="1307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91709</xdr:rowOff>
    </xdr:from>
    <xdr:to>
      <xdr:col>112</xdr:col>
      <xdr:colOff>38100</xdr:colOff>
      <xdr:row>77</xdr:row>
      <xdr:rowOff>21859</xdr:rowOff>
    </xdr:to>
    <xdr:sp macro="" textlink="">
      <xdr:nvSpPr>
        <xdr:cNvPr id="873" name="楕円 872"/>
        <xdr:cNvSpPr/>
      </xdr:nvSpPr>
      <xdr:spPr>
        <a:xfrm>
          <a:off x="21272500" y="131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12986</xdr:rowOff>
    </xdr:from>
    <xdr:ext cx="534377" cy="259045"/>
    <xdr:sp macro="" textlink="">
      <xdr:nvSpPr>
        <xdr:cNvPr id="874" name="テキスト ボックス 873"/>
        <xdr:cNvSpPr txBox="1"/>
      </xdr:nvSpPr>
      <xdr:spPr>
        <a:xfrm>
          <a:off x="21056111" y="1321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89750</xdr:rowOff>
    </xdr:from>
    <xdr:to>
      <xdr:col>107</xdr:col>
      <xdr:colOff>101600</xdr:colOff>
      <xdr:row>77</xdr:row>
      <xdr:rowOff>19900</xdr:rowOff>
    </xdr:to>
    <xdr:sp macro="" textlink="">
      <xdr:nvSpPr>
        <xdr:cNvPr id="875" name="楕円 874"/>
        <xdr:cNvSpPr/>
      </xdr:nvSpPr>
      <xdr:spPr>
        <a:xfrm>
          <a:off x="20383500" y="131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11027</xdr:rowOff>
    </xdr:from>
    <xdr:ext cx="534377" cy="259045"/>
    <xdr:sp macro="" textlink="">
      <xdr:nvSpPr>
        <xdr:cNvPr id="876" name="テキスト ボックス 875"/>
        <xdr:cNvSpPr txBox="1"/>
      </xdr:nvSpPr>
      <xdr:spPr>
        <a:xfrm>
          <a:off x="20167111" y="132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154312</xdr:rowOff>
    </xdr:from>
    <xdr:to>
      <xdr:col>102</xdr:col>
      <xdr:colOff>165100</xdr:colOff>
      <xdr:row>77</xdr:row>
      <xdr:rowOff>84462</xdr:rowOff>
    </xdr:to>
    <xdr:sp macro="" textlink="">
      <xdr:nvSpPr>
        <xdr:cNvPr id="877" name="楕円 876"/>
        <xdr:cNvSpPr/>
      </xdr:nvSpPr>
      <xdr:spPr>
        <a:xfrm>
          <a:off x="19494500" y="131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75589</xdr:rowOff>
    </xdr:from>
    <xdr:ext cx="534377" cy="259045"/>
    <xdr:sp macro="" textlink="">
      <xdr:nvSpPr>
        <xdr:cNvPr id="878" name="テキスト ボックス 877"/>
        <xdr:cNvSpPr txBox="1"/>
      </xdr:nvSpPr>
      <xdr:spPr>
        <a:xfrm>
          <a:off x="19278111" y="132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39244</xdr:rowOff>
    </xdr:from>
    <xdr:to>
      <xdr:col>98</xdr:col>
      <xdr:colOff>38100</xdr:colOff>
      <xdr:row>77</xdr:row>
      <xdr:rowOff>140844</xdr:rowOff>
    </xdr:to>
    <xdr:sp macro="" textlink="">
      <xdr:nvSpPr>
        <xdr:cNvPr id="879" name="楕円 878"/>
        <xdr:cNvSpPr/>
      </xdr:nvSpPr>
      <xdr:spPr>
        <a:xfrm>
          <a:off x="18605500" y="132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131971</xdr:rowOff>
    </xdr:from>
    <xdr:ext cx="534377" cy="259045"/>
    <xdr:sp macro="" textlink="">
      <xdr:nvSpPr>
        <xdr:cNvPr id="880" name="テキスト ボックス 879"/>
        <xdr:cNvSpPr txBox="1"/>
      </xdr:nvSpPr>
      <xdr:spPr>
        <a:xfrm>
          <a:off x="18389111" y="133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歳出総額は、住民一人当たり</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575,740</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円となっている。主な構成項目である人件費は、住民一人当たり</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96,099</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円となっており、国の要請に基づく減額を受け入れ時限的に給料の減額措置を実施した平成</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25</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年度に、決算額が減となり</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1,680</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百万円になって以降、年々増加している。これは、毎年の人事委員勧告によるものと、勤続</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年から</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35</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年の階層職員の給料が国の水準を上回っていることが影響している。今後については、高年齢層の職員が退職することにより改善が図られると考えるが、更なる給与制度の適正化を行い人件費の抑制に努める</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。補助費等については、住民一人当たり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116,194</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円となっており、前年度と比較し</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49,924</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円と大きく増加している。これは、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かつうら七福感謝券の換金（取扱業者）に係る経費が主な要因である。</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また、積立金について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45,722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円となっており、前年度と比較し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139,461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円と大きく減少している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、ふるさと納税の返礼品としてかつうら七福感謝券を取り止めたことにより、寄附額が大きく減少したものである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今後はふるさと納税の大きな伸びは、期待できないことから、将来を見据えた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健全な財政運営に努める。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18,007
17,847
93.96
10,654,730
10,367,349
282,581
5,038,574
8,708,277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145605</xdr:rowOff>
    </xdr:from>
    <xdr:to>
      <xdr:col>24</xdr:col>
      <xdr:colOff>63500</xdr:colOff>
      <xdr:row>32</xdr:row>
      <xdr:rowOff>162941</xdr:rowOff>
    </xdr:to>
    <xdr:cxnSp macro="">
      <xdr:nvCxnSpPr>
        <xdr:cNvPr id="61" name="直線コネクタ 60"/>
        <xdr:cNvCxnSpPr/>
      </xdr:nvCxnSpPr>
      <xdr:spPr>
        <a:xfrm flipV="1">
          <a:off x="3797300" y="5632005"/>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44069</xdr:rowOff>
    </xdr:from>
    <xdr:to>
      <xdr:col>19</xdr:col>
      <xdr:colOff>177800</xdr:colOff>
      <xdr:row>32</xdr:row>
      <xdr:rowOff>162941</xdr:rowOff>
    </xdr:to>
    <xdr:cxnSp macro="">
      <xdr:nvCxnSpPr>
        <xdr:cNvPr id="64" name="直線コネクタ 63"/>
        <xdr:cNvCxnSpPr/>
      </xdr:nvCxnSpPr>
      <xdr:spPr>
        <a:xfrm>
          <a:off x="2908300" y="5530469"/>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44069</xdr:rowOff>
    </xdr:from>
    <xdr:to>
      <xdr:col>15</xdr:col>
      <xdr:colOff>50800</xdr:colOff>
      <xdr:row>32</xdr:row>
      <xdr:rowOff>56452</xdr:rowOff>
    </xdr:to>
    <xdr:cxnSp macro="">
      <xdr:nvCxnSpPr>
        <xdr:cNvPr id="67" name="直線コネクタ 66"/>
        <xdr:cNvCxnSpPr/>
      </xdr:nvCxnSpPr>
      <xdr:spPr>
        <a:xfrm flipV="1">
          <a:off x="2019300" y="5530469"/>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56452</xdr:rowOff>
    </xdr:from>
    <xdr:to>
      <xdr:col>10</xdr:col>
      <xdr:colOff>114300</xdr:colOff>
      <xdr:row>32</xdr:row>
      <xdr:rowOff>127317</xdr:rowOff>
    </xdr:to>
    <xdr:cxnSp macro="">
      <xdr:nvCxnSpPr>
        <xdr:cNvPr id="70" name="直線コネクタ 69"/>
        <xdr:cNvCxnSpPr/>
      </xdr:nvCxnSpPr>
      <xdr:spPr>
        <a:xfrm flipV="1">
          <a:off x="1130300" y="5542852"/>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94805</xdr:rowOff>
    </xdr:from>
    <xdr:to>
      <xdr:col>24</xdr:col>
      <xdr:colOff>114300</xdr:colOff>
      <xdr:row>33</xdr:row>
      <xdr:rowOff>24955</xdr:rowOff>
    </xdr:to>
    <xdr:sp macro="" textlink="">
      <xdr:nvSpPr>
        <xdr:cNvPr id="80" name="楕円 79"/>
        <xdr:cNvSpPr/>
      </xdr:nvSpPr>
      <xdr:spPr>
        <a:xfrm>
          <a:off x="4584700" y="55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117682</xdr:rowOff>
    </xdr:from>
    <xdr:ext cx="469744" cy="259045"/>
    <xdr:sp macro="" textlink="">
      <xdr:nvSpPr>
        <xdr:cNvPr id="81" name="議会費該当値テキスト"/>
        <xdr:cNvSpPr txBox="1"/>
      </xdr:nvSpPr>
      <xdr:spPr>
        <a:xfrm>
          <a:off x="4686300" y="543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112141</xdr:rowOff>
    </xdr:from>
    <xdr:to>
      <xdr:col>20</xdr:col>
      <xdr:colOff>38100</xdr:colOff>
      <xdr:row>33</xdr:row>
      <xdr:rowOff>42291</xdr:rowOff>
    </xdr:to>
    <xdr:sp macro="" textlink="">
      <xdr:nvSpPr>
        <xdr:cNvPr id="82" name="楕円 81"/>
        <xdr:cNvSpPr/>
      </xdr:nvSpPr>
      <xdr:spPr>
        <a:xfrm>
          <a:off x="3746500" y="55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58818</xdr:rowOff>
    </xdr:from>
    <xdr:ext cx="469744" cy="259045"/>
    <xdr:sp macro="" textlink="">
      <xdr:nvSpPr>
        <xdr:cNvPr id="83" name="テキスト ボックス 82"/>
        <xdr:cNvSpPr txBox="1"/>
      </xdr:nvSpPr>
      <xdr:spPr>
        <a:xfrm>
          <a:off x="3562428" y="537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164719</xdr:rowOff>
    </xdr:from>
    <xdr:to>
      <xdr:col>15</xdr:col>
      <xdr:colOff>101600</xdr:colOff>
      <xdr:row>32</xdr:row>
      <xdr:rowOff>94869</xdr:rowOff>
    </xdr:to>
    <xdr:sp macro="" textlink="">
      <xdr:nvSpPr>
        <xdr:cNvPr id="84" name="楕円 83"/>
        <xdr:cNvSpPr/>
      </xdr:nvSpPr>
      <xdr:spPr>
        <a:xfrm>
          <a:off x="2857500" y="547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111396</xdr:rowOff>
    </xdr:from>
    <xdr:ext cx="469744" cy="259045"/>
    <xdr:sp macro="" textlink="">
      <xdr:nvSpPr>
        <xdr:cNvPr id="85" name="テキスト ボックス 84"/>
        <xdr:cNvSpPr txBox="1"/>
      </xdr:nvSpPr>
      <xdr:spPr>
        <a:xfrm>
          <a:off x="2673428" y="525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5652</xdr:rowOff>
    </xdr:from>
    <xdr:to>
      <xdr:col>10</xdr:col>
      <xdr:colOff>165100</xdr:colOff>
      <xdr:row>32</xdr:row>
      <xdr:rowOff>107252</xdr:rowOff>
    </xdr:to>
    <xdr:sp macro="" textlink="">
      <xdr:nvSpPr>
        <xdr:cNvPr id="86" name="楕円 85"/>
        <xdr:cNvSpPr/>
      </xdr:nvSpPr>
      <xdr:spPr>
        <a:xfrm>
          <a:off x="1968500" y="54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123779</xdr:rowOff>
    </xdr:from>
    <xdr:ext cx="469744" cy="259045"/>
    <xdr:sp macro="" textlink="">
      <xdr:nvSpPr>
        <xdr:cNvPr id="87" name="テキスト ボックス 86"/>
        <xdr:cNvSpPr txBox="1"/>
      </xdr:nvSpPr>
      <xdr:spPr>
        <a:xfrm>
          <a:off x="1784428" y="526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76517</xdr:rowOff>
    </xdr:from>
    <xdr:to>
      <xdr:col>6</xdr:col>
      <xdr:colOff>38100</xdr:colOff>
      <xdr:row>33</xdr:row>
      <xdr:rowOff>6667</xdr:rowOff>
    </xdr:to>
    <xdr:sp macro="" textlink="">
      <xdr:nvSpPr>
        <xdr:cNvPr id="88" name="楕円 87"/>
        <xdr:cNvSpPr/>
      </xdr:nvSpPr>
      <xdr:spPr>
        <a:xfrm>
          <a:off x="1079500" y="55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23194</xdr:rowOff>
    </xdr:from>
    <xdr:ext cx="469744" cy="259045"/>
    <xdr:sp macro="" textlink="">
      <xdr:nvSpPr>
        <xdr:cNvPr id="89" name="テキスト ボックス 88"/>
        <xdr:cNvSpPr txBox="1"/>
      </xdr:nvSpPr>
      <xdr:spPr>
        <a:xfrm>
          <a:off x="895428" y="533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48301</xdr:rowOff>
    </xdr:from>
    <xdr:to>
      <xdr:col>24</xdr:col>
      <xdr:colOff>63500</xdr:colOff>
      <xdr:row>53</xdr:row>
      <xdr:rowOff>55945</xdr:rowOff>
    </xdr:to>
    <xdr:cxnSp macro="">
      <xdr:nvCxnSpPr>
        <xdr:cNvPr id="116" name="直線コネクタ 115"/>
        <xdr:cNvCxnSpPr/>
      </xdr:nvCxnSpPr>
      <xdr:spPr>
        <a:xfrm>
          <a:off x="3797300" y="8792251"/>
          <a:ext cx="838200" cy="35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48301</xdr:rowOff>
    </xdr:from>
    <xdr:to>
      <xdr:col>19</xdr:col>
      <xdr:colOff>177800</xdr:colOff>
      <xdr:row>56</xdr:row>
      <xdr:rowOff>6266</xdr:rowOff>
    </xdr:to>
    <xdr:cxnSp macro="">
      <xdr:nvCxnSpPr>
        <xdr:cNvPr id="119" name="直線コネクタ 118"/>
        <xdr:cNvCxnSpPr/>
      </xdr:nvCxnSpPr>
      <xdr:spPr>
        <a:xfrm flipV="1">
          <a:off x="2908300" y="8792251"/>
          <a:ext cx="889000" cy="8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168128</xdr:rowOff>
    </xdr:from>
    <xdr:to>
      <xdr:col>15</xdr:col>
      <xdr:colOff>50800</xdr:colOff>
      <xdr:row>56</xdr:row>
      <xdr:rowOff>6266</xdr:rowOff>
    </xdr:to>
    <xdr:cxnSp macro="">
      <xdr:nvCxnSpPr>
        <xdr:cNvPr id="122" name="直線コネクタ 121"/>
        <xdr:cNvCxnSpPr/>
      </xdr:nvCxnSpPr>
      <xdr:spPr>
        <a:xfrm>
          <a:off x="2019300" y="9254978"/>
          <a:ext cx="889000" cy="35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168128</xdr:rowOff>
    </xdr:from>
    <xdr:to>
      <xdr:col>10</xdr:col>
      <xdr:colOff>114300</xdr:colOff>
      <xdr:row>55</xdr:row>
      <xdr:rowOff>81791</xdr:rowOff>
    </xdr:to>
    <xdr:cxnSp macro="">
      <xdr:nvCxnSpPr>
        <xdr:cNvPr id="125" name="直線コネクタ 124"/>
        <xdr:cNvCxnSpPr/>
      </xdr:nvCxnSpPr>
      <xdr:spPr>
        <a:xfrm flipV="1">
          <a:off x="1130300" y="9254978"/>
          <a:ext cx="889000" cy="25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5145</xdr:rowOff>
    </xdr:from>
    <xdr:to>
      <xdr:col>24</xdr:col>
      <xdr:colOff>114300</xdr:colOff>
      <xdr:row>53</xdr:row>
      <xdr:rowOff>106745</xdr:rowOff>
    </xdr:to>
    <xdr:sp macro="" textlink="">
      <xdr:nvSpPr>
        <xdr:cNvPr id="135" name="楕円 134"/>
        <xdr:cNvSpPr/>
      </xdr:nvSpPr>
      <xdr:spPr>
        <a:xfrm>
          <a:off x="4584700" y="90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28022</xdr:rowOff>
    </xdr:from>
    <xdr:ext cx="599010" cy="259045"/>
    <xdr:sp macro="" textlink="">
      <xdr:nvSpPr>
        <xdr:cNvPr id="136" name="総務費該当値テキスト"/>
        <xdr:cNvSpPr txBox="1"/>
      </xdr:nvSpPr>
      <xdr:spPr>
        <a:xfrm>
          <a:off x="4686300" y="894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168951</xdr:rowOff>
    </xdr:from>
    <xdr:to>
      <xdr:col>20</xdr:col>
      <xdr:colOff>38100</xdr:colOff>
      <xdr:row>51</xdr:row>
      <xdr:rowOff>99101</xdr:rowOff>
    </xdr:to>
    <xdr:sp macro="" textlink="">
      <xdr:nvSpPr>
        <xdr:cNvPr id="137" name="楕円 136"/>
        <xdr:cNvSpPr/>
      </xdr:nvSpPr>
      <xdr:spPr>
        <a:xfrm>
          <a:off x="3746500" y="87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115628</xdr:rowOff>
    </xdr:from>
    <xdr:ext cx="599010" cy="259045"/>
    <xdr:sp macro="" textlink="">
      <xdr:nvSpPr>
        <xdr:cNvPr id="138" name="テキスト ボックス 137"/>
        <xdr:cNvSpPr txBox="1"/>
      </xdr:nvSpPr>
      <xdr:spPr>
        <a:xfrm>
          <a:off x="3497795" y="851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126916</xdr:rowOff>
    </xdr:from>
    <xdr:to>
      <xdr:col>15</xdr:col>
      <xdr:colOff>101600</xdr:colOff>
      <xdr:row>56</xdr:row>
      <xdr:rowOff>57066</xdr:rowOff>
    </xdr:to>
    <xdr:sp macro="" textlink="">
      <xdr:nvSpPr>
        <xdr:cNvPr id="139" name="楕円 138"/>
        <xdr:cNvSpPr/>
      </xdr:nvSpPr>
      <xdr:spPr>
        <a:xfrm>
          <a:off x="2857500" y="95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73593</xdr:rowOff>
    </xdr:from>
    <xdr:ext cx="599010" cy="259045"/>
    <xdr:sp macro="" textlink="">
      <xdr:nvSpPr>
        <xdr:cNvPr id="140" name="テキスト ボックス 139"/>
        <xdr:cNvSpPr txBox="1"/>
      </xdr:nvSpPr>
      <xdr:spPr>
        <a:xfrm>
          <a:off x="2608795" y="933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117328</xdr:rowOff>
    </xdr:from>
    <xdr:to>
      <xdr:col>10</xdr:col>
      <xdr:colOff>165100</xdr:colOff>
      <xdr:row>54</xdr:row>
      <xdr:rowOff>47478</xdr:rowOff>
    </xdr:to>
    <xdr:sp macro="" textlink="">
      <xdr:nvSpPr>
        <xdr:cNvPr id="141" name="楕円 140"/>
        <xdr:cNvSpPr/>
      </xdr:nvSpPr>
      <xdr:spPr>
        <a:xfrm>
          <a:off x="1968500" y="92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64005</xdr:rowOff>
    </xdr:from>
    <xdr:ext cx="599010" cy="259045"/>
    <xdr:sp macro="" textlink="">
      <xdr:nvSpPr>
        <xdr:cNvPr id="142" name="テキスト ボックス 141"/>
        <xdr:cNvSpPr txBox="1"/>
      </xdr:nvSpPr>
      <xdr:spPr>
        <a:xfrm>
          <a:off x="1719795" y="897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30991</xdr:rowOff>
    </xdr:from>
    <xdr:to>
      <xdr:col>6</xdr:col>
      <xdr:colOff>38100</xdr:colOff>
      <xdr:row>55</xdr:row>
      <xdr:rowOff>132591</xdr:rowOff>
    </xdr:to>
    <xdr:sp macro="" textlink="">
      <xdr:nvSpPr>
        <xdr:cNvPr id="143" name="楕円 142"/>
        <xdr:cNvSpPr/>
      </xdr:nvSpPr>
      <xdr:spPr>
        <a:xfrm>
          <a:off x="1079500" y="94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149118</xdr:rowOff>
    </xdr:from>
    <xdr:ext cx="599010" cy="259045"/>
    <xdr:sp macro="" textlink="">
      <xdr:nvSpPr>
        <xdr:cNvPr id="144" name="テキスト ボックス 143"/>
        <xdr:cNvSpPr txBox="1"/>
      </xdr:nvSpPr>
      <xdr:spPr>
        <a:xfrm>
          <a:off x="830795" y="92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11340</xdr:rowOff>
    </xdr:from>
    <xdr:to>
      <xdr:col>24</xdr:col>
      <xdr:colOff>63500</xdr:colOff>
      <xdr:row>77</xdr:row>
      <xdr:rowOff>28067</xdr:rowOff>
    </xdr:to>
    <xdr:cxnSp macro="">
      <xdr:nvCxnSpPr>
        <xdr:cNvPr id="174" name="直線コネクタ 173"/>
        <xdr:cNvCxnSpPr/>
      </xdr:nvCxnSpPr>
      <xdr:spPr>
        <a:xfrm>
          <a:off x="3797300" y="13212990"/>
          <a:ext cx="838200" cy="1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11340</xdr:rowOff>
    </xdr:from>
    <xdr:to>
      <xdr:col>19</xdr:col>
      <xdr:colOff>177800</xdr:colOff>
      <xdr:row>77</xdr:row>
      <xdr:rowOff>117380</xdr:rowOff>
    </xdr:to>
    <xdr:cxnSp macro="">
      <xdr:nvCxnSpPr>
        <xdr:cNvPr id="177" name="直線コネクタ 176"/>
        <xdr:cNvCxnSpPr/>
      </xdr:nvCxnSpPr>
      <xdr:spPr>
        <a:xfrm flipV="1">
          <a:off x="2908300" y="13212990"/>
          <a:ext cx="889000" cy="10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103108</xdr:rowOff>
    </xdr:from>
    <xdr:to>
      <xdr:col>15</xdr:col>
      <xdr:colOff>50800</xdr:colOff>
      <xdr:row>77</xdr:row>
      <xdr:rowOff>117380</xdr:rowOff>
    </xdr:to>
    <xdr:cxnSp macro="">
      <xdr:nvCxnSpPr>
        <xdr:cNvPr id="180" name="直線コネクタ 179"/>
        <xdr:cNvCxnSpPr/>
      </xdr:nvCxnSpPr>
      <xdr:spPr>
        <a:xfrm>
          <a:off x="2019300" y="13304758"/>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103108</xdr:rowOff>
    </xdr:from>
    <xdr:to>
      <xdr:col>10</xdr:col>
      <xdr:colOff>114300</xdr:colOff>
      <xdr:row>78</xdr:row>
      <xdr:rowOff>30376</xdr:rowOff>
    </xdr:to>
    <xdr:cxnSp macro="">
      <xdr:nvCxnSpPr>
        <xdr:cNvPr id="183" name="直線コネクタ 182"/>
        <xdr:cNvCxnSpPr/>
      </xdr:nvCxnSpPr>
      <xdr:spPr>
        <a:xfrm flipV="1">
          <a:off x="1130300" y="13304758"/>
          <a:ext cx="889000" cy="9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148717</xdr:rowOff>
    </xdr:from>
    <xdr:to>
      <xdr:col>24</xdr:col>
      <xdr:colOff>114300</xdr:colOff>
      <xdr:row>77</xdr:row>
      <xdr:rowOff>78867</xdr:rowOff>
    </xdr:to>
    <xdr:sp macro="" textlink="">
      <xdr:nvSpPr>
        <xdr:cNvPr id="193" name="楕円 192"/>
        <xdr:cNvSpPr/>
      </xdr:nvSpPr>
      <xdr:spPr>
        <a:xfrm>
          <a:off x="4584700" y="131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127144</xdr:rowOff>
    </xdr:from>
    <xdr:ext cx="599010" cy="259045"/>
    <xdr:sp macro="" textlink="">
      <xdr:nvSpPr>
        <xdr:cNvPr id="194" name="民生費該当値テキスト"/>
        <xdr:cNvSpPr txBox="1"/>
      </xdr:nvSpPr>
      <xdr:spPr>
        <a:xfrm>
          <a:off x="4686300" y="1315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131990</xdr:rowOff>
    </xdr:from>
    <xdr:to>
      <xdr:col>20</xdr:col>
      <xdr:colOff>38100</xdr:colOff>
      <xdr:row>77</xdr:row>
      <xdr:rowOff>62140</xdr:rowOff>
    </xdr:to>
    <xdr:sp macro="" textlink="">
      <xdr:nvSpPr>
        <xdr:cNvPr id="195" name="楕円 194"/>
        <xdr:cNvSpPr/>
      </xdr:nvSpPr>
      <xdr:spPr>
        <a:xfrm>
          <a:off x="3746500" y="131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53267</xdr:rowOff>
    </xdr:from>
    <xdr:ext cx="599010" cy="259045"/>
    <xdr:sp macro="" textlink="">
      <xdr:nvSpPr>
        <xdr:cNvPr id="196" name="テキスト ボックス 195"/>
        <xdr:cNvSpPr txBox="1"/>
      </xdr:nvSpPr>
      <xdr:spPr>
        <a:xfrm>
          <a:off x="3497795" y="1325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66580</xdr:rowOff>
    </xdr:from>
    <xdr:to>
      <xdr:col>15</xdr:col>
      <xdr:colOff>101600</xdr:colOff>
      <xdr:row>77</xdr:row>
      <xdr:rowOff>168180</xdr:rowOff>
    </xdr:to>
    <xdr:sp macro="" textlink="">
      <xdr:nvSpPr>
        <xdr:cNvPr id="197" name="楕円 196"/>
        <xdr:cNvSpPr/>
      </xdr:nvSpPr>
      <xdr:spPr>
        <a:xfrm>
          <a:off x="2857500" y="132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159307</xdr:rowOff>
    </xdr:from>
    <xdr:ext cx="599010" cy="259045"/>
    <xdr:sp macro="" textlink="">
      <xdr:nvSpPr>
        <xdr:cNvPr id="198" name="テキスト ボックス 197"/>
        <xdr:cNvSpPr txBox="1"/>
      </xdr:nvSpPr>
      <xdr:spPr>
        <a:xfrm>
          <a:off x="2608795" y="1336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52308</xdr:rowOff>
    </xdr:from>
    <xdr:to>
      <xdr:col>10</xdr:col>
      <xdr:colOff>165100</xdr:colOff>
      <xdr:row>77</xdr:row>
      <xdr:rowOff>153908</xdr:rowOff>
    </xdr:to>
    <xdr:sp macro="" textlink="">
      <xdr:nvSpPr>
        <xdr:cNvPr id="199" name="楕円 198"/>
        <xdr:cNvSpPr/>
      </xdr:nvSpPr>
      <xdr:spPr>
        <a:xfrm>
          <a:off x="1968500" y="132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145035</xdr:rowOff>
    </xdr:from>
    <xdr:ext cx="599010" cy="259045"/>
    <xdr:sp macro="" textlink="">
      <xdr:nvSpPr>
        <xdr:cNvPr id="200" name="テキスト ボックス 199"/>
        <xdr:cNvSpPr txBox="1"/>
      </xdr:nvSpPr>
      <xdr:spPr>
        <a:xfrm>
          <a:off x="1719795" y="1334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151026</xdr:rowOff>
    </xdr:from>
    <xdr:to>
      <xdr:col>6</xdr:col>
      <xdr:colOff>38100</xdr:colOff>
      <xdr:row>78</xdr:row>
      <xdr:rowOff>81176</xdr:rowOff>
    </xdr:to>
    <xdr:sp macro="" textlink="">
      <xdr:nvSpPr>
        <xdr:cNvPr id="201" name="楕円 200"/>
        <xdr:cNvSpPr/>
      </xdr:nvSpPr>
      <xdr:spPr>
        <a:xfrm>
          <a:off x="1079500" y="133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72303</xdr:rowOff>
    </xdr:from>
    <xdr:ext cx="599010" cy="259045"/>
    <xdr:sp macro="" textlink="">
      <xdr:nvSpPr>
        <xdr:cNvPr id="202" name="テキスト ボックス 201"/>
        <xdr:cNvSpPr txBox="1"/>
      </xdr:nvSpPr>
      <xdr:spPr>
        <a:xfrm>
          <a:off x="830795" y="1344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11013</xdr:rowOff>
    </xdr:from>
    <xdr:to>
      <xdr:col>24</xdr:col>
      <xdr:colOff>63500</xdr:colOff>
      <xdr:row>97</xdr:row>
      <xdr:rowOff>81635</xdr:rowOff>
    </xdr:to>
    <xdr:cxnSp macro="">
      <xdr:nvCxnSpPr>
        <xdr:cNvPr id="231" name="直線コネクタ 230"/>
        <xdr:cNvCxnSpPr/>
      </xdr:nvCxnSpPr>
      <xdr:spPr>
        <a:xfrm flipV="1">
          <a:off x="3797300" y="16641663"/>
          <a:ext cx="838200" cy="7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81635</xdr:rowOff>
    </xdr:from>
    <xdr:to>
      <xdr:col>19</xdr:col>
      <xdr:colOff>177800</xdr:colOff>
      <xdr:row>97</xdr:row>
      <xdr:rowOff>90483</xdr:rowOff>
    </xdr:to>
    <xdr:cxnSp macro="">
      <xdr:nvCxnSpPr>
        <xdr:cNvPr id="234" name="直線コネクタ 233"/>
        <xdr:cNvCxnSpPr/>
      </xdr:nvCxnSpPr>
      <xdr:spPr>
        <a:xfrm flipV="1">
          <a:off x="2908300" y="16712285"/>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90483</xdr:rowOff>
    </xdr:from>
    <xdr:to>
      <xdr:col>15</xdr:col>
      <xdr:colOff>50800</xdr:colOff>
      <xdr:row>97</xdr:row>
      <xdr:rowOff>96799</xdr:rowOff>
    </xdr:to>
    <xdr:cxnSp macro="">
      <xdr:nvCxnSpPr>
        <xdr:cNvPr id="237" name="直線コネクタ 236"/>
        <xdr:cNvCxnSpPr/>
      </xdr:nvCxnSpPr>
      <xdr:spPr>
        <a:xfrm flipV="1">
          <a:off x="2019300" y="16721133"/>
          <a:ext cx="889000" cy="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96799</xdr:rowOff>
    </xdr:from>
    <xdr:to>
      <xdr:col>10</xdr:col>
      <xdr:colOff>114300</xdr:colOff>
      <xdr:row>97</xdr:row>
      <xdr:rowOff>105288</xdr:rowOff>
    </xdr:to>
    <xdr:cxnSp macro="">
      <xdr:nvCxnSpPr>
        <xdr:cNvPr id="240" name="直線コネクタ 239"/>
        <xdr:cNvCxnSpPr/>
      </xdr:nvCxnSpPr>
      <xdr:spPr>
        <a:xfrm flipV="1">
          <a:off x="1130300" y="16727449"/>
          <a:ext cx="8890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131663</xdr:rowOff>
    </xdr:from>
    <xdr:to>
      <xdr:col>24</xdr:col>
      <xdr:colOff>114300</xdr:colOff>
      <xdr:row>97</xdr:row>
      <xdr:rowOff>61813</xdr:rowOff>
    </xdr:to>
    <xdr:sp macro="" textlink="">
      <xdr:nvSpPr>
        <xdr:cNvPr id="250" name="楕円 249"/>
        <xdr:cNvSpPr/>
      </xdr:nvSpPr>
      <xdr:spPr>
        <a:xfrm>
          <a:off x="4584700" y="165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110090</xdr:rowOff>
    </xdr:from>
    <xdr:ext cx="534377" cy="259045"/>
    <xdr:sp macro="" textlink="">
      <xdr:nvSpPr>
        <xdr:cNvPr id="251" name="衛生費該当値テキスト"/>
        <xdr:cNvSpPr txBox="1"/>
      </xdr:nvSpPr>
      <xdr:spPr>
        <a:xfrm>
          <a:off x="4686300" y="165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30835</xdr:rowOff>
    </xdr:from>
    <xdr:to>
      <xdr:col>20</xdr:col>
      <xdr:colOff>38100</xdr:colOff>
      <xdr:row>97</xdr:row>
      <xdr:rowOff>132435</xdr:rowOff>
    </xdr:to>
    <xdr:sp macro="" textlink="">
      <xdr:nvSpPr>
        <xdr:cNvPr id="252" name="楕円 251"/>
        <xdr:cNvSpPr/>
      </xdr:nvSpPr>
      <xdr:spPr>
        <a:xfrm>
          <a:off x="3746500" y="166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123562</xdr:rowOff>
    </xdr:from>
    <xdr:ext cx="534377" cy="259045"/>
    <xdr:sp macro="" textlink="">
      <xdr:nvSpPr>
        <xdr:cNvPr id="253" name="テキスト ボックス 252"/>
        <xdr:cNvSpPr txBox="1"/>
      </xdr:nvSpPr>
      <xdr:spPr>
        <a:xfrm>
          <a:off x="3530111" y="1675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39683</xdr:rowOff>
    </xdr:from>
    <xdr:to>
      <xdr:col>15</xdr:col>
      <xdr:colOff>101600</xdr:colOff>
      <xdr:row>97</xdr:row>
      <xdr:rowOff>141283</xdr:rowOff>
    </xdr:to>
    <xdr:sp macro="" textlink="">
      <xdr:nvSpPr>
        <xdr:cNvPr id="254" name="楕円 253"/>
        <xdr:cNvSpPr/>
      </xdr:nvSpPr>
      <xdr:spPr>
        <a:xfrm>
          <a:off x="2857500" y="166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132410</xdr:rowOff>
    </xdr:from>
    <xdr:ext cx="534377" cy="259045"/>
    <xdr:sp macro="" textlink="">
      <xdr:nvSpPr>
        <xdr:cNvPr id="255" name="テキスト ボックス 254"/>
        <xdr:cNvSpPr txBox="1"/>
      </xdr:nvSpPr>
      <xdr:spPr>
        <a:xfrm>
          <a:off x="2641111" y="1676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45999</xdr:rowOff>
    </xdr:from>
    <xdr:to>
      <xdr:col>10</xdr:col>
      <xdr:colOff>165100</xdr:colOff>
      <xdr:row>97</xdr:row>
      <xdr:rowOff>147599</xdr:rowOff>
    </xdr:to>
    <xdr:sp macro="" textlink="">
      <xdr:nvSpPr>
        <xdr:cNvPr id="256" name="楕円 255"/>
        <xdr:cNvSpPr/>
      </xdr:nvSpPr>
      <xdr:spPr>
        <a:xfrm>
          <a:off x="1968500" y="166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138726</xdr:rowOff>
    </xdr:from>
    <xdr:ext cx="534377" cy="259045"/>
    <xdr:sp macro="" textlink="">
      <xdr:nvSpPr>
        <xdr:cNvPr id="257" name="テキスト ボックス 256"/>
        <xdr:cNvSpPr txBox="1"/>
      </xdr:nvSpPr>
      <xdr:spPr>
        <a:xfrm>
          <a:off x="1752111" y="1676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54488</xdr:rowOff>
    </xdr:from>
    <xdr:to>
      <xdr:col>6</xdr:col>
      <xdr:colOff>38100</xdr:colOff>
      <xdr:row>97</xdr:row>
      <xdr:rowOff>156088</xdr:rowOff>
    </xdr:to>
    <xdr:sp macro="" textlink="">
      <xdr:nvSpPr>
        <xdr:cNvPr id="258" name="楕円 257"/>
        <xdr:cNvSpPr/>
      </xdr:nvSpPr>
      <xdr:spPr>
        <a:xfrm>
          <a:off x="1079500" y="166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147215</xdr:rowOff>
    </xdr:from>
    <xdr:ext cx="534377" cy="259045"/>
    <xdr:sp macro="" textlink="">
      <xdr:nvSpPr>
        <xdr:cNvPr id="259" name="テキスト ボックス 258"/>
        <xdr:cNvSpPr txBox="1"/>
      </xdr:nvSpPr>
      <xdr:spPr>
        <a:xfrm>
          <a:off x="863111" y="1677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113248</xdr:rowOff>
    </xdr:from>
    <xdr:to>
      <xdr:col>41</xdr:col>
      <xdr:colOff>50800</xdr:colOff>
      <xdr:row>39</xdr:row>
      <xdr:rowOff>98878</xdr:rowOff>
    </xdr:to>
    <xdr:cxnSp macro="">
      <xdr:nvCxnSpPr>
        <xdr:cNvPr id="299" name="直線コネクタ 298"/>
        <xdr:cNvCxnSpPr/>
      </xdr:nvCxnSpPr>
      <xdr:spPr>
        <a:xfrm>
          <a:off x="6972300" y="5599648"/>
          <a:ext cx="889000" cy="118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62448</xdr:rowOff>
    </xdr:from>
    <xdr:to>
      <xdr:col>36</xdr:col>
      <xdr:colOff>165100</xdr:colOff>
      <xdr:row>32</xdr:row>
      <xdr:rowOff>164048</xdr:rowOff>
    </xdr:to>
    <xdr:sp macro="" textlink="">
      <xdr:nvSpPr>
        <xdr:cNvPr id="317" name="楕円 316"/>
        <xdr:cNvSpPr/>
      </xdr:nvSpPr>
      <xdr:spPr>
        <a:xfrm>
          <a:off x="6921500" y="55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9125</xdr:rowOff>
    </xdr:from>
    <xdr:ext cx="469744" cy="259045"/>
    <xdr:sp macro="" textlink="">
      <xdr:nvSpPr>
        <xdr:cNvPr id="318" name="テキスト ボックス 317"/>
        <xdr:cNvSpPr txBox="1"/>
      </xdr:nvSpPr>
      <xdr:spPr>
        <a:xfrm>
          <a:off x="6737428" y="53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110603</xdr:rowOff>
    </xdr:from>
    <xdr:to>
      <xdr:col>55</xdr:col>
      <xdr:colOff>0</xdr:colOff>
      <xdr:row>58</xdr:row>
      <xdr:rowOff>133223</xdr:rowOff>
    </xdr:to>
    <xdr:cxnSp macro="">
      <xdr:nvCxnSpPr>
        <xdr:cNvPr id="349" name="直線コネクタ 348"/>
        <xdr:cNvCxnSpPr/>
      </xdr:nvCxnSpPr>
      <xdr:spPr>
        <a:xfrm>
          <a:off x="9639300" y="10054703"/>
          <a:ext cx="838200" cy="2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110603</xdr:rowOff>
    </xdr:from>
    <xdr:to>
      <xdr:col>50</xdr:col>
      <xdr:colOff>114300</xdr:colOff>
      <xdr:row>58</xdr:row>
      <xdr:rowOff>141398</xdr:rowOff>
    </xdr:to>
    <xdr:cxnSp macro="">
      <xdr:nvCxnSpPr>
        <xdr:cNvPr id="352" name="直線コネクタ 351"/>
        <xdr:cNvCxnSpPr/>
      </xdr:nvCxnSpPr>
      <xdr:spPr>
        <a:xfrm flipV="1">
          <a:off x="8750300" y="10054703"/>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115088</xdr:rowOff>
    </xdr:from>
    <xdr:to>
      <xdr:col>45</xdr:col>
      <xdr:colOff>177800</xdr:colOff>
      <xdr:row>58</xdr:row>
      <xdr:rowOff>141398</xdr:rowOff>
    </xdr:to>
    <xdr:cxnSp macro="">
      <xdr:nvCxnSpPr>
        <xdr:cNvPr id="355" name="直線コネクタ 354"/>
        <xdr:cNvCxnSpPr/>
      </xdr:nvCxnSpPr>
      <xdr:spPr>
        <a:xfrm>
          <a:off x="7861300" y="10059188"/>
          <a:ext cx="889000" cy="2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136532</xdr:rowOff>
    </xdr:from>
    <xdr:to>
      <xdr:col>41</xdr:col>
      <xdr:colOff>50800</xdr:colOff>
      <xdr:row>58</xdr:row>
      <xdr:rowOff>115088</xdr:rowOff>
    </xdr:to>
    <xdr:cxnSp macro="">
      <xdr:nvCxnSpPr>
        <xdr:cNvPr id="358" name="直線コネクタ 357"/>
        <xdr:cNvCxnSpPr/>
      </xdr:nvCxnSpPr>
      <xdr:spPr>
        <a:xfrm>
          <a:off x="6972300" y="9909182"/>
          <a:ext cx="889000" cy="1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82423</xdr:rowOff>
    </xdr:from>
    <xdr:to>
      <xdr:col>55</xdr:col>
      <xdr:colOff>50800</xdr:colOff>
      <xdr:row>59</xdr:row>
      <xdr:rowOff>12573</xdr:rowOff>
    </xdr:to>
    <xdr:sp macro="" textlink="">
      <xdr:nvSpPr>
        <xdr:cNvPr id="368" name="楕円 367"/>
        <xdr:cNvSpPr/>
      </xdr:nvSpPr>
      <xdr:spPr>
        <a:xfrm>
          <a:off x="10426700" y="100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168800</xdr:rowOff>
    </xdr:from>
    <xdr:ext cx="534377" cy="259045"/>
    <xdr:sp macro="" textlink="">
      <xdr:nvSpPr>
        <xdr:cNvPr id="369" name="農林水産業費該当値テキスト"/>
        <xdr:cNvSpPr txBox="1"/>
      </xdr:nvSpPr>
      <xdr:spPr>
        <a:xfrm>
          <a:off x="10528300" y="99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59803</xdr:rowOff>
    </xdr:from>
    <xdr:to>
      <xdr:col>50</xdr:col>
      <xdr:colOff>165100</xdr:colOff>
      <xdr:row>58</xdr:row>
      <xdr:rowOff>161403</xdr:rowOff>
    </xdr:to>
    <xdr:sp macro="" textlink="">
      <xdr:nvSpPr>
        <xdr:cNvPr id="370" name="楕円 369"/>
        <xdr:cNvSpPr/>
      </xdr:nvSpPr>
      <xdr:spPr>
        <a:xfrm>
          <a:off x="9588500" y="100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152530</xdr:rowOff>
    </xdr:from>
    <xdr:ext cx="534377" cy="259045"/>
    <xdr:sp macro="" textlink="">
      <xdr:nvSpPr>
        <xdr:cNvPr id="371" name="テキスト ボックス 370"/>
        <xdr:cNvSpPr txBox="1"/>
      </xdr:nvSpPr>
      <xdr:spPr>
        <a:xfrm>
          <a:off x="9372111" y="100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90598</xdr:rowOff>
    </xdr:from>
    <xdr:to>
      <xdr:col>46</xdr:col>
      <xdr:colOff>38100</xdr:colOff>
      <xdr:row>59</xdr:row>
      <xdr:rowOff>20748</xdr:rowOff>
    </xdr:to>
    <xdr:sp macro="" textlink="">
      <xdr:nvSpPr>
        <xdr:cNvPr id="372" name="楕円 371"/>
        <xdr:cNvSpPr/>
      </xdr:nvSpPr>
      <xdr:spPr>
        <a:xfrm>
          <a:off x="8699500" y="100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11875</xdr:rowOff>
    </xdr:from>
    <xdr:ext cx="534377" cy="259045"/>
    <xdr:sp macro="" textlink="">
      <xdr:nvSpPr>
        <xdr:cNvPr id="373" name="テキスト ボックス 372"/>
        <xdr:cNvSpPr txBox="1"/>
      </xdr:nvSpPr>
      <xdr:spPr>
        <a:xfrm>
          <a:off x="8483111" y="1012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64288</xdr:rowOff>
    </xdr:from>
    <xdr:to>
      <xdr:col>41</xdr:col>
      <xdr:colOff>101600</xdr:colOff>
      <xdr:row>58</xdr:row>
      <xdr:rowOff>165888</xdr:rowOff>
    </xdr:to>
    <xdr:sp macro="" textlink="">
      <xdr:nvSpPr>
        <xdr:cNvPr id="374" name="楕円 373"/>
        <xdr:cNvSpPr/>
      </xdr:nvSpPr>
      <xdr:spPr>
        <a:xfrm>
          <a:off x="7810500" y="100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157015</xdr:rowOff>
    </xdr:from>
    <xdr:ext cx="534377" cy="259045"/>
    <xdr:sp macro="" textlink="">
      <xdr:nvSpPr>
        <xdr:cNvPr id="375" name="テキスト ボックス 374"/>
        <xdr:cNvSpPr txBox="1"/>
      </xdr:nvSpPr>
      <xdr:spPr>
        <a:xfrm>
          <a:off x="7594111" y="101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85732</xdr:rowOff>
    </xdr:from>
    <xdr:to>
      <xdr:col>36</xdr:col>
      <xdr:colOff>165100</xdr:colOff>
      <xdr:row>58</xdr:row>
      <xdr:rowOff>15882</xdr:rowOff>
    </xdr:to>
    <xdr:sp macro="" textlink="">
      <xdr:nvSpPr>
        <xdr:cNvPr id="376" name="楕円 375"/>
        <xdr:cNvSpPr/>
      </xdr:nvSpPr>
      <xdr:spPr>
        <a:xfrm>
          <a:off x="6921500" y="98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7009</xdr:rowOff>
    </xdr:from>
    <xdr:ext cx="534377" cy="259045"/>
    <xdr:sp macro="" textlink="">
      <xdr:nvSpPr>
        <xdr:cNvPr id="377" name="テキスト ボックス 376"/>
        <xdr:cNvSpPr txBox="1"/>
      </xdr:nvSpPr>
      <xdr:spPr>
        <a:xfrm>
          <a:off x="6705111" y="995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105006</xdr:rowOff>
    </xdr:from>
    <xdr:to>
      <xdr:col>55</xdr:col>
      <xdr:colOff>0</xdr:colOff>
      <xdr:row>78</xdr:row>
      <xdr:rowOff>127614</xdr:rowOff>
    </xdr:to>
    <xdr:cxnSp macro="">
      <xdr:nvCxnSpPr>
        <xdr:cNvPr id="406" name="直線コネクタ 405"/>
        <xdr:cNvCxnSpPr/>
      </xdr:nvCxnSpPr>
      <xdr:spPr>
        <a:xfrm flipV="1">
          <a:off x="9639300" y="13478106"/>
          <a:ext cx="838200" cy="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101226</xdr:rowOff>
    </xdr:from>
    <xdr:to>
      <xdr:col>50</xdr:col>
      <xdr:colOff>114300</xdr:colOff>
      <xdr:row>78</xdr:row>
      <xdr:rowOff>127614</xdr:rowOff>
    </xdr:to>
    <xdr:cxnSp macro="">
      <xdr:nvCxnSpPr>
        <xdr:cNvPr id="409" name="直線コネクタ 408"/>
        <xdr:cNvCxnSpPr/>
      </xdr:nvCxnSpPr>
      <xdr:spPr>
        <a:xfrm>
          <a:off x="8750300" y="13474326"/>
          <a:ext cx="8890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47544</xdr:rowOff>
    </xdr:from>
    <xdr:to>
      <xdr:col>45</xdr:col>
      <xdr:colOff>177800</xdr:colOff>
      <xdr:row>78</xdr:row>
      <xdr:rowOff>101226</xdr:rowOff>
    </xdr:to>
    <xdr:cxnSp macro="">
      <xdr:nvCxnSpPr>
        <xdr:cNvPr id="412" name="直線コネクタ 411"/>
        <xdr:cNvCxnSpPr/>
      </xdr:nvCxnSpPr>
      <xdr:spPr>
        <a:xfrm>
          <a:off x="7861300" y="13420644"/>
          <a:ext cx="8890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47544</xdr:rowOff>
    </xdr:from>
    <xdr:to>
      <xdr:col>41</xdr:col>
      <xdr:colOff>50800</xdr:colOff>
      <xdr:row>78</xdr:row>
      <xdr:rowOff>134114</xdr:rowOff>
    </xdr:to>
    <xdr:cxnSp macro="">
      <xdr:nvCxnSpPr>
        <xdr:cNvPr id="415" name="直線コネクタ 414"/>
        <xdr:cNvCxnSpPr/>
      </xdr:nvCxnSpPr>
      <xdr:spPr>
        <a:xfrm flipV="1">
          <a:off x="6972300" y="13420644"/>
          <a:ext cx="889000" cy="8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54206</xdr:rowOff>
    </xdr:from>
    <xdr:to>
      <xdr:col>55</xdr:col>
      <xdr:colOff>50800</xdr:colOff>
      <xdr:row>78</xdr:row>
      <xdr:rowOff>155806</xdr:rowOff>
    </xdr:to>
    <xdr:sp macro="" textlink="">
      <xdr:nvSpPr>
        <xdr:cNvPr id="425" name="楕円 424"/>
        <xdr:cNvSpPr/>
      </xdr:nvSpPr>
      <xdr:spPr>
        <a:xfrm>
          <a:off x="10426700" y="134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76814</xdr:rowOff>
    </xdr:from>
    <xdr:to>
      <xdr:col>50</xdr:col>
      <xdr:colOff>165100</xdr:colOff>
      <xdr:row>79</xdr:row>
      <xdr:rowOff>6964</xdr:rowOff>
    </xdr:to>
    <xdr:sp macro="" textlink="">
      <xdr:nvSpPr>
        <xdr:cNvPr id="427" name="楕円 426"/>
        <xdr:cNvSpPr/>
      </xdr:nvSpPr>
      <xdr:spPr>
        <a:xfrm>
          <a:off x="9588500" y="134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169541</xdr:rowOff>
    </xdr:from>
    <xdr:ext cx="534377" cy="259045"/>
    <xdr:sp macro="" textlink="">
      <xdr:nvSpPr>
        <xdr:cNvPr id="428" name="テキスト ボックス 427"/>
        <xdr:cNvSpPr txBox="1"/>
      </xdr:nvSpPr>
      <xdr:spPr>
        <a:xfrm>
          <a:off x="9372111" y="135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50426</xdr:rowOff>
    </xdr:from>
    <xdr:to>
      <xdr:col>46</xdr:col>
      <xdr:colOff>38100</xdr:colOff>
      <xdr:row>78</xdr:row>
      <xdr:rowOff>152026</xdr:rowOff>
    </xdr:to>
    <xdr:sp macro="" textlink="">
      <xdr:nvSpPr>
        <xdr:cNvPr id="429" name="楕円 428"/>
        <xdr:cNvSpPr/>
      </xdr:nvSpPr>
      <xdr:spPr>
        <a:xfrm>
          <a:off x="8699500" y="134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143153</xdr:rowOff>
    </xdr:from>
    <xdr:ext cx="534377" cy="259045"/>
    <xdr:sp macro="" textlink="">
      <xdr:nvSpPr>
        <xdr:cNvPr id="430" name="テキスト ボックス 429"/>
        <xdr:cNvSpPr txBox="1"/>
      </xdr:nvSpPr>
      <xdr:spPr>
        <a:xfrm>
          <a:off x="8483111" y="1351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168194</xdr:rowOff>
    </xdr:from>
    <xdr:to>
      <xdr:col>41</xdr:col>
      <xdr:colOff>101600</xdr:colOff>
      <xdr:row>78</xdr:row>
      <xdr:rowOff>98344</xdr:rowOff>
    </xdr:to>
    <xdr:sp macro="" textlink="">
      <xdr:nvSpPr>
        <xdr:cNvPr id="431" name="楕円 430"/>
        <xdr:cNvSpPr/>
      </xdr:nvSpPr>
      <xdr:spPr>
        <a:xfrm>
          <a:off x="7810500" y="1336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114871</xdr:rowOff>
    </xdr:from>
    <xdr:ext cx="534377" cy="259045"/>
    <xdr:sp macro="" textlink="">
      <xdr:nvSpPr>
        <xdr:cNvPr id="432" name="テキスト ボックス 431"/>
        <xdr:cNvSpPr txBox="1"/>
      </xdr:nvSpPr>
      <xdr:spPr>
        <a:xfrm>
          <a:off x="7594111" y="131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83314</xdr:rowOff>
    </xdr:from>
    <xdr:to>
      <xdr:col>36</xdr:col>
      <xdr:colOff>165100</xdr:colOff>
      <xdr:row>79</xdr:row>
      <xdr:rowOff>13464</xdr:rowOff>
    </xdr:to>
    <xdr:sp macro="" textlink="">
      <xdr:nvSpPr>
        <xdr:cNvPr id="433" name="楕円 432"/>
        <xdr:cNvSpPr/>
      </xdr:nvSpPr>
      <xdr:spPr>
        <a:xfrm>
          <a:off x="6921500" y="134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4591</xdr:rowOff>
    </xdr:from>
    <xdr:ext cx="534377" cy="259045"/>
    <xdr:sp macro="" textlink="">
      <xdr:nvSpPr>
        <xdr:cNvPr id="434" name="テキスト ボックス 433"/>
        <xdr:cNvSpPr txBox="1"/>
      </xdr:nvSpPr>
      <xdr:spPr>
        <a:xfrm>
          <a:off x="6705111" y="135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41943</xdr:rowOff>
    </xdr:from>
    <xdr:to>
      <xdr:col>55</xdr:col>
      <xdr:colOff>0</xdr:colOff>
      <xdr:row>98</xdr:row>
      <xdr:rowOff>73566</xdr:rowOff>
    </xdr:to>
    <xdr:cxnSp macro="">
      <xdr:nvCxnSpPr>
        <xdr:cNvPr id="463" name="直線コネクタ 462"/>
        <xdr:cNvCxnSpPr/>
      </xdr:nvCxnSpPr>
      <xdr:spPr>
        <a:xfrm flipV="1">
          <a:off x="9639300" y="16844043"/>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69154</xdr:rowOff>
    </xdr:from>
    <xdr:to>
      <xdr:col>50</xdr:col>
      <xdr:colOff>114300</xdr:colOff>
      <xdr:row>98</xdr:row>
      <xdr:rowOff>73566</xdr:rowOff>
    </xdr:to>
    <xdr:cxnSp macro="">
      <xdr:nvCxnSpPr>
        <xdr:cNvPr id="466" name="直線コネクタ 465"/>
        <xdr:cNvCxnSpPr/>
      </xdr:nvCxnSpPr>
      <xdr:spPr>
        <a:xfrm>
          <a:off x="8750300" y="16871254"/>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3386</xdr:rowOff>
    </xdr:from>
    <xdr:to>
      <xdr:col>45</xdr:col>
      <xdr:colOff>177800</xdr:colOff>
      <xdr:row>98</xdr:row>
      <xdr:rowOff>69154</xdr:rowOff>
    </xdr:to>
    <xdr:cxnSp macro="">
      <xdr:nvCxnSpPr>
        <xdr:cNvPr id="469" name="直線コネクタ 468"/>
        <xdr:cNvCxnSpPr/>
      </xdr:nvCxnSpPr>
      <xdr:spPr>
        <a:xfrm>
          <a:off x="7861300" y="16805486"/>
          <a:ext cx="8890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3386</xdr:rowOff>
    </xdr:from>
    <xdr:to>
      <xdr:col>41</xdr:col>
      <xdr:colOff>50800</xdr:colOff>
      <xdr:row>98</xdr:row>
      <xdr:rowOff>16714</xdr:rowOff>
    </xdr:to>
    <xdr:cxnSp macro="">
      <xdr:nvCxnSpPr>
        <xdr:cNvPr id="472" name="直線コネクタ 471"/>
        <xdr:cNvCxnSpPr/>
      </xdr:nvCxnSpPr>
      <xdr:spPr>
        <a:xfrm flipV="1">
          <a:off x="6972300" y="16805486"/>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162593</xdr:rowOff>
    </xdr:from>
    <xdr:to>
      <xdr:col>55</xdr:col>
      <xdr:colOff>50800</xdr:colOff>
      <xdr:row>98</xdr:row>
      <xdr:rowOff>92743</xdr:rowOff>
    </xdr:to>
    <xdr:sp macro="" textlink="">
      <xdr:nvSpPr>
        <xdr:cNvPr id="482" name="楕円 481"/>
        <xdr:cNvSpPr/>
      </xdr:nvSpPr>
      <xdr:spPr>
        <a:xfrm>
          <a:off x="10426700" y="167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77520</xdr:rowOff>
    </xdr:from>
    <xdr:ext cx="534377" cy="259045"/>
    <xdr:sp macro="" textlink="">
      <xdr:nvSpPr>
        <xdr:cNvPr id="483" name="土木費該当値テキスト"/>
        <xdr:cNvSpPr txBox="1"/>
      </xdr:nvSpPr>
      <xdr:spPr>
        <a:xfrm>
          <a:off x="10528300" y="167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22766</xdr:rowOff>
    </xdr:from>
    <xdr:to>
      <xdr:col>50</xdr:col>
      <xdr:colOff>165100</xdr:colOff>
      <xdr:row>98</xdr:row>
      <xdr:rowOff>124366</xdr:rowOff>
    </xdr:to>
    <xdr:sp macro="" textlink="">
      <xdr:nvSpPr>
        <xdr:cNvPr id="484" name="楕円 483"/>
        <xdr:cNvSpPr/>
      </xdr:nvSpPr>
      <xdr:spPr>
        <a:xfrm>
          <a:off x="9588500" y="168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115493</xdr:rowOff>
    </xdr:from>
    <xdr:ext cx="534377" cy="259045"/>
    <xdr:sp macro="" textlink="">
      <xdr:nvSpPr>
        <xdr:cNvPr id="485" name="テキスト ボックス 484"/>
        <xdr:cNvSpPr txBox="1"/>
      </xdr:nvSpPr>
      <xdr:spPr>
        <a:xfrm>
          <a:off x="9372111" y="1691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18354</xdr:rowOff>
    </xdr:from>
    <xdr:to>
      <xdr:col>46</xdr:col>
      <xdr:colOff>38100</xdr:colOff>
      <xdr:row>98</xdr:row>
      <xdr:rowOff>119954</xdr:rowOff>
    </xdr:to>
    <xdr:sp macro="" textlink="">
      <xdr:nvSpPr>
        <xdr:cNvPr id="486" name="楕円 485"/>
        <xdr:cNvSpPr/>
      </xdr:nvSpPr>
      <xdr:spPr>
        <a:xfrm>
          <a:off x="8699500" y="168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111081</xdr:rowOff>
    </xdr:from>
    <xdr:ext cx="534377" cy="259045"/>
    <xdr:sp macro="" textlink="">
      <xdr:nvSpPr>
        <xdr:cNvPr id="487" name="テキスト ボックス 486"/>
        <xdr:cNvSpPr txBox="1"/>
      </xdr:nvSpPr>
      <xdr:spPr>
        <a:xfrm>
          <a:off x="8483111" y="169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124036</xdr:rowOff>
    </xdr:from>
    <xdr:to>
      <xdr:col>41</xdr:col>
      <xdr:colOff>101600</xdr:colOff>
      <xdr:row>98</xdr:row>
      <xdr:rowOff>54186</xdr:rowOff>
    </xdr:to>
    <xdr:sp macro="" textlink="">
      <xdr:nvSpPr>
        <xdr:cNvPr id="488" name="楕円 487"/>
        <xdr:cNvSpPr/>
      </xdr:nvSpPr>
      <xdr:spPr>
        <a:xfrm>
          <a:off x="7810500" y="167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45313</xdr:rowOff>
    </xdr:from>
    <xdr:ext cx="534377" cy="259045"/>
    <xdr:sp macro="" textlink="">
      <xdr:nvSpPr>
        <xdr:cNvPr id="489" name="テキスト ボックス 488"/>
        <xdr:cNvSpPr txBox="1"/>
      </xdr:nvSpPr>
      <xdr:spPr>
        <a:xfrm>
          <a:off x="7594111" y="168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137364</xdr:rowOff>
    </xdr:from>
    <xdr:to>
      <xdr:col>36</xdr:col>
      <xdr:colOff>165100</xdr:colOff>
      <xdr:row>98</xdr:row>
      <xdr:rowOff>67514</xdr:rowOff>
    </xdr:to>
    <xdr:sp macro="" textlink="">
      <xdr:nvSpPr>
        <xdr:cNvPr id="490" name="楕円 489"/>
        <xdr:cNvSpPr/>
      </xdr:nvSpPr>
      <xdr:spPr>
        <a:xfrm>
          <a:off x="6921500" y="167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58641</xdr:rowOff>
    </xdr:from>
    <xdr:ext cx="534377" cy="259045"/>
    <xdr:sp macro="" textlink="">
      <xdr:nvSpPr>
        <xdr:cNvPr id="491" name="テキスト ボックス 490"/>
        <xdr:cNvSpPr txBox="1"/>
      </xdr:nvSpPr>
      <xdr:spPr>
        <a:xfrm>
          <a:off x="6705111" y="168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123828</xdr:rowOff>
    </xdr:from>
    <xdr:to>
      <xdr:col>85</xdr:col>
      <xdr:colOff>127000</xdr:colOff>
      <xdr:row>36</xdr:row>
      <xdr:rowOff>140435</xdr:rowOff>
    </xdr:to>
    <xdr:cxnSp macro="">
      <xdr:nvCxnSpPr>
        <xdr:cNvPr id="522" name="直線コネクタ 521"/>
        <xdr:cNvCxnSpPr/>
      </xdr:nvCxnSpPr>
      <xdr:spPr>
        <a:xfrm flipV="1">
          <a:off x="15481300" y="6296028"/>
          <a:ext cx="8382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140435</xdr:rowOff>
    </xdr:from>
    <xdr:to>
      <xdr:col>81</xdr:col>
      <xdr:colOff>50800</xdr:colOff>
      <xdr:row>36</xdr:row>
      <xdr:rowOff>142263</xdr:rowOff>
    </xdr:to>
    <xdr:cxnSp macro="">
      <xdr:nvCxnSpPr>
        <xdr:cNvPr id="525" name="直線コネクタ 524"/>
        <xdr:cNvCxnSpPr/>
      </xdr:nvCxnSpPr>
      <xdr:spPr>
        <a:xfrm flipV="1">
          <a:off x="14592300" y="631263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142263</xdr:rowOff>
    </xdr:from>
    <xdr:to>
      <xdr:col>76</xdr:col>
      <xdr:colOff>114300</xdr:colOff>
      <xdr:row>36</xdr:row>
      <xdr:rowOff>158445</xdr:rowOff>
    </xdr:to>
    <xdr:cxnSp macro="">
      <xdr:nvCxnSpPr>
        <xdr:cNvPr id="528" name="直線コネクタ 527"/>
        <xdr:cNvCxnSpPr/>
      </xdr:nvCxnSpPr>
      <xdr:spPr>
        <a:xfrm flipV="1">
          <a:off x="13703300" y="6314463"/>
          <a:ext cx="8890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61829</xdr:rowOff>
    </xdr:from>
    <xdr:to>
      <xdr:col>71</xdr:col>
      <xdr:colOff>177800</xdr:colOff>
      <xdr:row>36</xdr:row>
      <xdr:rowOff>158445</xdr:rowOff>
    </xdr:to>
    <xdr:cxnSp macro="">
      <xdr:nvCxnSpPr>
        <xdr:cNvPr id="531" name="直線コネクタ 530"/>
        <xdr:cNvCxnSpPr/>
      </xdr:nvCxnSpPr>
      <xdr:spPr>
        <a:xfrm>
          <a:off x="12814300" y="6234029"/>
          <a:ext cx="889000" cy="9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73028</xdr:rowOff>
    </xdr:from>
    <xdr:to>
      <xdr:col>85</xdr:col>
      <xdr:colOff>177800</xdr:colOff>
      <xdr:row>37</xdr:row>
      <xdr:rowOff>3178</xdr:rowOff>
    </xdr:to>
    <xdr:sp macro="" textlink="">
      <xdr:nvSpPr>
        <xdr:cNvPr id="541" name="楕円 540"/>
        <xdr:cNvSpPr/>
      </xdr:nvSpPr>
      <xdr:spPr>
        <a:xfrm>
          <a:off x="16268700" y="62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95905</xdr:rowOff>
    </xdr:from>
    <xdr:ext cx="534377" cy="259045"/>
    <xdr:sp macro="" textlink="">
      <xdr:nvSpPr>
        <xdr:cNvPr id="542" name="消防費該当値テキスト"/>
        <xdr:cNvSpPr txBox="1"/>
      </xdr:nvSpPr>
      <xdr:spPr>
        <a:xfrm>
          <a:off x="16370300" y="60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89635</xdr:rowOff>
    </xdr:from>
    <xdr:to>
      <xdr:col>81</xdr:col>
      <xdr:colOff>101600</xdr:colOff>
      <xdr:row>37</xdr:row>
      <xdr:rowOff>19785</xdr:rowOff>
    </xdr:to>
    <xdr:sp macro="" textlink="">
      <xdr:nvSpPr>
        <xdr:cNvPr id="543" name="楕円 542"/>
        <xdr:cNvSpPr/>
      </xdr:nvSpPr>
      <xdr:spPr>
        <a:xfrm>
          <a:off x="15430500" y="626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36312</xdr:rowOff>
    </xdr:from>
    <xdr:ext cx="534377" cy="259045"/>
    <xdr:sp macro="" textlink="">
      <xdr:nvSpPr>
        <xdr:cNvPr id="544" name="テキスト ボックス 543"/>
        <xdr:cNvSpPr txBox="1"/>
      </xdr:nvSpPr>
      <xdr:spPr>
        <a:xfrm>
          <a:off x="15214111" y="60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91463</xdr:rowOff>
    </xdr:from>
    <xdr:to>
      <xdr:col>76</xdr:col>
      <xdr:colOff>165100</xdr:colOff>
      <xdr:row>37</xdr:row>
      <xdr:rowOff>21613</xdr:rowOff>
    </xdr:to>
    <xdr:sp macro="" textlink="">
      <xdr:nvSpPr>
        <xdr:cNvPr id="545" name="楕円 544"/>
        <xdr:cNvSpPr/>
      </xdr:nvSpPr>
      <xdr:spPr>
        <a:xfrm>
          <a:off x="14541500" y="62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38140</xdr:rowOff>
    </xdr:from>
    <xdr:ext cx="534377" cy="259045"/>
    <xdr:sp macro="" textlink="">
      <xdr:nvSpPr>
        <xdr:cNvPr id="546" name="テキスト ボックス 545"/>
        <xdr:cNvSpPr txBox="1"/>
      </xdr:nvSpPr>
      <xdr:spPr>
        <a:xfrm>
          <a:off x="14325111" y="60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107645</xdr:rowOff>
    </xdr:from>
    <xdr:to>
      <xdr:col>72</xdr:col>
      <xdr:colOff>38100</xdr:colOff>
      <xdr:row>37</xdr:row>
      <xdr:rowOff>37795</xdr:rowOff>
    </xdr:to>
    <xdr:sp macro="" textlink="">
      <xdr:nvSpPr>
        <xdr:cNvPr id="547" name="楕円 546"/>
        <xdr:cNvSpPr/>
      </xdr:nvSpPr>
      <xdr:spPr>
        <a:xfrm>
          <a:off x="136525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54322</xdr:rowOff>
    </xdr:from>
    <xdr:ext cx="534377" cy="259045"/>
    <xdr:sp macro="" textlink="">
      <xdr:nvSpPr>
        <xdr:cNvPr id="548" name="テキスト ボックス 547"/>
        <xdr:cNvSpPr txBox="1"/>
      </xdr:nvSpPr>
      <xdr:spPr>
        <a:xfrm>
          <a:off x="13436111" y="605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11029</xdr:rowOff>
    </xdr:from>
    <xdr:to>
      <xdr:col>67</xdr:col>
      <xdr:colOff>101600</xdr:colOff>
      <xdr:row>36</xdr:row>
      <xdr:rowOff>112629</xdr:rowOff>
    </xdr:to>
    <xdr:sp macro="" textlink="">
      <xdr:nvSpPr>
        <xdr:cNvPr id="549" name="楕円 548"/>
        <xdr:cNvSpPr/>
      </xdr:nvSpPr>
      <xdr:spPr>
        <a:xfrm>
          <a:off x="12763500" y="61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129156</xdr:rowOff>
    </xdr:from>
    <xdr:ext cx="534377" cy="259045"/>
    <xdr:sp macro="" textlink="">
      <xdr:nvSpPr>
        <xdr:cNvPr id="550" name="テキスト ボックス 549"/>
        <xdr:cNvSpPr txBox="1"/>
      </xdr:nvSpPr>
      <xdr:spPr>
        <a:xfrm>
          <a:off x="12547111" y="59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97805</xdr:rowOff>
    </xdr:from>
    <xdr:to>
      <xdr:col>85</xdr:col>
      <xdr:colOff>127000</xdr:colOff>
      <xdr:row>57</xdr:row>
      <xdr:rowOff>112802</xdr:rowOff>
    </xdr:to>
    <xdr:cxnSp macro="">
      <xdr:nvCxnSpPr>
        <xdr:cNvPr id="579" name="直線コネクタ 578"/>
        <xdr:cNvCxnSpPr/>
      </xdr:nvCxnSpPr>
      <xdr:spPr>
        <a:xfrm>
          <a:off x="15481300" y="9870455"/>
          <a:ext cx="838200" cy="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97805</xdr:rowOff>
    </xdr:from>
    <xdr:to>
      <xdr:col>81</xdr:col>
      <xdr:colOff>50800</xdr:colOff>
      <xdr:row>57</xdr:row>
      <xdr:rowOff>156936</xdr:rowOff>
    </xdr:to>
    <xdr:cxnSp macro="">
      <xdr:nvCxnSpPr>
        <xdr:cNvPr id="582" name="直線コネクタ 581"/>
        <xdr:cNvCxnSpPr/>
      </xdr:nvCxnSpPr>
      <xdr:spPr>
        <a:xfrm flipV="1">
          <a:off x="14592300" y="9870455"/>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142153</xdr:rowOff>
    </xdr:from>
    <xdr:to>
      <xdr:col>76</xdr:col>
      <xdr:colOff>114300</xdr:colOff>
      <xdr:row>57</xdr:row>
      <xdr:rowOff>156936</xdr:rowOff>
    </xdr:to>
    <xdr:cxnSp macro="">
      <xdr:nvCxnSpPr>
        <xdr:cNvPr id="585" name="直線コネクタ 584"/>
        <xdr:cNvCxnSpPr/>
      </xdr:nvCxnSpPr>
      <xdr:spPr>
        <a:xfrm>
          <a:off x="13703300" y="9914803"/>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68057</xdr:rowOff>
    </xdr:from>
    <xdr:to>
      <xdr:col>71</xdr:col>
      <xdr:colOff>177800</xdr:colOff>
      <xdr:row>57</xdr:row>
      <xdr:rowOff>142153</xdr:rowOff>
    </xdr:to>
    <xdr:cxnSp macro="">
      <xdr:nvCxnSpPr>
        <xdr:cNvPr id="588" name="直線コネクタ 587"/>
        <xdr:cNvCxnSpPr/>
      </xdr:nvCxnSpPr>
      <xdr:spPr>
        <a:xfrm>
          <a:off x="12814300" y="9326357"/>
          <a:ext cx="889000" cy="5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62002</xdr:rowOff>
    </xdr:from>
    <xdr:to>
      <xdr:col>85</xdr:col>
      <xdr:colOff>177800</xdr:colOff>
      <xdr:row>57</xdr:row>
      <xdr:rowOff>163602</xdr:rowOff>
    </xdr:to>
    <xdr:sp macro="" textlink="">
      <xdr:nvSpPr>
        <xdr:cNvPr id="598" name="楕円 597"/>
        <xdr:cNvSpPr/>
      </xdr:nvSpPr>
      <xdr:spPr>
        <a:xfrm>
          <a:off x="16268700" y="98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148379</xdr:rowOff>
    </xdr:from>
    <xdr:ext cx="534377" cy="259045"/>
    <xdr:sp macro="" textlink="">
      <xdr:nvSpPr>
        <xdr:cNvPr id="599" name="教育費該当値テキスト"/>
        <xdr:cNvSpPr txBox="1"/>
      </xdr:nvSpPr>
      <xdr:spPr>
        <a:xfrm>
          <a:off x="16370300" y="97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47005</xdr:rowOff>
    </xdr:from>
    <xdr:to>
      <xdr:col>81</xdr:col>
      <xdr:colOff>101600</xdr:colOff>
      <xdr:row>57</xdr:row>
      <xdr:rowOff>148605</xdr:rowOff>
    </xdr:to>
    <xdr:sp macro="" textlink="">
      <xdr:nvSpPr>
        <xdr:cNvPr id="600" name="楕円 599"/>
        <xdr:cNvSpPr/>
      </xdr:nvSpPr>
      <xdr:spPr>
        <a:xfrm>
          <a:off x="15430500" y="98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139732</xdr:rowOff>
    </xdr:from>
    <xdr:ext cx="534377" cy="259045"/>
    <xdr:sp macro="" textlink="">
      <xdr:nvSpPr>
        <xdr:cNvPr id="601" name="テキスト ボックス 600"/>
        <xdr:cNvSpPr txBox="1"/>
      </xdr:nvSpPr>
      <xdr:spPr>
        <a:xfrm>
          <a:off x="15214111" y="99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106136</xdr:rowOff>
    </xdr:from>
    <xdr:to>
      <xdr:col>76</xdr:col>
      <xdr:colOff>165100</xdr:colOff>
      <xdr:row>58</xdr:row>
      <xdr:rowOff>36286</xdr:rowOff>
    </xdr:to>
    <xdr:sp macro="" textlink="">
      <xdr:nvSpPr>
        <xdr:cNvPr id="602" name="楕円 601"/>
        <xdr:cNvSpPr/>
      </xdr:nvSpPr>
      <xdr:spPr>
        <a:xfrm>
          <a:off x="14541500" y="987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27413</xdr:rowOff>
    </xdr:from>
    <xdr:ext cx="534377" cy="259045"/>
    <xdr:sp macro="" textlink="">
      <xdr:nvSpPr>
        <xdr:cNvPr id="603" name="テキスト ボックス 602"/>
        <xdr:cNvSpPr txBox="1"/>
      </xdr:nvSpPr>
      <xdr:spPr>
        <a:xfrm>
          <a:off x="14325111" y="99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91353</xdr:rowOff>
    </xdr:from>
    <xdr:to>
      <xdr:col>72</xdr:col>
      <xdr:colOff>38100</xdr:colOff>
      <xdr:row>58</xdr:row>
      <xdr:rowOff>21503</xdr:rowOff>
    </xdr:to>
    <xdr:sp macro="" textlink="">
      <xdr:nvSpPr>
        <xdr:cNvPr id="604" name="楕円 603"/>
        <xdr:cNvSpPr/>
      </xdr:nvSpPr>
      <xdr:spPr>
        <a:xfrm>
          <a:off x="13652500" y="98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12630</xdr:rowOff>
    </xdr:from>
    <xdr:ext cx="534377" cy="259045"/>
    <xdr:sp macro="" textlink="">
      <xdr:nvSpPr>
        <xdr:cNvPr id="605" name="テキスト ボックス 604"/>
        <xdr:cNvSpPr txBox="1"/>
      </xdr:nvSpPr>
      <xdr:spPr>
        <a:xfrm>
          <a:off x="13436111" y="995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17257</xdr:rowOff>
    </xdr:from>
    <xdr:to>
      <xdr:col>67</xdr:col>
      <xdr:colOff>101600</xdr:colOff>
      <xdr:row>54</xdr:row>
      <xdr:rowOff>118857</xdr:rowOff>
    </xdr:to>
    <xdr:sp macro="" textlink="">
      <xdr:nvSpPr>
        <xdr:cNvPr id="606" name="楕円 605"/>
        <xdr:cNvSpPr/>
      </xdr:nvSpPr>
      <xdr:spPr>
        <a:xfrm>
          <a:off x="12763500" y="92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135384</xdr:rowOff>
    </xdr:from>
    <xdr:ext cx="599010" cy="259045"/>
    <xdr:sp macro="" textlink="">
      <xdr:nvSpPr>
        <xdr:cNvPr id="607" name="テキスト ボックス 606"/>
        <xdr:cNvSpPr txBox="1"/>
      </xdr:nvSpPr>
      <xdr:spPr>
        <a:xfrm>
          <a:off x="12514795" y="905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10376</xdr:rowOff>
    </xdr:from>
    <xdr:to>
      <xdr:col>85</xdr:col>
      <xdr:colOff>127000</xdr:colOff>
      <xdr:row>79</xdr:row>
      <xdr:rowOff>28563</xdr:rowOff>
    </xdr:to>
    <xdr:cxnSp macro="">
      <xdr:nvCxnSpPr>
        <xdr:cNvPr id="636" name="直線コネクタ 635"/>
        <xdr:cNvCxnSpPr/>
      </xdr:nvCxnSpPr>
      <xdr:spPr>
        <a:xfrm>
          <a:off x="15481300" y="13554926"/>
          <a:ext cx="838200" cy="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10376</xdr:rowOff>
    </xdr:from>
    <xdr:to>
      <xdr:col>81</xdr:col>
      <xdr:colOff>50800</xdr:colOff>
      <xdr:row>79</xdr:row>
      <xdr:rowOff>28930</xdr:rowOff>
    </xdr:to>
    <xdr:cxnSp macro="">
      <xdr:nvCxnSpPr>
        <xdr:cNvPr id="639" name="直線コネクタ 638"/>
        <xdr:cNvCxnSpPr/>
      </xdr:nvCxnSpPr>
      <xdr:spPr>
        <a:xfrm flipV="1">
          <a:off x="14592300" y="13554926"/>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169914</xdr:rowOff>
    </xdr:from>
    <xdr:to>
      <xdr:col>76</xdr:col>
      <xdr:colOff>114300</xdr:colOff>
      <xdr:row>79</xdr:row>
      <xdr:rowOff>28930</xdr:rowOff>
    </xdr:to>
    <xdr:cxnSp macro="">
      <xdr:nvCxnSpPr>
        <xdr:cNvPr id="642" name="直線コネクタ 641"/>
        <xdr:cNvCxnSpPr/>
      </xdr:nvCxnSpPr>
      <xdr:spPr>
        <a:xfrm>
          <a:off x="13703300" y="13543014"/>
          <a:ext cx="8890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169914</xdr:rowOff>
    </xdr:from>
    <xdr:to>
      <xdr:col>71</xdr:col>
      <xdr:colOff>177800</xdr:colOff>
      <xdr:row>79</xdr:row>
      <xdr:rowOff>34658</xdr:rowOff>
    </xdr:to>
    <xdr:cxnSp macro="">
      <xdr:nvCxnSpPr>
        <xdr:cNvPr id="645" name="直線コネクタ 644"/>
        <xdr:cNvCxnSpPr/>
      </xdr:nvCxnSpPr>
      <xdr:spPr>
        <a:xfrm flipV="1">
          <a:off x="12814300" y="1354301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149213</xdr:rowOff>
    </xdr:from>
    <xdr:to>
      <xdr:col>85</xdr:col>
      <xdr:colOff>177800</xdr:colOff>
      <xdr:row>79</xdr:row>
      <xdr:rowOff>79363</xdr:rowOff>
    </xdr:to>
    <xdr:sp macro="" textlink="">
      <xdr:nvSpPr>
        <xdr:cNvPr id="655" name="楕円 654"/>
        <xdr:cNvSpPr/>
      </xdr:nvSpPr>
      <xdr:spPr>
        <a:xfrm>
          <a:off x="16268700" y="135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131026</xdr:rowOff>
    </xdr:from>
    <xdr:to>
      <xdr:col>81</xdr:col>
      <xdr:colOff>101600</xdr:colOff>
      <xdr:row>79</xdr:row>
      <xdr:rowOff>61176</xdr:rowOff>
    </xdr:to>
    <xdr:sp macro="" textlink="">
      <xdr:nvSpPr>
        <xdr:cNvPr id="657" name="楕円 656"/>
        <xdr:cNvSpPr/>
      </xdr:nvSpPr>
      <xdr:spPr>
        <a:xfrm>
          <a:off x="15430500" y="135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52303</xdr:rowOff>
    </xdr:from>
    <xdr:ext cx="469744" cy="259045"/>
    <xdr:sp macro="" textlink="">
      <xdr:nvSpPr>
        <xdr:cNvPr id="658" name="テキスト ボックス 657"/>
        <xdr:cNvSpPr txBox="1"/>
      </xdr:nvSpPr>
      <xdr:spPr>
        <a:xfrm>
          <a:off x="15246428" y="1359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149580</xdr:rowOff>
    </xdr:from>
    <xdr:to>
      <xdr:col>76</xdr:col>
      <xdr:colOff>165100</xdr:colOff>
      <xdr:row>79</xdr:row>
      <xdr:rowOff>79730</xdr:rowOff>
    </xdr:to>
    <xdr:sp macro="" textlink="">
      <xdr:nvSpPr>
        <xdr:cNvPr id="659" name="楕円 658"/>
        <xdr:cNvSpPr/>
      </xdr:nvSpPr>
      <xdr:spPr>
        <a:xfrm>
          <a:off x="14541500" y="135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70857</xdr:rowOff>
    </xdr:from>
    <xdr:ext cx="469744" cy="259045"/>
    <xdr:sp macro="" textlink="">
      <xdr:nvSpPr>
        <xdr:cNvPr id="660" name="テキスト ボックス 659"/>
        <xdr:cNvSpPr txBox="1"/>
      </xdr:nvSpPr>
      <xdr:spPr>
        <a:xfrm>
          <a:off x="14357428" y="136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119114</xdr:rowOff>
    </xdr:from>
    <xdr:to>
      <xdr:col>72</xdr:col>
      <xdr:colOff>38100</xdr:colOff>
      <xdr:row>79</xdr:row>
      <xdr:rowOff>49264</xdr:rowOff>
    </xdr:to>
    <xdr:sp macro="" textlink="">
      <xdr:nvSpPr>
        <xdr:cNvPr id="661" name="楕円 660"/>
        <xdr:cNvSpPr/>
      </xdr:nvSpPr>
      <xdr:spPr>
        <a:xfrm>
          <a:off x="13652500" y="134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40391</xdr:rowOff>
    </xdr:from>
    <xdr:ext cx="469744" cy="259045"/>
    <xdr:sp macro="" textlink="">
      <xdr:nvSpPr>
        <xdr:cNvPr id="662" name="テキスト ボックス 661"/>
        <xdr:cNvSpPr txBox="1"/>
      </xdr:nvSpPr>
      <xdr:spPr>
        <a:xfrm>
          <a:off x="13468428" y="1358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155308</xdr:rowOff>
    </xdr:from>
    <xdr:to>
      <xdr:col>67</xdr:col>
      <xdr:colOff>101600</xdr:colOff>
      <xdr:row>79</xdr:row>
      <xdr:rowOff>85458</xdr:rowOff>
    </xdr:to>
    <xdr:sp macro="" textlink="">
      <xdr:nvSpPr>
        <xdr:cNvPr id="663" name="楕円 662"/>
        <xdr:cNvSpPr/>
      </xdr:nvSpPr>
      <xdr:spPr>
        <a:xfrm>
          <a:off x="12763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76585</xdr:rowOff>
    </xdr:from>
    <xdr:ext cx="378565" cy="259045"/>
    <xdr:sp macro="" textlink="">
      <xdr:nvSpPr>
        <xdr:cNvPr id="664" name="テキスト ボックス 663"/>
        <xdr:cNvSpPr txBox="1"/>
      </xdr:nvSpPr>
      <xdr:spPr>
        <a:xfrm>
          <a:off x="12625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31561</xdr:rowOff>
    </xdr:from>
    <xdr:to>
      <xdr:col>85</xdr:col>
      <xdr:colOff>127000</xdr:colOff>
      <xdr:row>98</xdr:row>
      <xdr:rowOff>44903</xdr:rowOff>
    </xdr:to>
    <xdr:cxnSp macro="">
      <xdr:nvCxnSpPr>
        <xdr:cNvPr id="693" name="直線コネクタ 692"/>
        <xdr:cNvCxnSpPr/>
      </xdr:nvCxnSpPr>
      <xdr:spPr>
        <a:xfrm flipV="1">
          <a:off x="15481300" y="16833661"/>
          <a:ext cx="8382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41512</xdr:rowOff>
    </xdr:from>
    <xdr:to>
      <xdr:col>81</xdr:col>
      <xdr:colOff>50800</xdr:colOff>
      <xdr:row>98</xdr:row>
      <xdr:rowOff>44903</xdr:rowOff>
    </xdr:to>
    <xdr:cxnSp macro="">
      <xdr:nvCxnSpPr>
        <xdr:cNvPr id="696" name="直線コネクタ 695"/>
        <xdr:cNvCxnSpPr/>
      </xdr:nvCxnSpPr>
      <xdr:spPr>
        <a:xfrm>
          <a:off x="14592300" y="16843612"/>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41135</xdr:rowOff>
    </xdr:from>
    <xdr:to>
      <xdr:col>76</xdr:col>
      <xdr:colOff>114300</xdr:colOff>
      <xdr:row>98</xdr:row>
      <xdr:rowOff>41512</xdr:rowOff>
    </xdr:to>
    <xdr:cxnSp macro="">
      <xdr:nvCxnSpPr>
        <xdr:cNvPr id="699" name="直線コネクタ 698"/>
        <xdr:cNvCxnSpPr/>
      </xdr:nvCxnSpPr>
      <xdr:spPr>
        <a:xfrm>
          <a:off x="13703300" y="16843235"/>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41135</xdr:rowOff>
    </xdr:from>
    <xdr:to>
      <xdr:col>71</xdr:col>
      <xdr:colOff>177800</xdr:colOff>
      <xdr:row>98</xdr:row>
      <xdr:rowOff>50836</xdr:rowOff>
    </xdr:to>
    <xdr:cxnSp macro="">
      <xdr:nvCxnSpPr>
        <xdr:cNvPr id="702" name="直線コネクタ 701"/>
        <xdr:cNvCxnSpPr/>
      </xdr:nvCxnSpPr>
      <xdr:spPr>
        <a:xfrm flipV="1">
          <a:off x="12814300" y="16843235"/>
          <a:ext cx="889000" cy="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152211</xdr:rowOff>
    </xdr:from>
    <xdr:to>
      <xdr:col>85</xdr:col>
      <xdr:colOff>177800</xdr:colOff>
      <xdr:row>98</xdr:row>
      <xdr:rowOff>82361</xdr:rowOff>
    </xdr:to>
    <xdr:sp macro="" textlink="">
      <xdr:nvSpPr>
        <xdr:cNvPr id="712" name="楕円 711"/>
        <xdr:cNvSpPr/>
      </xdr:nvSpPr>
      <xdr:spPr>
        <a:xfrm>
          <a:off x="16268700" y="167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67138</xdr:rowOff>
    </xdr:from>
    <xdr:ext cx="534377" cy="259045"/>
    <xdr:sp macro="" textlink="">
      <xdr:nvSpPr>
        <xdr:cNvPr id="713" name="公債費該当値テキスト"/>
        <xdr:cNvSpPr txBox="1"/>
      </xdr:nvSpPr>
      <xdr:spPr>
        <a:xfrm>
          <a:off x="16370300" y="166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165553</xdr:rowOff>
    </xdr:from>
    <xdr:to>
      <xdr:col>81</xdr:col>
      <xdr:colOff>101600</xdr:colOff>
      <xdr:row>98</xdr:row>
      <xdr:rowOff>95703</xdr:rowOff>
    </xdr:to>
    <xdr:sp macro="" textlink="">
      <xdr:nvSpPr>
        <xdr:cNvPr id="714" name="楕円 713"/>
        <xdr:cNvSpPr/>
      </xdr:nvSpPr>
      <xdr:spPr>
        <a:xfrm>
          <a:off x="15430500" y="167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86830</xdr:rowOff>
    </xdr:from>
    <xdr:ext cx="534377" cy="259045"/>
    <xdr:sp macro="" textlink="">
      <xdr:nvSpPr>
        <xdr:cNvPr id="715" name="テキスト ボックス 714"/>
        <xdr:cNvSpPr txBox="1"/>
      </xdr:nvSpPr>
      <xdr:spPr>
        <a:xfrm>
          <a:off x="15214111" y="168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162162</xdr:rowOff>
    </xdr:from>
    <xdr:to>
      <xdr:col>76</xdr:col>
      <xdr:colOff>165100</xdr:colOff>
      <xdr:row>98</xdr:row>
      <xdr:rowOff>92312</xdr:rowOff>
    </xdr:to>
    <xdr:sp macro="" textlink="">
      <xdr:nvSpPr>
        <xdr:cNvPr id="716" name="楕円 715"/>
        <xdr:cNvSpPr/>
      </xdr:nvSpPr>
      <xdr:spPr>
        <a:xfrm>
          <a:off x="14541500" y="167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83439</xdr:rowOff>
    </xdr:from>
    <xdr:ext cx="534377" cy="259045"/>
    <xdr:sp macro="" textlink="">
      <xdr:nvSpPr>
        <xdr:cNvPr id="717" name="テキスト ボックス 716"/>
        <xdr:cNvSpPr txBox="1"/>
      </xdr:nvSpPr>
      <xdr:spPr>
        <a:xfrm>
          <a:off x="14325111" y="168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161785</xdr:rowOff>
    </xdr:from>
    <xdr:to>
      <xdr:col>72</xdr:col>
      <xdr:colOff>38100</xdr:colOff>
      <xdr:row>98</xdr:row>
      <xdr:rowOff>91935</xdr:rowOff>
    </xdr:to>
    <xdr:sp macro="" textlink="">
      <xdr:nvSpPr>
        <xdr:cNvPr id="718" name="楕円 717"/>
        <xdr:cNvSpPr/>
      </xdr:nvSpPr>
      <xdr:spPr>
        <a:xfrm>
          <a:off x="13652500" y="167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83062</xdr:rowOff>
    </xdr:from>
    <xdr:ext cx="534377" cy="259045"/>
    <xdr:sp macro="" textlink="">
      <xdr:nvSpPr>
        <xdr:cNvPr id="719" name="テキスト ボックス 718"/>
        <xdr:cNvSpPr txBox="1"/>
      </xdr:nvSpPr>
      <xdr:spPr>
        <a:xfrm>
          <a:off x="13436111"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xdr:rowOff>
    </xdr:from>
    <xdr:to>
      <xdr:col>67</xdr:col>
      <xdr:colOff>101600</xdr:colOff>
      <xdr:row>98</xdr:row>
      <xdr:rowOff>101636</xdr:rowOff>
    </xdr:to>
    <xdr:sp macro="" textlink="">
      <xdr:nvSpPr>
        <xdr:cNvPr id="720" name="楕円 719"/>
        <xdr:cNvSpPr/>
      </xdr:nvSpPr>
      <xdr:spPr>
        <a:xfrm>
          <a:off x="12763500" y="168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92763</xdr:rowOff>
    </xdr:from>
    <xdr:ext cx="534377" cy="259045"/>
    <xdr:sp macro="" textlink="">
      <xdr:nvSpPr>
        <xdr:cNvPr id="721" name="テキスト ボックス 720"/>
        <xdr:cNvSpPr txBox="1"/>
      </xdr:nvSpPr>
      <xdr:spPr>
        <a:xfrm>
          <a:off x="12547111" y="168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総務</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205,819</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おり、前年度と比較し</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76,672</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円と大きく減少している</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これはふるさと納税の減少に伴い、返礼経費である、「ふるさと応援寄附者特産品等贈呈事業」が減少したためである。また、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民生費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147,150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円となっている。前年度と比較し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2,195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減少となったものの、一時的なものであり、年々上昇傾向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にある。これは、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障害者総合支援法に基づく各種障害福祉サービス費の支給増による</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ものと考えられる。今後も引き続き、</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更なるコスト削減等の推進をより一層図り、健全な財政運営に努める。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年度の財政調整基金残高は</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前年度と</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比較し、微増</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となっている。これは、</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財政調整基金からの繰入を、</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ふるさと応援基金</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からの繰入に財源を振替えたことによるものである。</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一般会計のほか、水道事業会計や国民健康保険特別会計などを含めた全ての会計で、平成</a:t>
          </a:r>
          <a:r>
            <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年度の決算では黒字を達成した。前年度との比較においては、</a:t>
          </a:r>
          <a:r>
            <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0.02</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ポイントの</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減であり、</a:t>
          </a:r>
          <a:r>
            <a:rPr kumimoji="1"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財政的には健全な状態を維持している状態にあると考えられる。今後についても、引き続き歳入の確保及び全ての会計において、更なるコスト削減等の推進をより一層図り、各会計において健全な財政運営に努め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A1" s="161"/>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2"/>
      <c r="DK1" s="162"/>
      <c r="DL1" s="162"/>
      <c r="DM1" s="162"/>
      <c r="DN1" s="162"/>
      <c r="DO1" s="162"/>
    </row>
    <row r="2" spans="1:119" ht="24.75" thickBot="1" x14ac:dyDescent="0.2">
      <c r="A2" s="161"/>
      <c r="B2" s="164" t="s">
        <v>73</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x14ac:dyDescent="0.2">
      <c r="A3" s="162"/>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1"/>
      <c r="DK3" s="161"/>
      <c r="DL3" s="161"/>
      <c r="DM3" s="161"/>
      <c r="DN3" s="161"/>
      <c r="DO3" s="161"/>
    </row>
    <row r="4" spans="1:119" ht="18.75" customHeight="1" x14ac:dyDescent="0.15">
      <c r="A4" s="162"/>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10654730</v>
      </c>
      <c r="BO4" s="410"/>
      <c r="BP4" s="410"/>
      <c r="BQ4" s="410"/>
      <c r="BR4" s="410"/>
      <c r="BS4" s="410"/>
      <c r="BT4" s="410"/>
      <c r="BU4" s="411"/>
      <c r="BV4" s="409">
        <v>12162925</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5.6</v>
      </c>
      <c r="CU4" s="416"/>
      <c r="CV4" s="416"/>
      <c r="CW4" s="416"/>
      <c r="CX4" s="416"/>
      <c r="CY4" s="416"/>
      <c r="CZ4" s="416"/>
      <c r="DA4" s="417"/>
      <c r="DB4" s="415">
        <v>6.2</v>
      </c>
      <c r="DC4" s="416"/>
      <c r="DD4" s="416"/>
      <c r="DE4" s="416"/>
      <c r="DF4" s="416"/>
      <c r="DG4" s="416"/>
      <c r="DH4" s="416"/>
      <c r="DI4" s="417"/>
      <c r="DJ4" s="161"/>
      <c r="DK4" s="161"/>
      <c r="DL4" s="161"/>
      <c r="DM4" s="161"/>
      <c r="DN4" s="161"/>
      <c r="DO4" s="161"/>
    </row>
    <row r="5" spans="1:119" ht="18.75" customHeight="1" x14ac:dyDescent="0.15">
      <c r="A5" s="162"/>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10367349</v>
      </c>
      <c r="BO5" s="447"/>
      <c r="BP5" s="447"/>
      <c r="BQ5" s="447"/>
      <c r="BR5" s="447"/>
      <c r="BS5" s="447"/>
      <c r="BT5" s="447"/>
      <c r="BU5" s="448"/>
      <c r="BV5" s="446">
        <v>11832081</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91.2</v>
      </c>
      <c r="CU5" s="444"/>
      <c r="CV5" s="444"/>
      <c r="CW5" s="444"/>
      <c r="CX5" s="444"/>
      <c r="CY5" s="444"/>
      <c r="CZ5" s="444"/>
      <c r="DA5" s="445"/>
      <c r="DB5" s="443">
        <v>93.6</v>
      </c>
      <c r="DC5" s="444"/>
      <c r="DD5" s="444"/>
      <c r="DE5" s="444"/>
      <c r="DF5" s="444"/>
      <c r="DG5" s="444"/>
      <c r="DH5" s="444"/>
      <c r="DI5" s="445"/>
      <c r="DJ5" s="161"/>
      <c r="DK5" s="161"/>
      <c r="DL5" s="161"/>
      <c r="DM5" s="161"/>
      <c r="DN5" s="161"/>
      <c r="DO5" s="161"/>
    </row>
    <row r="6" spans="1:119" ht="18.75" customHeight="1" x14ac:dyDescent="0.15">
      <c r="A6" s="162"/>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287381</v>
      </c>
      <c r="BO6" s="447"/>
      <c r="BP6" s="447"/>
      <c r="BQ6" s="447"/>
      <c r="BR6" s="447"/>
      <c r="BS6" s="447"/>
      <c r="BT6" s="447"/>
      <c r="BU6" s="448"/>
      <c r="BV6" s="446">
        <v>330844</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96.6</v>
      </c>
      <c r="CU6" s="484"/>
      <c r="CV6" s="484"/>
      <c r="CW6" s="484"/>
      <c r="CX6" s="484"/>
      <c r="CY6" s="484"/>
      <c r="CZ6" s="484"/>
      <c r="DA6" s="485"/>
      <c r="DB6" s="483">
        <v>99.1</v>
      </c>
      <c r="DC6" s="484"/>
      <c r="DD6" s="484"/>
      <c r="DE6" s="484"/>
      <c r="DF6" s="484"/>
      <c r="DG6" s="484"/>
      <c r="DH6" s="484"/>
      <c r="DI6" s="485"/>
      <c r="DJ6" s="161"/>
      <c r="DK6" s="161"/>
      <c r="DL6" s="161"/>
      <c r="DM6" s="161"/>
      <c r="DN6" s="161"/>
      <c r="DO6" s="161"/>
    </row>
    <row r="7" spans="1:119" ht="18.75" customHeight="1" x14ac:dyDescent="0.15">
      <c r="A7" s="162"/>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97</v>
      </c>
      <c r="AV7" s="479"/>
      <c r="AW7" s="479"/>
      <c r="AX7" s="479"/>
      <c r="AY7" s="480" t="s">
        <v>98</v>
      </c>
      <c r="AZ7" s="481"/>
      <c r="BA7" s="481"/>
      <c r="BB7" s="481"/>
      <c r="BC7" s="481"/>
      <c r="BD7" s="481"/>
      <c r="BE7" s="481"/>
      <c r="BF7" s="481"/>
      <c r="BG7" s="481"/>
      <c r="BH7" s="481"/>
      <c r="BI7" s="481"/>
      <c r="BJ7" s="481"/>
      <c r="BK7" s="481"/>
      <c r="BL7" s="481"/>
      <c r="BM7" s="482"/>
      <c r="BN7" s="446">
        <v>4800</v>
      </c>
      <c r="BO7" s="447"/>
      <c r="BP7" s="447"/>
      <c r="BQ7" s="447"/>
      <c r="BR7" s="447"/>
      <c r="BS7" s="447"/>
      <c r="BT7" s="447"/>
      <c r="BU7" s="448"/>
      <c r="BV7" s="446">
        <v>17976</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5038574</v>
      </c>
      <c r="CU7" s="447"/>
      <c r="CV7" s="447"/>
      <c r="CW7" s="447"/>
      <c r="CX7" s="447"/>
      <c r="CY7" s="447"/>
      <c r="CZ7" s="447"/>
      <c r="DA7" s="448"/>
      <c r="DB7" s="446">
        <v>5064330</v>
      </c>
      <c r="DC7" s="447"/>
      <c r="DD7" s="447"/>
      <c r="DE7" s="447"/>
      <c r="DF7" s="447"/>
      <c r="DG7" s="447"/>
      <c r="DH7" s="447"/>
      <c r="DI7" s="448"/>
      <c r="DJ7" s="161"/>
      <c r="DK7" s="161"/>
      <c r="DL7" s="161"/>
      <c r="DM7" s="161"/>
      <c r="DN7" s="161"/>
      <c r="DO7" s="161"/>
    </row>
    <row r="8" spans="1:119" ht="18.75" customHeight="1" thickBot="1" x14ac:dyDescent="0.2">
      <c r="A8" s="162"/>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282581</v>
      </c>
      <c r="BO8" s="447"/>
      <c r="BP8" s="447"/>
      <c r="BQ8" s="447"/>
      <c r="BR8" s="447"/>
      <c r="BS8" s="447"/>
      <c r="BT8" s="447"/>
      <c r="BU8" s="448"/>
      <c r="BV8" s="446">
        <v>312868</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0.47</v>
      </c>
      <c r="CU8" s="487"/>
      <c r="CV8" s="487"/>
      <c r="CW8" s="487"/>
      <c r="CX8" s="487"/>
      <c r="CY8" s="487"/>
      <c r="CZ8" s="487"/>
      <c r="DA8" s="488"/>
      <c r="DB8" s="486">
        <v>0.47</v>
      </c>
      <c r="DC8" s="487"/>
      <c r="DD8" s="487"/>
      <c r="DE8" s="487"/>
      <c r="DF8" s="487"/>
      <c r="DG8" s="487"/>
      <c r="DH8" s="487"/>
      <c r="DI8" s="488"/>
      <c r="DJ8" s="161"/>
      <c r="DK8" s="161"/>
      <c r="DL8" s="161"/>
      <c r="DM8" s="161"/>
      <c r="DN8" s="161"/>
      <c r="DO8" s="161"/>
    </row>
    <row r="9" spans="1:119" ht="18.75" customHeight="1" thickBot="1" x14ac:dyDescent="0.2">
      <c r="A9" s="162"/>
      <c r="B9" s="440" t="s">
        <v>104</v>
      </c>
      <c r="C9" s="441"/>
      <c r="D9" s="441"/>
      <c r="E9" s="441"/>
      <c r="F9" s="441"/>
      <c r="G9" s="441"/>
      <c r="H9" s="441"/>
      <c r="I9" s="441"/>
      <c r="J9" s="441"/>
      <c r="K9" s="489"/>
      <c r="L9" s="490" t="s">
        <v>105</v>
      </c>
      <c r="M9" s="491"/>
      <c r="N9" s="491"/>
      <c r="O9" s="491"/>
      <c r="P9" s="491"/>
      <c r="Q9" s="492"/>
      <c r="R9" s="493">
        <v>19248</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86</v>
      </c>
      <c r="AV9" s="479"/>
      <c r="AW9" s="479"/>
      <c r="AX9" s="479"/>
      <c r="AY9" s="480" t="s">
        <v>108</v>
      </c>
      <c r="AZ9" s="481"/>
      <c r="BA9" s="481"/>
      <c r="BB9" s="481"/>
      <c r="BC9" s="481"/>
      <c r="BD9" s="481"/>
      <c r="BE9" s="481"/>
      <c r="BF9" s="481"/>
      <c r="BG9" s="481"/>
      <c r="BH9" s="481"/>
      <c r="BI9" s="481"/>
      <c r="BJ9" s="481"/>
      <c r="BK9" s="481"/>
      <c r="BL9" s="481"/>
      <c r="BM9" s="482"/>
      <c r="BN9" s="446">
        <v>-30287</v>
      </c>
      <c r="BO9" s="447"/>
      <c r="BP9" s="447"/>
      <c r="BQ9" s="447"/>
      <c r="BR9" s="447"/>
      <c r="BS9" s="447"/>
      <c r="BT9" s="447"/>
      <c r="BU9" s="448"/>
      <c r="BV9" s="446">
        <v>-103259</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14.3</v>
      </c>
      <c r="CU9" s="444"/>
      <c r="CV9" s="444"/>
      <c r="CW9" s="444"/>
      <c r="CX9" s="444"/>
      <c r="CY9" s="444"/>
      <c r="CZ9" s="444"/>
      <c r="DA9" s="445"/>
      <c r="DB9" s="443">
        <v>13.1</v>
      </c>
      <c r="DC9" s="444"/>
      <c r="DD9" s="444"/>
      <c r="DE9" s="444"/>
      <c r="DF9" s="444"/>
      <c r="DG9" s="444"/>
      <c r="DH9" s="444"/>
      <c r="DI9" s="445"/>
      <c r="DJ9" s="161"/>
      <c r="DK9" s="161"/>
      <c r="DL9" s="161"/>
      <c r="DM9" s="161"/>
      <c r="DN9" s="161"/>
      <c r="DO9" s="161"/>
    </row>
    <row r="10" spans="1:119" ht="18.75" customHeight="1" thickBot="1" x14ac:dyDescent="0.2">
      <c r="A10" s="162"/>
      <c r="B10" s="440"/>
      <c r="C10" s="441"/>
      <c r="D10" s="441"/>
      <c r="E10" s="441"/>
      <c r="F10" s="441"/>
      <c r="G10" s="441"/>
      <c r="H10" s="441"/>
      <c r="I10" s="441"/>
      <c r="J10" s="441"/>
      <c r="K10" s="489"/>
      <c r="L10" s="496" t="s">
        <v>110</v>
      </c>
      <c r="M10" s="476"/>
      <c r="N10" s="476"/>
      <c r="O10" s="476"/>
      <c r="P10" s="476"/>
      <c r="Q10" s="477"/>
      <c r="R10" s="497">
        <v>20788</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250552</v>
      </c>
      <c r="BO10" s="447"/>
      <c r="BP10" s="447"/>
      <c r="BQ10" s="447"/>
      <c r="BR10" s="447"/>
      <c r="BS10" s="447"/>
      <c r="BT10" s="447"/>
      <c r="BU10" s="448"/>
      <c r="BV10" s="446">
        <v>354767</v>
      </c>
      <c r="BW10" s="447"/>
      <c r="BX10" s="447"/>
      <c r="BY10" s="447"/>
      <c r="BZ10" s="447"/>
      <c r="CA10" s="447"/>
      <c r="CB10" s="447"/>
      <c r="CC10" s="448"/>
      <c r="CD10" s="166" t="s">
        <v>114</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x14ac:dyDescent="0.2">
      <c r="A11" s="162"/>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1"/>
      <c r="DK11" s="161"/>
      <c r="DL11" s="161"/>
      <c r="DM11" s="161"/>
      <c r="DN11" s="161"/>
      <c r="DO11" s="161"/>
    </row>
    <row r="12" spans="1:119" ht="18.75" customHeight="1" x14ac:dyDescent="0.15">
      <c r="A12" s="162"/>
      <c r="B12" s="506" t="s">
        <v>123</v>
      </c>
      <c r="C12" s="507"/>
      <c r="D12" s="507"/>
      <c r="E12" s="507"/>
      <c r="F12" s="507"/>
      <c r="G12" s="507"/>
      <c r="H12" s="507"/>
      <c r="I12" s="507"/>
      <c r="J12" s="507"/>
      <c r="K12" s="508"/>
      <c r="L12" s="515" t="s">
        <v>124</v>
      </c>
      <c r="M12" s="516"/>
      <c r="N12" s="516"/>
      <c r="O12" s="516"/>
      <c r="P12" s="516"/>
      <c r="Q12" s="517"/>
      <c r="R12" s="518">
        <v>18007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101</v>
      </c>
      <c r="AV12" s="479"/>
      <c r="AW12" s="479"/>
      <c r="AX12" s="479"/>
      <c r="AY12" s="480" t="s">
        <v>128</v>
      </c>
      <c r="AZ12" s="481"/>
      <c r="BA12" s="481"/>
      <c r="BB12" s="481"/>
      <c r="BC12" s="481"/>
      <c r="BD12" s="481"/>
      <c r="BE12" s="481"/>
      <c r="BF12" s="481"/>
      <c r="BG12" s="481"/>
      <c r="BH12" s="481"/>
      <c r="BI12" s="481"/>
      <c r="BJ12" s="481"/>
      <c r="BK12" s="481"/>
      <c r="BL12" s="481"/>
      <c r="BM12" s="482"/>
      <c r="BN12" s="446">
        <v>151920</v>
      </c>
      <c r="BO12" s="447"/>
      <c r="BP12" s="447"/>
      <c r="BQ12" s="447"/>
      <c r="BR12" s="447"/>
      <c r="BS12" s="447"/>
      <c r="BT12" s="447"/>
      <c r="BU12" s="448"/>
      <c r="BV12" s="446">
        <v>269629</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1"/>
      <c r="DK12" s="161"/>
      <c r="DL12" s="161"/>
      <c r="DM12" s="161"/>
      <c r="DN12" s="161"/>
      <c r="DO12" s="161"/>
    </row>
    <row r="13" spans="1:119" ht="18.75" customHeight="1" x14ac:dyDescent="0.15">
      <c r="A13" s="162"/>
      <c r="B13" s="509"/>
      <c r="C13" s="510"/>
      <c r="D13" s="510"/>
      <c r="E13" s="510"/>
      <c r="F13" s="510"/>
      <c r="G13" s="510"/>
      <c r="H13" s="510"/>
      <c r="I13" s="510"/>
      <c r="J13" s="510"/>
      <c r="K13" s="511"/>
      <c r="L13" s="172"/>
      <c r="M13" s="534" t="s">
        <v>130</v>
      </c>
      <c r="N13" s="535"/>
      <c r="O13" s="535"/>
      <c r="P13" s="535"/>
      <c r="Q13" s="536"/>
      <c r="R13" s="527">
        <v>17847</v>
      </c>
      <c r="S13" s="528"/>
      <c r="T13" s="528"/>
      <c r="U13" s="528"/>
      <c r="V13" s="529"/>
      <c r="W13" s="462" t="s">
        <v>131</v>
      </c>
      <c r="X13" s="463"/>
      <c r="Y13" s="463"/>
      <c r="Z13" s="463"/>
      <c r="AA13" s="463"/>
      <c r="AB13" s="453"/>
      <c r="AC13" s="497">
        <v>830</v>
      </c>
      <c r="AD13" s="498"/>
      <c r="AE13" s="498"/>
      <c r="AF13" s="498"/>
      <c r="AG13" s="537"/>
      <c r="AH13" s="497">
        <v>891</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68345</v>
      </c>
      <c r="BO13" s="447"/>
      <c r="BP13" s="447"/>
      <c r="BQ13" s="447"/>
      <c r="BR13" s="447"/>
      <c r="BS13" s="447"/>
      <c r="BT13" s="447"/>
      <c r="BU13" s="448"/>
      <c r="BV13" s="446">
        <v>-18121</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7.3</v>
      </c>
      <c r="CU13" s="444"/>
      <c r="CV13" s="444"/>
      <c r="CW13" s="444"/>
      <c r="CX13" s="444"/>
      <c r="CY13" s="444"/>
      <c r="CZ13" s="444"/>
      <c r="DA13" s="445"/>
      <c r="DB13" s="443">
        <v>7.7</v>
      </c>
      <c r="DC13" s="444"/>
      <c r="DD13" s="444"/>
      <c r="DE13" s="444"/>
      <c r="DF13" s="444"/>
      <c r="DG13" s="444"/>
      <c r="DH13" s="444"/>
      <c r="DI13" s="445"/>
      <c r="DJ13" s="161"/>
      <c r="DK13" s="161"/>
      <c r="DL13" s="161"/>
      <c r="DM13" s="161"/>
      <c r="DN13" s="161"/>
      <c r="DO13" s="161"/>
    </row>
    <row r="14" spans="1:119" ht="18.75" customHeight="1" thickBot="1" x14ac:dyDescent="0.2">
      <c r="A14" s="162"/>
      <c r="B14" s="509"/>
      <c r="C14" s="510"/>
      <c r="D14" s="510"/>
      <c r="E14" s="510"/>
      <c r="F14" s="510"/>
      <c r="G14" s="510"/>
      <c r="H14" s="510"/>
      <c r="I14" s="510"/>
      <c r="J14" s="510"/>
      <c r="K14" s="511"/>
      <c r="L14" s="524" t="s">
        <v>136</v>
      </c>
      <c r="M14" s="525"/>
      <c r="N14" s="525"/>
      <c r="O14" s="525"/>
      <c r="P14" s="525"/>
      <c r="Q14" s="526"/>
      <c r="R14" s="527">
        <v>18514</v>
      </c>
      <c r="S14" s="528"/>
      <c r="T14" s="528"/>
      <c r="U14" s="528"/>
      <c r="V14" s="529"/>
      <c r="W14" s="436"/>
      <c r="X14" s="437"/>
      <c r="Y14" s="437"/>
      <c r="Z14" s="437"/>
      <c r="AA14" s="437"/>
      <c r="AB14" s="426"/>
      <c r="AC14" s="530">
        <v>9.8000000000000007</v>
      </c>
      <c r="AD14" s="531"/>
      <c r="AE14" s="531"/>
      <c r="AF14" s="531"/>
      <c r="AG14" s="532"/>
      <c r="AH14" s="530">
        <v>10.1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86.9</v>
      </c>
      <c r="CU14" s="542"/>
      <c r="CV14" s="542"/>
      <c r="CW14" s="542"/>
      <c r="CX14" s="542"/>
      <c r="CY14" s="542"/>
      <c r="CZ14" s="542"/>
      <c r="DA14" s="543"/>
      <c r="DB14" s="541">
        <v>91.1</v>
      </c>
      <c r="DC14" s="542"/>
      <c r="DD14" s="542"/>
      <c r="DE14" s="542"/>
      <c r="DF14" s="542"/>
      <c r="DG14" s="542"/>
      <c r="DH14" s="542"/>
      <c r="DI14" s="543"/>
      <c r="DJ14" s="161"/>
      <c r="DK14" s="161"/>
      <c r="DL14" s="161"/>
      <c r="DM14" s="161"/>
      <c r="DN14" s="161"/>
      <c r="DO14" s="161"/>
    </row>
    <row r="15" spans="1:119" ht="18.75" customHeight="1" x14ac:dyDescent="0.15">
      <c r="A15" s="162"/>
      <c r="B15" s="509"/>
      <c r="C15" s="510"/>
      <c r="D15" s="510"/>
      <c r="E15" s="510"/>
      <c r="F15" s="510"/>
      <c r="G15" s="510"/>
      <c r="H15" s="510"/>
      <c r="I15" s="510"/>
      <c r="J15" s="510"/>
      <c r="K15" s="511"/>
      <c r="L15" s="172"/>
      <c r="M15" s="534" t="s">
        <v>138</v>
      </c>
      <c r="N15" s="535"/>
      <c r="O15" s="535"/>
      <c r="P15" s="535"/>
      <c r="Q15" s="536"/>
      <c r="R15" s="527">
        <v>18356</v>
      </c>
      <c r="S15" s="528"/>
      <c r="T15" s="528"/>
      <c r="U15" s="528"/>
      <c r="V15" s="529"/>
      <c r="W15" s="462" t="s">
        <v>139</v>
      </c>
      <c r="X15" s="463"/>
      <c r="Y15" s="463"/>
      <c r="Z15" s="463"/>
      <c r="AA15" s="463"/>
      <c r="AB15" s="453"/>
      <c r="AC15" s="497">
        <v>1413</v>
      </c>
      <c r="AD15" s="498"/>
      <c r="AE15" s="498"/>
      <c r="AF15" s="498"/>
      <c r="AG15" s="537"/>
      <c r="AH15" s="497">
        <v>1551</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1972273</v>
      </c>
      <c r="BO15" s="410"/>
      <c r="BP15" s="410"/>
      <c r="BQ15" s="410"/>
      <c r="BR15" s="410"/>
      <c r="BS15" s="410"/>
      <c r="BT15" s="410"/>
      <c r="BU15" s="411"/>
      <c r="BV15" s="409">
        <v>1992303</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x14ac:dyDescent="0.15">
      <c r="A16" s="162"/>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16.7</v>
      </c>
      <c r="AD16" s="531"/>
      <c r="AE16" s="531"/>
      <c r="AF16" s="531"/>
      <c r="AG16" s="532"/>
      <c r="AH16" s="530">
        <v>17.5</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4208247</v>
      </c>
      <c r="BO16" s="447"/>
      <c r="BP16" s="447"/>
      <c r="BQ16" s="447"/>
      <c r="BR16" s="447"/>
      <c r="BS16" s="447"/>
      <c r="BT16" s="447"/>
      <c r="BU16" s="448"/>
      <c r="BV16" s="446">
        <v>4238573</v>
      </c>
      <c r="BW16" s="447"/>
      <c r="BX16" s="447"/>
      <c r="BY16" s="447"/>
      <c r="BZ16" s="447"/>
      <c r="CA16" s="447"/>
      <c r="CB16" s="447"/>
      <c r="CC16" s="448"/>
      <c r="CD16" s="176"/>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1"/>
      <c r="DK16" s="161"/>
      <c r="DL16" s="161"/>
      <c r="DM16" s="161"/>
      <c r="DN16" s="161"/>
      <c r="DO16" s="161"/>
    </row>
    <row r="17" spans="1:119" ht="18.75" customHeight="1" thickBot="1" x14ac:dyDescent="0.2">
      <c r="A17" s="162"/>
      <c r="B17" s="512"/>
      <c r="C17" s="513"/>
      <c r="D17" s="513"/>
      <c r="E17" s="513"/>
      <c r="F17" s="513"/>
      <c r="G17" s="513"/>
      <c r="H17" s="513"/>
      <c r="I17" s="513"/>
      <c r="J17" s="513"/>
      <c r="K17" s="514"/>
      <c r="L17" s="177"/>
      <c r="M17" s="550" t="s">
        <v>145</v>
      </c>
      <c r="N17" s="551"/>
      <c r="O17" s="551"/>
      <c r="P17" s="551"/>
      <c r="Q17" s="552"/>
      <c r="R17" s="547" t="s">
        <v>146</v>
      </c>
      <c r="S17" s="548"/>
      <c r="T17" s="548"/>
      <c r="U17" s="548"/>
      <c r="V17" s="549"/>
      <c r="W17" s="462" t="s">
        <v>147</v>
      </c>
      <c r="X17" s="463"/>
      <c r="Y17" s="463"/>
      <c r="Z17" s="463"/>
      <c r="AA17" s="463"/>
      <c r="AB17" s="453"/>
      <c r="AC17" s="497">
        <v>6205</v>
      </c>
      <c r="AD17" s="498"/>
      <c r="AE17" s="498"/>
      <c r="AF17" s="498"/>
      <c r="AG17" s="537"/>
      <c r="AH17" s="497">
        <v>6412</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2514940</v>
      </c>
      <c r="BO17" s="447"/>
      <c r="BP17" s="447"/>
      <c r="BQ17" s="447"/>
      <c r="BR17" s="447"/>
      <c r="BS17" s="447"/>
      <c r="BT17" s="447"/>
      <c r="BU17" s="448"/>
      <c r="BV17" s="446">
        <v>2537858</v>
      </c>
      <c r="BW17" s="447"/>
      <c r="BX17" s="447"/>
      <c r="BY17" s="447"/>
      <c r="BZ17" s="447"/>
      <c r="CA17" s="447"/>
      <c r="CB17" s="447"/>
      <c r="CC17" s="448"/>
      <c r="CD17" s="176"/>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1"/>
      <c r="DK17" s="161"/>
      <c r="DL17" s="161"/>
      <c r="DM17" s="161"/>
      <c r="DN17" s="161"/>
      <c r="DO17" s="161"/>
    </row>
    <row r="18" spans="1:119" ht="18.75" customHeight="1" thickBot="1" x14ac:dyDescent="0.2">
      <c r="A18" s="162"/>
      <c r="B18" s="557" t="s">
        <v>149</v>
      </c>
      <c r="C18" s="489"/>
      <c r="D18" s="489"/>
      <c r="E18" s="558"/>
      <c r="F18" s="558"/>
      <c r="G18" s="558"/>
      <c r="H18" s="558"/>
      <c r="I18" s="558"/>
      <c r="J18" s="558"/>
      <c r="K18" s="558"/>
      <c r="L18" s="559">
        <v>93.96</v>
      </c>
      <c r="M18" s="559"/>
      <c r="N18" s="559"/>
      <c r="O18" s="559"/>
      <c r="P18" s="559"/>
      <c r="Q18" s="559"/>
      <c r="R18" s="560"/>
      <c r="S18" s="560"/>
      <c r="T18" s="560"/>
      <c r="U18" s="560"/>
      <c r="V18" s="561"/>
      <c r="W18" s="464"/>
      <c r="X18" s="465"/>
      <c r="Y18" s="465"/>
      <c r="Z18" s="465"/>
      <c r="AA18" s="465"/>
      <c r="AB18" s="456"/>
      <c r="AC18" s="562">
        <v>73.400000000000006</v>
      </c>
      <c r="AD18" s="563"/>
      <c r="AE18" s="563"/>
      <c r="AF18" s="563"/>
      <c r="AG18" s="564"/>
      <c r="AH18" s="562">
        <v>72.400000000000006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4751329</v>
      </c>
      <c r="BO18" s="447"/>
      <c r="BP18" s="447"/>
      <c r="BQ18" s="447"/>
      <c r="BR18" s="447"/>
      <c r="BS18" s="447"/>
      <c r="BT18" s="447"/>
      <c r="BU18" s="448"/>
      <c r="BV18" s="446">
        <v>4828387</v>
      </c>
      <c r="BW18" s="447"/>
      <c r="BX18" s="447"/>
      <c r="BY18" s="447"/>
      <c r="BZ18" s="447"/>
      <c r="CA18" s="447"/>
      <c r="CB18" s="447"/>
      <c r="CC18" s="448"/>
      <c r="CD18" s="176"/>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1"/>
      <c r="DK18" s="161"/>
      <c r="DL18" s="161"/>
      <c r="DM18" s="161"/>
      <c r="DN18" s="161"/>
      <c r="DO18" s="161"/>
    </row>
    <row r="19" spans="1:119" ht="18.75" customHeight="1" thickBot="1" x14ac:dyDescent="0.2">
      <c r="A19" s="162"/>
      <c r="B19" s="557" t="s">
        <v>151</v>
      </c>
      <c r="C19" s="489"/>
      <c r="D19" s="489"/>
      <c r="E19" s="558"/>
      <c r="F19" s="558"/>
      <c r="G19" s="558"/>
      <c r="H19" s="558"/>
      <c r="I19" s="558"/>
      <c r="J19" s="558"/>
      <c r="K19" s="558"/>
      <c r="L19" s="566">
        <v>205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6000332</v>
      </c>
      <c r="BO19" s="447"/>
      <c r="BP19" s="447"/>
      <c r="BQ19" s="447"/>
      <c r="BR19" s="447"/>
      <c r="BS19" s="447"/>
      <c r="BT19" s="447"/>
      <c r="BU19" s="448"/>
      <c r="BV19" s="446">
        <v>6228357</v>
      </c>
      <c r="BW19" s="447"/>
      <c r="BX19" s="447"/>
      <c r="BY19" s="447"/>
      <c r="BZ19" s="447"/>
      <c r="CA19" s="447"/>
      <c r="CB19" s="447"/>
      <c r="CC19" s="448"/>
      <c r="CD19" s="176"/>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1"/>
      <c r="DK19" s="161"/>
      <c r="DL19" s="161"/>
      <c r="DM19" s="161"/>
      <c r="DN19" s="161"/>
      <c r="DO19" s="161"/>
    </row>
    <row r="20" spans="1:119" ht="18.75" customHeight="1" thickBot="1" x14ac:dyDescent="0.2">
      <c r="A20" s="162"/>
      <c r="B20" s="557" t="s">
        <v>153</v>
      </c>
      <c r="C20" s="489"/>
      <c r="D20" s="489"/>
      <c r="E20" s="558"/>
      <c r="F20" s="558"/>
      <c r="G20" s="558"/>
      <c r="H20" s="558"/>
      <c r="I20" s="558"/>
      <c r="J20" s="558"/>
      <c r="K20" s="558"/>
      <c r="L20" s="566">
        <v>8965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76"/>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1"/>
      <c r="DK20" s="161"/>
      <c r="DL20" s="161"/>
      <c r="DM20" s="161"/>
      <c r="DN20" s="161"/>
      <c r="DO20" s="161"/>
    </row>
    <row r="21" spans="1:119" ht="18.75" customHeight="1" x14ac:dyDescent="0.15">
      <c r="A21" s="162"/>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76"/>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1"/>
      <c r="DK21" s="161"/>
      <c r="DL21" s="161"/>
      <c r="DM21" s="161"/>
      <c r="DN21" s="161"/>
      <c r="DO21" s="161"/>
    </row>
    <row r="22" spans="1:119" ht="18.75" customHeight="1" thickBot="1" x14ac:dyDescent="0.2">
      <c r="A22" s="162"/>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76"/>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1"/>
      <c r="DK22" s="161"/>
      <c r="DL22" s="161"/>
      <c r="DM22" s="161"/>
      <c r="DN22" s="161"/>
      <c r="DO22" s="161"/>
    </row>
    <row r="23" spans="1:119" ht="18.75" customHeight="1" x14ac:dyDescent="0.15">
      <c r="A23" s="162"/>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8708277</v>
      </c>
      <c r="BO23" s="447"/>
      <c r="BP23" s="447"/>
      <c r="BQ23" s="447"/>
      <c r="BR23" s="447"/>
      <c r="BS23" s="447"/>
      <c r="BT23" s="447"/>
      <c r="BU23" s="448"/>
      <c r="BV23" s="446">
        <v>8842273</v>
      </c>
      <c r="BW23" s="447"/>
      <c r="BX23" s="447"/>
      <c r="BY23" s="447"/>
      <c r="BZ23" s="447"/>
      <c r="CA23" s="447"/>
      <c r="CB23" s="447"/>
      <c r="CC23" s="448"/>
      <c r="CD23" s="176"/>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1"/>
      <c r="DK23" s="161"/>
      <c r="DL23" s="161"/>
      <c r="DM23" s="161"/>
      <c r="DN23" s="161"/>
      <c r="DO23" s="161"/>
    </row>
    <row r="24" spans="1:119" ht="18.75" customHeight="1" thickBot="1" x14ac:dyDescent="0.2">
      <c r="A24" s="162"/>
      <c r="B24" s="583"/>
      <c r="C24" s="584"/>
      <c r="D24" s="585"/>
      <c r="E24" s="496" t="s">
        <v>162</v>
      </c>
      <c r="F24" s="476"/>
      <c r="G24" s="476"/>
      <c r="H24" s="476"/>
      <c r="I24" s="476"/>
      <c r="J24" s="476"/>
      <c r="K24" s="477"/>
      <c r="L24" s="497">
        <v>1</v>
      </c>
      <c r="M24" s="498"/>
      <c r="N24" s="498"/>
      <c r="O24" s="498"/>
      <c r="P24" s="537"/>
      <c r="Q24" s="497">
        <v>8000</v>
      </c>
      <c r="R24" s="498"/>
      <c r="S24" s="498"/>
      <c r="T24" s="498"/>
      <c r="U24" s="498"/>
      <c r="V24" s="537"/>
      <c r="W24" s="596"/>
      <c r="X24" s="584"/>
      <c r="Y24" s="585"/>
      <c r="Z24" s="496" t="s">
        <v>163</v>
      </c>
      <c r="AA24" s="476"/>
      <c r="AB24" s="476"/>
      <c r="AC24" s="476"/>
      <c r="AD24" s="476"/>
      <c r="AE24" s="476"/>
      <c r="AF24" s="476"/>
      <c r="AG24" s="477"/>
      <c r="AH24" s="497">
        <v>212</v>
      </c>
      <c r="AI24" s="498"/>
      <c r="AJ24" s="498"/>
      <c r="AK24" s="498"/>
      <c r="AL24" s="537"/>
      <c r="AM24" s="497">
        <v>651476</v>
      </c>
      <c r="AN24" s="498"/>
      <c r="AO24" s="498"/>
      <c r="AP24" s="498"/>
      <c r="AQ24" s="498"/>
      <c r="AR24" s="537"/>
      <c r="AS24" s="497">
        <v>3073</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8123242</v>
      </c>
      <c r="BO24" s="447"/>
      <c r="BP24" s="447"/>
      <c r="BQ24" s="447"/>
      <c r="BR24" s="447"/>
      <c r="BS24" s="447"/>
      <c r="BT24" s="447"/>
      <c r="BU24" s="448"/>
      <c r="BV24" s="446">
        <v>8146025</v>
      </c>
      <c r="BW24" s="447"/>
      <c r="BX24" s="447"/>
      <c r="BY24" s="447"/>
      <c r="BZ24" s="447"/>
      <c r="CA24" s="447"/>
      <c r="CB24" s="447"/>
      <c r="CC24" s="448"/>
      <c r="CD24" s="176"/>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1"/>
      <c r="DK24" s="161"/>
      <c r="DL24" s="161"/>
      <c r="DM24" s="161"/>
      <c r="DN24" s="161"/>
      <c r="DO24" s="161"/>
    </row>
    <row r="25" spans="1:119" s="161" customFormat="1" ht="18.75" customHeight="1" x14ac:dyDescent="0.15">
      <c r="A25" s="162"/>
      <c r="B25" s="583"/>
      <c r="C25" s="584"/>
      <c r="D25" s="585"/>
      <c r="E25" s="496" t="s">
        <v>165</v>
      </c>
      <c r="F25" s="476"/>
      <c r="G25" s="476"/>
      <c r="H25" s="476"/>
      <c r="I25" s="476"/>
      <c r="J25" s="476"/>
      <c r="K25" s="477"/>
      <c r="L25" s="497">
        <v>1</v>
      </c>
      <c r="M25" s="498"/>
      <c r="N25" s="498"/>
      <c r="O25" s="498"/>
      <c r="P25" s="537"/>
      <c r="Q25" s="497">
        <v>6500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168</v>
      </c>
      <c r="AN25" s="498"/>
      <c r="AO25" s="498"/>
      <c r="AP25" s="498"/>
      <c r="AQ25" s="498"/>
      <c r="AR25" s="537"/>
      <c r="AS25" s="497" t="s">
        <v>167</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455555</v>
      </c>
      <c r="BO25" s="410"/>
      <c r="BP25" s="410"/>
      <c r="BQ25" s="410"/>
      <c r="BR25" s="410"/>
      <c r="BS25" s="410"/>
      <c r="BT25" s="410"/>
      <c r="BU25" s="411"/>
      <c r="BV25" s="409">
        <v>342560</v>
      </c>
      <c r="BW25" s="410"/>
      <c r="BX25" s="410"/>
      <c r="BY25" s="410"/>
      <c r="BZ25" s="410"/>
      <c r="CA25" s="410"/>
      <c r="CB25" s="410"/>
      <c r="CC25" s="411"/>
      <c r="CD25" s="176"/>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1" customFormat="1" ht="18.75" customHeight="1" x14ac:dyDescent="0.15">
      <c r="A26" s="162"/>
      <c r="B26" s="583"/>
      <c r="C26" s="584"/>
      <c r="D26" s="585"/>
      <c r="E26" s="496" t="s">
        <v>170</v>
      </c>
      <c r="F26" s="476"/>
      <c r="G26" s="476"/>
      <c r="H26" s="476"/>
      <c r="I26" s="476"/>
      <c r="J26" s="476"/>
      <c r="K26" s="477"/>
      <c r="L26" s="497">
        <v>1</v>
      </c>
      <c r="M26" s="498"/>
      <c r="N26" s="498"/>
      <c r="O26" s="498"/>
      <c r="P26" s="537"/>
      <c r="Q26" s="497">
        <v>6100</v>
      </c>
      <c r="R26" s="498"/>
      <c r="S26" s="498"/>
      <c r="T26" s="498"/>
      <c r="U26" s="498"/>
      <c r="V26" s="537"/>
      <c r="W26" s="596"/>
      <c r="X26" s="584"/>
      <c r="Y26" s="585"/>
      <c r="Z26" s="496" t="s">
        <v>171</v>
      </c>
      <c r="AA26" s="606"/>
      <c r="AB26" s="606"/>
      <c r="AC26" s="606"/>
      <c r="AD26" s="606"/>
      <c r="AE26" s="606"/>
      <c r="AF26" s="606"/>
      <c r="AG26" s="607"/>
      <c r="AH26" s="497">
        <v>25</v>
      </c>
      <c r="AI26" s="498"/>
      <c r="AJ26" s="498"/>
      <c r="AK26" s="498"/>
      <c r="AL26" s="537"/>
      <c r="AM26" s="497">
        <v>76700</v>
      </c>
      <c r="AN26" s="498"/>
      <c r="AO26" s="498"/>
      <c r="AP26" s="498"/>
      <c r="AQ26" s="498"/>
      <c r="AR26" s="537"/>
      <c r="AS26" s="497">
        <v>3068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168</v>
      </c>
      <c r="BW26" s="447"/>
      <c r="BX26" s="447"/>
      <c r="BY26" s="447"/>
      <c r="BZ26" s="447"/>
      <c r="CA26" s="447"/>
      <c r="CB26" s="447"/>
      <c r="CC26" s="448"/>
      <c r="CD26" s="176"/>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2"/>
      <c r="B27" s="583"/>
      <c r="C27" s="584"/>
      <c r="D27" s="585"/>
      <c r="E27" s="496" t="s">
        <v>173</v>
      </c>
      <c r="F27" s="476"/>
      <c r="G27" s="476"/>
      <c r="H27" s="476"/>
      <c r="I27" s="476"/>
      <c r="J27" s="476"/>
      <c r="K27" s="477"/>
      <c r="L27" s="497">
        <v>1</v>
      </c>
      <c r="M27" s="498"/>
      <c r="N27" s="498"/>
      <c r="O27" s="498"/>
      <c r="P27" s="537"/>
      <c r="Q27" s="497">
        <v>3330</v>
      </c>
      <c r="R27" s="498"/>
      <c r="S27" s="498"/>
      <c r="T27" s="498"/>
      <c r="U27" s="498"/>
      <c r="V27" s="537"/>
      <c r="W27" s="596"/>
      <c r="X27" s="584"/>
      <c r="Y27" s="585"/>
      <c r="Z27" s="496" t="s">
        <v>174</v>
      </c>
      <c r="AA27" s="476"/>
      <c r="AB27" s="476"/>
      <c r="AC27" s="476"/>
      <c r="AD27" s="476"/>
      <c r="AE27" s="476"/>
      <c r="AF27" s="476"/>
      <c r="AG27" s="477"/>
      <c r="AH27" s="497">
        <v>4</v>
      </c>
      <c r="AI27" s="498"/>
      <c r="AJ27" s="498"/>
      <c r="AK27" s="498"/>
      <c r="AL27" s="537"/>
      <c r="AM27" s="497">
        <v>12324</v>
      </c>
      <c r="AN27" s="498"/>
      <c r="AO27" s="498"/>
      <c r="AP27" s="498"/>
      <c r="AQ27" s="498"/>
      <c r="AR27" s="537"/>
      <c r="AS27" s="497">
        <v>3081</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168</v>
      </c>
      <c r="BO27" s="620"/>
      <c r="BP27" s="620"/>
      <c r="BQ27" s="620"/>
      <c r="BR27" s="620"/>
      <c r="BS27" s="620"/>
      <c r="BT27" s="620"/>
      <c r="BU27" s="621"/>
      <c r="BV27" s="619" t="s">
        <v>168</v>
      </c>
      <c r="BW27" s="620"/>
      <c r="BX27" s="620"/>
      <c r="BY27" s="620"/>
      <c r="BZ27" s="620"/>
      <c r="CA27" s="620"/>
      <c r="CB27" s="620"/>
      <c r="CC27" s="621"/>
      <c r="CD27" s="178"/>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1"/>
      <c r="DK27" s="161"/>
      <c r="DL27" s="161"/>
      <c r="DM27" s="161"/>
      <c r="DN27" s="161"/>
      <c r="DO27" s="161"/>
    </row>
    <row r="28" spans="1:119" ht="18.75" customHeight="1" x14ac:dyDescent="0.15">
      <c r="A28" s="162"/>
      <c r="B28" s="583"/>
      <c r="C28" s="584"/>
      <c r="D28" s="585"/>
      <c r="E28" s="496" t="s">
        <v>176</v>
      </c>
      <c r="F28" s="476"/>
      <c r="G28" s="476"/>
      <c r="H28" s="476"/>
      <c r="I28" s="476"/>
      <c r="J28" s="476"/>
      <c r="K28" s="477"/>
      <c r="L28" s="497">
        <v>1</v>
      </c>
      <c r="M28" s="498"/>
      <c r="N28" s="498"/>
      <c r="O28" s="498"/>
      <c r="P28" s="537"/>
      <c r="Q28" s="497">
        <v>3060</v>
      </c>
      <c r="R28" s="498"/>
      <c r="S28" s="498"/>
      <c r="T28" s="498"/>
      <c r="U28" s="498"/>
      <c r="V28" s="537"/>
      <c r="W28" s="596"/>
      <c r="X28" s="584"/>
      <c r="Y28" s="585"/>
      <c r="Z28" s="496" t="s">
        <v>177</v>
      </c>
      <c r="AA28" s="476"/>
      <c r="AB28" s="476"/>
      <c r="AC28" s="476"/>
      <c r="AD28" s="476"/>
      <c r="AE28" s="476"/>
      <c r="AF28" s="476"/>
      <c r="AG28" s="477"/>
      <c r="AH28" s="497" t="s">
        <v>121</v>
      </c>
      <c r="AI28" s="498"/>
      <c r="AJ28" s="498"/>
      <c r="AK28" s="498"/>
      <c r="AL28" s="537"/>
      <c r="AM28" s="497" t="s">
        <v>121</v>
      </c>
      <c r="AN28" s="498"/>
      <c r="AO28" s="498"/>
      <c r="AP28" s="498"/>
      <c r="AQ28" s="498"/>
      <c r="AR28" s="537"/>
      <c r="AS28" s="497" t="s">
        <v>121</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785063</v>
      </c>
      <c r="BO28" s="410"/>
      <c r="BP28" s="410"/>
      <c r="BQ28" s="410"/>
      <c r="BR28" s="410"/>
      <c r="BS28" s="410"/>
      <c r="BT28" s="410"/>
      <c r="BU28" s="411"/>
      <c r="BV28" s="409">
        <v>686431</v>
      </c>
      <c r="BW28" s="410"/>
      <c r="BX28" s="410"/>
      <c r="BY28" s="410"/>
      <c r="BZ28" s="410"/>
      <c r="CA28" s="410"/>
      <c r="CB28" s="410"/>
      <c r="CC28" s="411"/>
      <c r="CD28" s="176"/>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1"/>
      <c r="DK28" s="161"/>
      <c r="DL28" s="161"/>
      <c r="DM28" s="161"/>
      <c r="DN28" s="161"/>
      <c r="DO28" s="161"/>
    </row>
    <row r="29" spans="1:119" ht="18.75" customHeight="1" x14ac:dyDescent="0.15">
      <c r="A29" s="162"/>
      <c r="B29" s="583"/>
      <c r="C29" s="584"/>
      <c r="D29" s="585"/>
      <c r="E29" s="496" t="s">
        <v>179</v>
      </c>
      <c r="F29" s="476"/>
      <c r="G29" s="476"/>
      <c r="H29" s="476"/>
      <c r="I29" s="476"/>
      <c r="J29" s="476"/>
      <c r="K29" s="477"/>
      <c r="L29" s="497">
        <v>14</v>
      </c>
      <c r="M29" s="498"/>
      <c r="N29" s="498"/>
      <c r="O29" s="498"/>
      <c r="P29" s="537"/>
      <c r="Q29" s="497">
        <v>2880</v>
      </c>
      <c r="R29" s="498"/>
      <c r="S29" s="498"/>
      <c r="T29" s="498"/>
      <c r="U29" s="498"/>
      <c r="V29" s="537"/>
      <c r="W29" s="597"/>
      <c r="X29" s="598"/>
      <c r="Y29" s="599"/>
      <c r="Z29" s="496" t="s">
        <v>180</v>
      </c>
      <c r="AA29" s="476"/>
      <c r="AB29" s="476"/>
      <c r="AC29" s="476"/>
      <c r="AD29" s="476"/>
      <c r="AE29" s="476"/>
      <c r="AF29" s="476"/>
      <c r="AG29" s="477"/>
      <c r="AH29" s="497">
        <v>216</v>
      </c>
      <c r="AI29" s="498"/>
      <c r="AJ29" s="498"/>
      <c r="AK29" s="498"/>
      <c r="AL29" s="537"/>
      <c r="AM29" s="497">
        <v>663800</v>
      </c>
      <c r="AN29" s="498"/>
      <c r="AO29" s="498"/>
      <c r="AP29" s="498"/>
      <c r="AQ29" s="498"/>
      <c r="AR29" s="537"/>
      <c r="AS29" s="497">
        <v>3073</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3564</v>
      </c>
      <c r="BO29" s="447"/>
      <c r="BP29" s="447"/>
      <c r="BQ29" s="447"/>
      <c r="BR29" s="447"/>
      <c r="BS29" s="447"/>
      <c r="BT29" s="447"/>
      <c r="BU29" s="448"/>
      <c r="BV29" s="446">
        <v>3564</v>
      </c>
      <c r="BW29" s="447"/>
      <c r="BX29" s="447"/>
      <c r="BY29" s="447"/>
      <c r="BZ29" s="447"/>
      <c r="CA29" s="447"/>
      <c r="CB29" s="447"/>
      <c r="CC29" s="448"/>
      <c r="CD29" s="178"/>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1"/>
      <c r="DK29" s="161"/>
      <c r="DL29" s="161"/>
      <c r="DM29" s="161"/>
      <c r="DN29" s="161"/>
      <c r="DO29" s="161"/>
    </row>
    <row r="30" spans="1:119" ht="18.75" customHeight="1" thickBot="1" x14ac:dyDescent="0.2">
      <c r="A30" s="162"/>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101.7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1223618</v>
      </c>
      <c r="BO30" s="620"/>
      <c r="BP30" s="620"/>
      <c r="BQ30" s="620"/>
      <c r="BR30" s="620"/>
      <c r="BS30" s="620"/>
      <c r="BT30" s="620"/>
      <c r="BU30" s="621"/>
      <c r="BV30" s="619">
        <v>2865164</v>
      </c>
      <c r="BW30" s="620"/>
      <c r="BX30" s="620"/>
      <c r="BY30" s="620"/>
      <c r="BZ30" s="620"/>
      <c r="CA30" s="620"/>
      <c r="CB30" s="620"/>
      <c r="CC30" s="621"/>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x14ac:dyDescent="0.15">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x14ac:dyDescent="0.15">
      <c r="A32" s="162"/>
      <c r="B32" s="188"/>
      <c r="C32" s="189" t="s">
        <v>183</v>
      </c>
      <c r="D32" s="189"/>
      <c r="E32" s="189"/>
      <c r="F32" s="186"/>
      <c r="G32" s="186"/>
      <c r="H32" s="186"/>
      <c r="I32" s="186"/>
      <c r="J32" s="186"/>
      <c r="K32" s="186"/>
      <c r="L32" s="186"/>
      <c r="M32" s="186"/>
      <c r="N32" s="186"/>
      <c r="O32" s="186"/>
      <c r="P32" s="186"/>
      <c r="Q32" s="186"/>
      <c r="R32" s="186"/>
      <c r="S32" s="186"/>
      <c r="T32" s="186"/>
      <c r="U32" s="186" t="s">
        <v>184</v>
      </c>
      <c r="V32" s="186"/>
      <c r="W32" s="186"/>
      <c r="X32" s="186"/>
      <c r="Y32" s="186"/>
      <c r="Z32" s="186"/>
      <c r="AA32" s="186"/>
      <c r="AB32" s="186"/>
      <c r="AC32" s="186"/>
      <c r="AD32" s="186"/>
      <c r="AE32" s="186"/>
      <c r="AF32" s="186"/>
      <c r="AG32" s="186"/>
      <c r="AH32" s="186"/>
      <c r="AI32" s="186"/>
      <c r="AJ32" s="186"/>
      <c r="AK32" s="186"/>
      <c r="AL32" s="186"/>
      <c r="AM32" s="190" t="s">
        <v>185</v>
      </c>
      <c r="AN32" s="186"/>
      <c r="AO32" s="186"/>
      <c r="AP32" s="186"/>
      <c r="AQ32" s="186"/>
      <c r="AR32" s="186"/>
      <c r="AS32" s="190"/>
      <c r="AT32" s="190"/>
      <c r="AU32" s="190"/>
      <c r="AV32" s="190"/>
      <c r="AW32" s="190"/>
      <c r="AX32" s="190"/>
      <c r="AY32" s="190"/>
      <c r="AZ32" s="190"/>
      <c r="BA32" s="190"/>
      <c r="BB32" s="186"/>
      <c r="BC32" s="190"/>
      <c r="BD32" s="186"/>
      <c r="BE32" s="190" t="s">
        <v>186</v>
      </c>
      <c r="BF32" s="186"/>
      <c r="BG32" s="186"/>
      <c r="BH32" s="186"/>
      <c r="BI32" s="186"/>
      <c r="BJ32" s="190"/>
      <c r="BK32" s="190"/>
      <c r="BL32" s="190"/>
      <c r="BM32" s="190"/>
      <c r="BN32" s="190"/>
      <c r="BO32" s="190"/>
      <c r="BP32" s="190"/>
      <c r="BQ32" s="190"/>
      <c r="BR32" s="186"/>
      <c r="BS32" s="186"/>
      <c r="BT32" s="186"/>
      <c r="BU32" s="186"/>
      <c r="BV32" s="186"/>
      <c r="BW32" s="186" t="s">
        <v>187</v>
      </c>
      <c r="BX32" s="186"/>
      <c r="BY32" s="186"/>
      <c r="BZ32" s="186"/>
      <c r="CA32" s="186"/>
      <c r="CB32" s="190"/>
      <c r="CC32" s="190"/>
      <c r="CD32" s="190"/>
      <c r="CE32" s="190"/>
      <c r="CF32" s="190"/>
      <c r="CG32" s="190"/>
      <c r="CH32" s="190"/>
      <c r="CI32" s="190"/>
      <c r="CJ32" s="190"/>
      <c r="CK32" s="190"/>
      <c r="CL32" s="190"/>
      <c r="CM32" s="190"/>
      <c r="CN32" s="190"/>
      <c r="CO32" s="190" t="s">
        <v>188</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x14ac:dyDescent="0.15">
      <c r="A33" s="162"/>
      <c r="B33" s="188"/>
      <c r="C33" s="470" t="s">
        <v>189</v>
      </c>
      <c r="D33" s="470"/>
      <c r="E33" s="435" t="s">
        <v>190</v>
      </c>
      <c r="F33" s="435"/>
      <c r="G33" s="435"/>
      <c r="H33" s="435"/>
      <c r="I33" s="435"/>
      <c r="J33" s="435"/>
      <c r="K33" s="435"/>
      <c r="L33" s="435"/>
      <c r="M33" s="435"/>
      <c r="N33" s="435"/>
      <c r="O33" s="435"/>
      <c r="P33" s="435"/>
      <c r="Q33" s="435"/>
      <c r="R33" s="435"/>
      <c r="S33" s="435"/>
      <c r="T33" s="191"/>
      <c r="U33" s="470" t="s">
        <v>189</v>
      </c>
      <c r="V33" s="470"/>
      <c r="W33" s="435" t="s">
        <v>191</v>
      </c>
      <c r="X33" s="435"/>
      <c r="Y33" s="435"/>
      <c r="Z33" s="435"/>
      <c r="AA33" s="435"/>
      <c r="AB33" s="435"/>
      <c r="AC33" s="435"/>
      <c r="AD33" s="435"/>
      <c r="AE33" s="435"/>
      <c r="AF33" s="435"/>
      <c r="AG33" s="435"/>
      <c r="AH33" s="435"/>
      <c r="AI33" s="435"/>
      <c r="AJ33" s="435"/>
      <c r="AK33" s="435"/>
      <c r="AL33" s="191"/>
      <c r="AM33" s="470" t="s">
        <v>189</v>
      </c>
      <c r="AN33" s="470"/>
      <c r="AO33" s="435" t="s">
        <v>191</v>
      </c>
      <c r="AP33" s="435"/>
      <c r="AQ33" s="435"/>
      <c r="AR33" s="435"/>
      <c r="AS33" s="435"/>
      <c r="AT33" s="435"/>
      <c r="AU33" s="435"/>
      <c r="AV33" s="435"/>
      <c r="AW33" s="435"/>
      <c r="AX33" s="435"/>
      <c r="AY33" s="435"/>
      <c r="AZ33" s="435"/>
      <c r="BA33" s="435"/>
      <c r="BB33" s="435"/>
      <c r="BC33" s="435"/>
      <c r="BD33" s="192"/>
      <c r="BE33" s="435" t="s">
        <v>192</v>
      </c>
      <c r="BF33" s="435"/>
      <c r="BG33" s="435" t="s">
        <v>193</v>
      </c>
      <c r="BH33" s="435"/>
      <c r="BI33" s="435"/>
      <c r="BJ33" s="435"/>
      <c r="BK33" s="435"/>
      <c r="BL33" s="435"/>
      <c r="BM33" s="435"/>
      <c r="BN33" s="435"/>
      <c r="BO33" s="435"/>
      <c r="BP33" s="435"/>
      <c r="BQ33" s="435"/>
      <c r="BR33" s="435"/>
      <c r="BS33" s="435"/>
      <c r="BT33" s="435"/>
      <c r="BU33" s="435"/>
      <c r="BV33" s="192"/>
      <c r="BW33" s="470" t="s">
        <v>192</v>
      </c>
      <c r="BX33" s="470"/>
      <c r="BY33" s="435" t="s">
        <v>194</v>
      </c>
      <c r="BZ33" s="435"/>
      <c r="CA33" s="435"/>
      <c r="CB33" s="435"/>
      <c r="CC33" s="435"/>
      <c r="CD33" s="435"/>
      <c r="CE33" s="435"/>
      <c r="CF33" s="435"/>
      <c r="CG33" s="435"/>
      <c r="CH33" s="435"/>
      <c r="CI33" s="435"/>
      <c r="CJ33" s="435"/>
      <c r="CK33" s="435"/>
      <c r="CL33" s="435"/>
      <c r="CM33" s="435"/>
      <c r="CN33" s="191"/>
      <c r="CO33" s="470" t="s">
        <v>195</v>
      </c>
      <c r="CP33" s="470"/>
      <c r="CQ33" s="435" t="s">
        <v>196</v>
      </c>
      <c r="CR33" s="435"/>
      <c r="CS33" s="435"/>
      <c r="CT33" s="435"/>
      <c r="CU33" s="435"/>
      <c r="CV33" s="435"/>
      <c r="CW33" s="435"/>
      <c r="CX33" s="435"/>
      <c r="CY33" s="435"/>
      <c r="CZ33" s="435"/>
      <c r="DA33" s="435"/>
      <c r="DB33" s="435"/>
      <c r="DC33" s="435"/>
      <c r="DD33" s="435"/>
      <c r="DE33" s="435"/>
      <c r="DF33" s="191"/>
      <c r="DG33" s="631" t="s">
        <v>197</v>
      </c>
      <c r="DH33" s="631"/>
      <c r="DI33" s="193"/>
      <c r="DJ33" s="161"/>
      <c r="DK33" s="161"/>
      <c r="DL33" s="161"/>
      <c r="DM33" s="161"/>
      <c r="DN33" s="161"/>
      <c r="DO33" s="161"/>
    </row>
    <row r="34" spans="1:119" ht="32.25" customHeight="1" x14ac:dyDescent="0.15">
      <c r="A34" s="162"/>
      <c r="B34" s="188"/>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9"/>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89"/>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89"/>
      <c r="BE34" s="632" t="str">
        <f>IF(BG34="","",MAX(C34:D43,U34:V43,AM34:AN43)+1)</f>
        <v/>
      </c>
      <c r="BF34" s="632"/>
      <c r="BG34" s="633"/>
      <c r="BH34" s="633"/>
      <c r="BI34" s="633"/>
      <c r="BJ34" s="633"/>
      <c r="BK34" s="633"/>
      <c r="BL34" s="633"/>
      <c r="BM34" s="633"/>
      <c r="BN34" s="633"/>
      <c r="BO34" s="633"/>
      <c r="BP34" s="633"/>
      <c r="BQ34" s="633"/>
      <c r="BR34" s="633"/>
      <c r="BS34" s="633"/>
      <c r="BT34" s="633"/>
      <c r="BU34" s="633"/>
      <c r="BV34" s="189"/>
      <c r="BW34" s="632">
        <f>IF(BY34="","",MAX(C34:D43,U34:V43,AM34:AN43,BE34:BF43)+1)</f>
        <v>6</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89"/>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86"/>
      <c r="DG34" s="634" t="str">
        <f>IF('各会計、関係団体の財政状況及び健全化判断比率'!BR7="","",'各会計、関係団体の財政状況及び健全化判断比率'!BR7)</f>
        <v/>
      </c>
      <c r="DH34" s="634"/>
      <c r="DI34" s="193"/>
      <c r="DJ34" s="161"/>
      <c r="DK34" s="161"/>
      <c r="DL34" s="161"/>
      <c r="DM34" s="161"/>
      <c r="DN34" s="161"/>
      <c r="DO34" s="161"/>
    </row>
    <row r="35" spans="1:119" ht="32.25" customHeight="1" x14ac:dyDescent="0.15">
      <c r="A35" s="162"/>
      <c r="B35" s="188"/>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89"/>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89"/>
      <c r="AM35" s="632" t="str">
        <f t="shared" ref="AM35:AM43" si="0">IF(AO35="","",AM34+1)</f>
        <v/>
      </c>
      <c r="AN35" s="632"/>
      <c r="AO35" s="633"/>
      <c r="AP35" s="633"/>
      <c r="AQ35" s="633"/>
      <c r="AR35" s="633"/>
      <c r="AS35" s="633"/>
      <c r="AT35" s="633"/>
      <c r="AU35" s="633"/>
      <c r="AV35" s="633"/>
      <c r="AW35" s="633"/>
      <c r="AX35" s="633"/>
      <c r="AY35" s="633"/>
      <c r="AZ35" s="633"/>
      <c r="BA35" s="633"/>
      <c r="BB35" s="633"/>
      <c r="BC35" s="633"/>
      <c r="BD35" s="189"/>
      <c r="BE35" s="632" t="str">
        <f t="shared" ref="BE35:BE43" si="1">IF(BG35="","",BE34+1)</f>
        <v/>
      </c>
      <c r="BF35" s="632"/>
      <c r="BG35" s="633"/>
      <c r="BH35" s="633"/>
      <c r="BI35" s="633"/>
      <c r="BJ35" s="633"/>
      <c r="BK35" s="633"/>
      <c r="BL35" s="633"/>
      <c r="BM35" s="633"/>
      <c r="BN35" s="633"/>
      <c r="BO35" s="633"/>
      <c r="BP35" s="633"/>
      <c r="BQ35" s="633"/>
      <c r="BR35" s="633"/>
      <c r="BS35" s="633"/>
      <c r="BT35" s="633"/>
      <c r="BU35" s="633"/>
      <c r="BV35" s="189"/>
      <c r="BW35" s="632">
        <f t="shared" ref="BW35:BW43" si="2">IF(BY35="","",BW34+1)</f>
        <v>7</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89"/>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86"/>
      <c r="DG35" s="634" t="str">
        <f>IF('各会計、関係団体の財政状況及び健全化判断比率'!BR8="","",'各会計、関係団体の財政状況及び健全化判断比率'!BR8)</f>
        <v/>
      </c>
      <c r="DH35" s="634"/>
      <c r="DI35" s="193"/>
      <c r="DJ35" s="161"/>
      <c r="DK35" s="161"/>
      <c r="DL35" s="161"/>
      <c r="DM35" s="161"/>
      <c r="DN35" s="161"/>
      <c r="DO35" s="161"/>
    </row>
    <row r="36" spans="1:119" ht="32.25" customHeight="1" x14ac:dyDescent="0.15">
      <c r="A36" s="162"/>
      <c r="B36" s="188"/>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89"/>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89"/>
      <c r="AM36" s="632" t="str">
        <f t="shared" si="0"/>
        <v/>
      </c>
      <c r="AN36" s="632"/>
      <c r="AO36" s="633"/>
      <c r="AP36" s="633"/>
      <c r="AQ36" s="633"/>
      <c r="AR36" s="633"/>
      <c r="AS36" s="633"/>
      <c r="AT36" s="633"/>
      <c r="AU36" s="633"/>
      <c r="AV36" s="633"/>
      <c r="AW36" s="633"/>
      <c r="AX36" s="633"/>
      <c r="AY36" s="633"/>
      <c r="AZ36" s="633"/>
      <c r="BA36" s="633"/>
      <c r="BB36" s="633"/>
      <c r="BC36" s="633"/>
      <c r="BD36" s="189"/>
      <c r="BE36" s="632" t="str">
        <f t="shared" si="1"/>
        <v/>
      </c>
      <c r="BF36" s="632"/>
      <c r="BG36" s="633"/>
      <c r="BH36" s="633"/>
      <c r="BI36" s="633"/>
      <c r="BJ36" s="633"/>
      <c r="BK36" s="633"/>
      <c r="BL36" s="633"/>
      <c r="BM36" s="633"/>
      <c r="BN36" s="633"/>
      <c r="BO36" s="633"/>
      <c r="BP36" s="633"/>
      <c r="BQ36" s="633"/>
      <c r="BR36" s="633"/>
      <c r="BS36" s="633"/>
      <c r="BT36" s="633"/>
      <c r="BU36" s="633"/>
      <c r="BV36" s="189"/>
      <c r="BW36" s="632">
        <f t="shared" si="2"/>
        <v>8</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89"/>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86"/>
      <c r="DG36" s="634" t="str">
        <f>IF('各会計、関係団体の財政状況及び健全化判断比率'!BR9="","",'各会計、関係団体の財政状況及び健全化判断比率'!BR9)</f>
        <v/>
      </c>
      <c r="DH36" s="634"/>
      <c r="DI36" s="193"/>
      <c r="DJ36" s="161"/>
      <c r="DK36" s="161"/>
      <c r="DL36" s="161"/>
      <c r="DM36" s="161"/>
      <c r="DN36" s="161"/>
      <c r="DO36" s="161"/>
    </row>
    <row r="37" spans="1:119" ht="32.25" customHeight="1" x14ac:dyDescent="0.15">
      <c r="A37" s="162"/>
      <c r="B37" s="188"/>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89"/>
      <c r="U37" s="632" t="str">
        <f t="shared" si="4"/>
        <v/>
      </c>
      <c r="V37" s="632"/>
      <c r="W37" s="633"/>
      <c r="X37" s="633"/>
      <c r="Y37" s="633"/>
      <c r="Z37" s="633"/>
      <c r="AA37" s="633"/>
      <c r="AB37" s="633"/>
      <c r="AC37" s="633"/>
      <c r="AD37" s="633"/>
      <c r="AE37" s="633"/>
      <c r="AF37" s="633"/>
      <c r="AG37" s="633"/>
      <c r="AH37" s="633"/>
      <c r="AI37" s="633"/>
      <c r="AJ37" s="633"/>
      <c r="AK37" s="633"/>
      <c r="AL37" s="189"/>
      <c r="AM37" s="632" t="str">
        <f t="shared" si="0"/>
        <v/>
      </c>
      <c r="AN37" s="632"/>
      <c r="AO37" s="633"/>
      <c r="AP37" s="633"/>
      <c r="AQ37" s="633"/>
      <c r="AR37" s="633"/>
      <c r="AS37" s="633"/>
      <c r="AT37" s="633"/>
      <c r="AU37" s="633"/>
      <c r="AV37" s="633"/>
      <c r="AW37" s="633"/>
      <c r="AX37" s="633"/>
      <c r="AY37" s="633"/>
      <c r="AZ37" s="633"/>
      <c r="BA37" s="633"/>
      <c r="BB37" s="633"/>
      <c r="BC37" s="633"/>
      <c r="BD37" s="189"/>
      <c r="BE37" s="632" t="str">
        <f t="shared" si="1"/>
        <v/>
      </c>
      <c r="BF37" s="632"/>
      <c r="BG37" s="633"/>
      <c r="BH37" s="633"/>
      <c r="BI37" s="633"/>
      <c r="BJ37" s="633"/>
      <c r="BK37" s="633"/>
      <c r="BL37" s="633"/>
      <c r="BM37" s="633"/>
      <c r="BN37" s="633"/>
      <c r="BO37" s="633"/>
      <c r="BP37" s="633"/>
      <c r="BQ37" s="633"/>
      <c r="BR37" s="633"/>
      <c r="BS37" s="633"/>
      <c r="BT37" s="633"/>
      <c r="BU37" s="633"/>
      <c r="BV37" s="189"/>
      <c r="BW37" s="632">
        <f t="shared" si="2"/>
        <v>9</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89"/>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86"/>
      <c r="DG37" s="634" t="str">
        <f>IF('各会計、関係団体の財政状況及び健全化判断比率'!BR10="","",'各会計、関係団体の財政状況及び健全化判断比率'!BR10)</f>
        <v/>
      </c>
      <c r="DH37" s="634"/>
      <c r="DI37" s="193"/>
      <c r="DJ37" s="161"/>
      <c r="DK37" s="161"/>
      <c r="DL37" s="161"/>
      <c r="DM37" s="161"/>
      <c r="DN37" s="161"/>
      <c r="DO37" s="161"/>
    </row>
    <row r="38" spans="1:119" ht="32.25" customHeight="1" x14ac:dyDescent="0.15">
      <c r="A38" s="162"/>
      <c r="B38" s="188"/>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9"/>
      <c r="U38" s="632" t="str">
        <f t="shared" si="4"/>
        <v/>
      </c>
      <c r="V38" s="632"/>
      <c r="W38" s="633"/>
      <c r="X38" s="633"/>
      <c r="Y38" s="633"/>
      <c r="Z38" s="633"/>
      <c r="AA38" s="633"/>
      <c r="AB38" s="633"/>
      <c r="AC38" s="633"/>
      <c r="AD38" s="633"/>
      <c r="AE38" s="633"/>
      <c r="AF38" s="633"/>
      <c r="AG38" s="633"/>
      <c r="AH38" s="633"/>
      <c r="AI38" s="633"/>
      <c r="AJ38" s="633"/>
      <c r="AK38" s="633"/>
      <c r="AL38" s="189"/>
      <c r="AM38" s="632" t="str">
        <f t="shared" si="0"/>
        <v/>
      </c>
      <c r="AN38" s="632"/>
      <c r="AO38" s="633"/>
      <c r="AP38" s="633"/>
      <c r="AQ38" s="633"/>
      <c r="AR38" s="633"/>
      <c r="AS38" s="633"/>
      <c r="AT38" s="633"/>
      <c r="AU38" s="633"/>
      <c r="AV38" s="633"/>
      <c r="AW38" s="633"/>
      <c r="AX38" s="633"/>
      <c r="AY38" s="633"/>
      <c r="AZ38" s="633"/>
      <c r="BA38" s="633"/>
      <c r="BB38" s="633"/>
      <c r="BC38" s="633"/>
      <c r="BD38" s="189"/>
      <c r="BE38" s="632" t="str">
        <f t="shared" si="1"/>
        <v/>
      </c>
      <c r="BF38" s="632"/>
      <c r="BG38" s="633"/>
      <c r="BH38" s="633"/>
      <c r="BI38" s="633"/>
      <c r="BJ38" s="633"/>
      <c r="BK38" s="633"/>
      <c r="BL38" s="633"/>
      <c r="BM38" s="633"/>
      <c r="BN38" s="633"/>
      <c r="BO38" s="633"/>
      <c r="BP38" s="633"/>
      <c r="BQ38" s="633"/>
      <c r="BR38" s="633"/>
      <c r="BS38" s="633"/>
      <c r="BT38" s="633"/>
      <c r="BU38" s="633"/>
      <c r="BV38" s="189"/>
      <c r="BW38" s="632">
        <f t="shared" si="2"/>
        <v>10</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89"/>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6"/>
      <c r="DG38" s="634" t="str">
        <f>IF('各会計、関係団体の財政状況及び健全化判断比率'!BR11="","",'各会計、関係団体の財政状況及び健全化判断比率'!BR11)</f>
        <v/>
      </c>
      <c r="DH38" s="634"/>
      <c r="DI38" s="193"/>
      <c r="DJ38" s="161"/>
      <c r="DK38" s="161"/>
      <c r="DL38" s="161"/>
      <c r="DM38" s="161"/>
      <c r="DN38" s="161"/>
      <c r="DO38" s="161"/>
    </row>
    <row r="39" spans="1:119" ht="32.25" customHeight="1" x14ac:dyDescent="0.15">
      <c r="A39" s="162"/>
      <c r="B39" s="188"/>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9"/>
      <c r="U39" s="632" t="str">
        <f t="shared" si="4"/>
        <v/>
      </c>
      <c r="V39" s="632"/>
      <c r="W39" s="633"/>
      <c r="X39" s="633"/>
      <c r="Y39" s="633"/>
      <c r="Z39" s="633"/>
      <c r="AA39" s="633"/>
      <c r="AB39" s="633"/>
      <c r="AC39" s="633"/>
      <c r="AD39" s="633"/>
      <c r="AE39" s="633"/>
      <c r="AF39" s="633"/>
      <c r="AG39" s="633"/>
      <c r="AH39" s="633"/>
      <c r="AI39" s="633"/>
      <c r="AJ39" s="633"/>
      <c r="AK39" s="633"/>
      <c r="AL39" s="189"/>
      <c r="AM39" s="632" t="str">
        <f t="shared" si="0"/>
        <v/>
      </c>
      <c r="AN39" s="632"/>
      <c r="AO39" s="633"/>
      <c r="AP39" s="633"/>
      <c r="AQ39" s="633"/>
      <c r="AR39" s="633"/>
      <c r="AS39" s="633"/>
      <c r="AT39" s="633"/>
      <c r="AU39" s="633"/>
      <c r="AV39" s="633"/>
      <c r="AW39" s="633"/>
      <c r="AX39" s="633"/>
      <c r="AY39" s="633"/>
      <c r="AZ39" s="633"/>
      <c r="BA39" s="633"/>
      <c r="BB39" s="633"/>
      <c r="BC39" s="633"/>
      <c r="BD39" s="189"/>
      <c r="BE39" s="632" t="str">
        <f t="shared" si="1"/>
        <v/>
      </c>
      <c r="BF39" s="632"/>
      <c r="BG39" s="633"/>
      <c r="BH39" s="633"/>
      <c r="BI39" s="633"/>
      <c r="BJ39" s="633"/>
      <c r="BK39" s="633"/>
      <c r="BL39" s="633"/>
      <c r="BM39" s="633"/>
      <c r="BN39" s="633"/>
      <c r="BO39" s="633"/>
      <c r="BP39" s="633"/>
      <c r="BQ39" s="633"/>
      <c r="BR39" s="633"/>
      <c r="BS39" s="633"/>
      <c r="BT39" s="633"/>
      <c r="BU39" s="633"/>
      <c r="BV39" s="189"/>
      <c r="BW39" s="632">
        <f t="shared" si="2"/>
        <v>11</v>
      </c>
      <c r="BX39" s="632"/>
      <c r="BY39" s="633" t="str">
        <f>IF('各会計、関係団体の財政状況及び健全化判断比率'!B73="","",'各会計、関係団体の財政状況及び健全化判断比率'!B73)</f>
        <v>千葉県後期高齢者医療広域連合(特別会計)</v>
      </c>
      <c r="BZ39" s="633"/>
      <c r="CA39" s="633"/>
      <c r="CB39" s="633"/>
      <c r="CC39" s="633"/>
      <c r="CD39" s="633"/>
      <c r="CE39" s="633"/>
      <c r="CF39" s="633"/>
      <c r="CG39" s="633"/>
      <c r="CH39" s="633"/>
      <c r="CI39" s="633"/>
      <c r="CJ39" s="633"/>
      <c r="CK39" s="633"/>
      <c r="CL39" s="633"/>
      <c r="CM39" s="633"/>
      <c r="CN39" s="189"/>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6"/>
      <c r="DG39" s="634" t="str">
        <f>IF('各会計、関係団体の財政状況及び健全化判断比率'!BR12="","",'各会計、関係団体の財政状況及び健全化判断比率'!BR12)</f>
        <v/>
      </c>
      <c r="DH39" s="634"/>
      <c r="DI39" s="193"/>
      <c r="DJ39" s="161"/>
      <c r="DK39" s="161"/>
      <c r="DL39" s="161"/>
      <c r="DM39" s="161"/>
      <c r="DN39" s="161"/>
      <c r="DO39" s="161"/>
    </row>
    <row r="40" spans="1:119" ht="32.25" customHeight="1" x14ac:dyDescent="0.15">
      <c r="A40" s="162"/>
      <c r="B40" s="188"/>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9"/>
      <c r="U40" s="632" t="str">
        <f t="shared" si="4"/>
        <v/>
      </c>
      <c r="V40" s="632"/>
      <c r="W40" s="633"/>
      <c r="X40" s="633"/>
      <c r="Y40" s="633"/>
      <c r="Z40" s="633"/>
      <c r="AA40" s="633"/>
      <c r="AB40" s="633"/>
      <c r="AC40" s="633"/>
      <c r="AD40" s="633"/>
      <c r="AE40" s="633"/>
      <c r="AF40" s="633"/>
      <c r="AG40" s="633"/>
      <c r="AH40" s="633"/>
      <c r="AI40" s="633"/>
      <c r="AJ40" s="633"/>
      <c r="AK40" s="633"/>
      <c r="AL40" s="189"/>
      <c r="AM40" s="632" t="str">
        <f t="shared" si="0"/>
        <v/>
      </c>
      <c r="AN40" s="632"/>
      <c r="AO40" s="633"/>
      <c r="AP40" s="633"/>
      <c r="AQ40" s="633"/>
      <c r="AR40" s="633"/>
      <c r="AS40" s="633"/>
      <c r="AT40" s="633"/>
      <c r="AU40" s="633"/>
      <c r="AV40" s="633"/>
      <c r="AW40" s="633"/>
      <c r="AX40" s="633"/>
      <c r="AY40" s="633"/>
      <c r="AZ40" s="633"/>
      <c r="BA40" s="633"/>
      <c r="BB40" s="633"/>
      <c r="BC40" s="633"/>
      <c r="BD40" s="189"/>
      <c r="BE40" s="632" t="str">
        <f t="shared" si="1"/>
        <v/>
      </c>
      <c r="BF40" s="632"/>
      <c r="BG40" s="633"/>
      <c r="BH40" s="633"/>
      <c r="BI40" s="633"/>
      <c r="BJ40" s="633"/>
      <c r="BK40" s="633"/>
      <c r="BL40" s="633"/>
      <c r="BM40" s="633"/>
      <c r="BN40" s="633"/>
      <c r="BO40" s="633"/>
      <c r="BP40" s="633"/>
      <c r="BQ40" s="633"/>
      <c r="BR40" s="633"/>
      <c r="BS40" s="633"/>
      <c r="BT40" s="633"/>
      <c r="BU40" s="633"/>
      <c r="BV40" s="189"/>
      <c r="BW40" s="632">
        <f t="shared" si="2"/>
        <v>12</v>
      </c>
      <c r="BX40" s="632"/>
      <c r="BY40" s="633" t="str">
        <f>IF('各会計、関係団体の財政状況及び健全化判断比率'!B74="","",'各会計、関係団体の財政状況及び健全化判断比率'!B74)</f>
        <v>夷隅郡市広域市町村圏事務組合(一般会計)</v>
      </c>
      <c r="BZ40" s="633"/>
      <c r="CA40" s="633"/>
      <c r="CB40" s="633"/>
      <c r="CC40" s="633"/>
      <c r="CD40" s="633"/>
      <c r="CE40" s="633"/>
      <c r="CF40" s="633"/>
      <c r="CG40" s="633"/>
      <c r="CH40" s="633"/>
      <c r="CI40" s="633"/>
      <c r="CJ40" s="633"/>
      <c r="CK40" s="633"/>
      <c r="CL40" s="633"/>
      <c r="CM40" s="633"/>
      <c r="CN40" s="189"/>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6"/>
      <c r="DG40" s="634" t="str">
        <f>IF('各会計、関係団体の財政状況及び健全化判断比率'!BR13="","",'各会計、関係団体の財政状況及び健全化判断比率'!BR13)</f>
        <v/>
      </c>
      <c r="DH40" s="634"/>
      <c r="DI40" s="193"/>
      <c r="DJ40" s="161"/>
      <c r="DK40" s="161"/>
      <c r="DL40" s="161"/>
      <c r="DM40" s="161"/>
      <c r="DN40" s="161"/>
      <c r="DO40" s="161"/>
    </row>
    <row r="41" spans="1:119" ht="32.25" customHeight="1" x14ac:dyDescent="0.15">
      <c r="A41" s="162"/>
      <c r="B41" s="188"/>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9"/>
      <c r="U41" s="632" t="str">
        <f t="shared" si="4"/>
        <v/>
      </c>
      <c r="V41" s="632"/>
      <c r="W41" s="633"/>
      <c r="X41" s="633"/>
      <c r="Y41" s="633"/>
      <c r="Z41" s="633"/>
      <c r="AA41" s="633"/>
      <c r="AB41" s="633"/>
      <c r="AC41" s="633"/>
      <c r="AD41" s="633"/>
      <c r="AE41" s="633"/>
      <c r="AF41" s="633"/>
      <c r="AG41" s="633"/>
      <c r="AH41" s="633"/>
      <c r="AI41" s="633"/>
      <c r="AJ41" s="633"/>
      <c r="AK41" s="633"/>
      <c r="AL41" s="189"/>
      <c r="AM41" s="632" t="str">
        <f t="shared" si="0"/>
        <v/>
      </c>
      <c r="AN41" s="632"/>
      <c r="AO41" s="633"/>
      <c r="AP41" s="633"/>
      <c r="AQ41" s="633"/>
      <c r="AR41" s="633"/>
      <c r="AS41" s="633"/>
      <c r="AT41" s="633"/>
      <c r="AU41" s="633"/>
      <c r="AV41" s="633"/>
      <c r="AW41" s="633"/>
      <c r="AX41" s="633"/>
      <c r="AY41" s="633"/>
      <c r="AZ41" s="633"/>
      <c r="BA41" s="633"/>
      <c r="BB41" s="633"/>
      <c r="BC41" s="633"/>
      <c r="BD41" s="189"/>
      <c r="BE41" s="632" t="str">
        <f t="shared" si="1"/>
        <v/>
      </c>
      <c r="BF41" s="632"/>
      <c r="BG41" s="633"/>
      <c r="BH41" s="633"/>
      <c r="BI41" s="633"/>
      <c r="BJ41" s="633"/>
      <c r="BK41" s="633"/>
      <c r="BL41" s="633"/>
      <c r="BM41" s="633"/>
      <c r="BN41" s="633"/>
      <c r="BO41" s="633"/>
      <c r="BP41" s="633"/>
      <c r="BQ41" s="633"/>
      <c r="BR41" s="633"/>
      <c r="BS41" s="633"/>
      <c r="BT41" s="633"/>
      <c r="BU41" s="633"/>
      <c r="BV41" s="189"/>
      <c r="BW41" s="632">
        <f t="shared" si="2"/>
        <v>13</v>
      </c>
      <c r="BX41" s="632"/>
      <c r="BY41" s="633" t="str">
        <f>IF('各会計、関係団体の財政状況及び健全化判断比率'!B75="","",'各会計、関係団体の財政状況及び健全化判断比率'!B75)</f>
        <v>南房総広域水道企業団(水道用水供給事業会計)</v>
      </c>
      <c r="BZ41" s="633"/>
      <c r="CA41" s="633"/>
      <c r="CB41" s="633"/>
      <c r="CC41" s="633"/>
      <c r="CD41" s="633"/>
      <c r="CE41" s="633"/>
      <c r="CF41" s="633"/>
      <c r="CG41" s="633"/>
      <c r="CH41" s="633"/>
      <c r="CI41" s="633"/>
      <c r="CJ41" s="633"/>
      <c r="CK41" s="633"/>
      <c r="CL41" s="633"/>
      <c r="CM41" s="633"/>
      <c r="CN41" s="189"/>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6"/>
      <c r="DG41" s="634" t="str">
        <f>IF('各会計、関係団体の財政状況及び健全化判断比率'!BR14="","",'各会計、関係団体の財政状況及び健全化判断比率'!BR14)</f>
        <v/>
      </c>
      <c r="DH41" s="634"/>
      <c r="DI41" s="193"/>
      <c r="DJ41" s="161"/>
      <c r="DK41" s="161"/>
      <c r="DL41" s="161"/>
      <c r="DM41" s="161"/>
      <c r="DN41" s="161"/>
      <c r="DO41" s="161"/>
    </row>
    <row r="42" spans="1:119" ht="32.25" customHeight="1" x14ac:dyDescent="0.15">
      <c r="A42" s="161"/>
      <c r="B42" s="188"/>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9"/>
      <c r="U42" s="632" t="str">
        <f t="shared" si="4"/>
        <v/>
      </c>
      <c r="V42" s="632"/>
      <c r="W42" s="633"/>
      <c r="X42" s="633"/>
      <c r="Y42" s="633"/>
      <c r="Z42" s="633"/>
      <c r="AA42" s="633"/>
      <c r="AB42" s="633"/>
      <c r="AC42" s="633"/>
      <c r="AD42" s="633"/>
      <c r="AE42" s="633"/>
      <c r="AF42" s="633"/>
      <c r="AG42" s="633"/>
      <c r="AH42" s="633"/>
      <c r="AI42" s="633"/>
      <c r="AJ42" s="633"/>
      <c r="AK42" s="633"/>
      <c r="AL42" s="189"/>
      <c r="AM42" s="632" t="str">
        <f t="shared" si="0"/>
        <v/>
      </c>
      <c r="AN42" s="632"/>
      <c r="AO42" s="633"/>
      <c r="AP42" s="633"/>
      <c r="AQ42" s="633"/>
      <c r="AR42" s="633"/>
      <c r="AS42" s="633"/>
      <c r="AT42" s="633"/>
      <c r="AU42" s="633"/>
      <c r="AV42" s="633"/>
      <c r="AW42" s="633"/>
      <c r="AX42" s="633"/>
      <c r="AY42" s="633"/>
      <c r="AZ42" s="633"/>
      <c r="BA42" s="633"/>
      <c r="BB42" s="633"/>
      <c r="BC42" s="633"/>
      <c r="BD42" s="189"/>
      <c r="BE42" s="632" t="str">
        <f t="shared" si="1"/>
        <v/>
      </c>
      <c r="BF42" s="632"/>
      <c r="BG42" s="633"/>
      <c r="BH42" s="633"/>
      <c r="BI42" s="633"/>
      <c r="BJ42" s="633"/>
      <c r="BK42" s="633"/>
      <c r="BL42" s="633"/>
      <c r="BM42" s="633"/>
      <c r="BN42" s="633"/>
      <c r="BO42" s="633"/>
      <c r="BP42" s="633"/>
      <c r="BQ42" s="633"/>
      <c r="BR42" s="633"/>
      <c r="BS42" s="633"/>
      <c r="BT42" s="633"/>
      <c r="BU42" s="633"/>
      <c r="BV42" s="189"/>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89"/>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6"/>
      <c r="DG42" s="634" t="str">
        <f>IF('各会計、関係団体の財政状況及び健全化判断比率'!BR15="","",'各会計、関係団体の財政状況及び健全化判断比率'!BR15)</f>
        <v/>
      </c>
      <c r="DH42" s="634"/>
      <c r="DI42" s="193"/>
      <c r="DJ42" s="161"/>
      <c r="DK42" s="161"/>
      <c r="DL42" s="161"/>
      <c r="DM42" s="161"/>
      <c r="DN42" s="161"/>
      <c r="DO42" s="161"/>
    </row>
    <row r="43" spans="1:119" ht="32.25" customHeight="1" x14ac:dyDescent="0.15">
      <c r="A43" s="161"/>
      <c r="B43" s="188"/>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9"/>
      <c r="U43" s="632" t="str">
        <f t="shared" si="4"/>
        <v/>
      </c>
      <c r="V43" s="632"/>
      <c r="W43" s="633"/>
      <c r="X43" s="633"/>
      <c r="Y43" s="633"/>
      <c r="Z43" s="633"/>
      <c r="AA43" s="633"/>
      <c r="AB43" s="633"/>
      <c r="AC43" s="633"/>
      <c r="AD43" s="633"/>
      <c r="AE43" s="633"/>
      <c r="AF43" s="633"/>
      <c r="AG43" s="633"/>
      <c r="AH43" s="633"/>
      <c r="AI43" s="633"/>
      <c r="AJ43" s="633"/>
      <c r="AK43" s="633"/>
      <c r="AL43" s="189"/>
      <c r="AM43" s="632" t="str">
        <f t="shared" si="0"/>
        <v/>
      </c>
      <c r="AN43" s="632"/>
      <c r="AO43" s="633"/>
      <c r="AP43" s="633"/>
      <c r="AQ43" s="633"/>
      <c r="AR43" s="633"/>
      <c r="AS43" s="633"/>
      <c r="AT43" s="633"/>
      <c r="AU43" s="633"/>
      <c r="AV43" s="633"/>
      <c r="AW43" s="633"/>
      <c r="AX43" s="633"/>
      <c r="AY43" s="633"/>
      <c r="AZ43" s="633"/>
      <c r="BA43" s="633"/>
      <c r="BB43" s="633"/>
      <c r="BC43" s="633"/>
      <c r="BD43" s="189"/>
      <c r="BE43" s="632" t="str">
        <f t="shared" si="1"/>
        <v/>
      </c>
      <c r="BF43" s="632"/>
      <c r="BG43" s="633"/>
      <c r="BH43" s="633"/>
      <c r="BI43" s="633"/>
      <c r="BJ43" s="633"/>
      <c r="BK43" s="633"/>
      <c r="BL43" s="633"/>
      <c r="BM43" s="633"/>
      <c r="BN43" s="633"/>
      <c r="BO43" s="633"/>
      <c r="BP43" s="633"/>
      <c r="BQ43" s="633"/>
      <c r="BR43" s="633"/>
      <c r="BS43" s="633"/>
      <c r="BT43" s="633"/>
      <c r="BU43" s="633"/>
      <c r="BV43" s="189"/>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89"/>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6"/>
      <c r="DG43" s="634" t="str">
        <f>IF('各会計、関係団体の財政状況及び健全化判断比率'!BR16="","",'各会計、関係団体の財政状況及び健全化判断比率'!BR16)</f>
        <v/>
      </c>
      <c r="DH43" s="634"/>
      <c r="DI43" s="193"/>
      <c r="DJ43" s="161"/>
      <c r="DK43" s="161"/>
      <c r="DL43" s="161"/>
      <c r="DM43" s="161"/>
      <c r="DN43" s="161"/>
      <c r="DO43" s="161"/>
    </row>
    <row r="44" spans="1:119" ht="13.5" customHeight="1" thickBot="1" x14ac:dyDescent="0.2">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x14ac:dyDescent="0.15">
      <c r="B46" s="161" t="s">
        <v>198</v>
      </c>
      <c r="C46" s="161"/>
      <c r="D46" s="161"/>
      <c r="E46" s="161" t="s">
        <v>199</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x14ac:dyDescent="0.15">
      <c r="B47" s="161"/>
      <c r="C47" s="161"/>
      <c r="D47" s="161"/>
      <c r="E47" s="161" t="s">
        <v>200</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x14ac:dyDescent="0.15">
      <c r="B48" s="161"/>
      <c r="C48" s="161"/>
      <c r="D48" s="161"/>
      <c r="E48" s="161" t="s">
        <v>201</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x14ac:dyDescent="0.15">
      <c r="E49" s="197" t="s">
        <v>202</v>
      </c>
    </row>
    <row r="50" spans="5:5" x14ac:dyDescent="0.15">
      <c r="E50" s="163" t="s">
        <v>203</v>
      </c>
    </row>
    <row r="51" spans="5:5" x14ac:dyDescent="0.15">
      <c r="E51" s="163" t="s">
        <v>204</v>
      </c>
    </row>
    <row r="52" spans="5:5" x14ac:dyDescent="0.15">
      <c r="E52" s="163" t="s">
        <v>205</v>
      </c>
    </row>
    <row r="53" spans="5:5" x14ac:dyDescent="0.15">
      <c r="E53" s="163"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TeD5dHuPgdumsXiC9ptSdiZ6q2uDqDBnnP6dFRg/mvoV7yk0mQZQaVZ+EGQhL92O+mJ/9XAaUxdngAWPZ+u1Q==" saltValue="IpVmQu6H8fNZzRAcsS1O4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554</v>
      </c>
      <c r="D34" s="1224"/>
      <c r="E34" s="1225"/>
      <c r="F34" s="32">
        <v>10.41</v>
      </c>
      <c r="G34" s="33">
        <v>8.76</v>
      </c>
      <c r="H34" s="33">
        <v>12.37</v>
      </c>
      <c r="I34" s="33">
        <v>14.04</v>
      </c>
      <c r="J34" s="34">
        <v>14.11</v>
      </c>
      <c r="K34" s="22"/>
      <c r="L34" s="22"/>
      <c r="M34" s="22"/>
      <c r="N34" s="22"/>
      <c r="O34" s="22"/>
      <c r="P34" s="22"/>
    </row>
    <row r="35" spans="1:16" ht="39" customHeight="1" x14ac:dyDescent="0.15">
      <c r="A35" s="22"/>
      <c r="B35" s="35"/>
      <c r="C35" s="1218" t="s">
        <v>555</v>
      </c>
      <c r="D35" s="1219"/>
      <c r="E35" s="1220"/>
      <c r="F35" s="36">
        <v>9.5500000000000007</v>
      </c>
      <c r="G35" s="37">
        <v>8.66</v>
      </c>
      <c r="H35" s="37">
        <v>8.01</v>
      </c>
      <c r="I35" s="37">
        <v>6.17</v>
      </c>
      <c r="J35" s="38">
        <v>5.6</v>
      </c>
      <c r="K35" s="22"/>
      <c r="L35" s="22"/>
      <c r="M35" s="22"/>
      <c r="N35" s="22"/>
      <c r="O35" s="22"/>
      <c r="P35" s="22"/>
    </row>
    <row r="36" spans="1:16" ht="39" customHeight="1" x14ac:dyDescent="0.15">
      <c r="A36" s="22"/>
      <c r="B36" s="35"/>
      <c r="C36" s="1218" t="s">
        <v>556</v>
      </c>
      <c r="D36" s="1219"/>
      <c r="E36" s="1220"/>
      <c r="F36" s="36">
        <v>4.21</v>
      </c>
      <c r="G36" s="37">
        <v>3.21</v>
      </c>
      <c r="H36" s="37">
        <v>3.15</v>
      </c>
      <c r="I36" s="37">
        <v>3.52</v>
      </c>
      <c r="J36" s="38">
        <v>3.27</v>
      </c>
      <c r="K36" s="22"/>
      <c r="L36" s="22"/>
      <c r="M36" s="22"/>
      <c r="N36" s="22"/>
      <c r="O36" s="22"/>
      <c r="P36" s="22"/>
    </row>
    <row r="37" spans="1:16" ht="39" customHeight="1" x14ac:dyDescent="0.15">
      <c r="A37" s="22"/>
      <c r="B37" s="35"/>
      <c r="C37" s="1218" t="s">
        <v>557</v>
      </c>
      <c r="D37" s="1219"/>
      <c r="E37" s="1220"/>
      <c r="F37" s="36">
        <v>2.02</v>
      </c>
      <c r="G37" s="37">
        <v>0.62</v>
      </c>
      <c r="H37" s="37">
        <v>1.1299999999999999</v>
      </c>
      <c r="I37" s="37">
        <v>2.19</v>
      </c>
      <c r="J37" s="38">
        <v>2.94</v>
      </c>
      <c r="K37" s="22"/>
      <c r="L37" s="22"/>
      <c r="M37" s="22"/>
      <c r="N37" s="22"/>
      <c r="O37" s="22"/>
      <c r="P37" s="22"/>
    </row>
    <row r="38" spans="1:16" ht="39" customHeight="1" x14ac:dyDescent="0.15">
      <c r="A38" s="22"/>
      <c r="B38" s="35"/>
      <c r="C38" s="1218" t="s">
        <v>558</v>
      </c>
      <c r="D38" s="1219"/>
      <c r="E38" s="1220"/>
      <c r="F38" s="36">
        <v>0.01</v>
      </c>
      <c r="G38" s="37">
        <v>0</v>
      </c>
      <c r="H38" s="37">
        <v>0.01</v>
      </c>
      <c r="I38" s="37">
        <v>7.0000000000000007E-2</v>
      </c>
      <c r="J38" s="38">
        <v>0.05</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503</v>
      </c>
      <c r="G42" s="37" t="s">
        <v>503</v>
      </c>
      <c r="H42" s="37" t="s">
        <v>503</v>
      </c>
      <c r="I42" s="37" t="s">
        <v>503</v>
      </c>
      <c r="J42" s="38" t="s">
        <v>503</v>
      </c>
      <c r="K42" s="22"/>
      <c r="L42" s="22"/>
      <c r="M42" s="22"/>
      <c r="N42" s="22"/>
      <c r="O42" s="22"/>
      <c r="P42" s="22"/>
    </row>
    <row r="43" spans="1:16" ht="39" customHeight="1" thickBot="1" x14ac:dyDescent="0.2">
      <c r="A43" s="22"/>
      <c r="B43" s="40"/>
      <c r="C43" s="1221" t="s">
        <v>560</v>
      </c>
      <c r="D43" s="1222"/>
      <c r="E43" s="1223"/>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0vW89OoHuLZMQPKfGTS1Kr4owrcK6HQrxi5vseDYB38zlWE+EVE7Sje1FNDH2KikFe8RsmVbmdSoZ0v+tNNXw==" saltValue="G5IbxXOTM3KlsEv5Yf0P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870</v>
      </c>
      <c r="L45" s="60">
        <v>904</v>
      </c>
      <c r="M45" s="60">
        <v>877</v>
      </c>
      <c r="N45" s="60">
        <v>837</v>
      </c>
      <c r="O45" s="61">
        <v>877</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x14ac:dyDescent="0.15">
      <c r="A48" s="48"/>
      <c r="B48" s="1236"/>
      <c r="C48" s="1237"/>
      <c r="D48" s="62"/>
      <c r="E48" s="1228" t="s">
        <v>14</v>
      </c>
      <c r="F48" s="1228"/>
      <c r="G48" s="1228"/>
      <c r="H48" s="1228"/>
      <c r="I48" s="1228"/>
      <c r="J48" s="1229"/>
      <c r="K48" s="63">
        <v>6</v>
      </c>
      <c r="L48" s="64">
        <v>5</v>
      </c>
      <c r="M48" s="64">
        <v>5</v>
      </c>
      <c r="N48" s="64">
        <v>3</v>
      </c>
      <c r="O48" s="65">
        <v>2</v>
      </c>
      <c r="P48" s="48"/>
      <c r="Q48" s="48"/>
      <c r="R48" s="48"/>
      <c r="S48" s="48"/>
      <c r="T48" s="48"/>
      <c r="U48" s="48"/>
    </row>
    <row r="49" spans="1:21" ht="30.75" customHeight="1" x14ac:dyDescent="0.15">
      <c r="A49" s="48"/>
      <c r="B49" s="1236"/>
      <c r="C49" s="1237"/>
      <c r="D49" s="62"/>
      <c r="E49" s="1228" t="s">
        <v>15</v>
      </c>
      <c r="F49" s="1228"/>
      <c r="G49" s="1228"/>
      <c r="H49" s="1228"/>
      <c r="I49" s="1228"/>
      <c r="J49" s="1229"/>
      <c r="K49" s="63">
        <v>59</v>
      </c>
      <c r="L49" s="64">
        <v>54</v>
      </c>
      <c r="M49" s="64">
        <v>50</v>
      </c>
      <c r="N49" s="64">
        <v>40</v>
      </c>
      <c r="O49" s="65">
        <v>47</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503</v>
      </c>
      <c r="L50" s="64" t="s">
        <v>503</v>
      </c>
      <c r="M50" s="64" t="s">
        <v>503</v>
      </c>
      <c r="N50" s="64" t="s">
        <v>503</v>
      </c>
      <c r="O50" s="65" t="s">
        <v>503</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564</v>
      </c>
      <c r="L52" s="64">
        <v>564</v>
      </c>
      <c r="M52" s="64">
        <v>580</v>
      </c>
      <c r="N52" s="64">
        <v>581</v>
      </c>
      <c r="O52" s="65">
        <v>575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371</v>
      </c>
      <c r="L53" s="69">
        <v>399</v>
      </c>
      <c r="M53" s="69">
        <v>352</v>
      </c>
      <c r="N53" s="69">
        <v>299</v>
      </c>
      <c r="O53" s="70">
        <v>351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auhwh+0R3aY55FfK/k6SZVZLf2dwkDIvQ3q9Zz4wLeUeQ/7z7M5E7xukjEHr3JHIcqOsN3NEkI5Qa7Qs4dv6Q==" saltValue="0YsSGF6fkGmaG92vjwrx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546</v>
      </c>
      <c r="J40" s="79" t="s">
        <v>547</v>
      </c>
      <c r="K40" s="79" t="s">
        <v>548</v>
      </c>
      <c r="L40" s="79" t="s">
        <v>549</v>
      </c>
      <c r="M40" s="80" t="s">
        <v>550</v>
      </c>
    </row>
    <row r="41" spans="2:13" ht="27.75" customHeight="1" x14ac:dyDescent="0.15">
      <c r="B41" s="1242" t="s">
        <v>23</v>
      </c>
      <c r="C41" s="1243"/>
      <c r="D41" s="81"/>
      <c r="E41" s="1248" t="s">
        <v>24</v>
      </c>
      <c r="F41" s="1248"/>
      <c r="G41" s="1248"/>
      <c r="H41" s="1249"/>
      <c r="I41" s="82">
        <v>8391</v>
      </c>
      <c r="J41" s="83">
        <v>9275</v>
      </c>
      <c r="K41" s="83">
        <v>9024</v>
      </c>
      <c r="L41" s="83">
        <v>8850</v>
      </c>
      <c r="M41" s="84">
        <v>8710</v>
      </c>
    </row>
    <row r="42" spans="2:13" ht="27.75" customHeight="1" x14ac:dyDescent="0.15">
      <c r="B42" s="1244"/>
      <c r="C42" s="1245"/>
      <c r="D42" s="85"/>
      <c r="E42" s="1250" t="s">
        <v>25</v>
      </c>
      <c r="F42" s="1250"/>
      <c r="G42" s="1250"/>
      <c r="H42" s="1251"/>
      <c r="I42" s="86" t="s">
        <v>503</v>
      </c>
      <c r="J42" s="87" t="s">
        <v>503</v>
      </c>
      <c r="K42" s="87" t="s">
        <v>503</v>
      </c>
      <c r="L42" s="87" t="s">
        <v>503</v>
      </c>
      <c r="M42" s="88" t="s">
        <v>503</v>
      </c>
    </row>
    <row r="43" spans="2:13" ht="27.75" customHeight="1" x14ac:dyDescent="0.15">
      <c r="B43" s="1244"/>
      <c r="C43" s="1245"/>
      <c r="D43" s="85"/>
      <c r="E43" s="1250" t="s">
        <v>26</v>
      </c>
      <c r="F43" s="1250"/>
      <c r="G43" s="1250"/>
      <c r="H43" s="1251"/>
      <c r="I43" s="86">
        <v>102</v>
      </c>
      <c r="J43" s="87">
        <v>95</v>
      </c>
      <c r="K43" s="87">
        <v>123</v>
      </c>
      <c r="L43" s="87">
        <v>109</v>
      </c>
      <c r="M43" s="88">
        <v>80</v>
      </c>
    </row>
    <row r="44" spans="2:13" ht="27.75" customHeight="1" x14ac:dyDescent="0.15">
      <c r="B44" s="1244"/>
      <c r="C44" s="1245"/>
      <c r="D44" s="85"/>
      <c r="E44" s="1250" t="s">
        <v>27</v>
      </c>
      <c r="F44" s="1250"/>
      <c r="G44" s="1250"/>
      <c r="H44" s="1251"/>
      <c r="I44" s="86">
        <v>277</v>
      </c>
      <c r="J44" s="87">
        <v>227</v>
      </c>
      <c r="K44" s="87">
        <v>183</v>
      </c>
      <c r="L44" s="87">
        <v>168</v>
      </c>
      <c r="M44" s="88">
        <v>151</v>
      </c>
    </row>
    <row r="45" spans="2:13" ht="27.75" customHeight="1" x14ac:dyDescent="0.15">
      <c r="B45" s="1244"/>
      <c r="C45" s="1245"/>
      <c r="D45" s="85"/>
      <c r="E45" s="1250" t="s">
        <v>28</v>
      </c>
      <c r="F45" s="1250"/>
      <c r="G45" s="1250"/>
      <c r="H45" s="1251"/>
      <c r="I45" s="86">
        <v>3731</v>
      </c>
      <c r="J45" s="87">
        <v>3474</v>
      </c>
      <c r="K45" s="87">
        <v>3464</v>
      </c>
      <c r="L45" s="87">
        <v>3360</v>
      </c>
      <c r="M45" s="88">
        <v>3250</v>
      </c>
    </row>
    <row r="46" spans="2:13" ht="27.75" customHeight="1" x14ac:dyDescent="0.15">
      <c r="B46" s="1244"/>
      <c r="C46" s="1245"/>
      <c r="D46" s="89"/>
      <c r="E46" s="1250" t="s">
        <v>29</v>
      </c>
      <c r="F46" s="1250"/>
      <c r="G46" s="1250"/>
      <c r="H46" s="1251"/>
      <c r="I46" s="86">
        <v>2</v>
      </c>
      <c r="J46" s="87">
        <v>2</v>
      </c>
      <c r="K46" s="87">
        <v>1</v>
      </c>
      <c r="L46" s="87">
        <v>1</v>
      </c>
      <c r="M46" s="88">
        <v>1</v>
      </c>
    </row>
    <row r="47" spans="2:13" ht="27.75" customHeight="1" x14ac:dyDescent="0.15">
      <c r="B47" s="1244"/>
      <c r="C47" s="1245"/>
      <c r="D47" s="90"/>
      <c r="E47" s="1252" t="s">
        <v>30</v>
      </c>
      <c r="F47" s="1253"/>
      <c r="G47" s="1253"/>
      <c r="H47" s="1254"/>
      <c r="I47" s="86" t="s">
        <v>503</v>
      </c>
      <c r="J47" s="87" t="s">
        <v>503</v>
      </c>
      <c r="K47" s="87" t="s">
        <v>503</v>
      </c>
      <c r="L47" s="87" t="s">
        <v>503</v>
      </c>
      <c r="M47" s="88" t="s">
        <v>503</v>
      </c>
    </row>
    <row r="48" spans="2:13" ht="27.75" customHeight="1" x14ac:dyDescent="0.15">
      <c r="B48" s="1244"/>
      <c r="C48" s="1245"/>
      <c r="D48" s="85"/>
      <c r="E48" s="1250" t="s">
        <v>31</v>
      </c>
      <c r="F48" s="1250"/>
      <c r="G48" s="1250"/>
      <c r="H48" s="1251"/>
      <c r="I48" s="86" t="s">
        <v>503</v>
      </c>
      <c r="J48" s="87" t="s">
        <v>503</v>
      </c>
      <c r="K48" s="87" t="s">
        <v>503</v>
      </c>
      <c r="L48" s="87" t="s">
        <v>503</v>
      </c>
      <c r="M48" s="88" t="s">
        <v>503</v>
      </c>
    </row>
    <row r="49" spans="2:13" ht="27.75" customHeight="1" x14ac:dyDescent="0.15">
      <c r="B49" s="1246"/>
      <c r="C49" s="1247"/>
      <c r="D49" s="85"/>
      <c r="E49" s="1250" t="s">
        <v>32</v>
      </c>
      <c r="F49" s="1250"/>
      <c r="G49" s="1250"/>
      <c r="H49" s="1251"/>
      <c r="I49" s="86" t="s">
        <v>503</v>
      </c>
      <c r="J49" s="87" t="s">
        <v>503</v>
      </c>
      <c r="K49" s="87" t="s">
        <v>503</v>
      </c>
      <c r="L49" s="87" t="s">
        <v>503</v>
      </c>
      <c r="M49" s="88" t="s">
        <v>503</v>
      </c>
    </row>
    <row r="50" spans="2:13" ht="27.75" customHeight="1" x14ac:dyDescent="0.15">
      <c r="B50" s="1255" t="s">
        <v>33</v>
      </c>
      <c r="C50" s="1256"/>
      <c r="D50" s="91"/>
      <c r="E50" s="1250" t="s">
        <v>34</v>
      </c>
      <c r="F50" s="1250"/>
      <c r="G50" s="1250"/>
      <c r="H50" s="1251"/>
      <c r="I50" s="86">
        <v>1655</v>
      </c>
      <c r="J50" s="87">
        <v>1289</v>
      </c>
      <c r="K50" s="87">
        <v>1503</v>
      </c>
      <c r="L50" s="87">
        <v>2263</v>
      </c>
      <c r="M50" s="88">
        <v>2246</v>
      </c>
    </row>
    <row r="51" spans="2:13" ht="27.75" customHeight="1" x14ac:dyDescent="0.15">
      <c r="B51" s="1244"/>
      <c r="C51" s="1245"/>
      <c r="D51" s="85"/>
      <c r="E51" s="1250" t="s">
        <v>35</v>
      </c>
      <c r="F51" s="1250"/>
      <c r="G51" s="1250"/>
      <c r="H51" s="1251"/>
      <c r="I51" s="86">
        <v>198</v>
      </c>
      <c r="J51" s="87">
        <v>168</v>
      </c>
      <c r="K51" s="87">
        <v>131</v>
      </c>
      <c r="L51" s="87">
        <v>95</v>
      </c>
      <c r="M51" s="88">
        <v>73</v>
      </c>
    </row>
    <row r="52" spans="2:13" ht="27.75" customHeight="1" x14ac:dyDescent="0.15">
      <c r="B52" s="1246"/>
      <c r="C52" s="1247"/>
      <c r="D52" s="85"/>
      <c r="E52" s="1250" t="s">
        <v>36</v>
      </c>
      <c r="F52" s="1250"/>
      <c r="G52" s="1250"/>
      <c r="H52" s="1251"/>
      <c r="I52" s="86">
        <v>6107</v>
      </c>
      <c r="J52" s="87">
        <v>5717</v>
      </c>
      <c r="K52" s="87">
        <v>6069</v>
      </c>
      <c r="L52" s="87">
        <v>6033</v>
      </c>
      <c r="M52" s="88">
        <v>5979</v>
      </c>
    </row>
    <row r="53" spans="2:13" ht="27.75" customHeight="1" thickBot="1" x14ac:dyDescent="0.2">
      <c r="B53" s="1257" t="s">
        <v>37</v>
      </c>
      <c r="C53" s="1258"/>
      <c r="D53" s="92"/>
      <c r="E53" s="1259" t="s">
        <v>38</v>
      </c>
      <c r="F53" s="1259"/>
      <c r="G53" s="1259"/>
      <c r="H53" s="1260"/>
      <c r="I53" s="93">
        <v>4543</v>
      </c>
      <c r="J53" s="94">
        <v>5898</v>
      </c>
      <c r="K53" s="94">
        <v>5091</v>
      </c>
      <c r="L53" s="94">
        <v>4097</v>
      </c>
      <c r="M53" s="95">
        <v>3893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5d0SNl7Vn/0osaB+XB46vMtmKCC+XGhAYmc3w9d+iguL6L6ApndnMAFuTBuln2oKJlTDO3mBuqSuiQhYTuoQ==" saltValue="GNVnq1xwjIy3RWF2QSs0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41</v>
      </c>
      <c r="D55" s="1269"/>
      <c r="E55" s="1270"/>
      <c r="F55" s="107">
        <v>601</v>
      </c>
      <c r="G55" s="107">
        <v>686</v>
      </c>
      <c r="H55" s="108">
        <v>785</v>
      </c>
    </row>
    <row r="56" spans="2:8" ht="52.5" customHeight="1" x14ac:dyDescent="0.15">
      <c r="B56" s="109"/>
      <c r="C56" s="1271" t="s">
        <v>42</v>
      </c>
      <c r="D56" s="1271"/>
      <c r="E56" s="1272"/>
      <c r="F56" s="110">
        <v>4</v>
      </c>
      <c r="G56" s="110">
        <v>4</v>
      </c>
      <c r="H56" s="111">
        <v>4</v>
      </c>
    </row>
    <row r="57" spans="2:8" ht="53.25" customHeight="1" x14ac:dyDescent="0.15">
      <c r="B57" s="109"/>
      <c r="C57" s="1273" t="s">
        <v>43</v>
      </c>
      <c r="D57" s="1273"/>
      <c r="E57" s="1274"/>
      <c r="F57" s="112">
        <v>605</v>
      </c>
      <c r="G57" s="112">
        <v>2865</v>
      </c>
      <c r="H57" s="113">
        <v>1224</v>
      </c>
    </row>
    <row r="58" spans="2:8" ht="45.75" customHeight="1" x14ac:dyDescent="0.15">
      <c r="B58" s="114"/>
      <c r="C58" s="1261" t="s">
        <v>572</v>
      </c>
      <c r="D58" s="1262"/>
      <c r="E58" s="1263"/>
      <c r="F58" s="363">
        <v>126</v>
      </c>
      <c r="G58" s="363">
        <v>2304</v>
      </c>
      <c r="H58" s="361">
        <v>668</v>
      </c>
    </row>
    <row r="59" spans="2:8" ht="45.75" customHeight="1" x14ac:dyDescent="0.15">
      <c r="B59" s="114"/>
      <c r="C59" s="1261" t="s">
        <v>573</v>
      </c>
      <c r="D59" s="1262"/>
      <c r="E59" s="1263"/>
      <c r="F59" s="363">
        <v>100</v>
      </c>
      <c r="G59" s="363">
        <v>364</v>
      </c>
      <c r="H59" s="361">
        <v>385</v>
      </c>
    </row>
    <row r="60" spans="2:8" ht="45.75" customHeight="1" x14ac:dyDescent="0.15">
      <c r="B60" s="114"/>
      <c r="C60" s="1261" t="s">
        <v>574</v>
      </c>
      <c r="D60" s="1262"/>
      <c r="E60" s="1263"/>
      <c r="F60" s="363">
        <v>277</v>
      </c>
      <c r="G60" s="363">
        <v>100</v>
      </c>
      <c r="H60" s="361">
        <v>80</v>
      </c>
    </row>
    <row r="61" spans="2:8" ht="45.75" customHeight="1" x14ac:dyDescent="0.15">
      <c r="B61" s="114"/>
      <c r="C61" s="1261" t="s">
        <v>575</v>
      </c>
      <c r="D61" s="1262"/>
      <c r="E61" s="1263"/>
      <c r="F61" s="363">
        <v>36</v>
      </c>
      <c r="G61" s="363">
        <v>34</v>
      </c>
      <c r="H61" s="361">
        <v>33</v>
      </c>
    </row>
    <row r="62" spans="2:8" ht="45.75" customHeight="1" thickBot="1" x14ac:dyDescent="0.2">
      <c r="B62" s="115"/>
      <c r="C62" s="1264" t="s">
        <v>576</v>
      </c>
      <c r="D62" s="1265"/>
      <c r="E62" s="1266"/>
      <c r="F62" s="364">
        <v>31</v>
      </c>
      <c r="G62" s="364">
        <v>31</v>
      </c>
      <c r="H62" s="362">
        <v>30</v>
      </c>
    </row>
    <row r="63" spans="2:8" ht="52.5" customHeight="1" thickBot="1" x14ac:dyDescent="0.2">
      <c r="B63" s="116"/>
      <c r="C63" s="1267" t="s">
        <v>44</v>
      </c>
      <c r="D63" s="1267"/>
      <c r="E63" s="1268"/>
      <c r="F63" s="117">
        <v>1210</v>
      </c>
      <c r="G63" s="117">
        <v>3555</v>
      </c>
      <c r="H63" s="118">
        <v>2012</v>
      </c>
    </row>
    <row r="64" spans="2:8" ht="15" customHeight="1" x14ac:dyDescent="0.15"/>
    <row r="65" ht="0" hidden="1" customHeight="1" x14ac:dyDescent="0.15"/>
    <row r="66" ht="0" hidden="1" customHeight="1" x14ac:dyDescent="0.15"/>
  </sheetData>
  <sheetProtection algorithmName="SHA-512" hashValue="+hPsjAB7uacTb0MoH7LOuQLkOBldAeVvlVndHMKg6JwQtOpG4Dc1EkZ8YG+c6bKcuy5SfOiP3RvMUbRUqMr8cA==" saltValue="y5WaaaCv2P3itMH+M6gh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6"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7"/>
      <c r="DG4" s="267"/>
      <c r="DH4" s="267"/>
      <c r="DI4" s="267"/>
      <c r="DJ4" s="267"/>
      <c r="DK4" s="267"/>
      <c r="DL4" s="267"/>
      <c r="DM4" s="267"/>
      <c r="DN4" s="267"/>
      <c r="DO4" s="267"/>
      <c r="DP4" s="267"/>
      <c r="DQ4" s="267"/>
      <c r="DR4" s="267"/>
      <c r="DS4" s="267"/>
      <c r="DT4" s="267"/>
      <c r="DU4" s="267"/>
      <c r="DV4" s="267"/>
      <c r="DW4" s="267"/>
    </row>
    <row r="5" spans="1:143" s="266"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7"/>
      <c r="DG5" s="267"/>
      <c r="DH5" s="267"/>
      <c r="DI5" s="267"/>
      <c r="DJ5" s="267"/>
      <c r="DK5" s="267"/>
      <c r="DL5" s="267"/>
      <c r="DM5" s="267"/>
      <c r="DN5" s="267"/>
      <c r="DO5" s="267"/>
      <c r="DP5" s="267"/>
      <c r="DQ5" s="267"/>
      <c r="DR5" s="267"/>
      <c r="DS5" s="267"/>
      <c r="DT5" s="267"/>
      <c r="DU5" s="267"/>
      <c r="DV5" s="267"/>
      <c r="DW5" s="267"/>
    </row>
    <row r="6" spans="1:143" s="266"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7"/>
      <c r="DG6" s="267"/>
      <c r="DH6" s="267"/>
      <c r="DI6" s="267"/>
      <c r="DJ6" s="267"/>
      <c r="DK6" s="267"/>
      <c r="DL6" s="267"/>
      <c r="DM6" s="267"/>
      <c r="DN6" s="267"/>
      <c r="DO6" s="267"/>
      <c r="DP6" s="267"/>
      <c r="DQ6" s="267"/>
      <c r="DR6" s="267"/>
      <c r="DS6" s="267"/>
      <c r="DT6" s="267"/>
      <c r="DU6" s="267"/>
      <c r="DV6" s="267"/>
      <c r="DW6" s="267"/>
    </row>
    <row r="7" spans="1:143" s="266"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7"/>
      <c r="DG7" s="267"/>
      <c r="DH7" s="267"/>
      <c r="DI7" s="267"/>
      <c r="DJ7" s="267"/>
      <c r="DK7" s="267"/>
      <c r="DL7" s="267"/>
      <c r="DM7" s="267"/>
      <c r="DN7" s="267"/>
      <c r="DO7" s="267"/>
      <c r="DP7" s="267"/>
      <c r="DQ7" s="267"/>
      <c r="DR7" s="267"/>
      <c r="DS7" s="267"/>
      <c r="DT7" s="267"/>
      <c r="DU7" s="267"/>
      <c r="DV7" s="267"/>
      <c r="DW7" s="267"/>
    </row>
    <row r="8" spans="1:143" s="266"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7"/>
      <c r="DG8" s="267"/>
      <c r="DH8" s="267"/>
      <c r="DI8" s="267"/>
      <c r="DJ8" s="267"/>
      <c r="DK8" s="267"/>
      <c r="DL8" s="267"/>
      <c r="DM8" s="267"/>
      <c r="DN8" s="267"/>
      <c r="DO8" s="267"/>
      <c r="DP8" s="267"/>
      <c r="DQ8" s="267"/>
      <c r="DR8" s="267"/>
      <c r="DS8" s="267"/>
      <c r="DT8" s="267"/>
      <c r="DU8" s="267"/>
      <c r="DV8" s="267"/>
      <c r="DW8" s="267"/>
    </row>
    <row r="9" spans="1:143" s="266"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7"/>
      <c r="DG9" s="267"/>
      <c r="DH9" s="267"/>
      <c r="DI9" s="267"/>
      <c r="DJ9" s="267"/>
      <c r="DK9" s="267"/>
      <c r="DL9" s="267"/>
      <c r="DM9" s="267"/>
      <c r="DN9" s="267"/>
      <c r="DO9" s="267"/>
      <c r="DP9" s="267"/>
      <c r="DQ9" s="267"/>
      <c r="DR9" s="267"/>
      <c r="DS9" s="267"/>
      <c r="DT9" s="267"/>
      <c r="DU9" s="267"/>
      <c r="DV9" s="267"/>
      <c r="DW9" s="267"/>
    </row>
    <row r="10" spans="1:143" s="266"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7"/>
      <c r="DG10" s="267"/>
      <c r="DH10" s="267"/>
      <c r="DI10" s="267"/>
      <c r="DJ10" s="267"/>
      <c r="DK10" s="267"/>
      <c r="DL10" s="267"/>
      <c r="DM10" s="267"/>
      <c r="DN10" s="267"/>
      <c r="DO10" s="267"/>
      <c r="DP10" s="267"/>
      <c r="DQ10" s="267"/>
      <c r="DR10" s="267"/>
      <c r="DS10" s="267"/>
      <c r="DT10" s="267"/>
      <c r="DU10" s="267"/>
      <c r="DV10" s="267"/>
      <c r="DW10" s="267"/>
      <c r="EM10" s="266" t="s">
        <v>577</v>
      </c>
    </row>
    <row r="11" spans="1:143" s="266"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7"/>
      <c r="DG11" s="267"/>
      <c r="DH11" s="267"/>
      <c r="DI11" s="267"/>
      <c r="DJ11" s="267"/>
      <c r="DK11" s="267"/>
      <c r="DL11" s="267"/>
      <c r="DM11" s="267"/>
      <c r="DN11" s="267"/>
      <c r="DO11" s="267"/>
      <c r="DP11" s="267"/>
      <c r="DQ11" s="267"/>
      <c r="DR11" s="267"/>
      <c r="DS11" s="267"/>
      <c r="DT11" s="267"/>
      <c r="DU11" s="267"/>
      <c r="DV11" s="267"/>
      <c r="DW11" s="267"/>
    </row>
    <row r="12" spans="1:143" s="266"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7"/>
      <c r="DG12" s="267"/>
      <c r="DH12" s="267"/>
      <c r="DI12" s="267"/>
      <c r="DJ12" s="267"/>
      <c r="DK12" s="267"/>
      <c r="DL12" s="267"/>
      <c r="DM12" s="267"/>
      <c r="DN12" s="267"/>
      <c r="DO12" s="267"/>
      <c r="DP12" s="267"/>
      <c r="DQ12" s="267"/>
      <c r="DR12" s="267"/>
      <c r="DS12" s="267"/>
      <c r="DT12" s="267"/>
      <c r="DU12" s="267"/>
      <c r="DV12" s="267"/>
      <c r="DW12" s="267"/>
      <c r="EM12" s="266" t="s">
        <v>577</v>
      </c>
    </row>
    <row r="13" spans="1:143" s="266"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7"/>
      <c r="DG13" s="267"/>
      <c r="DH13" s="267"/>
      <c r="DI13" s="267"/>
      <c r="DJ13" s="267"/>
      <c r="DK13" s="267"/>
      <c r="DL13" s="267"/>
      <c r="DM13" s="267"/>
      <c r="DN13" s="267"/>
      <c r="DO13" s="267"/>
      <c r="DP13" s="267"/>
      <c r="DQ13" s="267"/>
      <c r="DR13" s="267"/>
      <c r="DS13" s="267"/>
      <c r="DT13" s="267"/>
      <c r="DU13" s="267"/>
      <c r="DV13" s="267"/>
      <c r="DW13" s="267"/>
    </row>
    <row r="14" spans="1:143" s="266"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7"/>
      <c r="DG14" s="267"/>
      <c r="DH14" s="267"/>
      <c r="DI14" s="267"/>
      <c r="DJ14" s="267"/>
      <c r="DK14" s="267"/>
      <c r="DL14" s="267"/>
      <c r="DM14" s="267"/>
      <c r="DN14" s="267"/>
      <c r="DO14" s="267"/>
      <c r="DP14" s="267"/>
      <c r="DQ14" s="267"/>
      <c r="DR14" s="267"/>
      <c r="DS14" s="267"/>
      <c r="DT14" s="267"/>
      <c r="DU14" s="267"/>
      <c r="DV14" s="267"/>
      <c r="DW14" s="267"/>
    </row>
    <row r="15" spans="1:143" s="266"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7"/>
      <c r="DG15" s="267"/>
      <c r="DH15" s="267"/>
      <c r="DI15" s="267"/>
      <c r="DJ15" s="267"/>
      <c r="DK15" s="267"/>
      <c r="DL15" s="267"/>
      <c r="DM15" s="267"/>
      <c r="DN15" s="267"/>
      <c r="DO15" s="267"/>
      <c r="DP15" s="267"/>
      <c r="DQ15" s="267"/>
      <c r="DR15" s="267"/>
      <c r="DS15" s="267"/>
      <c r="DT15" s="267"/>
      <c r="DU15" s="267"/>
      <c r="DV15" s="267"/>
      <c r="DW15" s="267"/>
    </row>
    <row r="16" spans="1:143" s="266"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7"/>
      <c r="DG16" s="267"/>
      <c r="DH16" s="267"/>
      <c r="DI16" s="267"/>
      <c r="DJ16" s="267"/>
      <c r="DK16" s="267"/>
      <c r="DL16" s="267"/>
      <c r="DM16" s="267"/>
      <c r="DN16" s="267"/>
      <c r="DO16" s="267"/>
      <c r="DP16" s="267"/>
      <c r="DQ16" s="267"/>
      <c r="DR16" s="267"/>
      <c r="DS16" s="267"/>
      <c r="DT16" s="267"/>
      <c r="DU16" s="267"/>
      <c r="DV16" s="267"/>
      <c r="DW16" s="267"/>
    </row>
    <row r="17" spans="1:351" s="266"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7"/>
      <c r="DG17" s="267"/>
      <c r="DH17" s="267"/>
      <c r="DI17" s="267"/>
      <c r="DJ17" s="267"/>
      <c r="DK17" s="267"/>
      <c r="DL17" s="267"/>
      <c r="DM17" s="267"/>
      <c r="DN17" s="267"/>
      <c r="DO17" s="267"/>
      <c r="DP17" s="267"/>
      <c r="DQ17" s="267"/>
      <c r="DR17" s="267"/>
      <c r="DS17" s="267"/>
      <c r="DT17" s="267"/>
      <c r="DU17" s="267"/>
      <c r="DV17" s="267"/>
      <c r="DW17" s="267"/>
    </row>
    <row r="18" spans="1:351" s="266"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7"/>
      <c r="DG18" s="267"/>
      <c r="DH18" s="267"/>
      <c r="DI18" s="267"/>
      <c r="DJ18" s="267"/>
      <c r="DK18" s="267"/>
      <c r="DL18" s="267"/>
      <c r="DM18" s="267"/>
      <c r="DN18" s="267"/>
      <c r="DO18" s="267"/>
      <c r="DP18" s="267"/>
      <c r="DQ18" s="267"/>
      <c r="DR18" s="267"/>
      <c r="DS18" s="267"/>
      <c r="DT18" s="267"/>
      <c r="DU18" s="267"/>
      <c r="DV18" s="267"/>
      <c r="DW18" s="267"/>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546</v>
      </c>
      <c r="BQ50" s="1280"/>
      <c r="BR50" s="1280"/>
      <c r="BS50" s="1280"/>
      <c r="BT50" s="1280"/>
      <c r="BU50" s="1280"/>
      <c r="BV50" s="1280"/>
      <c r="BW50" s="1280"/>
      <c r="BX50" s="1280" t="s">
        <v>547</v>
      </c>
      <c r="BY50" s="1280"/>
      <c r="BZ50" s="1280"/>
      <c r="CA50" s="1280"/>
      <c r="CB50" s="1280"/>
      <c r="CC50" s="1280"/>
      <c r="CD50" s="1280"/>
      <c r="CE50" s="1280"/>
      <c r="CF50" s="1280" t="s">
        <v>548</v>
      </c>
      <c r="CG50" s="1280"/>
      <c r="CH50" s="1280"/>
      <c r="CI50" s="1280"/>
      <c r="CJ50" s="1280"/>
      <c r="CK50" s="1280"/>
      <c r="CL50" s="1280"/>
      <c r="CM50" s="1280"/>
      <c r="CN50" s="1280" t="s">
        <v>549</v>
      </c>
      <c r="CO50" s="1280"/>
      <c r="CP50" s="1280"/>
      <c r="CQ50" s="1280"/>
      <c r="CR50" s="1280"/>
      <c r="CS50" s="1280"/>
      <c r="CT50" s="1280"/>
      <c r="CU50" s="1280"/>
      <c r="CV50" s="1280" t="s">
        <v>550</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582</v>
      </c>
      <c r="AO51" s="1278"/>
      <c r="AP51" s="1278"/>
      <c r="AQ51" s="1278"/>
      <c r="AR51" s="1278"/>
      <c r="AS51" s="1278"/>
      <c r="AT51" s="1278"/>
      <c r="AU51" s="1278"/>
      <c r="AV51" s="1278"/>
      <c r="AW51" s="1278"/>
      <c r="AX51" s="1278"/>
      <c r="AY51" s="1278"/>
      <c r="AZ51" s="1278"/>
      <c r="BA51" s="1278"/>
      <c r="BB51" s="1278" t="s">
        <v>583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110.6</v>
      </c>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43.8</v>
      </c>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585</v>
      </c>
      <c r="AO55" s="1280"/>
      <c r="AP55" s="1280"/>
      <c r="AQ55" s="1280"/>
      <c r="AR55" s="1280"/>
      <c r="AS55" s="1280"/>
      <c r="AT55" s="1280"/>
      <c r="AU55" s="1280"/>
      <c r="AV55" s="1280"/>
      <c r="AW55" s="1280"/>
      <c r="AX55" s="1280"/>
      <c r="AY55" s="1280"/>
      <c r="AZ55" s="1280"/>
      <c r="BA55" s="1280"/>
      <c r="BB55" s="1278" t="s">
        <v>583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58.5</v>
      </c>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52.9</v>
      </c>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586</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587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546</v>
      </c>
      <c r="BQ72" s="1280"/>
      <c r="BR72" s="1280"/>
      <c r="BS72" s="1280"/>
      <c r="BT72" s="1280"/>
      <c r="BU72" s="1280"/>
      <c r="BV72" s="1280"/>
      <c r="BW72" s="1280"/>
      <c r="BX72" s="1280" t="s">
        <v>547</v>
      </c>
      <c r="BY72" s="1280"/>
      <c r="BZ72" s="1280"/>
      <c r="CA72" s="1280"/>
      <c r="CB72" s="1280"/>
      <c r="CC72" s="1280"/>
      <c r="CD72" s="1280"/>
      <c r="CE72" s="1280"/>
      <c r="CF72" s="1280" t="s">
        <v>548</v>
      </c>
      <c r="CG72" s="1280"/>
      <c r="CH72" s="1280"/>
      <c r="CI72" s="1280"/>
      <c r="CJ72" s="1280"/>
      <c r="CK72" s="1280"/>
      <c r="CL72" s="1280"/>
      <c r="CM72" s="1280"/>
      <c r="CN72" s="1280" t="s">
        <v>549</v>
      </c>
      <c r="CO72" s="1280"/>
      <c r="CP72" s="1280"/>
      <c r="CQ72" s="1280"/>
      <c r="CR72" s="1280"/>
      <c r="CS72" s="1280"/>
      <c r="CT72" s="1280"/>
      <c r="CU72" s="1280"/>
      <c r="CV72" s="1280" t="s">
        <v>550</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582</v>
      </c>
      <c r="AO73" s="1278"/>
      <c r="AP73" s="1278"/>
      <c r="AQ73" s="1278"/>
      <c r="AR73" s="1278"/>
      <c r="AS73" s="1278"/>
      <c r="AT73" s="1278"/>
      <c r="AU73" s="1278"/>
      <c r="AV73" s="1278"/>
      <c r="AW73" s="1278"/>
      <c r="AX73" s="1278"/>
      <c r="AY73" s="1278"/>
      <c r="AZ73" s="1278"/>
      <c r="BA73" s="1278"/>
      <c r="BB73" s="1278" t="s">
        <v>583</v>
      </c>
      <c r="BC73" s="1278"/>
      <c r="BD73" s="1278"/>
      <c r="BE73" s="1278"/>
      <c r="BF73" s="1278"/>
      <c r="BG73" s="1278"/>
      <c r="BH73" s="1278"/>
      <c r="BI73" s="1278"/>
      <c r="BJ73" s="1278"/>
      <c r="BK73" s="1278"/>
      <c r="BL73" s="1278"/>
      <c r="BM73" s="1278"/>
      <c r="BN73" s="1278"/>
      <c r="BO73" s="1278"/>
      <c r="BP73" s="1275">
        <v>101.6</v>
      </c>
      <c r="BQ73" s="1275"/>
      <c r="BR73" s="1275"/>
      <c r="BS73" s="1275"/>
      <c r="BT73" s="1275"/>
      <c r="BU73" s="1275"/>
      <c r="BV73" s="1275"/>
      <c r="BW73" s="1275"/>
      <c r="BX73" s="1275">
        <v>132.69999999999999</v>
      </c>
      <c r="BY73" s="1275"/>
      <c r="BZ73" s="1275"/>
      <c r="CA73" s="1275"/>
      <c r="CB73" s="1275"/>
      <c r="CC73" s="1275"/>
      <c r="CD73" s="1275"/>
      <c r="CE73" s="1275"/>
      <c r="CF73" s="1275">
        <v>110.6</v>
      </c>
      <c r="CG73" s="1275"/>
      <c r="CH73" s="1275"/>
      <c r="CI73" s="1275"/>
      <c r="CJ73" s="1275"/>
      <c r="CK73" s="1275"/>
      <c r="CL73" s="1275"/>
      <c r="CM73" s="1275"/>
      <c r="CN73" s="1275">
        <v>91.1</v>
      </c>
      <c r="CO73" s="1275"/>
      <c r="CP73" s="1275"/>
      <c r="CQ73" s="1275"/>
      <c r="CR73" s="1275"/>
      <c r="CS73" s="1275"/>
      <c r="CT73" s="1275"/>
      <c r="CU73" s="1275"/>
      <c r="CV73" s="1275">
        <v>86.9</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588</v>
      </c>
      <c r="BC75" s="1278"/>
      <c r="BD75" s="1278"/>
      <c r="BE75" s="1278"/>
      <c r="BF75" s="1278"/>
      <c r="BG75" s="1278"/>
      <c r="BH75" s="1278"/>
      <c r="BI75" s="1278"/>
      <c r="BJ75" s="1278"/>
      <c r="BK75" s="1278"/>
      <c r="BL75" s="1278"/>
      <c r="BM75" s="1278"/>
      <c r="BN75" s="1278"/>
      <c r="BO75" s="1278"/>
      <c r="BP75" s="1275">
        <v>8.5</v>
      </c>
      <c r="BQ75" s="1275"/>
      <c r="BR75" s="1275"/>
      <c r="BS75" s="1275"/>
      <c r="BT75" s="1275"/>
      <c r="BU75" s="1275"/>
      <c r="BV75" s="1275"/>
      <c r="BW75" s="1275"/>
      <c r="BX75" s="1275">
        <v>8.6999999999999993</v>
      </c>
      <c r="BY75" s="1275"/>
      <c r="BZ75" s="1275"/>
      <c r="CA75" s="1275"/>
      <c r="CB75" s="1275"/>
      <c r="CC75" s="1275"/>
      <c r="CD75" s="1275"/>
      <c r="CE75" s="1275"/>
      <c r="CF75" s="1275">
        <v>8.1999999999999993</v>
      </c>
      <c r="CG75" s="1275"/>
      <c r="CH75" s="1275"/>
      <c r="CI75" s="1275"/>
      <c r="CJ75" s="1275"/>
      <c r="CK75" s="1275"/>
      <c r="CL75" s="1275"/>
      <c r="CM75" s="1275"/>
      <c r="CN75" s="1275">
        <v>7.7</v>
      </c>
      <c r="CO75" s="1275"/>
      <c r="CP75" s="1275"/>
      <c r="CQ75" s="1275"/>
      <c r="CR75" s="1275"/>
      <c r="CS75" s="1275"/>
      <c r="CT75" s="1275"/>
      <c r="CU75" s="1275"/>
      <c r="CV75" s="1275">
        <v>7.3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585</v>
      </c>
      <c r="AO77" s="1280"/>
      <c r="AP77" s="1280"/>
      <c r="AQ77" s="1280"/>
      <c r="AR77" s="1280"/>
      <c r="AS77" s="1280"/>
      <c r="AT77" s="1280"/>
      <c r="AU77" s="1280"/>
      <c r="AV77" s="1280"/>
      <c r="AW77" s="1280"/>
      <c r="AX77" s="1280"/>
      <c r="AY77" s="1280"/>
      <c r="AZ77" s="1280"/>
      <c r="BA77" s="1280"/>
      <c r="BB77" s="1278" t="s">
        <v>583</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588</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T4dpFLFTxWlj3Ab8m9hbdXhGcpIUHmz2kpJjgCI9Xz8502uyBf9AWZQKlV+EJnaclpLMAoIDdkUDngIToJaAQ==" saltValue="qRlJ2glfrss9MQkR5wExv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k7CQR/NsAz0l147x3ul5PspUG72ppjNPjsal3HITxrCVG8Xz9n9sN0ciFxvJxBsWlggTgA+Mwo1kfxtFpTwyg==" saltValue="sxqGzdrSO+Azpptuyw0Wt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c r="AG59" s="266"/>
      <c r="AH59" s="266"/>
    </row>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0ucDN0wrYaU1qvXpwFUQVp/DfUSuo765NbcCTq8HsCMRGGcOwqll7wpWqi/ku44A77vHrI4M0LvYnPSZ6RVLw==" saltValue="wB3dFcom8aKmdfpwkzfLy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5" customWidth="1"/>
    <col min="2" max="8" width="13.375" style="125" customWidth="1"/>
    <col min="9" max="16384" width="11.125" style="125"/>
  </cols>
  <sheetData>
    <row r="1" spans="1:8" x14ac:dyDescent="0.15">
      <c r="A1" s="119"/>
      <c r="B1" s="120"/>
      <c r="C1" s="121"/>
      <c r="D1" s="122"/>
      <c r="E1" s="123"/>
      <c r="F1" s="123"/>
      <c r="G1" s="123"/>
      <c r="H1" s="124"/>
    </row>
    <row r="2" spans="1:8" x14ac:dyDescent="0.15">
      <c r="A2" s="126"/>
      <c r="B2" s="127"/>
      <c r="C2" s="128"/>
      <c r="D2" s="129" t="s">
        <v>45</v>
      </c>
      <c r="E2" s="130"/>
      <c r="F2" s="131" t="s">
        <v>543</v>
      </c>
      <c r="G2" s="132"/>
      <c r="H2" s="133"/>
    </row>
    <row r="3" spans="1:8" x14ac:dyDescent="0.15">
      <c r="A3" s="129" t="s">
        <v>536</v>
      </c>
      <c r="B3" s="134"/>
      <c r="C3" s="135"/>
      <c r="D3" s="136">
        <v>169668</v>
      </c>
      <c r="E3" s="137"/>
      <c r="F3" s="138">
        <v>90961</v>
      </c>
      <c r="G3" s="139"/>
      <c r="H3" s="140"/>
    </row>
    <row r="4" spans="1:8" x14ac:dyDescent="0.15">
      <c r="A4" s="141"/>
      <c r="B4" s="142"/>
      <c r="C4" s="143"/>
      <c r="D4" s="144">
        <v>40315</v>
      </c>
      <c r="E4" s="145"/>
      <c r="F4" s="146">
        <v>37720</v>
      </c>
      <c r="G4" s="147"/>
      <c r="H4" s="148"/>
    </row>
    <row r="5" spans="1:8" x14ac:dyDescent="0.15">
      <c r="A5" s="129" t="s">
        <v>538</v>
      </c>
      <c r="B5" s="134"/>
      <c r="C5" s="135"/>
      <c r="D5" s="136">
        <v>156367</v>
      </c>
      <c r="E5" s="137"/>
      <c r="F5" s="138">
        <v>106614</v>
      </c>
      <c r="G5" s="139"/>
      <c r="H5" s="140"/>
    </row>
    <row r="6" spans="1:8" x14ac:dyDescent="0.15">
      <c r="A6" s="141"/>
      <c r="B6" s="142"/>
      <c r="C6" s="143"/>
      <c r="D6" s="144">
        <v>64731</v>
      </c>
      <c r="E6" s="145"/>
      <c r="F6" s="146">
        <v>45545</v>
      </c>
      <c r="G6" s="147"/>
      <c r="H6" s="148"/>
    </row>
    <row r="7" spans="1:8" x14ac:dyDescent="0.15">
      <c r="A7" s="129" t="s">
        <v>539</v>
      </c>
      <c r="B7" s="134"/>
      <c r="C7" s="135"/>
      <c r="D7" s="136">
        <v>18551</v>
      </c>
      <c r="E7" s="137"/>
      <c r="F7" s="138">
        <v>85459</v>
      </c>
      <c r="G7" s="139"/>
      <c r="H7" s="140"/>
    </row>
    <row r="8" spans="1:8" x14ac:dyDescent="0.15">
      <c r="A8" s="141"/>
      <c r="B8" s="142"/>
      <c r="C8" s="143"/>
      <c r="D8" s="144">
        <v>12366</v>
      </c>
      <c r="E8" s="145"/>
      <c r="F8" s="146">
        <v>44378</v>
      </c>
      <c r="G8" s="147"/>
      <c r="H8" s="148"/>
    </row>
    <row r="9" spans="1:8" x14ac:dyDescent="0.15">
      <c r="A9" s="129" t="s">
        <v>540</v>
      </c>
      <c r="B9" s="134"/>
      <c r="C9" s="135"/>
      <c r="D9" s="136">
        <v>28883</v>
      </c>
      <c r="E9" s="137"/>
      <c r="F9" s="138">
        <v>83280</v>
      </c>
      <c r="G9" s="139"/>
      <c r="H9" s="140"/>
    </row>
    <row r="10" spans="1:8" x14ac:dyDescent="0.15">
      <c r="A10" s="141"/>
      <c r="B10" s="142"/>
      <c r="C10" s="143"/>
      <c r="D10" s="144">
        <v>22269</v>
      </c>
      <c r="E10" s="145"/>
      <c r="F10" s="146">
        <v>43123</v>
      </c>
      <c r="G10" s="147"/>
      <c r="H10" s="148"/>
    </row>
    <row r="11" spans="1:8" x14ac:dyDescent="0.15">
      <c r="A11" s="129" t="s">
        <v>541</v>
      </c>
      <c r="B11" s="134"/>
      <c r="C11" s="135"/>
      <c r="D11" s="136">
        <v>47676</v>
      </c>
      <c r="E11" s="137"/>
      <c r="F11" s="138">
        <v>88968</v>
      </c>
      <c r="G11" s="139"/>
      <c r="H11" s="140"/>
    </row>
    <row r="12" spans="1:8" x14ac:dyDescent="0.15">
      <c r="A12" s="141"/>
      <c r="B12" s="142"/>
      <c r="C12" s="149"/>
      <c r="D12" s="144">
        <v>35758</v>
      </c>
      <c r="E12" s="145"/>
      <c r="F12" s="146">
        <v>45482</v>
      </c>
      <c r="G12" s="147"/>
      <c r="H12" s="148"/>
    </row>
    <row r="13" spans="1:8" x14ac:dyDescent="0.15">
      <c r="A13" s="129"/>
      <c r="B13" s="134"/>
      <c r="C13" s="150"/>
      <c r="D13" s="151">
        <v>84229</v>
      </c>
      <c r="E13" s="152"/>
      <c r="F13" s="153">
        <v>91056</v>
      </c>
      <c r="G13" s="154"/>
      <c r="H13" s="140"/>
    </row>
    <row r="14" spans="1:8" x14ac:dyDescent="0.15">
      <c r="A14" s="141"/>
      <c r="B14" s="142"/>
      <c r="C14" s="143"/>
      <c r="D14" s="144">
        <v>35088</v>
      </c>
      <c r="E14" s="145"/>
      <c r="F14" s="146">
        <v>43250</v>
      </c>
      <c r="G14" s="147"/>
      <c r="H14" s="148"/>
    </row>
    <row r="17" spans="1:11" x14ac:dyDescent="0.15">
      <c r="A17" s="125" t="s">
        <v>46</v>
      </c>
    </row>
    <row r="18" spans="1:11" x14ac:dyDescent="0.15">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x14ac:dyDescent="0.15">
      <c r="A19" s="155" t="s">
        <v>47</v>
      </c>
      <c r="B19" s="155">
        <f>ROUND(VALUE(SUBSTITUTE(実質収支比率等に係る経年分析!F$48,"▲","-")),2)</f>
        <v>9.5</v>
      </c>
      <c r="C19" s="155">
        <f>ROUND(VALUE(SUBSTITUTE(実質収支比率等に係る経年分析!G$48,"▲","-")),2)</f>
        <v>8.67</v>
      </c>
      <c r="D19" s="155">
        <f>ROUND(VALUE(SUBSTITUTE(実質収支比率等に係る経年分析!H$48,"▲","-")),2)</f>
        <v>8.0500000000000007</v>
      </c>
      <c r="E19" s="155">
        <f>ROUND(VALUE(SUBSTITUTE(実質収支比率等に係る経年分析!I$48,"▲","-")),2)</f>
        <v>6.18</v>
      </c>
      <c r="F19" s="155">
        <f>ROUND(VALUE(SUBSTITUTE(実質収支比率等に係る経年分析!J$48,"▲","-")),2)</f>
        <v>5.61</v>
      </c>
    </row>
    <row r="20" spans="1:11" x14ac:dyDescent="0.15">
      <c r="A20" s="155" t="s">
        <v>48</v>
      </c>
      <c r="B20" s="155">
        <f>ROUND(VALUE(SUBSTITUTE(実質収支比率等に係る経年分析!F$47,"▲","-")),2)</f>
        <v>25.3</v>
      </c>
      <c r="C20" s="155">
        <f>ROUND(VALUE(SUBSTITUTE(実質収支比率等に係る経年分析!G$47,"▲","-")),2)</f>
        <v>12.25</v>
      </c>
      <c r="D20" s="155">
        <f>ROUND(VALUE(SUBSTITUTE(実質収支比率等に係る経年分析!H$47,"▲","-")),2)</f>
        <v>11.64</v>
      </c>
      <c r="E20" s="155">
        <f>ROUND(VALUE(SUBSTITUTE(実質収支比率等に係る経年分析!I$47,"▲","-")),2)</f>
        <v>13.55</v>
      </c>
      <c r="F20" s="155">
        <f>ROUND(VALUE(SUBSTITUTE(実質収支比率等に係る経年分析!J$47,"▲","-")),2)</f>
        <v>15.58</v>
      </c>
    </row>
    <row r="21" spans="1:11" x14ac:dyDescent="0.15">
      <c r="A21" s="155" t="s">
        <v>49</v>
      </c>
      <c r="B21" s="155">
        <f>IF(ISNUMBER(VALUE(SUBSTITUTE(実質収支比率等に係る経年分析!F$49,"▲","-"))),ROUND(VALUE(SUBSTITUTE(実質収支比率等に係る経年分析!F$49,"▲","-")),2),NA())</f>
        <v>8.11</v>
      </c>
      <c r="C21" s="155">
        <f>IF(ISNUMBER(VALUE(SUBSTITUTE(実質収支比率等に係る経年分析!G$49,"▲","-"))),ROUND(VALUE(SUBSTITUTE(実質収支比率等に係る経年分析!G$49,"▲","-")),2),NA())</f>
        <v>-14.06</v>
      </c>
      <c r="D21" s="155">
        <f>IF(ISNUMBER(VALUE(SUBSTITUTE(実質収支比率等に係る経年分析!H$49,"▲","-"))),ROUND(VALUE(SUBSTITUTE(実質収支比率等に係る経年分析!H$49,"▲","-")),2),NA())</f>
        <v>-0.5</v>
      </c>
      <c r="E21" s="155">
        <f>IF(ISNUMBER(VALUE(SUBSTITUTE(実質収支比率等に係る経年分析!I$49,"▲","-"))),ROUND(VALUE(SUBSTITUTE(実質収支比率等に係る経年分析!I$49,"▲","-")),2),NA())</f>
        <v>-0.36</v>
      </c>
      <c r="F21" s="155">
        <f>IF(ISNUMBER(VALUE(SUBSTITUTE(実質収支比率等に係る経年分析!J$49,"▲","-"))),ROUND(VALUE(SUBSTITUTE(実質収支比率等に係る経年分析!J$49,"▲","-")),2),NA())</f>
        <v>1.36</v>
      </c>
    </row>
    <row r="24" spans="1:11" x14ac:dyDescent="0.15">
      <c r="A24" s="125" t="s">
        <v>50</v>
      </c>
    </row>
    <row r="25" spans="1:11" x14ac:dyDescent="0.15">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x14ac:dyDescent="0.15">
      <c r="A26" s="156"/>
      <c r="B26" s="156" t="s">
        <v>51</v>
      </c>
      <c r="C26" s="156" t="s">
        <v>52</v>
      </c>
      <c r="D26" s="156" t="s">
        <v>51</v>
      </c>
      <c r="E26" s="156" t="s">
        <v>52</v>
      </c>
      <c r="F26" s="156" t="s">
        <v>51</v>
      </c>
      <c r="G26" s="156" t="s">
        <v>52</v>
      </c>
      <c r="H26" s="156" t="s">
        <v>51</v>
      </c>
      <c r="I26" s="156" t="s">
        <v>52</v>
      </c>
      <c r="J26" s="156" t="s">
        <v>51</v>
      </c>
      <c r="K26" s="156" t="s">
        <v>52</v>
      </c>
    </row>
    <row r="27" spans="1:11" x14ac:dyDescent="0.15">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#VALUE!</v>
      </c>
      <c r="C27" s="156" t="e">
        <f>IF(ROUND(VALUE(SUBSTITUTE(連結実質赤字比率に係る赤字・黒字の構成分析!F$43,"▲", "-")), 2) &gt;= 0, ABS(ROUND(VALUE(SUBSTITUTE(連結実質赤字比率に係る赤字・黒字の構成分析!F$43,"▲", "-")), 2)), NA())</f>
        <v>#VALUE!</v>
      </c>
      <c r="D27" s="156" t="e">
        <f>IF(ROUND(VALUE(SUBSTITUTE(連結実質赤字比率に係る赤字・黒字の構成分析!G$43,"▲", "-")), 2) &lt; 0, ABS(ROUND(VALUE(SUBSTITUTE(連結実質赤字比率に係る赤字・黒字の構成分析!G$43,"▲", "-")), 2)), NA())</f>
        <v>#VALUE!</v>
      </c>
      <c r="E27" s="156" t="e">
        <f>IF(ROUND(VALUE(SUBSTITUTE(連結実質赤字比率に係る赤字・黒字の構成分析!G$43,"▲", "-")), 2) &gt;= 0, ABS(ROUND(VALUE(SUBSTITUTE(連結実質赤字比率に係る赤字・黒字の構成分析!G$43,"▲", "-")), 2)), NA())</f>
        <v>#VALUE!</v>
      </c>
      <c r="F27" s="156" t="e">
        <f>IF(ROUND(VALUE(SUBSTITUTE(連結実質赤字比率に係る赤字・黒字の構成分析!H$43,"▲", "-")), 2) &lt; 0, ABS(ROUND(VALUE(SUBSTITUTE(連結実質赤字比率に係る赤字・黒字の構成分析!H$43,"▲", "-")), 2)), NA())</f>
        <v>#VALUE!</v>
      </c>
      <c r="G27" s="156" t="e">
        <f>IF(ROUND(VALUE(SUBSTITUTE(連結実質赤字比率に係る赤字・黒字の構成分析!H$43,"▲", "-")), 2) &gt;= 0, ABS(ROUND(VALUE(SUBSTITUTE(連結実質赤字比率に係る赤字・黒字の構成分析!H$43,"▲", "-")), 2)), NA())</f>
        <v>#VALUE!</v>
      </c>
      <c r="H27" s="156" t="e">
        <f>IF(ROUND(VALUE(SUBSTITUTE(連結実質赤字比率に係る赤字・黒字の構成分析!I$43,"▲", "-")), 2) &lt; 0, ABS(ROUND(VALUE(SUBSTITUTE(連結実質赤字比率に係る赤字・黒字の構成分析!I$43,"▲", "-")), 2)), NA())</f>
        <v>#VALUE!</v>
      </c>
      <c r="I27" s="156" t="e">
        <f>IF(ROUND(VALUE(SUBSTITUTE(連結実質赤字比率に係る赤字・黒字の構成分析!I$43,"▲", "-")), 2) &gt;= 0, ABS(ROUND(VALUE(SUBSTITUTE(連結実質赤字比率に係る赤字・黒字の構成分析!I$43,"▲", "-")), 2)), NA())</f>
        <v>#VALUE!</v>
      </c>
      <c r="J27" s="156" t="e">
        <f>IF(ROUND(VALUE(SUBSTITUTE(連結実質赤字比率に係る赤字・黒字の構成分析!J$43,"▲", "-")), 2) &lt; 0, ABS(ROUND(VALUE(SUBSTITUTE(連結実質赤字比率に係る赤字・黒字の構成分析!J$43,"▲", "-")), 2)), NA())</f>
        <v>#VALUE!</v>
      </c>
      <c r="K27" s="156" t="e">
        <f>IF(ROUND(VALUE(SUBSTITUTE(連結実質赤字比率に係る赤字・黒字の構成分析!J$43,"▲", "-")), 2) &gt;= 0, ABS(ROUND(VALUE(SUBSTITUTE(連結実質赤字比率に係る赤字・黒字の構成分析!J$43,"▲", "-")), 2)), NA())</f>
        <v>#VALUE!</v>
      </c>
    </row>
    <row r="28" spans="1:11" x14ac:dyDescent="0.15">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x14ac:dyDescent="0.15">
      <c r="A29" s="156" t="e">
        <f>IF(連結実質赤字比率に係る赤字・黒字の構成分析!C$41="",NA(),連結実質赤字比率に係る赤字・黒字の構成分析!C$41)</f>
        <v>#N/A</v>
      </c>
      <c r="B29" s="156" t="e">
        <f>IF(ROUND(VALUE(SUBSTITUTE(連結実質赤字比率に係る赤字・黒字の構成分析!F$41,"▲", "-")), 2) &lt; 0, ABS(ROUND(VALUE(SUBSTITUTE(連結実質赤字比率に係る赤字・黒字の構成分析!F$41,"▲", "-")), 2)), NA())</f>
        <v>#VALUE!</v>
      </c>
      <c r="C29" s="156" t="e">
        <f>IF(ROUND(VALUE(SUBSTITUTE(連結実質赤字比率に係る赤字・黒字の構成分析!F$41,"▲", "-")), 2) &gt;= 0, ABS(ROUND(VALUE(SUBSTITUTE(連結実質赤字比率に係る赤字・黒字の構成分析!F$41,"▲", "-")), 2)), NA())</f>
        <v>#VALUE!</v>
      </c>
      <c r="D29" s="156" t="e">
        <f>IF(ROUND(VALUE(SUBSTITUTE(連結実質赤字比率に係る赤字・黒字の構成分析!G$41,"▲", "-")), 2) &lt; 0, ABS(ROUND(VALUE(SUBSTITUTE(連結実質赤字比率に係る赤字・黒字の構成分析!G$41,"▲", "-")), 2)), NA())</f>
        <v>#VALUE!</v>
      </c>
      <c r="E29" s="156" t="e">
        <f>IF(ROUND(VALUE(SUBSTITUTE(連結実質赤字比率に係る赤字・黒字の構成分析!G$41,"▲", "-")), 2) &gt;= 0, ABS(ROUND(VALUE(SUBSTITUTE(連結実質赤字比率に係る赤字・黒字の構成分析!G$41,"▲", "-")), 2)), NA())</f>
        <v>#VALUE!</v>
      </c>
      <c r="F29" s="156" t="e">
        <f>IF(ROUND(VALUE(SUBSTITUTE(連結実質赤字比率に係る赤字・黒字の構成分析!H$41,"▲", "-")), 2) &lt; 0, ABS(ROUND(VALUE(SUBSTITUTE(連結実質赤字比率に係る赤字・黒字の構成分析!H$41,"▲", "-")), 2)), NA())</f>
        <v>#VALUE!</v>
      </c>
      <c r="G29" s="156" t="e">
        <f>IF(ROUND(VALUE(SUBSTITUTE(連結実質赤字比率に係る赤字・黒字の構成分析!H$41,"▲", "-")), 2) &gt;= 0, ABS(ROUND(VALUE(SUBSTITUTE(連結実質赤字比率に係る赤字・黒字の構成分析!H$41,"▲", "-")), 2)), NA())</f>
        <v>#VALUE!</v>
      </c>
      <c r="H29" s="156" t="e">
        <f>IF(ROUND(VALUE(SUBSTITUTE(連結実質赤字比率に係る赤字・黒字の構成分析!I$41,"▲", "-")), 2) &lt; 0, ABS(ROUND(VALUE(SUBSTITUTE(連結実質赤字比率に係る赤字・黒字の構成分析!I$41,"▲", "-")), 2)), NA())</f>
        <v>#VALUE!</v>
      </c>
      <c r="I29" s="156" t="e">
        <f>IF(ROUND(VALUE(SUBSTITUTE(連結実質赤字比率に係る赤字・黒字の構成分析!I$41,"▲", "-")), 2) &gt;= 0, ABS(ROUND(VALUE(SUBSTITUTE(連結実質赤字比率に係る赤字・黒字の構成分析!I$41,"▲", "-")), 2)), NA())</f>
        <v>#VALUE!</v>
      </c>
      <c r="J29" s="156" t="e">
        <f>IF(ROUND(VALUE(SUBSTITUTE(連結実質赤字比率に係る赤字・黒字の構成分析!J$41,"▲", "-")), 2) &lt; 0, ABS(ROUND(VALUE(SUBSTITUTE(連結実質赤字比率に係る赤字・黒字の構成分析!J$41,"▲", "-")), 2)), NA())</f>
        <v>#VALUE!</v>
      </c>
      <c r="K29" s="156" t="e">
        <f>IF(ROUND(VALUE(SUBSTITUTE(連結実質赤字比率に係る赤字・黒字の構成分析!J$41,"▲", "-")), 2) &gt;= 0, ABS(ROUND(VALUE(SUBSTITUTE(連結実質赤字比率に係る赤字・黒字の構成分析!J$41,"▲", "-")), 2)), NA())</f>
        <v>#VALUE!</v>
      </c>
    </row>
    <row r="30" spans="1:11" x14ac:dyDescent="0.15">
      <c r="A30" s="156" t="e">
        <f>IF(連結実質赤字比率に係る赤字・黒字の構成分析!C$40="",NA(),連結実質赤字比率に係る赤字・黒字の構成分析!C$40)</f>
        <v>#N/A</v>
      </c>
      <c r="B30" s="156" t="e">
        <f>IF(ROUND(VALUE(SUBSTITUTE(連結実質赤字比率に係る赤字・黒字の構成分析!F$40,"▲", "-")), 2) &lt; 0, ABS(ROUND(VALUE(SUBSTITUTE(連結実質赤字比率に係る赤字・黒字の構成分析!F$40,"▲", "-")), 2)), NA())</f>
        <v>#VALUE!</v>
      </c>
      <c r="C30" s="156" t="e">
        <f>IF(ROUND(VALUE(SUBSTITUTE(連結実質赤字比率に係る赤字・黒字の構成分析!F$40,"▲", "-")), 2) &gt;= 0, ABS(ROUND(VALUE(SUBSTITUTE(連結実質赤字比率に係る赤字・黒字の構成分析!F$40,"▲", "-")), 2)), NA())</f>
        <v>#VALUE!</v>
      </c>
      <c r="D30" s="156" t="e">
        <f>IF(ROUND(VALUE(SUBSTITUTE(連結実質赤字比率に係る赤字・黒字の構成分析!G$40,"▲", "-")), 2) &lt; 0, ABS(ROUND(VALUE(SUBSTITUTE(連結実質赤字比率に係る赤字・黒字の構成分析!G$40,"▲", "-")), 2)), NA())</f>
        <v>#VALUE!</v>
      </c>
      <c r="E30" s="156" t="e">
        <f>IF(ROUND(VALUE(SUBSTITUTE(連結実質赤字比率に係る赤字・黒字の構成分析!G$40,"▲", "-")), 2) &gt;= 0, ABS(ROUND(VALUE(SUBSTITUTE(連結実質赤字比率に係る赤字・黒字の構成分析!G$40,"▲", "-")), 2)), NA())</f>
        <v>#VALUE!</v>
      </c>
      <c r="F30" s="156" t="e">
        <f>IF(ROUND(VALUE(SUBSTITUTE(連結実質赤字比率に係る赤字・黒字の構成分析!H$40,"▲", "-")), 2) &lt; 0, ABS(ROUND(VALUE(SUBSTITUTE(連結実質赤字比率に係る赤字・黒字の構成分析!H$40,"▲", "-")), 2)), NA())</f>
        <v>#VALUE!</v>
      </c>
      <c r="G30" s="156" t="e">
        <f>IF(ROUND(VALUE(SUBSTITUTE(連結実質赤字比率に係る赤字・黒字の構成分析!H$40,"▲", "-")), 2) &gt;= 0, ABS(ROUND(VALUE(SUBSTITUTE(連結実質赤字比率に係る赤字・黒字の構成分析!H$40,"▲", "-")), 2)), NA())</f>
        <v>#VALUE!</v>
      </c>
      <c r="H30" s="156" t="e">
        <f>IF(ROUND(VALUE(SUBSTITUTE(連結実質赤字比率に係る赤字・黒字の構成分析!I$40,"▲", "-")), 2) &lt; 0, ABS(ROUND(VALUE(SUBSTITUTE(連結実質赤字比率に係る赤字・黒字の構成分析!I$40,"▲", "-")), 2)), NA())</f>
        <v>#VALUE!</v>
      </c>
      <c r="I30" s="156" t="e">
        <f>IF(ROUND(VALUE(SUBSTITUTE(連結実質赤字比率に係る赤字・黒字の構成分析!I$40,"▲", "-")), 2) &gt;= 0, ABS(ROUND(VALUE(SUBSTITUTE(連結実質赤字比率に係る赤字・黒字の構成分析!I$40,"▲", "-")), 2)), NA())</f>
        <v>#VALUE!</v>
      </c>
      <c r="J30" s="156" t="e">
        <f>IF(ROUND(VALUE(SUBSTITUTE(連結実質赤字比率に係る赤字・黒字の構成分析!J$40,"▲", "-")), 2) &lt; 0, ABS(ROUND(VALUE(SUBSTITUTE(連結実質赤字比率に係る赤字・黒字の構成分析!J$40,"▲", "-")), 2)), NA())</f>
        <v>#VALUE!</v>
      </c>
      <c r="K30" s="156" t="e">
        <f>IF(ROUND(VALUE(SUBSTITUTE(連結実質赤字比率に係る赤字・黒字の構成分析!J$40,"▲", "-")), 2) &gt;= 0, ABS(ROUND(VALUE(SUBSTITUTE(連結実質赤字比率に係る赤字・黒字の構成分析!J$40,"▲", "-")), 2)), NA())</f>
        <v>#VALUE!</v>
      </c>
    </row>
    <row r="31" spans="1:11" x14ac:dyDescent="0.15">
      <c r="A31" s="156" t="e">
        <f>IF(連結実質赤字比率に係る赤字・黒字の構成分析!C$39="",NA(),連結実質赤字比率に係る赤字・黒字の構成分析!C$39)</f>
        <v>#N/A</v>
      </c>
      <c r="B31" s="156" t="e">
        <f>IF(ROUND(VALUE(SUBSTITUTE(連結実質赤字比率に係る赤字・黒字の構成分析!F$39,"▲", "-")), 2) &lt; 0, ABS(ROUND(VALUE(SUBSTITUTE(連結実質赤字比率に係る赤字・黒字の構成分析!F$39,"▲", "-")), 2)), NA())</f>
        <v>#VALUE!</v>
      </c>
      <c r="C31" s="156" t="e">
        <f>IF(ROUND(VALUE(SUBSTITUTE(連結実質赤字比率に係る赤字・黒字の構成分析!F$39,"▲", "-")), 2) &gt;= 0, ABS(ROUND(VALUE(SUBSTITUTE(連結実質赤字比率に係る赤字・黒字の構成分析!F$39,"▲", "-")), 2)), NA())</f>
        <v>#VALUE!</v>
      </c>
      <c r="D31" s="156" t="e">
        <f>IF(ROUND(VALUE(SUBSTITUTE(連結実質赤字比率に係る赤字・黒字の構成分析!G$39,"▲", "-")), 2) &lt; 0, ABS(ROUND(VALUE(SUBSTITUTE(連結実質赤字比率に係る赤字・黒字の構成分析!G$39,"▲", "-")), 2)), NA())</f>
        <v>#VALUE!</v>
      </c>
      <c r="E31" s="156" t="e">
        <f>IF(ROUND(VALUE(SUBSTITUTE(連結実質赤字比率に係る赤字・黒字の構成分析!G$39,"▲", "-")), 2) &gt;= 0, ABS(ROUND(VALUE(SUBSTITUTE(連結実質赤字比率に係る赤字・黒字の構成分析!G$39,"▲", "-")), 2)), NA())</f>
        <v>#VALUE!</v>
      </c>
      <c r="F31" s="156" t="e">
        <f>IF(ROUND(VALUE(SUBSTITUTE(連結実質赤字比率に係る赤字・黒字の構成分析!H$39,"▲", "-")), 2) &lt; 0, ABS(ROUND(VALUE(SUBSTITUTE(連結実質赤字比率に係る赤字・黒字の構成分析!H$39,"▲", "-")), 2)), NA())</f>
        <v>#VALUE!</v>
      </c>
      <c r="G31" s="156" t="e">
        <f>IF(ROUND(VALUE(SUBSTITUTE(連結実質赤字比率に係る赤字・黒字の構成分析!H$39,"▲", "-")), 2) &gt;= 0, ABS(ROUND(VALUE(SUBSTITUTE(連結実質赤字比率に係る赤字・黒字の構成分析!H$39,"▲", "-")), 2)), NA())</f>
        <v>#VALUE!</v>
      </c>
      <c r="H31" s="156" t="e">
        <f>IF(ROUND(VALUE(SUBSTITUTE(連結実質赤字比率に係る赤字・黒字の構成分析!I$39,"▲", "-")), 2) &lt; 0, ABS(ROUND(VALUE(SUBSTITUTE(連結実質赤字比率に係る赤字・黒字の構成分析!I$39,"▲", "-")), 2)), NA())</f>
        <v>#VALUE!</v>
      </c>
      <c r="I31" s="156" t="e">
        <f>IF(ROUND(VALUE(SUBSTITUTE(連結実質赤字比率に係る赤字・黒字の構成分析!I$39,"▲", "-")), 2) &gt;= 0, ABS(ROUND(VALUE(SUBSTITUTE(連結実質赤字比率に係る赤字・黒字の構成分析!I$39,"▲", "-")), 2)), NA())</f>
        <v>#VALUE!</v>
      </c>
      <c r="J31" s="156" t="e">
        <f>IF(ROUND(VALUE(SUBSTITUTE(連結実質赤字比率に係る赤字・黒字の構成分析!J$39,"▲", "-")), 2) &lt; 0, ABS(ROUND(VALUE(SUBSTITUTE(連結実質赤字比率に係る赤字・黒字の構成分析!J$39,"▲", "-")), 2)), NA())</f>
        <v>#VALUE!</v>
      </c>
      <c r="K31" s="156" t="e">
        <f>IF(ROUND(VALUE(SUBSTITUTE(連結実質赤字比率に係る赤字・黒字の構成分析!J$39,"▲", "-")), 2) &gt;= 0, ABS(ROUND(VALUE(SUBSTITUTE(連結実質赤字比率に係る赤字・黒字の構成分析!J$39,"▲", "-")), 2)), NA())</f>
        <v>#VALUE!</v>
      </c>
    </row>
    <row r="32" spans="1:11" x14ac:dyDescent="0.15">
      <c r="A32" s="156" t="str">
        <f>IF(連結実質赤字比率に係る赤字・黒字の構成分析!C$38="",NA(),連結実質赤字比率に係る赤字・黒字の構成分析!C$38)</f>
        <v>後期高齢者医療特別会計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0.01</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0</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0.01</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7.0000000000000007E-2</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0.05</v>
      </c>
    </row>
    <row r="33" spans="1:16" x14ac:dyDescent="0.15">
      <c r="A33" s="156" t="str">
        <f>IF(連結実質赤字比率に係る赤字・黒字の構成分析!C$37="",NA(),連結実質赤字比率に係る赤字・黒字の構成分析!C$37)</f>
        <v>介護保険特別会計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2.02</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0.62</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1.1299999999999999</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2.19</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2.94</v>
      </c>
    </row>
    <row r="34" spans="1:16" x14ac:dyDescent="0.15">
      <c r="A34" s="156" t="str">
        <f>IF(連結実質赤字比率に係る赤字・黒字の構成分析!C$36="",NA(),連結実質赤字比率に係る赤字・黒字の構成分析!C$36)</f>
        <v>国民健康保険特別会計</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4.21</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3.21</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3.15</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3.52</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3.27</v>
      </c>
    </row>
    <row r="35" spans="1:16" x14ac:dyDescent="0.15">
      <c r="A35" s="156" t="str">
        <f>IF(連結実質赤字比率に係る赤字・黒字の構成分析!C$35="",NA(),連結実質赤字比率に係る赤字・黒字の構成分析!C$35)</f>
        <v>一般会計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9.5500000000000007</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8.66</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8.01</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6.17</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5.6</v>
      </c>
    </row>
    <row r="36" spans="1:16" x14ac:dyDescent="0.15">
      <c r="A36" s="156" t="str">
        <f>IF(連結実質赤字比率に係る赤字・黒字の構成分析!C$34="",NA(),連結実質赤字比率に係る赤字・黒字の構成分析!C$34)</f>
        <v>水道事業会計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10.41</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8.76</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12.37</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14.04</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14.11</v>
      </c>
    </row>
    <row r="39" spans="1:16" x14ac:dyDescent="0.15">
      <c r="A39" s="125" t="s">
        <v>53</v>
      </c>
    </row>
    <row r="40" spans="1:16" x14ac:dyDescent="0.15">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x14ac:dyDescent="0.15">
      <c r="A41" s="157"/>
      <c r="B41" s="157" t="s">
        <v>54</v>
      </c>
      <c r="C41" s="157"/>
      <c r="D41" s="157" t="s">
        <v>55</v>
      </c>
      <c r="E41" s="157" t="s">
        <v>54</v>
      </c>
      <c r="F41" s="157"/>
      <c r="G41" s="157" t="s">
        <v>55</v>
      </c>
      <c r="H41" s="157" t="s">
        <v>54</v>
      </c>
      <c r="I41" s="157"/>
      <c r="J41" s="157" t="s">
        <v>55</v>
      </c>
      <c r="K41" s="157" t="s">
        <v>54</v>
      </c>
      <c r="L41" s="157"/>
      <c r="M41" s="157" t="s">
        <v>55</v>
      </c>
      <c r="N41" s="157" t="s">
        <v>54</v>
      </c>
      <c r="O41" s="157"/>
      <c r="P41" s="157" t="s">
        <v>55</v>
      </c>
    </row>
    <row r="42" spans="1:16" x14ac:dyDescent="0.15">
      <c r="A42" s="157" t="s">
        <v>56</v>
      </c>
      <c r="B42" s="157"/>
      <c r="C42" s="157"/>
      <c r="D42" s="157">
        <f>'実質公債費比率（分子）の構造'!K$52</f>
        <v>564</v>
      </c>
      <c r="E42" s="157"/>
      <c r="F42" s="157"/>
      <c r="G42" s="157">
        <f>'実質公債費比率（分子）の構造'!L$52</f>
        <v>564</v>
      </c>
      <c r="H42" s="157"/>
      <c r="I42" s="157"/>
      <c r="J42" s="157">
        <f>'実質公債費比率（分子）の構造'!M$52</f>
        <v>580</v>
      </c>
      <c r="K42" s="157"/>
      <c r="L42" s="157"/>
      <c r="M42" s="157">
        <f>'実質公債費比率（分子）の構造'!N$52</f>
        <v>581</v>
      </c>
      <c r="N42" s="157"/>
      <c r="O42" s="157"/>
      <c r="P42" s="157">
        <f>'実質公債費比率（分子）の構造'!O$52</f>
        <v>575</v>
      </c>
    </row>
    <row r="43" spans="1:16" x14ac:dyDescent="0.15">
      <c r="A43" s="157" t="s">
        <v>57</v>
      </c>
      <c r="B43" s="157" t="str">
        <f>'実質公債費比率（分子）の構造'!K$51</f>
        <v>-</v>
      </c>
      <c r="C43" s="157"/>
      <c r="D43" s="157"/>
      <c r="E43" s="157" t="str">
        <f>'実質公債費比率（分子）の構造'!L$51</f>
        <v>-</v>
      </c>
      <c r="F43" s="157"/>
      <c r="G43" s="157"/>
      <c r="H43" s="157" t="str">
        <f>'実質公債費比率（分子）の構造'!M$51</f>
        <v>-</v>
      </c>
      <c r="I43" s="157"/>
      <c r="J43" s="157"/>
      <c r="K43" s="157" t="str">
        <f>'実質公債費比率（分子）の構造'!N$51</f>
        <v>-</v>
      </c>
      <c r="L43" s="157"/>
      <c r="M43" s="157"/>
      <c r="N43" s="157" t="str">
        <f>'実質公債費比率（分子）の構造'!O$51</f>
        <v>-</v>
      </c>
      <c r="O43" s="157"/>
      <c r="P43" s="157"/>
    </row>
    <row r="44" spans="1:16" x14ac:dyDescent="0.15">
      <c r="A44" s="157" t="s">
        <v>58</v>
      </c>
      <c r="B44" s="157" t="str">
        <f>'実質公債費比率（分子）の構造'!K$50</f>
        <v>-</v>
      </c>
      <c r="C44" s="157"/>
      <c r="D44" s="157"/>
      <c r="E44" s="157" t="str">
        <f>'実質公債費比率（分子）の構造'!L$50</f>
        <v>-</v>
      </c>
      <c r="F44" s="157"/>
      <c r="G44" s="157"/>
      <c r="H44" s="157" t="str">
        <f>'実質公債費比率（分子）の構造'!M$50</f>
        <v>-</v>
      </c>
      <c r="I44" s="157"/>
      <c r="J44" s="157"/>
      <c r="K44" s="157" t="str">
        <f>'実質公債費比率（分子）の構造'!N$50</f>
        <v>-</v>
      </c>
      <c r="L44" s="157"/>
      <c r="M44" s="157"/>
      <c r="N44" s="157" t="str">
        <f>'実質公債費比率（分子）の構造'!O$50</f>
        <v>-</v>
      </c>
      <c r="O44" s="157"/>
      <c r="P44" s="157"/>
    </row>
    <row r="45" spans="1:16" x14ac:dyDescent="0.15">
      <c r="A45" s="157" t="s">
        <v>59</v>
      </c>
      <c r="B45" s="157">
        <f>'実質公債費比率（分子）の構造'!K$49</f>
        <v>59</v>
      </c>
      <c r="C45" s="157"/>
      <c r="D45" s="157"/>
      <c r="E45" s="157">
        <f>'実質公債費比率（分子）の構造'!L$49</f>
        <v>54</v>
      </c>
      <c r="F45" s="157"/>
      <c r="G45" s="157"/>
      <c r="H45" s="157">
        <f>'実質公債費比率（分子）の構造'!M$49</f>
        <v>50</v>
      </c>
      <c r="I45" s="157"/>
      <c r="J45" s="157"/>
      <c r="K45" s="157">
        <f>'実質公債費比率（分子）の構造'!N$49</f>
        <v>40</v>
      </c>
      <c r="L45" s="157"/>
      <c r="M45" s="157"/>
      <c r="N45" s="157">
        <f>'実質公債費比率（分子）の構造'!O$49</f>
        <v>47</v>
      </c>
      <c r="O45" s="157"/>
      <c r="P45" s="157"/>
    </row>
    <row r="46" spans="1:16" x14ac:dyDescent="0.15">
      <c r="A46" s="157" t="s">
        <v>60</v>
      </c>
      <c r="B46" s="157">
        <f>'実質公債費比率（分子）の構造'!K$48</f>
        <v>6</v>
      </c>
      <c r="C46" s="157"/>
      <c r="D46" s="157"/>
      <c r="E46" s="157">
        <f>'実質公債費比率（分子）の構造'!L$48</f>
        <v>5</v>
      </c>
      <c r="F46" s="157"/>
      <c r="G46" s="157"/>
      <c r="H46" s="157">
        <f>'実質公債費比率（分子）の構造'!M$48</f>
        <v>5</v>
      </c>
      <c r="I46" s="157"/>
      <c r="J46" s="157"/>
      <c r="K46" s="157">
        <f>'実質公債費比率（分子）の構造'!N$48</f>
        <v>3</v>
      </c>
      <c r="L46" s="157"/>
      <c r="M46" s="157"/>
      <c r="N46" s="157">
        <f>'実質公債費比率（分子）の構造'!O$48</f>
        <v>2</v>
      </c>
      <c r="O46" s="157"/>
      <c r="P46" s="157"/>
    </row>
    <row r="47" spans="1:16" x14ac:dyDescent="0.15">
      <c r="A47" s="157" t="s">
        <v>13</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x14ac:dyDescent="0.15">
      <c r="A48" s="157" t="s">
        <v>61</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x14ac:dyDescent="0.15">
      <c r="A49" s="157" t="s">
        <v>62</v>
      </c>
      <c r="B49" s="157">
        <f>'実質公債費比率（分子）の構造'!K$45</f>
        <v>870</v>
      </c>
      <c r="C49" s="157"/>
      <c r="D49" s="157"/>
      <c r="E49" s="157">
        <f>'実質公債費比率（分子）の構造'!L$45</f>
        <v>904</v>
      </c>
      <c r="F49" s="157"/>
      <c r="G49" s="157"/>
      <c r="H49" s="157">
        <f>'実質公債費比率（分子）の構造'!M$45</f>
        <v>877</v>
      </c>
      <c r="I49" s="157"/>
      <c r="J49" s="157"/>
      <c r="K49" s="157">
        <f>'実質公債費比率（分子）の構造'!N$45</f>
        <v>837</v>
      </c>
      <c r="L49" s="157"/>
      <c r="M49" s="157"/>
      <c r="N49" s="157">
        <f>'実質公債費比率（分子）の構造'!O$45</f>
        <v>877</v>
      </c>
      <c r="O49" s="157"/>
      <c r="P49" s="157"/>
    </row>
    <row r="50" spans="1:16" x14ac:dyDescent="0.15">
      <c r="A50" s="157" t="s">
        <v>63</v>
      </c>
      <c r="B50" s="157" t="e">
        <f>NA()</f>
        <v>#N/A</v>
      </c>
      <c r="C50" s="157">
        <f>IF(ISNUMBER('実質公債費比率（分子）の構造'!K$53),'実質公債費比率（分子）の構造'!K$53,NA())</f>
        <v>371</v>
      </c>
      <c r="D50" s="157" t="e">
        <f>NA()</f>
        <v>#N/A</v>
      </c>
      <c r="E50" s="157" t="e">
        <f>NA()</f>
        <v>#N/A</v>
      </c>
      <c r="F50" s="157">
        <f>IF(ISNUMBER('実質公債費比率（分子）の構造'!L$53),'実質公債費比率（分子）の構造'!L$53,NA())</f>
        <v>399</v>
      </c>
      <c r="G50" s="157" t="e">
        <f>NA()</f>
        <v>#N/A</v>
      </c>
      <c r="H50" s="157" t="e">
        <f>NA()</f>
        <v>#N/A</v>
      </c>
      <c r="I50" s="157">
        <f>IF(ISNUMBER('実質公債費比率（分子）の構造'!M$53),'実質公債費比率（分子）の構造'!M$53,NA())</f>
        <v>352</v>
      </c>
      <c r="J50" s="157" t="e">
        <f>NA()</f>
        <v>#N/A</v>
      </c>
      <c r="K50" s="157" t="e">
        <f>NA()</f>
        <v>#N/A</v>
      </c>
      <c r="L50" s="157">
        <f>IF(ISNUMBER('実質公債費比率（分子）の構造'!N$53),'実質公債費比率（分子）の構造'!N$53,NA())</f>
        <v>299</v>
      </c>
      <c r="M50" s="157" t="e">
        <f>NA()</f>
        <v>#N/A</v>
      </c>
      <c r="N50" s="157" t="e">
        <f>NA()</f>
        <v>#N/A</v>
      </c>
      <c r="O50" s="157">
        <f>IF(ISNUMBER('実質公債費比率（分子）の構造'!O$53),'実質公債費比率（分子）の構造'!O$53,NA())</f>
        <v>351</v>
      </c>
      <c r="P50" s="157" t="e">
        <f>NA()</f>
        <v>#N/A</v>
      </c>
    </row>
    <row r="53" spans="1:16" x14ac:dyDescent="0.15">
      <c r="A53" s="125" t="s">
        <v>64</v>
      </c>
    </row>
    <row r="54" spans="1:16" x14ac:dyDescent="0.15">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x14ac:dyDescent="0.15">
      <c r="A55" s="156"/>
      <c r="B55" s="156" t="s">
        <v>65</v>
      </c>
      <c r="C55" s="156"/>
      <c r="D55" s="156" t="s">
        <v>66</v>
      </c>
      <c r="E55" s="156" t="s">
        <v>65</v>
      </c>
      <c r="F55" s="156"/>
      <c r="G55" s="156" t="s">
        <v>66</v>
      </c>
      <c r="H55" s="156" t="s">
        <v>65</v>
      </c>
      <c r="I55" s="156"/>
      <c r="J55" s="156" t="s">
        <v>66</v>
      </c>
      <c r="K55" s="156" t="s">
        <v>65</v>
      </c>
      <c r="L55" s="156"/>
      <c r="M55" s="156" t="s">
        <v>66</v>
      </c>
      <c r="N55" s="156" t="s">
        <v>65</v>
      </c>
      <c r="O55" s="156"/>
      <c r="P55" s="156" t="s">
        <v>66</v>
      </c>
    </row>
    <row r="56" spans="1:16" x14ac:dyDescent="0.15">
      <c r="A56" s="156" t="s">
        <v>36</v>
      </c>
      <c r="B56" s="156"/>
      <c r="C56" s="156"/>
      <c r="D56" s="156">
        <f>'将来負担比率（分子）の構造'!I$52</f>
        <v>6107</v>
      </c>
      <c r="E56" s="156"/>
      <c r="F56" s="156"/>
      <c r="G56" s="156">
        <f>'将来負担比率（分子）の構造'!J$52</f>
        <v>5717</v>
      </c>
      <c r="H56" s="156"/>
      <c r="I56" s="156"/>
      <c r="J56" s="156">
        <f>'将来負担比率（分子）の構造'!K$52</f>
        <v>6069</v>
      </c>
      <c r="K56" s="156"/>
      <c r="L56" s="156"/>
      <c r="M56" s="156">
        <f>'将来負担比率（分子）の構造'!L$52</f>
        <v>6033</v>
      </c>
      <c r="N56" s="156"/>
      <c r="O56" s="156"/>
      <c r="P56" s="156">
        <f>'将来負担比率（分子）の構造'!M$52</f>
        <v>5979</v>
      </c>
    </row>
    <row r="57" spans="1:16" x14ac:dyDescent="0.15">
      <c r="A57" s="156" t="s">
        <v>35</v>
      </c>
      <c r="B57" s="156"/>
      <c r="C57" s="156"/>
      <c r="D57" s="156">
        <f>'将来負担比率（分子）の構造'!I$51</f>
        <v>198</v>
      </c>
      <c r="E57" s="156"/>
      <c r="F57" s="156"/>
      <c r="G57" s="156">
        <f>'将来負担比率（分子）の構造'!J$51</f>
        <v>168</v>
      </c>
      <c r="H57" s="156"/>
      <c r="I57" s="156"/>
      <c r="J57" s="156">
        <f>'将来負担比率（分子）の構造'!K$51</f>
        <v>131</v>
      </c>
      <c r="K57" s="156"/>
      <c r="L57" s="156"/>
      <c r="M57" s="156">
        <f>'将来負担比率（分子）の構造'!L$51</f>
        <v>95</v>
      </c>
      <c r="N57" s="156"/>
      <c r="O57" s="156"/>
      <c r="P57" s="156">
        <f>'将来負担比率（分子）の構造'!M$51</f>
        <v>73</v>
      </c>
    </row>
    <row r="58" spans="1:16" x14ac:dyDescent="0.15">
      <c r="A58" s="156" t="s">
        <v>34</v>
      </c>
      <c r="B58" s="156"/>
      <c r="C58" s="156"/>
      <c r="D58" s="156">
        <f>'将来負担比率（分子）の構造'!I$50</f>
        <v>1655</v>
      </c>
      <c r="E58" s="156"/>
      <c r="F58" s="156"/>
      <c r="G58" s="156">
        <f>'将来負担比率（分子）の構造'!J$50</f>
        <v>1289</v>
      </c>
      <c r="H58" s="156"/>
      <c r="I58" s="156"/>
      <c r="J58" s="156">
        <f>'将来負担比率（分子）の構造'!K$50</f>
        <v>1503</v>
      </c>
      <c r="K58" s="156"/>
      <c r="L58" s="156"/>
      <c r="M58" s="156">
        <f>'将来負担比率（分子）の構造'!L$50</f>
        <v>2263</v>
      </c>
      <c r="N58" s="156"/>
      <c r="O58" s="156"/>
      <c r="P58" s="156">
        <f>'将来負担比率（分子）の構造'!M$50</f>
        <v>2246</v>
      </c>
    </row>
    <row r="59" spans="1:16" x14ac:dyDescent="0.15">
      <c r="A59" s="156" t="s">
        <v>32</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x14ac:dyDescent="0.15">
      <c r="A60" s="156" t="s">
        <v>31</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x14ac:dyDescent="0.15">
      <c r="A61" s="156" t="s">
        <v>29</v>
      </c>
      <c r="B61" s="156">
        <f>'将来負担比率（分子）の構造'!I$46</f>
        <v>2</v>
      </c>
      <c r="C61" s="156"/>
      <c r="D61" s="156"/>
      <c r="E61" s="156">
        <f>'将来負担比率（分子）の構造'!J$46</f>
        <v>2</v>
      </c>
      <c r="F61" s="156"/>
      <c r="G61" s="156"/>
      <c r="H61" s="156">
        <f>'将来負担比率（分子）の構造'!K$46</f>
        <v>1</v>
      </c>
      <c r="I61" s="156"/>
      <c r="J61" s="156"/>
      <c r="K61" s="156">
        <f>'将来負担比率（分子）の構造'!L$46</f>
        <v>1</v>
      </c>
      <c r="L61" s="156"/>
      <c r="M61" s="156"/>
      <c r="N61" s="156">
        <f>'将来負担比率（分子）の構造'!M$46</f>
        <v>1</v>
      </c>
      <c r="O61" s="156"/>
      <c r="P61" s="156"/>
    </row>
    <row r="62" spans="1:16" x14ac:dyDescent="0.15">
      <c r="A62" s="156" t="s">
        <v>28</v>
      </c>
      <c r="B62" s="156">
        <f>'将来負担比率（分子）の構造'!I$45</f>
        <v>3731</v>
      </c>
      <c r="C62" s="156"/>
      <c r="D62" s="156"/>
      <c r="E62" s="156">
        <f>'将来負担比率（分子）の構造'!J$45</f>
        <v>3474</v>
      </c>
      <c r="F62" s="156"/>
      <c r="G62" s="156"/>
      <c r="H62" s="156">
        <f>'将来負担比率（分子）の構造'!K$45</f>
        <v>3464</v>
      </c>
      <c r="I62" s="156"/>
      <c r="J62" s="156"/>
      <c r="K62" s="156">
        <f>'将来負担比率（分子）の構造'!L$45</f>
        <v>3360</v>
      </c>
      <c r="L62" s="156"/>
      <c r="M62" s="156"/>
      <c r="N62" s="156">
        <f>'将来負担比率（分子）の構造'!M$45</f>
        <v>3250</v>
      </c>
      <c r="O62" s="156"/>
      <c r="P62" s="156"/>
    </row>
    <row r="63" spans="1:16" x14ac:dyDescent="0.15">
      <c r="A63" s="156" t="s">
        <v>27</v>
      </c>
      <c r="B63" s="156">
        <f>'将来負担比率（分子）の構造'!I$44</f>
        <v>277</v>
      </c>
      <c r="C63" s="156"/>
      <c r="D63" s="156"/>
      <c r="E63" s="156">
        <f>'将来負担比率（分子）の構造'!J$44</f>
        <v>227</v>
      </c>
      <c r="F63" s="156"/>
      <c r="G63" s="156"/>
      <c r="H63" s="156">
        <f>'将来負担比率（分子）の構造'!K$44</f>
        <v>183</v>
      </c>
      <c r="I63" s="156"/>
      <c r="J63" s="156"/>
      <c r="K63" s="156">
        <f>'将来負担比率（分子）の構造'!L$44</f>
        <v>168</v>
      </c>
      <c r="L63" s="156"/>
      <c r="M63" s="156"/>
      <c r="N63" s="156">
        <f>'将来負担比率（分子）の構造'!M$44</f>
        <v>151</v>
      </c>
      <c r="O63" s="156"/>
      <c r="P63" s="156"/>
    </row>
    <row r="64" spans="1:16" x14ac:dyDescent="0.15">
      <c r="A64" s="156" t="s">
        <v>26</v>
      </c>
      <c r="B64" s="156">
        <f>'将来負担比率（分子）の構造'!I$43</f>
        <v>102</v>
      </c>
      <c r="C64" s="156"/>
      <c r="D64" s="156"/>
      <c r="E64" s="156">
        <f>'将来負担比率（分子）の構造'!J$43</f>
        <v>95</v>
      </c>
      <c r="F64" s="156"/>
      <c r="G64" s="156"/>
      <c r="H64" s="156">
        <f>'将来負担比率（分子）の構造'!K$43</f>
        <v>123</v>
      </c>
      <c r="I64" s="156"/>
      <c r="J64" s="156"/>
      <c r="K64" s="156">
        <f>'将来負担比率（分子）の構造'!L$43</f>
        <v>109</v>
      </c>
      <c r="L64" s="156"/>
      <c r="M64" s="156"/>
      <c r="N64" s="156">
        <f>'将来負担比率（分子）の構造'!M$43</f>
        <v>80</v>
      </c>
      <c r="O64" s="156"/>
      <c r="P64" s="156"/>
    </row>
    <row r="65" spans="1:16" x14ac:dyDescent="0.15">
      <c r="A65" s="156" t="s">
        <v>25</v>
      </c>
      <c r="B65" s="156" t="str">
        <f>'将来負担比率（分子）の構造'!I$42</f>
        <v>-</v>
      </c>
      <c r="C65" s="156"/>
      <c r="D65" s="156"/>
      <c r="E65" s="156" t="str">
        <f>'将来負担比率（分子）の構造'!J$42</f>
        <v>-</v>
      </c>
      <c r="F65" s="156"/>
      <c r="G65" s="156"/>
      <c r="H65" s="156" t="str">
        <f>'将来負担比率（分子）の構造'!K$42</f>
        <v>-</v>
      </c>
      <c r="I65" s="156"/>
      <c r="J65" s="156"/>
      <c r="K65" s="156" t="str">
        <f>'将来負担比率（分子）の構造'!L$42</f>
        <v>-</v>
      </c>
      <c r="L65" s="156"/>
      <c r="M65" s="156"/>
      <c r="N65" s="156" t="str">
        <f>'将来負担比率（分子）の構造'!M$42</f>
        <v>-</v>
      </c>
      <c r="O65" s="156"/>
      <c r="P65" s="156"/>
    </row>
    <row r="66" spans="1:16" x14ac:dyDescent="0.15">
      <c r="A66" s="156" t="s">
        <v>24</v>
      </c>
      <c r="B66" s="156">
        <f>'将来負担比率（分子）の構造'!I$41</f>
        <v>8391</v>
      </c>
      <c r="C66" s="156"/>
      <c r="D66" s="156"/>
      <c r="E66" s="156">
        <f>'将来負担比率（分子）の構造'!J$41</f>
        <v>9275</v>
      </c>
      <c r="F66" s="156"/>
      <c r="G66" s="156"/>
      <c r="H66" s="156">
        <f>'将来負担比率（分子）の構造'!K$41</f>
        <v>9024</v>
      </c>
      <c r="I66" s="156"/>
      <c r="J66" s="156"/>
      <c r="K66" s="156">
        <f>'将来負担比率（分子）の構造'!L$41</f>
        <v>8850</v>
      </c>
      <c r="L66" s="156"/>
      <c r="M66" s="156"/>
      <c r="N66" s="156">
        <f>'将来負担比率（分子）の構造'!M$41</f>
        <v>8710</v>
      </c>
      <c r="O66" s="156"/>
      <c r="P66" s="156"/>
    </row>
    <row r="67" spans="1:16" x14ac:dyDescent="0.15">
      <c r="A67" s="156" t="s">
        <v>67</v>
      </c>
      <c r="B67" s="156" t="e">
        <f>NA()</f>
        <v>#N/A</v>
      </c>
      <c r="C67" s="156">
        <f>IF(ISNUMBER('将来負担比率（分子）の構造'!I$53), IF('将来負担比率（分子）の構造'!I$53 &lt; 0, 0, '将来負担比率（分子）の構造'!I$53), NA())</f>
        <v>4543</v>
      </c>
      <c r="D67" s="156" t="e">
        <f>NA()</f>
        <v>#N/A</v>
      </c>
      <c r="E67" s="156" t="e">
        <f>NA()</f>
        <v>#N/A</v>
      </c>
      <c r="F67" s="156">
        <f>IF(ISNUMBER('将来負担比率（分子）の構造'!J$53), IF('将来負担比率（分子）の構造'!J$53 &lt; 0, 0, '将来負担比率（分子）の構造'!J$53), NA())</f>
        <v>5898</v>
      </c>
      <c r="G67" s="156" t="e">
        <f>NA()</f>
        <v>#N/A</v>
      </c>
      <c r="H67" s="156" t="e">
        <f>NA()</f>
        <v>#N/A</v>
      </c>
      <c r="I67" s="156">
        <f>IF(ISNUMBER('将来負担比率（分子）の構造'!K$53), IF('将来負担比率（分子）の構造'!K$53 &lt; 0, 0, '将来負担比率（分子）の構造'!K$53), NA())</f>
        <v>5091</v>
      </c>
      <c r="J67" s="156" t="e">
        <f>NA()</f>
        <v>#N/A</v>
      </c>
      <c r="K67" s="156" t="e">
        <f>NA()</f>
        <v>#N/A</v>
      </c>
      <c r="L67" s="156">
        <f>IF(ISNUMBER('将来負担比率（分子）の構造'!L$53), IF('将来負担比率（分子）の構造'!L$53 &lt; 0, 0, '将来負担比率（分子）の構造'!L$53), NA())</f>
        <v>4097</v>
      </c>
      <c r="M67" s="156" t="e">
        <f>NA()</f>
        <v>#N/A</v>
      </c>
      <c r="N67" s="156" t="e">
        <f>NA()</f>
        <v>#N/A</v>
      </c>
      <c r="O67" s="156">
        <f>IF(ISNUMBER('将来負担比率（分子）の構造'!M$53), IF('将来負担比率（分子）の構造'!M$53 &lt; 0, 0, '将来負担比率（分子）の構造'!M$53), NA())</f>
        <v>3893</v>
      </c>
      <c r="P67" s="156" t="e">
        <f>NA()</f>
        <v>#N/A</v>
      </c>
    </row>
    <row r="70" spans="1:16" x14ac:dyDescent="0.15">
      <c r="A70" s="158" t="s">
        <v>68</v>
      </c>
      <c r="B70" s="158"/>
      <c r="C70" s="158"/>
      <c r="D70" s="158"/>
      <c r="E70" s="158"/>
      <c r="F70" s="158"/>
    </row>
    <row r="71" spans="1:16" x14ac:dyDescent="0.15">
      <c r="A71" s="159"/>
      <c r="B71" s="159" t="str">
        <f>基金残高に係る経年分析!F54</f>
        <v>H27</v>
      </c>
      <c r="C71" s="159" t="str">
        <f>基金残高に係る経年分析!G54</f>
        <v>H28</v>
      </c>
      <c r="D71" s="159" t="str">
        <f>基金残高に係る経年分析!H54</f>
        <v>H29</v>
      </c>
    </row>
    <row r="72" spans="1:16" x14ac:dyDescent="0.15">
      <c r="A72" s="159" t="s">
        <v>69</v>
      </c>
      <c r="B72" s="160">
        <f>基金残高に係る経年分析!F55</f>
        <v>601</v>
      </c>
      <c r="C72" s="160">
        <f>基金残高に係る経年分析!G55</f>
        <v>686</v>
      </c>
      <c r="D72" s="160">
        <f>基金残高に係る経年分析!H55</f>
        <v>785</v>
      </c>
    </row>
    <row r="73" spans="1:16" x14ac:dyDescent="0.15">
      <c r="A73" s="159" t="s">
        <v>70</v>
      </c>
      <c r="B73" s="160">
        <f>基金残高に係る経年分析!F56</f>
        <v>4</v>
      </c>
      <c r="C73" s="160">
        <f>基金残高に係る経年分析!G56</f>
        <v>4</v>
      </c>
      <c r="D73" s="160">
        <f>基金残高に係る経年分析!H56</f>
        <v>4</v>
      </c>
    </row>
    <row r="74" spans="1:16" x14ac:dyDescent="0.15">
      <c r="A74" s="159" t="s">
        <v>71</v>
      </c>
      <c r="B74" s="160">
        <f>基金残高に係る経年分析!F57</f>
        <v>605</v>
      </c>
      <c r="C74" s="160">
        <f>基金残高に係る経年分析!G57</f>
        <v>2865</v>
      </c>
      <c r="D74" s="160">
        <f>基金残高に係る経年分析!H57</f>
        <v>1224</v>
      </c>
    </row>
  </sheetData>
  <sheetProtection algorithmName="SHA-512" hashValue="vo/VNW2/Gxvu7p4hJ8+U59jH2j0npF+T98SjcJ8BWRTd9f2Z+DpoqBBaz3jaFhwiwKnzoMc+mbPUMsgVfO61Bw==" saltValue="Nz73fvoUQLegqqmMp3My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1" customWidth="1"/>
    <col min="96" max="133" width="1.625" style="217" customWidth="1"/>
    <col min="134" max="143" width="1.625" style="201" customWidth="1"/>
    <col min="144" max="16384" width="0" style="201" hidden="1"/>
  </cols>
  <sheetData>
    <row r="1" spans="2:143" ht="22.5" customHeight="1" thickBot="1" x14ac:dyDescent="0.2">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635" t="s">
        <v>207</v>
      </c>
      <c r="DI1" s="636"/>
      <c r="DJ1" s="636"/>
      <c r="DK1" s="636"/>
      <c r="DL1" s="636"/>
      <c r="DM1" s="636"/>
      <c r="DN1" s="637"/>
      <c r="DO1" s="201"/>
      <c r="DP1" s="635" t="s">
        <v>208</v>
      </c>
      <c r="DQ1" s="636"/>
      <c r="DR1" s="636"/>
      <c r="DS1" s="636"/>
      <c r="DT1" s="636"/>
      <c r="DU1" s="636"/>
      <c r="DV1" s="636"/>
      <c r="DW1" s="636"/>
      <c r="DX1" s="636"/>
      <c r="DY1" s="636"/>
      <c r="DZ1" s="636"/>
      <c r="EA1" s="636"/>
      <c r="EB1" s="636"/>
      <c r="EC1" s="637"/>
      <c r="ED1" s="199"/>
      <c r="EE1" s="199"/>
      <c r="EF1" s="199"/>
      <c r="EG1" s="199"/>
      <c r="EH1" s="199"/>
      <c r="EI1" s="199"/>
      <c r="EJ1" s="199"/>
      <c r="EK1" s="199"/>
      <c r="EL1" s="199"/>
      <c r="EM1" s="199"/>
    </row>
    <row r="2" spans="2:143" ht="22.5" customHeight="1" x14ac:dyDescent="0.15">
      <c r="B2" s="202" t="s">
        <v>209</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5" customFormat="1" ht="11.25" customHeight="1" x14ac:dyDescent="0.15">
      <c r="B5" s="645" t="s">
        <v>220</v>
      </c>
      <c r="C5" s="646"/>
      <c r="D5" s="646"/>
      <c r="E5" s="646"/>
      <c r="F5" s="646"/>
      <c r="G5" s="646"/>
      <c r="H5" s="646"/>
      <c r="I5" s="646"/>
      <c r="J5" s="646"/>
      <c r="K5" s="646"/>
      <c r="L5" s="646"/>
      <c r="M5" s="646"/>
      <c r="N5" s="646"/>
      <c r="O5" s="646"/>
      <c r="P5" s="646"/>
      <c r="Q5" s="647"/>
      <c r="R5" s="648">
        <v>2119905</v>
      </c>
      <c r="S5" s="649"/>
      <c r="T5" s="649"/>
      <c r="U5" s="649"/>
      <c r="V5" s="649"/>
      <c r="W5" s="649"/>
      <c r="X5" s="649"/>
      <c r="Y5" s="650"/>
      <c r="Z5" s="651">
        <v>19.899999999999999</v>
      </c>
      <c r="AA5" s="651"/>
      <c r="AB5" s="651"/>
      <c r="AC5" s="651"/>
      <c r="AD5" s="652">
        <v>2119905</v>
      </c>
      <c r="AE5" s="652"/>
      <c r="AF5" s="652"/>
      <c r="AG5" s="652"/>
      <c r="AH5" s="652"/>
      <c r="AI5" s="652"/>
      <c r="AJ5" s="652"/>
      <c r="AK5" s="652"/>
      <c r="AL5" s="653">
        <v>43.1</v>
      </c>
      <c r="AM5" s="654"/>
      <c r="AN5" s="654"/>
      <c r="AO5" s="655"/>
      <c r="AP5" s="645" t="s">
        <v>221</v>
      </c>
      <c r="AQ5" s="646"/>
      <c r="AR5" s="646"/>
      <c r="AS5" s="646"/>
      <c r="AT5" s="646"/>
      <c r="AU5" s="646"/>
      <c r="AV5" s="646"/>
      <c r="AW5" s="646"/>
      <c r="AX5" s="646"/>
      <c r="AY5" s="646"/>
      <c r="AZ5" s="646"/>
      <c r="BA5" s="646"/>
      <c r="BB5" s="646"/>
      <c r="BC5" s="646"/>
      <c r="BD5" s="646"/>
      <c r="BE5" s="646"/>
      <c r="BF5" s="647"/>
      <c r="BG5" s="659">
        <v>2093872</v>
      </c>
      <c r="BH5" s="660"/>
      <c r="BI5" s="660"/>
      <c r="BJ5" s="660"/>
      <c r="BK5" s="660"/>
      <c r="BL5" s="660"/>
      <c r="BM5" s="660"/>
      <c r="BN5" s="661"/>
      <c r="BO5" s="662">
        <v>98.8</v>
      </c>
      <c r="BP5" s="662"/>
      <c r="BQ5" s="662"/>
      <c r="BR5" s="662"/>
      <c r="BS5" s="663" t="s">
        <v>167</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67825</v>
      </c>
      <c r="S6" s="660"/>
      <c r="T6" s="660"/>
      <c r="U6" s="660"/>
      <c r="V6" s="660"/>
      <c r="W6" s="660"/>
      <c r="X6" s="660"/>
      <c r="Y6" s="661"/>
      <c r="Z6" s="662">
        <v>0.6</v>
      </c>
      <c r="AA6" s="662"/>
      <c r="AB6" s="662"/>
      <c r="AC6" s="662"/>
      <c r="AD6" s="663">
        <v>67825</v>
      </c>
      <c r="AE6" s="663"/>
      <c r="AF6" s="663"/>
      <c r="AG6" s="663"/>
      <c r="AH6" s="663"/>
      <c r="AI6" s="663"/>
      <c r="AJ6" s="663"/>
      <c r="AK6" s="663"/>
      <c r="AL6" s="664">
        <v>1.4</v>
      </c>
      <c r="AM6" s="665"/>
      <c r="AN6" s="665"/>
      <c r="AO6" s="666"/>
      <c r="AP6" s="656" t="s">
        <v>226</v>
      </c>
      <c r="AQ6" s="657"/>
      <c r="AR6" s="657"/>
      <c r="AS6" s="657"/>
      <c r="AT6" s="657"/>
      <c r="AU6" s="657"/>
      <c r="AV6" s="657"/>
      <c r="AW6" s="657"/>
      <c r="AX6" s="657"/>
      <c r="AY6" s="657"/>
      <c r="AZ6" s="657"/>
      <c r="BA6" s="657"/>
      <c r="BB6" s="657"/>
      <c r="BC6" s="657"/>
      <c r="BD6" s="657"/>
      <c r="BE6" s="657"/>
      <c r="BF6" s="658"/>
      <c r="BG6" s="659">
        <v>2093872</v>
      </c>
      <c r="BH6" s="660"/>
      <c r="BI6" s="660"/>
      <c r="BJ6" s="660"/>
      <c r="BK6" s="660"/>
      <c r="BL6" s="660"/>
      <c r="BM6" s="660"/>
      <c r="BN6" s="661"/>
      <c r="BO6" s="662">
        <v>98.8</v>
      </c>
      <c r="BP6" s="662"/>
      <c r="BQ6" s="662"/>
      <c r="BR6" s="662"/>
      <c r="BS6" s="663" t="s">
        <v>121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139904</v>
      </c>
      <c r="CS6" s="660"/>
      <c r="CT6" s="660"/>
      <c r="CU6" s="660"/>
      <c r="CV6" s="660"/>
      <c r="CW6" s="660"/>
      <c r="CX6" s="660"/>
      <c r="CY6" s="661"/>
      <c r="CZ6" s="653">
        <v>1.3</v>
      </c>
      <c r="DA6" s="654"/>
      <c r="DB6" s="654"/>
      <c r="DC6" s="673"/>
      <c r="DD6" s="668" t="s">
        <v>167</v>
      </c>
      <c r="DE6" s="660"/>
      <c r="DF6" s="660"/>
      <c r="DG6" s="660"/>
      <c r="DH6" s="660"/>
      <c r="DI6" s="660"/>
      <c r="DJ6" s="660"/>
      <c r="DK6" s="660"/>
      <c r="DL6" s="660"/>
      <c r="DM6" s="660"/>
      <c r="DN6" s="660"/>
      <c r="DO6" s="660"/>
      <c r="DP6" s="661"/>
      <c r="DQ6" s="668">
        <v>139904</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2475</v>
      </c>
      <c r="S7" s="660"/>
      <c r="T7" s="660"/>
      <c r="U7" s="660"/>
      <c r="V7" s="660"/>
      <c r="W7" s="660"/>
      <c r="X7" s="660"/>
      <c r="Y7" s="661"/>
      <c r="Z7" s="662">
        <v>0</v>
      </c>
      <c r="AA7" s="662"/>
      <c r="AB7" s="662"/>
      <c r="AC7" s="662"/>
      <c r="AD7" s="663">
        <v>2475</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816537</v>
      </c>
      <c r="BH7" s="660"/>
      <c r="BI7" s="660"/>
      <c r="BJ7" s="660"/>
      <c r="BK7" s="660"/>
      <c r="BL7" s="660"/>
      <c r="BM7" s="660"/>
      <c r="BN7" s="661"/>
      <c r="BO7" s="662">
        <v>38.5</v>
      </c>
      <c r="BP7" s="662"/>
      <c r="BQ7" s="662"/>
      <c r="BR7" s="662"/>
      <c r="BS7" s="663" t="s">
        <v>121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3706184</v>
      </c>
      <c r="CS7" s="660"/>
      <c r="CT7" s="660"/>
      <c r="CU7" s="660"/>
      <c r="CV7" s="660"/>
      <c r="CW7" s="660"/>
      <c r="CX7" s="660"/>
      <c r="CY7" s="661"/>
      <c r="CZ7" s="662">
        <v>35.700000000000003</v>
      </c>
      <c r="DA7" s="662"/>
      <c r="DB7" s="662"/>
      <c r="DC7" s="662"/>
      <c r="DD7" s="668">
        <v>91350</v>
      </c>
      <c r="DE7" s="660"/>
      <c r="DF7" s="660"/>
      <c r="DG7" s="660"/>
      <c r="DH7" s="660"/>
      <c r="DI7" s="660"/>
      <c r="DJ7" s="660"/>
      <c r="DK7" s="660"/>
      <c r="DL7" s="660"/>
      <c r="DM7" s="660"/>
      <c r="DN7" s="660"/>
      <c r="DO7" s="660"/>
      <c r="DP7" s="661"/>
      <c r="DQ7" s="668">
        <v>1336596</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9489</v>
      </c>
      <c r="S8" s="660"/>
      <c r="T8" s="660"/>
      <c r="U8" s="660"/>
      <c r="V8" s="660"/>
      <c r="W8" s="660"/>
      <c r="X8" s="660"/>
      <c r="Y8" s="661"/>
      <c r="Z8" s="662">
        <v>0.1</v>
      </c>
      <c r="AA8" s="662"/>
      <c r="AB8" s="662"/>
      <c r="AC8" s="662"/>
      <c r="AD8" s="663">
        <v>9489</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36095</v>
      </c>
      <c r="BH8" s="660"/>
      <c r="BI8" s="660"/>
      <c r="BJ8" s="660"/>
      <c r="BK8" s="660"/>
      <c r="BL8" s="660"/>
      <c r="BM8" s="660"/>
      <c r="BN8" s="661"/>
      <c r="BO8" s="662">
        <v>1.7</v>
      </c>
      <c r="BP8" s="662"/>
      <c r="BQ8" s="662"/>
      <c r="BR8" s="662"/>
      <c r="BS8" s="668" t="s">
        <v>167</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2649733</v>
      </c>
      <c r="CS8" s="660"/>
      <c r="CT8" s="660"/>
      <c r="CU8" s="660"/>
      <c r="CV8" s="660"/>
      <c r="CW8" s="660"/>
      <c r="CX8" s="660"/>
      <c r="CY8" s="661"/>
      <c r="CZ8" s="662">
        <v>25.6</v>
      </c>
      <c r="DA8" s="662"/>
      <c r="DB8" s="662"/>
      <c r="DC8" s="662"/>
      <c r="DD8" s="668">
        <v>132093</v>
      </c>
      <c r="DE8" s="660"/>
      <c r="DF8" s="660"/>
      <c r="DG8" s="660"/>
      <c r="DH8" s="660"/>
      <c r="DI8" s="660"/>
      <c r="DJ8" s="660"/>
      <c r="DK8" s="660"/>
      <c r="DL8" s="660"/>
      <c r="DM8" s="660"/>
      <c r="DN8" s="660"/>
      <c r="DO8" s="660"/>
      <c r="DP8" s="661"/>
      <c r="DQ8" s="668">
        <v>1271961</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11043</v>
      </c>
      <c r="S9" s="660"/>
      <c r="T9" s="660"/>
      <c r="U9" s="660"/>
      <c r="V9" s="660"/>
      <c r="W9" s="660"/>
      <c r="X9" s="660"/>
      <c r="Y9" s="661"/>
      <c r="Z9" s="662">
        <v>0.1</v>
      </c>
      <c r="AA9" s="662"/>
      <c r="AB9" s="662"/>
      <c r="AC9" s="662"/>
      <c r="AD9" s="663">
        <v>11043</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674877</v>
      </c>
      <c r="BH9" s="660"/>
      <c r="BI9" s="660"/>
      <c r="BJ9" s="660"/>
      <c r="BK9" s="660"/>
      <c r="BL9" s="660"/>
      <c r="BM9" s="660"/>
      <c r="BN9" s="661"/>
      <c r="BO9" s="662">
        <v>31.8</v>
      </c>
      <c r="BP9" s="662"/>
      <c r="BQ9" s="662"/>
      <c r="BR9" s="662"/>
      <c r="BS9" s="668" t="s">
        <v>121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889328</v>
      </c>
      <c r="CS9" s="660"/>
      <c r="CT9" s="660"/>
      <c r="CU9" s="660"/>
      <c r="CV9" s="660"/>
      <c r="CW9" s="660"/>
      <c r="CX9" s="660"/>
      <c r="CY9" s="661"/>
      <c r="CZ9" s="662">
        <v>8.6</v>
      </c>
      <c r="DA9" s="662"/>
      <c r="DB9" s="662"/>
      <c r="DC9" s="662"/>
      <c r="DD9" s="668">
        <v>148958</v>
      </c>
      <c r="DE9" s="660"/>
      <c r="DF9" s="660"/>
      <c r="DG9" s="660"/>
      <c r="DH9" s="660"/>
      <c r="DI9" s="660"/>
      <c r="DJ9" s="660"/>
      <c r="DK9" s="660"/>
      <c r="DL9" s="660"/>
      <c r="DM9" s="660"/>
      <c r="DN9" s="660"/>
      <c r="DO9" s="660"/>
      <c r="DP9" s="661"/>
      <c r="DQ9" s="668">
        <v>619172</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67356</v>
      </c>
      <c r="BH10" s="660"/>
      <c r="BI10" s="660"/>
      <c r="BJ10" s="660"/>
      <c r="BK10" s="660"/>
      <c r="BL10" s="660"/>
      <c r="BM10" s="660"/>
      <c r="BN10" s="661"/>
      <c r="BO10" s="662">
        <v>3.2</v>
      </c>
      <c r="BP10" s="662"/>
      <c r="BQ10" s="662"/>
      <c r="BR10" s="662"/>
      <c r="BS10" s="668" t="s">
        <v>121</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121</v>
      </c>
      <c r="CS10" s="660"/>
      <c r="CT10" s="660"/>
      <c r="CU10" s="660"/>
      <c r="CV10" s="660"/>
      <c r="CW10" s="660"/>
      <c r="CX10" s="660"/>
      <c r="CY10" s="661"/>
      <c r="CZ10" s="662" t="s">
        <v>121</v>
      </c>
      <c r="DA10" s="662"/>
      <c r="DB10" s="662"/>
      <c r="DC10" s="662"/>
      <c r="DD10" s="668" t="s">
        <v>121</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121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38209</v>
      </c>
      <c r="BH11" s="660"/>
      <c r="BI11" s="660"/>
      <c r="BJ11" s="660"/>
      <c r="BK11" s="660"/>
      <c r="BL11" s="660"/>
      <c r="BM11" s="660"/>
      <c r="BN11" s="661"/>
      <c r="BO11" s="662">
        <v>1.8</v>
      </c>
      <c r="BP11" s="662"/>
      <c r="BQ11" s="662"/>
      <c r="BR11" s="662"/>
      <c r="BS11" s="668" t="s">
        <v>121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226798</v>
      </c>
      <c r="CS11" s="660"/>
      <c r="CT11" s="660"/>
      <c r="CU11" s="660"/>
      <c r="CV11" s="660"/>
      <c r="CW11" s="660"/>
      <c r="CX11" s="660"/>
      <c r="CY11" s="661"/>
      <c r="CZ11" s="662">
        <v>2.2000000000000002</v>
      </c>
      <c r="DA11" s="662"/>
      <c r="DB11" s="662"/>
      <c r="DC11" s="662"/>
      <c r="DD11" s="668">
        <v>62900</v>
      </c>
      <c r="DE11" s="660"/>
      <c r="DF11" s="660"/>
      <c r="DG11" s="660"/>
      <c r="DH11" s="660"/>
      <c r="DI11" s="660"/>
      <c r="DJ11" s="660"/>
      <c r="DK11" s="660"/>
      <c r="DL11" s="660"/>
      <c r="DM11" s="660"/>
      <c r="DN11" s="660"/>
      <c r="DO11" s="660"/>
      <c r="DP11" s="661"/>
      <c r="DQ11" s="668">
        <v>155172</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316920</v>
      </c>
      <c r="S12" s="660"/>
      <c r="T12" s="660"/>
      <c r="U12" s="660"/>
      <c r="V12" s="660"/>
      <c r="W12" s="660"/>
      <c r="X12" s="660"/>
      <c r="Y12" s="661"/>
      <c r="Z12" s="662">
        <v>3</v>
      </c>
      <c r="AA12" s="662"/>
      <c r="AB12" s="662"/>
      <c r="AC12" s="662"/>
      <c r="AD12" s="663">
        <v>316920</v>
      </c>
      <c r="AE12" s="663"/>
      <c r="AF12" s="663"/>
      <c r="AG12" s="663"/>
      <c r="AH12" s="663"/>
      <c r="AI12" s="663"/>
      <c r="AJ12" s="663"/>
      <c r="AK12" s="663"/>
      <c r="AL12" s="664">
        <v>6.4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1110261</v>
      </c>
      <c r="BH12" s="660"/>
      <c r="BI12" s="660"/>
      <c r="BJ12" s="660"/>
      <c r="BK12" s="660"/>
      <c r="BL12" s="660"/>
      <c r="BM12" s="660"/>
      <c r="BN12" s="661"/>
      <c r="BO12" s="662">
        <v>52.4</v>
      </c>
      <c r="BP12" s="662"/>
      <c r="BQ12" s="662"/>
      <c r="BR12" s="662"/>
      <c r="BS12" s="668" t="s">
        <v>121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262062</v>
      </c>
      <c r="CS12" s="660"/>
      <c r="CT12" s="660"/>
      <c r="CU12" s="660"/>
      <c r="CV12" s="660"/>
      <c r="CW12" s="660"/>
      <c r="CX12" s="660"/>
      <c r="CY12" s="661"/>
      <c r="CZ12" s="662">
        <v>2.5</v>
      </c>
      <c r="DA12" s="662"/>
      <c r="DB12" s="662"/>
      <c r="DC12" s="662"/>
      <c r="DD12" s="668">
        <v>54559</v>
      </c>
      <c r="DE12" s="660"/>
      <c r="DF12" s="660"/>
      <c r="DG12" s="660"/>
      <c r="DH12" s="660"/>
      <c r="DI12" s="660"/>
      <c r="DJ12" s="660"/>
      <c r="DK12" s="660"/>
      <c r="DL12" s="660"/>
      <c r="DM12" s="660"/>
      <c r="DN12" s="660"/>
      <c r="DO12" s="660"/>
      <c r="DP12" s="661"/>
      <c r="DQ12" s="668">
        <v>146186</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23137</v>
      </c>
      <c r="S13" s="660"/>
      <c r="T13" s="660"/>
      <c r="U13" s="660"/>
      <c r="V13" s="660"/>
      <c r="W13" s="660"/>
      <c r="X13" s="660"/>
      <c r="Y13" s="661"/>
      <c r="Z13" s="662">
        <v>0.2</v>
      </c>
      <c r="AA13" s="662"/>
      <c r="AB13" s="662"/>
      <c r="AC13" s="662"/>
      <c r="AD13" s="663">
        <v>23137</v>
      </c>
      <c r="AE13" s="663"/>
      <c r="AF13" s="663"/>
      <c r="AG13" s="663"/>
      <c r="AH13" s="663"/>
      <c r="AI13" s="663"/>
      <c r="AJ13" s="663"/>
      <c r="AK13" s="663"/>
      <c r="AL13" s="664">
        <v>0.5</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1105403</v>
      </c>
      <c r="BH13" s="660"/>
      <c r="BI13" s="660"/>
      <c r="BJ13" s="660"/>
      <c r="BK13" s="660"/>
      <c r="BL13" s="660"/>
      <c r="BM13" s="660"/>
      <c r="BN13" s="661"/>
      <c r="BO13" s="662">
        <v>52.1</v>
      </c>
      <c r="BP13" s="662"/>
      <c r="BQ13" s="662"/>
      <c r="BR13" s="662"/>
      <c r="BS13" s="668" t="s">
        <v>121</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411077</v>
      </c>
      <c r="CS13" s="660"/>
      <c r="CT13" s="660"/>
      <c r="CU13" s="660"/>
      <c r="CV13" s="660"/>
      <c r="CW13" s="660"/>
      <c r="CX13" s="660"/>
      <c r="CY13" s="661"/>
      <c r="CZ13" s="662">
        <v>4</v>
      </c>
      <c r="DA13" s="662"/>
      <c r="DB13" s="662"/>
      <c r="DC13" s="662"/>
      <c r="DD13" s="668">
        <v>262660</v>
      </c>
      <c r="DE13" s="660"/>
      <c r="DF13" s="660"/>
      <c r="DG13" s="660"/>
      <c r="DH13" s="660"/>
      <c r="DI13" s="660"/>
      <c r="DJ13" s="660"/>
      <c r="DK13" s="660"/>
      <c r="DL13" s="660"/>
      <c r="DM13" s="660"/>
      <c r="DN13" s="660"/>
      <c r="DO13" s="660"/>
      <c r="DP13" s="661"/>
      <c r="DQ13" s="668">
        <v>223414</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167</v>
      </c>
      <c r="AA14" s="662"/>
      <c r="AB14" s="662"/>
      <c r="AC14" s="662"/>
      <c r="AD14" s="663" t="s">
        <v>121</v>
      </c>
      <c r="AE14" s="663"/>
      <c r="AF14" s="663"/>
      <c r="AG14" s="663"/>
      <c r="AH14" s="663"/>
      <c r="AI14" s="663"/>
      <c r="AJ14" s="663"/>
      <c r="AK14" s="663"/>
      <c r="AL14" s="664" t="s">
        <v>121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49362</v>
      </c>
      <c r="BH14" s="660"/>
      <c r="BI14" s="660"/>
      <c r="BJ14" s="660"/>
      <c r="BK14" s="660"/>
      <c r="BL14" s="660"/>
      <c r="BM14" s="660"/>
      <c r="BN14" s="661"/>
      <c r="BO14" s="662">
        <v>2.2999999999999998</v>
      </c>
      <c r="BP14" s="662"/>
      <c r="BQ14" s="662"/>
      <c r="BR14" s="662"/>
      <c r="BS14" s="668" t="s">
        <v>167</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539711</v>
      </c>
      <c r="CS14" s="660"/>
      <c r="CT14" s="660"/>
      <c r="CU14" s="660"/>
      <c r="CV14" s="660"/>
      <c r="CW14" s="660"/>
      <c r="CX14" s="660"/>
      <c r="CY14" s="661"/>
      <c r="CZ14" s="662">
        <v>5.2</v>
      </c>
      <c r="DA14" s="662"/>
      <c r="DB14" s="662"/>
      <c r="DC14" s="662"/>
      <c r="DD14" s="668">
        <v>48530</v>
      </c>
      <c r="DE14" s="660"/>
      <c r="DF14" s="660"/>
      <c r="DG14" s="660"/>
      <c r="DH14" s="660"/>
      <c r="DI14" s="660"/>
      <c r="DJ14" s="660"/>
      <c r="DK14" s="660"/>
      <c r="DL14" s="660"/>
      <c r="DM14" s="660"/>
      <c r="DN14" s="660"/>
      <c r="DO14" s="660"/>
      <c r="DP14" s="661"/>
      <c r="DQ14" s="668">
        <v>507619</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27033</v>
      </c>
      <c r="S15" s="660"/>
      <c r="T15" s="660"/>
      <c r="U15" s="660"/>
      <c r="V15" s="660"/>
      <c r="W15" s="660"/>
      <c r="X15" s="660"/>
      <c r="Y15" s="661"/>
      <c r="Z15" s="662">
        <v>0.3</v>
      </c>
      <c r="AA15" s="662"/>
      <c r="AB15" s="662"/>
      <c r="AC15" s="662"/>
      <c r="AD15" s="663">
        <v>27033</v>
      </c>
      <c r="AE15" s="663"/>
      <c r="AF15" s="663"/>
      <c r="AG15" s="663"/>
      <c r="AH15" s="663"/>
      <c r="AI15" s="663"/>
      <c r="AJ15" s="663"/>
      <c r="AK15" s="663"/>
      <c r="AL15" s="664">
        <v>0.5</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117712</v>
      </c>
      <c r="BH15" s="660"/>
      <c r="BI15" s="660"/>
      <c r="BJ15" s="660"/>
      <c r="BK15" s="660"/>
      <c r="BL15" s="660"/>
      <c r="BM15" s="660"/>
      <c r="BN15" s="661"/>
      <c r="BO15" s="662">
        <v>5.6</v>
      </c>
      <c r="BP15" s="662"/>
      <c r="BQ15" s="662"/>
      <c r="BR15" s="662"/>
      <c r="BS15" s="668" t="s">
        <v>121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648786</v>
      </c>
      <c r="CS15" s="660"/>
      <c r="CT15" s="660"/>
      <c r="CU15" s="660"/>
      <c r="CV15" s="660"/>
      <c r="CW15" s="660"/>
      <c r="CX15" s="660"/>
      <c r="CY15" s="661"/>
      <c r="CZ15" s="662">
        <v>6.3</v>
      </c>
      <c r="DA15" s="662"/>
      <c r="DB15" s="662"/>
      <c r="DC15" s="662"/>
      <c r="DD15" s="668">
        <v>57457</v>
      </c>
      <c r="DE15" s="660"/>
      <c r="DF15" s="660"/>
      <c r="DG15" s="660"/>
      <c r="DH15" s="660"/>
      <c r="DI15" s="660"/>
      <c r="DJ15" s="660"/>
      <c r="DK15" s="660"/>
      <c r="DL15" s="660"/>
      <c r="DM15" s="660"/>
      <c r="DN15" s="660"/>
      <c r="DO15" s="660"/>
      <c r="DP15" s="661"/>
      <c r="DQ15" s="668">
        <v>442939</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167</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22528</v>
      </c>
      <c r="CS16" s="660"/>
      <c r="CT16" s="660"/>
      <c r="CU16" s="660"/>
      <c r="CV16" s="660"/>
      <c r="CW16" s="660"/>
      <c r="CX16" s="660"/>
      <c r="CY16" s="661"/>
      <c r="CZ16" s="662">
        <v>0.2</v>
      </c>
      <c r="DA16" s="662"/>
      <c r="DB16" s="662"/>
      <c r="DC16" s="662"/>
      <c r="DD16" s="668" t="s">
        <v>167</v>
      </c>
      <c r="DE16" s="660"/>
      <c r="DF16" s="660"/>
      <c r="DG16" s="660"/>
      <c r="DH16" s="660"/>
      <c r="DI16" s="660"/>
      <c r="DJ16" s="660"/>
      <c r="DK16" s="660"/>
      <c r="DL16" s="660"/>
      <c r="DM16" s="660"/>
      <c r="DN16" s="660"/>
      <c r="DO16" s="660"/>
      <c r="DP16" s="661"/>
      <c r="DQ16" s="668">
        <v>13848</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3010</v>
      </c>
      <c r="S17" s="660"/>
      <c r="T17" s="660"/>
      <c r="U17" s="660"/>
      <c r="V17" s="660"/>
      <c r="W17" s="660"/>
      <c r="X17" s="660"/>
      <c r="Y17" s="661"/>
      <c r="Z17" s="662">
        <v>0</v>
      </c>
      <c r="AA17" s="662"/>
      <c r="AB17" s="662"/>
      <c r="AC17" s="662"/>
      <c r="AD17" s="663">
        <v>3010</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167</v>
      </c>
      <c r="BP17" s="662"/>
      <c r="BQ17" s="662"/>
      <c r="BR17" s="662"/>
      <c r="BS17" s="668" t="s">
        <v>121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871238</v>
      </c>
      <c r="CS17" s="660"/>
      <c r="CT17" s="660"/>
      <c r="CU17" s="660"/>
      <c r="CV17" s="660"/>
      <c r="CW17" s="660"/>
      <c r="CX17" s="660"/>
      <c r="CY17" s="661"/>
      <c r="CZ17" s="662">
        <v>8.4</v>
      </c>
      <c r="DA17" s="662"/>
      <c r="DB17" s="662"/>
      <c r="DC17" s="662"/>
      <c r="DD17" s="668" t="s">
        <v>121</v>
      </c>
      <c r="DE17" s="660"/>
      <c r="DF17" s="660"/>
      <c r="DG17" s="660"/>
      <c r="DH17" s="660"/>
      <c r="DI17" s="660"/>
      <c r="DJ17" s="660"/>
      <c r="DK17" s="660"/>
      <c r="DL17" s="660"/>
      <c r="DM17" s="660"/>
      <c r="DN17" s="660"/>
      <c r="DO17" s="660"/>
      <c r="DP17" s="661"/>
      <c r="DQ17" s="668">
        <v>856140</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2508366</v>
      </c>
      <c r="S18" s="660"/>
      <c r="T18" s="660"/>
      <c r="U18" s="660"/>
      <c r="V18" s="660"/>
      <c r="W18" s="660"/>
      <c r="X18" s="660"/>
      <c r="Y18" s="661"/>
      <c r="Z18" s="662">
        <v>23.5</v>
      </c>
      <c r="AA18" s="662"/>
      <c r="AB18" s="662"/>
      <c r="AC18" s="662"/>
      <c r="AD18" s="663">
        <v>2232654</v>
      </c>
      <c r="AE18" s="663"/>
      <c r="AF18" s="663"/>
      <c r="AG18" s="663"/>
      <c r="AH18" s="663"/>
      <c r="AI18" s="663"/>
      <c r="AJ18" s="663"/>
      <c r="AK18" s="663"/>
      <c r="AL18" s="664">
        <v>45.4</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167</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167</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167</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2232654</v>
      </c>
      <c r="S19" s="660"/>
      <c r="T19" s="660"/>
      <c r="U19" s="660"/>
      <c r="V19" s="660"/>
      <c r="W19" s="660"/>
      <c r="X19" s="660"/>
      <c r="Y19" s="661"/>
      <c r="Z19" s="662">
        <v>21</v>
      </c>
      <c r="AA19" s="662"/>
      <c r="AB19" s="662"/>
      <c r="AC19" s="662"/>
      <c r="AD19" s="663">
        <v>2232654</v>
      </c>
      <c r="AE19" s="663"/>
      <c r="AF19" s="663"/>
      <c r="AG19" s="663"/>
      <c r="AH19" s="663"/>
      <c r="AI19" s="663"/>
      <c r="AJ19" s="663"/>
      <c r="AK19" s="663"/>
      <c r="AL19" s="664">
        <v>45.4</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26033</v>
      </c>
      <c r="BH19" s="660"/>
      <c r="BI19" s="660"/>
      <c r="BJ19" s="660"/>
      <c r="BK19" s="660"/>
      <c r="BL19" s="660"/>
      <c r="BM19" s="660"/>
      <c r="BN19" s="661"/>
      <c r="BO19" s="662">
        <v>1.2</v>
      </c>
      <c r="BP19" s="662"/>
      <c r="BQ19" s="662"/>
      <c r="BR19" s="662"/>
      <c r="BS19" s="668" t="s">
        <v>121</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167</v>
      </c>
      <c r="DA19" s="662"/>
      <c r="DB19" s="662"/>
      <c r="DC19" s="662"/>
      <c r="DD19" s="668" t="s">
        <v>121</v>
      </c>
      <c r="DE19" s="660"/>
      <c r="DF19" s="660"/>
      <c r="DG19" s="660"/>
      <c r="DH19" s="660"/>
      <c r="DI19" s="660"/>
      <c r="DJ19" s="660"/>
      <c r="DK19" s="660"/>
      <c r="DL19" s="660"/>
      <c r="DM19" s="660"/>
      <c r="DN19" s="660"/>
      <c r="DO19" s="660"/>
      <c r="DP19" s="661"/>
      <c r="DQ19" s="668" t="s">
        <v>167</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275712</v>
      </c>
      <c r="S20" s="660"/>
      <c r="T20" s="660"/>
      <c r="U20" s="660"/>
      <c r="V20" s="660"/>
      <c r="W20" s="660"/>
      <c r="X20" s="660"/>
      <c r="Y20" s="661"/>
      <c r="Z20" s="662">
        <v>2.6</v>
      </c>
      <c r="AA20" s="662"/>
      <c r="AB20" s="662"/>
      <c r="AC20" s="662"/>
      <c r="AD20" s="663" t="s">
        <v>121</v>
      </c>
      <c r="AE20" s="663"/>
      <c r="AF20" s="663"/>
      <c r="AG20" s="663"/>
      <c r="AH20" s="663"/>
      <c r="AI20" s="663"/>
      <c r="AJ20" s="663"/>
      <c r="AK20" s="663"/>
      <c r="AL20" s="664" t="s">
        <v>121</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26033</v>
      </c>
      <c r="BH20" s="660"/>
      <c r="BI20" s="660"/>
      <c r="BJ20" s="660"/>
      <c r="BK20" s="660"/>
      <c r="BL20" s="660"/>
      <c r="BM20" s="660"/>
      <c r="BN20" s="661"/>
      <c r="BO20" s="662">
        <v>1.2</v>
      </c>
      <c r="BP20" s="662"/>
      <c r="BQ20" s="662"/>
      <c r="BR20" s="662"/>
      <c r="BS20" s="668" t="s">
        <v>121</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10367349</v>
      </c>
      <c r="CS20" s="660"/>
      <c r="CT20" s="660"/>
      <c r="CU20" s="660"/>
      <c r="CV20" s="660"/>
      <c r="CW20" s="660"/>
      <c r="CX20" s="660"/>
      <c r="CY20" s="661"/>
      <c r="CZ20" s="662">
        <v>100</v>
      </c>
      <c r="DA20" s="662"/>
      <c r="DB20" s="662"/>
      <c r="DC20" s="662"/>
      <c r="DD20" s="668">
        <v>858507</v>
      </c>
      <c r="DE20" s="660"/>
      <c r="DF20" s="660"/>
      <c r="DG20" s="660"/>
      <c r="DH20" s="660"/>
      <c r="DI20" s="660"/>
      <c r="DJ20" s="660"/>
      <c r="DK20" s="660"/>
      <c r="DL20" s="660"/>
      <c r="DM20" s="660"/>
      <c r="DN20" s="660"/>
      <c r="DO20" s="660"/>
      <c r="DP20" s="661"/>
      <c r="DQ20" s="668">
        <v>5712951</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121</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26033</v>
      </c>
      <c r="BH21" s="660"/>
      <c r="BI21" s="660"/>
      <c r="BJ21" s="660"/>
      <c r="BK21" s="660"/>
      <c r="BL21" s="660"/>
      <c r="BM21" s="660"/>
      <c r="BN21" s="661"/>
      <c r="BO21" s="662">
        <v>1.2</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5089203</v>
      </c>
      <c r="S22" s="660"/>
      <c r="T22" s="660"/>
      <c r="U22" s="660"/>
      <c r="V22" s="660"/>
      <c r="W22" s="660"/>
      <c r="X22" s="660"/>
      <c r="Y22" s="661"/>
      <c r="Z22" s="662">
        <v>47.8</v>
      </c>
      <c r="AA22" s="662"/>
      <c r="AB22" s="662"/>
      <c r="AC22" s="662"/>
      <c r="AD22" s="663">
        <v>4813491</v>
      </c>
      <c r="AE22" s="663"/>
      <c r="AF22" s="663"/>
      <c r="AG22" s="663"/>
      <c r="AH22" s="663"/>
      <c r="AI22" s="663"/>
      <c r="AJ22" s="663"/>
      <c r="AK22" s="663"/>
      <c r="AL22" s="664">
        <v>97.8</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167</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2184</v>
      </c>
      <c r="S23" s="660"/>
      <c r="T23" s="660"/>
      <c r="U23" s="660"/>
      <c r="V23" s="660"/>
      <c r="W23" s="660"/>
      <c r="X23" s="660"/>
      <c r="Y23" s="661"/>
      <c r="Z23" s="662">
        <v>0</v>
      </c>
      <c r="AA23" s="662"/>
      <c r="AB23" s="662"/>
      <c r="AC23" s="662"/>
      <c r="AD23" s="663">
        <v>2184</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167</v>
      </c>
      <c r="BP23" s="662"/>
      <c r="BQ23" s="662"/>
      <c r="BR23" s="662"/>
      <c r="BS23" s="668" t="s">
        <v>121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28840</v>
      </c>
      <c r="S24" s="660"/>
      <c r="T24" s="660"/>
      <c r="U24" s="660"/>
      <c r="V24" s="660"/>
      <c r="W24" s="660"/>
      <c r="X24" s="660"/>
      <c r="Y24" s="661"/>
      <c r="Z24" s="662">
        <v>0.3</v>
      </c>
      <c r="AA24" s="662"/>
      <c r="AB24" s="662"/>
      <c r="AC24" s="662"/>
      <c r="AD24" s="663" t="s">
        <v>121</v>
      </c>
      <c r="AE24" s="663"/>
      <c r="AF24" s="663"/>
      <c r="AG24" s="663"/>
      <c r="AH24" s="663"/>
      <c r="AI24" s="663"/>
      <c r="AJ24" s="663"/>
      <c r="AK24" s="663"/>
      <c r="AL24" s="664" t="s">
        <v>167</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3655416</v>
      </c>
      <c r="CS24" s="649"/>
      <c r="CT24" s="649"/>
      <c r="CU24" s="649"/>
      <c r="CV24" s="649"/>
      <c r="CW24" s="649"/>
      <c r="CX24" s="649"/>
      <c r="CY24" s="650"/>
      <c r="CZ24" s="653">
        <v>35.299999999999997</v>
      </c>
      <c r="DA24" s="654"/>
      <c r="DB24" s="654"/>
      <c r="DC24" s="673"/>
      <c r="DD24" s="692">
        <v>2611039</v>
      </c>
      <c r="DE24" s="649"/>
      <c r="DF24" s="649"/>
      <c r="DG24" s="649"/>
      <c r="DH24" s="649"/>
      <c r="DI24" s="649"/>
      <c r="DJ24" s="649"/>
      <c r="DK24" s="650"/>
      <c r="DL24" s="692">
        <v>2605500</v>
      </c>
      <c r="DM24" s="649"/>
      <c r="DN24" s="649"/>
      <c r="DO24" s="649"/>
      <c r="DP24" s="649"/>
      <c r="DQ24" s="649"/>
      <c r="DR24" s="649"/>
      <c r="DS24" s="649"/>
      <c r="DT24" s="649"/>
      <c r="DU24" s="649"/>
      <c r="DV24" s="650"/>
      <c r="DW24" s="653">
        <v>50</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86509</v>
      </c>
      <c r="S25" s="660"/>
      <c r="T25" s="660"/>
      <c r="U25" s="660"/>
      <c r="V25" s="660"/>
      <c r="W25" s="660"/>
      <c r="X25" s="660"/>
      <c r="Y25" s="661"/>
      <c r="Z25" s="662">
        <v>0.8</v>
      </c>
      <c r="AA25" s="662"/>
      <c r="AB25" s="662"/>
      <c r="AC25" s="662"/>
      <c r="AD25" s="663">
        <v>4619</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1730460</v>
      </c>
      <c r="CS25" s="695"/>
      <c r="CT25" s="695"/>
      <c r="CU25" s="695"/>
      <c r="CV25" s="695"/>
      <c r="CW25" s="695"/>
      <c r="CX25" s="695"/>
      <c r="CY25" s="696"/>
      <c r="CZ25" s="664">
        <v>16.7</v>
      </c>
      <c r="DA25" s="693"/>
      <c r="DB25" s="693"/>
      <c r="DC25" s="697"/>
      <c r="DD25" s="668">
        <v>1650819</v>
      </c>
      <c r="DE25" s="695"/>
      <c r="DF25" s="695"/>
      <c r="DG25" s="695"/>
      <c r="DH25" s="695"/>
      <c r="DI25" s="695"/>
      <c r="DJ25" s="695"/>
      <c r="DK25" s="696"/>
      <c r="DL25" s="668">
        <v>1645695</v>
      </c>
      <c r="DM25" s="695"/>
      <c r="DN25" s="695"/>
      <c r="DO25" s="695"/>
      <c r="DP25" s="695"/>
      <c r="DQ25" s="695"/>
      <c r="DR25" s="695"/>
      <c r="DS25" s="695"/>
      <c r="DT25" s="695"/>
      <c r="DU25" s="695"/>
      <c r="DV25" s="696"/>
      <c r="DW25" s="664">
        <v>31.6</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100677</v>
      </c>
      <c r="S26" s="660"/>
      <c r="T26" s="660"/>
      <c r="U26" s="660"/>
      <c r="V26" s="660"/>
      <c r="W26" s="660"/>
      <c r="X26" s="660"/>
      <c r="Y26" s="661"/>
      <c r="Z26" s="662">
        <v>0.9</v>
      </c>
      <c r="AA26" s="662"/>
      <c r="AB26" s="662"/>
      <c r="AC26" s="662"/>
      <c r="AD26" s="663" t="s">
        <v>121</v>
      </c>
      <c r="AE26" s="663"/>
      <c r="AF26" s="663"/>
      <c r="AG26" s="663"/>
      <c r="AH26" s="663"/>
      <c r="AI26" s="663"/>
      <c r="AJ26" s="663"/>
      <c r="AK26" s="663"/>
      <c r="AL26" s="664" t="s">
        <v>167</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167</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1098303</v>
      </c>
      <c r="CS26" s="660"/>
      <c r="CT26" s="660"/>
      <c r="CU26" s="660"/>
      <c r="CV26" s="660"/>
      <c r="CW26" s="660"/>
      <c r="CX26" s="660"/>
      <c r="CY26" s="661"/>
      <c r="CZ26" s="664">
        <v>10.6</v>
      </c>
      <c r="DA26" s="693"/>
      <c r="DB26" s="693"/>
      <c r="DC26" s="697"/>
      <c r="DD26" s="668">
        <v>1029720</v>
      </c>
      <c r="DE26" s="660"/>
      <c r="DF26" s="660"/>
      <c r="DG26" s="660"/>
      <c r="DH26" s="660"/>
      <c r="DI26" s="660"/>
      <c r="DJ26" s="660"/>
      <c r="DK26" s="661"/>
      <c r="DL26" s="668" t="s">
        <v>167</v>
      </c>
      <c r="DM26" s="660"/>
      <c r="DN26" s="660"/>
      <c r="DO26" s="660"/>
      <c r="DP26" s="660"/>
      <c r="DQ26" s="660"/>
      <c r="DR26" s="660"/>
      <c r="DS26" s="660"/>
      <c r="DT26" s="660"/>
      <c r="DU26" s="660"/>
      <c r="DV26" s="661"/>
      <c r="DW26" s="664" t="s">
        <v>167</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747597</v>
      </c>
      <c r="S27" s="660"/>
      <c r="T27" s="660"/>
      <c r="U27" s="660"/>
      <c r="V27" s="660"/>
      <c r="W27" s="660"/>
      <c r="X27" s="660"/>
      <c r="Y27" s="661"/>
      <c r="Z27" s="662">
        <v>7</v>
      </c>
      <c r="AA27" s="662"/>
      <c r="AB27" s="662"/>
      <c r="AC27" s="662"/>
      <c r="AD27" s="663" t="s">
        <v>121</v>
      </c>
      <c r="AE27" s="663"/>
      <c r="AF27" s="663"/>
      <c r="AG27" s="663"/>
      <c r="AH27" s="663"/>
      <c r="AI27" s="663"/>
      <c r="AJ27" s="663"/>
      <c r="AK27" s="663"/>
      <c r="AL27" s="664" t="s">
        <v>121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2119905</v>
      </c>
      <c r="BH27" s="660"/>
      <c r="BI27" s="660"/>
      <c r="BJ27" s="660"/>
      <c r="BK27" s="660"/>
      <c r="BL27" s="660"/>
      <c r="BM27" s="660"/>
      <c r="BN27" s="661"/>
      <c r="BO27" s="662">
        <v>100</v>
      </c>
      <c r="BP27" s="662"/>
      <c r="BQ27" s="662"/>
      <c r="BR27" s="662"/>
      <c r="BS27" s="668" t="s">
        <v>121</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1053718</v>
      </c>
      <c r="CS27" s="695"/>
      <c r="CT27" s="695"/>
      <c r="CU27" s="695"/>
      <c r="CV27" s="695"/>
      <c r="CW27" s="695"/>
      <c r="CX27" s="695"/>
      <c r="CY27" s="696"/>
      <c r="CZ27" s="664">
        <v>10.199999999999999</v>
      </c>
      <c r="DA27" s="693"/>
      <c r="DB27" s="693"/>
      <c r="DC27" s="697"/>
      <c r="DD27" s="668">
        <v>104080</v>
      </c>
      <c r="DE27" s="695"/>
      <c r="DF27" s="695"/>
      <c r="DG27" s="695"/>
      <c r="DH27" s="695"/>
      <c r="DI27" s="695"/>
      <c r="DJ27" s="695"/>
      <c r="DK27" s="696"/>
      <c r="DL27" s="668">
        <v>103665</v>
      </c>
      <c r="DM27" s="695"/>
      <c r="DN27" s="695"/>
      <c r="DO27" s="695"/>
      <c r="DP27" s="695"/>
      <c r="DQ27" s="695"/>
      <c r="DR27" s="695"/>
      <c r="DS27" s="695"/>
      <c r="DT27" s="695"/>
      <c r="DU27" s="695"/>
      <c r="DV27" s="696"/>
      <c r="DW27" s="664">
        <v>2</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167</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871238</v>
      </c>
      <c r="CS28" s="660"/>
      <c r="CT28" s="660"/>
      <c r="CU28" s="660"/>
      <c r="CV28" s="660"/>
      <c r="CW28" s="660"/>
      <c r="CX28" s="660"/>
      <c r="CY28" s="661"/>
      <c r="CZ28" s="664">
        <v>8.4</v>
      </c>
      <c r="DA28" s="693"/>
      <c r="DB28" s="693"/>
      <c r="DC28" s="697"/>
      <c r="DD28" s="668">
        <v>856140</v>
      </c>
      <c r="DE28" s="660"/>
      <c r="DF28" s="660"/>
      <c r="DG28" s="660"/>
      <c r="DH28" s="660"/>
      <c r="DI28" s="660"/>
      <c r="DJ28" s="660"/>
      <c r="DK28" s="661"/>
      <c r="DL28" s="668">
        <v>856140</v>
      </c>
      <c r="DM28" s="660"/>
      <c r="DN28" s="660"/>
      <c r="DO28" s="660"/>
      <c r="DP28" s="660"/>
      <c r="DQ28" s="660"/>
      <c r="DR28" s="660"/>
      <c r="DS28" s="660"/>
      <c r="DT28" s="660"/>
      <c r="DU28" s="660"/>
      <c r="DV28" s="661"/>
      <c r="DW28" s="664">
        <v>16.399999999999999</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444339</v>
      </c>
      <c r="S29" s="660"/>
      <c r="T29" s="660"/>
      <c r="U29" s="660"/>
      <c r="V29" s="660"/>
      <c r="W29" s="660"/>
      <c r="X29" s="660"/>
      <c r="Y29" s="661"/>
      <c r="Z29" s="662">
        <v>4.2</v>
      </c>
      <c r="AA29" s="662"/>
      <c r="AB29" s="662"/>
      <c r="AC29" s="662"/>
      <c r="AD29" s="663" t="s">
        <v>167</v>
      </c>
      <c r="AE29" s="663"/>
      <c r="AF29" s="663"/>
      <c r="AG29" s="663"/>
      <c r="AH29" s="663"/>
      <c r="AI29" s="663"/>
      <c r="AJ29" s="663"/>
      <c r="AK29" s="663"/>
      <c r="AL29" s="664" t="s">
        <v>121</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871238</v>
      </c>
      <c r="CS29" s="695"/>
      <c r="CT29" s="695"/>
      <c r="CU29" s="695"/>
      <c r="CV29" s="695"/>
      <c r="CW29" s="695"/>
      <c r="CX29" s="695"/>
      <c r="CY29" s="696"/>
      <c r="CZ29" s="664">
        <v>8.4</v>
      </c>
      <c r="DA29" s="693"/>
      <c r="DB29" s="693"/>
      <c r="DC29" s="697"/>
      <c r="DD29" s="668">
        <v>856140</v>
      </c>
      <c r="DE29" s="695"/>
      <c r="DF29" s="695"/>
      <c r="DG29" s="695"/>
      <c r="DH29" s="695"/>
      <c r="DI29" s="695"/>
      <c r="DJ29" s="695"/>
      <c r="DK29" s="696"/>
      <c r="DL29" s="668">
        <v>856140</v>
      </c>
      <c r="DM29" s="695"/>
      <c r="DN29" s="695"/>
      <c r="DO29" s="695"/>
      <c r="DP29" s="695"/>
      <c r="DQ29" s="695"/>
      <c r="DR29" s="695"/>
      <c r="DS29" s="695"/>
      <c r="DT29" s="695"/>
      <c r="DU29" s="695"/>
      <c r="DV29" s="696"/>
      <c r="DW29" s="664">
        <v>16.399999999999999</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16954</v>
      </c>
      <c r="S30" s="660"/>
      <c r="T30" s="660"/>
      <c r="U30" s="660"/>
      <c r="V30" s="660"/>
      <c r="W30" s="660"/>
      <c r="X30" s="660"/>
      <c r="Y30" s="661"/>
      <c r="Z30" s="662">
        <v>0.2</v>
      </c>
      <c r="AA30" s="662"/>
      <c r="AB30" s="662"/>
      <c r="AC30" s="662"/>
      <c r="AD30" s="663">
        <v>7923</v>
      </c>
      <c r="AE30" s="663"/>
      <c r="AF30" s="663"/>
      <c r="AG30" s="663"/>
      <c r="AH30" s="663"/>
      <c r="AI30" s="663"/>
      <c r="AJ30" s="663"/>
      <c r="AK30" s="663"/>
      <c r="AL30" s="664">
        <v>0.2</v>
      </c>
      <c r="AM30" s="665"/>
      <c r="AN30" s="665"/>
      <c r="AO30" s="666"/>
      <c r="AP30" s="707" t="s">
        <v>302</v>
      </c>
      <c r="AQ30" s="708"/>
      <c r="AR30" s="708"/>
      <c r="AS30" s="708"/>
      <c r="AT30" s="713" t="s">
        <v>303</v>
      </c>
      <c r="AU30" s="206"/>
      <c r="AV30" s="206"/>
      <c r="AW30" s="206"/>
      <c r="AX30" s="645" t="s">
        <v>180</v>
      </c>
      <c r="AY30" s="646"/>
      <c r="AZ30" s="646"/>
      <c r="BA30" s="646"/>
      <c r="BB30" s="646"/>
      <c r="BC30" s="646"/>
      <c r="BD30" s="646"/>
      <c r="BE30" s="646"/>
      <c r="BF30" s="647"/>
      <c r="BG30" s="719">
        <v>97.9</v>
      </c>
      <c r="BH30" s="720"/>
      <c r="BI30" s="720"/>
      <c r="BJ30" s="720"/>
      <c r="BK30" s="720"/>
      <c r="BL30" s="720"/>
      <c r="BM30" s="654">
        <v>88.1</v>
      </c>
      <c r="BN30" s="720"/>
      <c r="BO30" s="720"/>
      <c r="BP30" s="720"/>
      <c r="BQ30" s="721"/>
      <c r="BR30" s="719">
        <v>97.8</v>
      </c>
      <c r="BS30" s="720"/>
      <c r="BT30" s="720"/>
      <c r="BU30" s="720"/>
      <c r="BV30" s="720"/>
      <c r="BW30" s="720"/>
      <c r="BX30" s="654">
        <v>86.9</v>
      </c>
      <c r="BY30" s="720"/>
      <c r="BZ30" s="720"/>
      <c r="CA30" s="720"/>
      <c r="CB30" s="721"/>
      <c r="CD30" s="724"/>
      <c r="CE30" s="725"/>
      <c r="CF30" s="674" t="s">
        <v>304</v>
      </c>
      <c r="CG30" s="675"/>
      <c r="CH30" s="675"/>
      <c r="CI30" s="675"/>
      <c r="CJ30" s="675"/>
      <c r="CK30" s="675"/>
      <c r="CL30" s="675"/>
      <c r="CM30" s="675"/>
      <c r="CN30" s="675"/>
      <c r="CO30" s="675"/>
      <c r="CP30" s="675"/>
      <c r="CQ30" s="676"/>
      <c r="CR30" s="659">
        <v>788476</v>
      </c>
      <c r="CS30" s="660"/>
      <c r="CT30" s="660"/>
      <c r="CU30" s="660"/>
      <c r="CV30" s="660"/>
      <c r="CW30" s="660"/>
      <c r="CX30" s="660"/>
      <c r="CY30" s="661"/>
      <c r="CZ30" s="664">
        <v>7.6</v>
      </c>
      <c r="DA30" s="693"/>
      <c r="DB30" s="693"/>
      <c r="DC30" s="697"/>
      <c r="DD30" s="668">
        <v>776203</v>
      </c>
      <c r="DE30" s="660"/>
      <c r="DF30" s="660"/>
      <c r="DG30" s="660"/>
      <c r="DH30" s="660"/>
      <c r="DI30" s="660"/>
      <c r="DJ30" s="660"/>
      <c r="DK30" s="661"/>
      <c r="DL30" s="668">
        <v>776203</v>
      </c>
      <c r="DM30" s="660"/>
      <c r="DN30" s="660"/>
      <c r="DO30" s="660"/>
      <c r="DP30" s="660"/>
      <c r="DQ30" s="660"/>
      <c r="DR30" s="660"/>
      <c r="DS30" s="660"/>
      <c r="DT30" s="660"/>
      <c r="DU30" s="660"/>
      <c r="DV30" s="661"/>
      <c r="DW30" s="664">
        <v>14.9</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572618</v>
      </c>
      <c r="S31" s="660"/>
      <c r="T31" s="660"/>
      <c r="U31" s="660"/>
      <c r="V31" s="660"/>
      <c r="W31" s="660"/>
      <c r="X31" s="660"/>
      <c r="Y31" s="661"/>
      <c r="Z31" s="662">
        <v>5.4</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5" t="s">
        <v>306</v>
      </c>
      <c r="AV31" s="205"/>
      <c r="AW31" s="205"/>
      <c r="AX31" s="656" t="s">
        <v>307</v>
      </c>
      <c r="AY31" s="657"/>
      <c r="AZ31" s="657"/>
      <c r="BA31" s="657"/>
      <c r="BB31" s="657"/>
      <c r="BC31" s="657"/>
      <c r="BD31" s="657"/>
      <c r="BE31" s="657"/>
      <c r="BF31" s="658"/>
      <c r="BG31" s="716">
        <v>98.3</v>
      </c>
      <c r="BH31" s="695"/>
      <c r="BI31" s="695"/>
      <c r="BJ31" s="695"/>
      <c r="BK31" s="695"/>
      <c r="BL31" s="695"/>
      <c r="BM31" s="665">
        <v>89.5</v>
      </c>
      <c r="BN31" s="717"/>
      <c r="BO31" s="717"/>
      <c r="BP31" s="717"/>
      <c r="BQ31" s="718"/>
      <c r="BR31" s="716">
        <v>98.4</v>
      </c>
      <c r="BS31" s="695"/>
      <c r="BT31" s="695"/>
      <c r="BU31" s="695"/>
      <c r="BV31" s="695"/>
      <c r="BW31" s="695"/>
      <c r="BX31" s="665">
        <v>88</v>
      </c>
      <c r="BY31" s="717"/>
      <c r="BZ31" s="717"/>
      <c r="CA31" s="717"/>
      <c r="CB31" s="718"/>
      <c r="CD31" s="724"/>
      <c r="CE31" s="725"/>
      <c r="CF31" s="674" t="s">
        <v>308</v>
      </c>
      <c r="CG31" s="675"/>
      <c r="CH31" s="675"/>
      <c r="CI31" s="675"/>
      <c r="CJ31" s="675"/>
      <c r="CK31" s="675"/>
      <c r="CL31" s="675"/>
      <c r="CM31" s="675"/>
      <c r="CN31" s="675"/>
      <c r="CO31" s="675"/>
      <c r="CP31" s="675"/>
      <c r="CQ31" s="676"/>
      <c r="CR31" s="659">
        <v>82762</v>
      </c>
      <c r="CS31" s="695"/>
      <c r="CT31" s="695"/>
      <c r="CU31" s="695"/>
      <c r="CV31" s="695"/>
      <c r="CW31" s="695"/>
      <c r="CX31" s="695"/>
      <c r="CY31" s="696"/>
      <c r="CZ31" s="664">
        <v>0.8</v>
      </c>
      <c r="DA31" s="693"/>
      <c r="DB31" s="693"/>
      <c r="DC31" s="697"/>
      <c r="DD31" s="668">
        <v>79937</v>
      </c>
      <c r="DE31" s="695"/>
      <c r="DF31" s="695"/>
      <c r="DG31" s="695"/>
      <c r="DH31" s="695"/>
      <c r="DI31" s="695"/>
      <c r="DJ31" s="695"/>
      <c r="DK31" s="696"/>
      <c r="DL31" s="668">
        <v>79937</v>
      </c>
      <c r="DM31" s="695"/>
      <c r="DN31" s="695"/>
      <c r="DO31" s="695"/>
      <c r="DP31" s="695"/>
      <c r="DQ31" s="695"/>
      <c r="DR31" s="695"/>
      <c r="DS31" s="695"/>
      <c r="DT31" s="695"/>
      <c r="DU31" s="695"/>
      <c r="DV31" s="696"/>
      <c r="DW31" s="664">
        <v>1.5</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2370388</v>
      </c>
      <c r="S32" s="660"/>
      <c r="T32" s="660"/>
      <c r="U32" s="660"/>
      <c r="V32" s="660"/>
      <c r="W32" s="660"/>
      <c r="X32" s="660"/>
      <c r="Y32" s="661"/>
      <c r="Z32" s="662">
        <v>22.2</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07"/>
      <c r="AV32" s="207"/>
      <c r="AW32" s="207"/>
      <c r="AX32" s="704" t="s">
        <v>310</v>
      </c>
      <c r="AY32" s="705"/>
      <c r="AZ32" s="705"/>
      <c r="BA32" s="705"/>
      <c r="BB32" s="705"/>
      <c r="BC32" s="705"/>
      <c r="BD32" s="705"/>
      <c r="BE32" s="705"/>
      <c r="BF32" s="706"/>
      <c r="BG32" s="728">
        <v>97.4</v>
      </c>
      <c r="BH32" s="729"/>
      <c r="BI32" s="729"/>
      <c r="BJ32" s="729"/>
      <c r="BK32" s="729"/>
      <c r="BL32" s="729"/>
      <c r="BM32" s="730">
        <v>86.9</v>
      </c>
      <c r="BN32" s="729"/>
      <c r="BO32" s="729"/>
      <c r="BP32" s="729"/>
      <c r="BQ32" s="731"/>
      <c r="BR32" s="728">
        <v>97.3</v>
      </c>
      <c r="BS32" s="729"/>
      <c r="BT32" s="729"/>
      <c r="BU32" s="729"/>
      <c r="BV32" s="729"/>
      <c r="BW32" s="729"/>
      <c r="BX32" s="730">
        <v>86.3</v>
      </c>
      <c r="BY32" s="729"/>
      <c r="BZ32" s="729"/>
      <c r="CA32" s="729"/>
      <c r="CB32" s="731"/>
      <c r="CD32" s="726"/>
      <c r="CE32" s="727"/>
      <c r="CF32" s="674" t="s">
        <v>311</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121</v>
      </c>
      <c r="DA32" s="693"/>
      <c r="DB32" s="693"/>
      <c r="DC32" s="697"/>
      <c r="DD32" s="668" t="s">
        <v>121</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330844</v>
      </c>
      <c r="S33" s="660"/>
      <c r="T33" s="660"/>
      <c r="U33" s="660"/>
      <c r="V33" s="660"/>
      <c r="W33" s="660"/>
      <c r="X33" s="660"/>
      <c r="Y33" s="661"/>
      <c r="Z33" s="662">
        <v>3.1</v>
      </c>
      <c r="AA33" s="662"/>
      <c r="AB33" s="662"/>
      <c r="AC33" s="662"/>
      <c r="AD33" s="663" t="s">
        <v>121</v>
      </c>
      <c r="AE33" s="663"/>
      <c r="AF33" s="663"/>
      <c r="AG33" s="663"/>
      <c r="AH33" s="663"/>
      <c r="AI33" s="663"/>
      <c r="AJ33" s="663"/>
      <c r="AK33" s="663"/>
      <c r="AL33" s="664" t="s">
        <v>121</v>
      </c>
      <c r="AM33" s="665"/>
      <c r="AN33" s="665"/>
      <c r="AO33" s="666"/>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74" t="s">
        <v>313</v>
      </c>
      <c r="CE33" s="675"/>
      <c r="CF33" s="675"/>
      <c r="CG33" s="675"/>
      <c r="CH33" s="675"/>
      <c r="CI33" s="675"/>
      <c r="CJ33" s="675"/>
      <c r="CK33" s="675"/>
      <c r="CL33" s="675"/>
      <c r="CM33" s="675"/>
      <c r="CN33" s="675"/>
      <c r="CO33" s="675"/>
      <c r="CP33" s="675"/>
      <c r="CQ33" s="676"/>
      <c r="CR33" s="659">
        <v>5830898</v>
      </c>
      <c r="CS33" s="695"/>
      <c r="CT33" s="695"/>
      <c r="CU33" s="695"/>
      <c r="CV33" s="695"/>
      <c r="CW33" s="695"/>
      <c r="CX33" s="695"/>
      <c r="CY33" s="696"/>
      <c r="CZ33" s="664">
        <v>56.2</v>
      </c>
      <c r="DA33" s="693"/>
      <c r="DB33" s="693"/>
      <c r="DC33" s="697"/>
      <c r="DD33" s="668">
        <v>2748781</v>
      </c>
      <c r="DE33" s="695"/>
      <c r="DF33" s="695"/>
      <c r="DG33" s="695"/>
      <c r="DH33" s="695"/>
      <c r="DI33" s="695"/>
      <c r="DJ33" s="695"/>
      <c r="DK33" s="696"/>
      <c r="DL33" s="668">
        <v>2145829</v>
      </c>
      <c r="DM33" s="695"/>
      <c r="DN33" s="695"/>
      <c r="DO33" s="695"/>
      <c r="DP33" s="695"/>
      <c r="DQ33" s="695"/>
      <c r="DR33" s="695"/>
      <c r="DS33" s="695"/>
      <c r="DT33" s="695"/>
      <c r="DU33" s="695"/>
      <c r="DV33" s="696"/>
      <c r="DW33" s="664">
        <v>41.2</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210097</v>
      </c>
      <c r="S34" s="660"/>
      <c r="T34" s="660"/>
      <c r="U34" s="660"/>
      <c r="V34" s="660"/>
      <c r="W34" s="660"/>
      <c r="X34" s="660"/>
      <c r="Y34" s="661"/>
      <c r="Z34" s="662">
        <v>2</v>
      </c>
      <c r="AA34" s="662"/>
      <c r="AB34" s="662"/>
      <c r="AC34" s="662"/>
      <c r="AD34" s="663">
        <v>92602</v>
      </c>
      <c r="AE34" s="663"/>
      <c r="AF34" s="663"/>
      <c r="AG34" s="663"/>
      <c r="AH34" s="663"/>
      <c r="AI34" s="663"/>
      <c r="AJ34" s="663"/>
      <c r="AK34" s="663"/>
      <c r="AL34" s="664">
        <v>1.9</v>
      </c>
      <c r="AM34" s="665"/>
      <c r="AN34" s="665"/>
      <c r="AO34" s="666"/>
      <c r="AP34" s="210"/>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1895616</v>
      </c>
      <c r="CS34" s="660"/>
      <c r="CT34" s="660"/>
      <c r="CU34" s="660"/>
      <c r="CV34" s="660"/>
      <c r="CW34" s="660"/>
      <c r="CX34" s="660"/>
      <c r="CY34" s="661"/>
      <c r="CZ34" s="664">
        <v>18.3</v>
      </c>
      <c r="DA34" s="693"/>
      <c r="DB34" s="693"/>
      <c r="DC34" s="697"/>
      <c r="DD34" s="668">
        <v>1032791</v>
      </c>
      <c r="DE34" s="660"/>
      <c r="DF34" s="660"/>
      <c r="DG34" s="660"/>
      <c r="DH34" s="660"/>
      <c r="DI34" s="660"/>
      <c r="DJ34" s="660"/>
      <c r="DK34" s="661"/>
      <c r="DL34" s="668">
        <v>806105</v>
      </c>
      <c r="DM34" s="660"/>
      <c r="DN34" s="660"/>
      <c r="DO34" s="660"/>
      <c r="DP34" s="660"/>
      <c r="DQ34" s="660"/>
      <c r="DR34" s="660"/>
      <c r="DS34" s="660"/>
      <c r="DT34" s="660"/>
      <c r="DU34" s="660"/>
      <c r="DV34" s="661"/>
      <c r="DW34" s="664">
        <v>15.5</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654480</v>
      </c>
      <c r="S35" s="660"/>
      <c r="T35" s="660"/>
      <c r="U35" s="660"/>
      <c r="V35" s="660"/>
      <c r="W35" s="660"/>
      <c r="X35" s="660"/>
      <c r="Y35" s="661"/>
      <c r="Z35" s="662">
        <v>6.1</v>
      </c>
      <c r="AA35" s="662"/>
      <c r="AB35" s="662"/>
      <c r="AC35" s="662"/>
      <c r="AD35" s="663" t="s">
        <v>121</v>
      </c>
      <c r="AE35" s="663"/>
      <c r="AF35" s="663"/>
      <c r="AG35" s="663"/>
      <c r="AH35" s="663"/>
      <c r="AI35" s="663"/>
      <c r="AJ35" s="663"/>
      <c r="AK35" s="663"/>
      <c r="AL35" s="664" t="s">
        <v>121</v>
      </c>
      <c r="AM35" s="665"/>
      <c r="AN35" s="665"/>
      <c r="AO35" s="666"/>
      <c r="AP35" s="210"/>
      <c r="AQ35" s="732" t="s">
        <v>319</v>
      </c>
      <c r="AR35" s="733"/>
      <c r="AS35" s="733"/>
      <c r="AT35" s="733"/>
      <c r="AU35" s="733"/>
      <c r="AV35" s="733"/>
      <c r="AW35" s="733"/>
      <c r="AX35" s="733"/>
      <c r="AY35" s="734"/>
      <c r="AZ35" s="648">
        <v>967361</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134304</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46670</v>
      </c>
      <c r="CS35" s="695"/>
      <c r="CT35" s="695"/>
      <c r="CU35" s="695"/>
      <c r="CV35" s="695"/>
      <c r="CW35" s="695"/>
      <c r="CX35" s="695"/>
      <c r="CY35" s="696"/>
      <c r="CZ35" s="664">
        <v>0.5</v>
      </c>
      <c r="DA35" s="693"/>
      <c r="DB35" s="693"/>
      <c r="DC35" s="697"/>
      <c r="DD35" s="668">
        <v>42596</v>
      </c>
      <c r="DE35" s="695"/>
      <c r="DF35" s="695"/>
      <c r="DG35" s="695"/>
      <c r="DH35" s="695"/>
      <c r="DI35" s="695"/>
      <c r="DJ35" s="695"/>
      <c r="DK35" s="696"/>
      <c r="DL35" s="668">
        <v>42596</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323</v>
      </c>
      <c r="AR36" s="737"/>
      <c r="AS36" s="737"/>
      <c r="AT36" s="737"/>
      <c r="AU36" s="737"/>
      <c r="AV36" s="737"/>
      <c r="AW36" s="737"/>
      <c r="AX36" s="737"/>
      <c r="AY36" s="738"/>
      <c r="AZ36" s="659">
        <v>58156</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92594</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2092308</v>
      </c>
      <c r="CS36" s="660"/>
      <c r="CT36" s="660"/>
      <c r="CU36" s="660"/>
      <c r="CV36" s="660"/>
      <c r="CW36" s="660"/>
      <c r="CX36" s="660"/>
      <c r="CY36" s="661"/>
      <c r="CZ36" s="664">
        <v>20.2</v>
      </c>
      <c r="DA36" s="693"/>
      <c r="DB36" s="693"/>
      <c r="DC36" s="697"/>
      <c r="DD36" s="668">
        <v>640020</v>
      </c>
      <c r="DE36" s="660"/>
      <c r="DF36" s="660"/>
      <c r="DG36" s="660"/>
      <c r="DH36" s="660"/>
      <c r="DI36" s="660"/>
      <c r="DJ36" s="660"/>
      <c r="DK36" s="661"/>
      <c r="DL36" s="668">
        <v>591318</v>
      </c>
      <c r="DM36" s="660"/>
      <c r="DN36" s="660"/>
      <c r="DO36" s="660"/>
      <c r="DP36" s="660"/>
      <c r="DQ36" s="660"/>
      <c r="DR36" s="660"/>
      <c r="DS36" s="660"/>
      <c r="DT36" s="660"/>
      <c r="DU36" s="660"/>
      <c r="DV36" s="661"/>
      <c r="DW36" s="664">
        <v>11.3</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290980</v>
      </c>
      <c r="S37" s="660"/>
      <c r="T37" s="660"/>
      <c r="U37" s="660"/>
      <c r="V37" s="660"/>
      <c r="W37" s="660"/>
      <c r="X37" s="660"/>
      <c r="Y37" s="661"/>
      <c r="Z37" s="662">
        <v>2.7</v>
      </c>
      <c r="AA37" s="662"/>
      <c r="AB37" s="662"/>
      <c r="AC37" s="662"/>
      <c r="AD37" s="663" t="s">
        <v>121</v>
      </c>
      <c r="AE37" s="663"/>
      <c r="AF37" s="663"/>
      <c r="AG37" s="663"/>
      <c r="AH37" s="663"/>
      <c r="AI37" s="663"/>
      <c r="AJ37" s="663"/>
      <c r="AK37" s="663"/>
      <c r="AL37" s="664" t="s">
        <v>121</v>
      </c>
      <c r="AM37" s="665"/>
      <c r="AN37" s="665"/>
      <c r="AO37" s="666"/>
      <c r="AQ37" s="736" t="s">
        <v>327</v>
      </c>
      <c r="AR37" s="737"/>
      <c r="AS37" s="737"/>
      <c r="AT37" s="737"/>
      <c r="AU37" s="737"/>
      <c r="AV37" s="737"/>
      <c r="AW37" s="737"/>
      <c r="AX37" s="737"/>
      <c r="AY37" s="738"/>
      <c r="AZ37" s="659">
        <v>8717</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3522</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476309</v>
      </c>
      <c r="CS37" s="695"/>
      <c r="CT37" s="695"/>
      <c r="CU37" s="695"/>
      <c r="CV37" s="695"/>
      <c r="CW37" s="695"/>
      <c r="CX37" s="695"/>
      <c r="CY37" s="696"/>
      <c r="CZ37" s="664">
        <v>4.5999999999999996</v>
      </c>
      <c r="DA37" s="693"/>
      <c r="DB37" s="693"/>
      <c r="DC37" s="697"/>
      <c r="DD37" s="668">
        <v>476309</v>
      </c>
      <c r="DE37" s="695"/>
      <c r="DF37" s="695"/>
      <c r="DG37" s="695"/>
      <c r="DH37" s="695"/>
      <c r="DI37" s="695"/>
      <c r="DJ37" s="695"/>
      <c r="DK37" s="696"/>
      <c r="DL37" s="668">
        <v>476309</v>
      </c>
      <c r="DM37" s="695"/>
      <c r="DN37" s="695"/>
      <c r="DO37" s="695"/>
      <c r="DP37" s="695"/>
      <c r="DQ37" s="695"/>
      <c r="DR37" s="695"/>
      <c r="DS37" s="695"/>
      <c r="DT37" s="695"/>
      <c r="DU37" s="695"/>
      <c r="DV37" s="696"/>
      <c r="DW37" s="664">
        <v>9.1</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10654730</v>
      </c>
      <c r="S38" s="740"/>
      <c r="T38" s="740"/>
      <c r="U38" s="740"/>
      <c r="V38" s="740"/>
      <c r="W38" s="740"/>
      <c r="X38" s="740"/>
      <c r="Y38" s="741"/>
      <c r="Z38" s="742">
        <v>100</v>
      </c>
      <c r="AA38" s="742"/>
      <c r="AB38" s="742"/>
      <c r="AC38" s="742"/>
      <c r="AD38" s="743">
        <v>4920819</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121</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5598</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909205</v>
      </c>
      <c r="CS38" s="660"/>
      <c r="CT38" s="660"/>
      <c r="CU38" s="660"/>
      <c r="CV38" s="660"/>
      <c r="CW38" s="660"/>
      <c r="CX38" s="660"/>
      <c r="CY38" s="661"/>
      <c r="CZ38" s="664">
        <v>8.8000000000000007</v>
      </c>
      <c r="DA38" s="693"/>
      <c r="DB38" s="693"/>
      <c r="DC38" s="697"/>
      <c r="DD38" s="668">
        <v>748188</v>
      </c>
      <c r="DE38" s="660"/>
      <c r="DF38" s="660"/>
      <c r="DG38" s="660"/>
      <c r="DH38" s="660"/>
      <c r="DI38" s="660"/>
      <c r="DJ38" s="660"/>
      <c r="DK38" s="661"/>
      <c r="DL38" s="668">
        <v>691810</v>
      </c>
      <c r="DM38" s="660"/>
      <c r="DN38" s="660"/>
      <c r="DO38" s="660"/>
      <c r="DP38" s="660"/>
      <c r="DQ38" s="660"/>
      <c r="DR38" s="660"/>
      <c r="DS38" s="660"/>
      <c r="DT38" s="660"/>
      <c r="DU38" s="660"/>
      <c r="DV38" s="661"/>
      <c r="DW38" s="664">
        <v>13.3</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121</v>
      </c>
      <c r="BA39" s="660"/>
      <c r="BB39" s="660"/>
      <c r="BC39" s="660"/>
      <c r="BD39" s="695"/>
      <c r="BE39" s="695"/>
      <c r="BF39" s="718"/>
      <c r="BG39" s="750" t="s">
        <v>335</v>
      </c>
      <c r="BH39" s="751"/>
      <c r="BI39" s="751"/>
      <c r="BJ39" s="751"/>
      <c r="BK39" s="751"/>
      <c r="BL39" s="211"/>
      <c r="BM39" s="675" t="s">
        <v>336</v>
      </c>
      <c r="BN39" s="675"/>
      <c r="BO39" s="675"/>
      <c r="BP39" s="675"/>
      <c r="BQ39" s="675"/>
      <c r="BR39" s="675"/>
      <c r="BS39" s="675"/>
      <c r="BT39" s="675"/>
      <c r="BU39" s="676"/>
      <c r="BV39" s="659">
        <v>97</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823323</v>
      </c>
      <c r="CS39" s="695"/>
      <c r="CT39" s="695"/>
      <c r="CU39" s="695"/>
      <c r="CV39" s="695"/>
      <c r="CW39" s="695"/>
      <c r="CX39" s="695"/>
      <c r="CY39" s="696"/>
      <c r="CZ39" s="664">
        <v>7.9</v>
      </c>
      <c r="DA39" s="693"/>
      <c r="DB39" s="693"/>
      <c r="DC39" s="697"/>
      <c r="DD39" s="668">
        <v>250544</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230225</v>
      </c>
      <c r="BA40" s="660"/>
      <c r="BB40" s="660"/>
      <c r="BC40" s="660"/>
      <c r="BD40" s="695"/>
      <c r="BE40" s="695"/>
      <c r="BF40" s="718"/>
      <c r="BG40" s="750"/>
      <c r="BH40" s="751"/>
      <c r="BI40" s="751"/>
      <c r="BJ40" s="751"/>
      <c r="BK40" s="751"/>
      <c r="BL40" s="211"/>
      <c r="BM40" s="675" t="s">
        <v>339</v>
      </c>
      <c r="BN40" s="675"/>
      <c r="BO40" s="675"/>
      <c r="BP40" s="675"/>
      <c r="BQ40" s="675"/>
      <c r="BR40" s="675"/>
      <c r="BS40" s="675"/>
      <c r="BT40" s="675"/>
      <c r="BU40" s="676"/>
      <c r="BV40" s="659">
        <v>110</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63776</v>
      </c>
      <c r="CS40" s="660"/>
      <c r="CT40" s="660"/>
      <c r="CU40" s="660"/>
      <c r="CV40" s="660"/>
      <c r="CW40" s="660"/>
      <c r="CX40" s="660"/>
      <c r="CY40" s="661"/>
      <c r="CZ40" s="664">
        <v>0.6</v>
      </c>
      <c r="DA40" s="693"/>
      <c r="DB40" s="693"/>
      <c r="DC40" s="697"/>
      <c r="DD40" s="668">
        <v>34642</v>
      </c>
      <c r="DE40" s="660"/>
      <c r="DF40" s="660"/>
      <c r="DG40" s="660"/>
      <c r="DH40" s="660"/>
      <c r="DI40" s="660"/>
      <c r="DJ40" s="660"/>
      <c r="DK40" s="661"/>
      <c r="DL40" s="668">
        <v>14000</v>
      </c>
      <c r="DM40" s="660"/>
      <c r="DN40" s="660"/>
      <c r="DO40" s="660"/>
      <c r="DP40" s="660"/>
      <c r="DQ40" s="660"/>
      <c r="DR40" s="660"/>
      <c r="DS40" s="660"/>
      <c r="DT40" s="660"/>
      <c r="DU40" s="660"/>
      <c r="DV40" s="661"/>
      <c r="DW40" s="664">
        <v>0.3</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670263</v>
      </c>
      <c r="BA41" s="740"/>
      <c r="BB41" s="740"/>
      <c r="BC41" s="740"/>
      <c r="BD41" s="729"/>
      <c r="BE41" s="729"/>
      <c r="BF41" s="731"/>
      <c r="BG41" s="752"/>
      <c r="BH41" s="753"/>
      <c r="BI41" s="753"/>
      <c r="BJ41" s="753"/>
      <c r="BK41" s="753"/>
      <c r="BL41" s="212"/>
      <c r="BM41" s="684" t="s">
        <v>342</v>
      </c>
      <c r="BN41" s="684"/>
      <c r="BO41" s="684"/>
      <c r="BP41" s="684"/>
      <c r="BQ41" s="684"/>
      <c r="BR41" s="684"/>
      <c r="BS41" s="684"/>
      <c r="BT41" s="684"/>
      <c r="BU41" s="685"/>
      <c r="BV41" s="739">
        <v>322</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5" t="s">
        <v>344</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56" t="s">
        <v>345</v>
      </c>
      <c r="CE42" s="657"/>
      <c r="CF42" s="657"/>
      <c r="CG42" s="657"/>
      <c r="CH42" s="657"/>
      <c r="CI42" s="657"/>
      <c r="CJ42" s="657"/>
      <c r="CK42" s="657"/>
      <c r="CL42" s="657"/>
      <c r="CM42" s="657"/>
      <c r="CN42" s="657"/>
      <c r="CO42" s="657"/>
      <c r="CP42" s="657"/>
      <c r="CQ42" s="658"/>
      <c r="CR42" s="659">
        <v>881035</v>
      </c>
      <c r="CS42" s="660"/>
      <c r="CT42" s="660"/>
      <c r="CU42" s="660"/>
      <c r="CV42" s="660"/>
      <c r="CW42" s="660"/>
      <c r="CX42" s="660"/>
      <c r="CY42" s="661"/>
      <c r="CZ42" s="664">
        <v>8.5</v>
      </c>
      <c r="DA42" s="665"/>
      <c r="DB42" s="665"/>
      <c r="DC42" s="760"/>
      <c r="DD42" s="668">
        <v>353131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5" t="s">
        <v>346</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56" t="s">
        <v>347</v>
      </c>
      <c r="CE43" s="657"/>
      <c r="CF43" s="657"/>
      <c r="CG43" s="657"/>
      <c r="CH43" s="657"/>
      <c r="CI43" s="657"/>
      <c r="CJ43" s="657"/>
      <c r="CK43" s="657"/>
      <c r="CL43" s="657"/>
      <c r="CM43" s="657"/>
      <c r="CN43" s="657"/>
      <c r="CO43" s="657"/>
      <c r="CP43" s="657"/>
      <c r="CQ43" s="658"/>
      <c r="CR43" s="659">
        <v>47560</v>
      </c>
      <c r="CS43" s="695"/>
      <c r="CT43" s="695"/>
      <c r="CU43" s="695"/>
      <c r="CV43" s="695"/>
      <c r="CW43" s="695"/>
      <c r="CX43" s="695"/>
      <c r="CY43" s="696"/>
      <c r="CZ43" s="664">
        <v>0.5</v>
      </c>
      <c r="DA43" s="693"/>
      <c r="DB43" s="693"/>
      <c r="DC43" s="697"/>
      <c r="DD43" s="668">
        <v>47560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16" t="s">
        <v>348</v>
      </c>
      <c r="CD44" s="771" t="s">
        <v>299</v>
      </c>
      <c r="CE44" s="772"/>
      <c r="CF44" s="656" t="s">
        <v>349</v>
      </c>
      <c r="CG44" s="657"/>
      <c r="CH44" s="657"/>
      <c r="CI44" s="657"/>
      <c r="CJ44" s="657"/>
      <c r="CK44" s="657"/>
      <c r="CL44" s="657"/>
      <c r="CM44" s="657"/>
      <c r="CN44" s="657"/>
      <c r="CO44" s="657"/>
      <c r="CP44" s="657"/>
      <c r="CQ44" s="658"/>
      <c r="CR44" s="659">
        <v>858507</v>
      </c>
      <c r="CS44" s="660"/>
      <c r="CT44" s="660"/>
      <c r="CU44" s="660"/>
      <c r="CV44" s="660"/>
      <c r="CW44" s="660"/>
      <c r="CX44" s="660"/>
      <c r="CY44" s="661"/>
      <c r="CZ44" s="664">
        <v>8.3000000000000007</v>
      </c>
      <c r="DA44" s="665"/>
      <c r="DB44" s="665"/>
      <c r="DC44" s="760"/>
      <c r="DD44" s="668">
        <v>339283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201219</v>
      </c>
      <c r="CS45" s="695"/>
      <c r="CT45" s="695"/>
      <c r="CU45" s="695"/>
      <c r="CV45" s="695"/>
      <c r="CW45" s="695"/>
      <c r="CX45" s="695"/>
      <c r="CY45" s="696"/>
      <c r="CZ45" s="664">
        <v>1.9</v>
      </c>
      <c r="DA45" s="693"/>
      <c r="DB45" s="693"/>
      <c r="DC45" s="697"/>
      <c r="DD45" s="668">
        <v>64709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643896</v>
      </c>
      <c r="CS46" s="660"/>
      <c r="CT46" s="660"/>
      <c r="CU46" s="660"/>
      <c r="CV46" s="660"/>
      <c r="CW46" s="660"/>
      <c r="CX46" s="660"/>
      <c r="CY46" s="661"/>
      <c r="CZ46" s="664">
        <v>6.2</v>
      </c>
      <c r="DA46" s="665"/>
      <c r="DB46" s="665"/>
      <c r="DC46" s="760"/>
      <c r="DD46" s="668">
        <v>273271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22528</v>
      </c>
      <c r="CS47" s="695"/>
      <c r="CT47" s="695"/>
      <c r="CU47" s="695"/>
      <c r="CV47" s="695"/>
      <c r="CW47" s="695"/>
      <c r="CX47" s="695"/>
      <c r="CY47" s="696"/>
      <c r="CZ47" s="664">
        <v>0.2</v>
      </c>
      <c r="DA47" s="693"/>
      <c r="DB47" s="693"/>
      <c r="DC47" s="697"/>
      <c r="DD47" s="668">
        <v>13848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10367349</v>
      </c>
      <c r="CS49" s="729"/>
      <c r="CT49" s="729"/>
      <c r="CU49" s="729"/>
      <c r="CV49" s="729"/>
      <c r="CW49" s="729"/>
      <c r="CX49" s="729"/>
      <c r="CY49" s="761"/>
      <c r="CZ49" s="744">
        <v>100</v>
      </c>
      <c r="DA49" s="762"/>
      <c r="DB49" s="762"/>
      <c r="DC49" s="763"/>
      <c r="DD49" s="764">
        <v>5712951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WIPZWGiffV43CxnD1PbQSwyrbn/CpU+nvTKsG4Zs3q4Edzf9rFCBs/vNLKjWclPOvfJ1BAeVLcB+P2nyQePwQ==" saltValue="0flYYkwJ+snRGn4f5aUmi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5" customWidth="1"/>
    <col min="131" max="131" width="1.625" style="265" customWidth="1"/>
    <col min="132" max="16384" width="9" style="265" hidden="1"/>
  </cols>
  <sheetData>
    <row r="1" spans="1:131" s="223" customFormat="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x14ac:dyDescent="0.2">
      <c r="A2" s="224" t="s">
        <v>355</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806" t="s">
        <v>356</v>
      </c>
      <c r="DK2" s="807"/>
      <c r="DL2" s="807"/>
      <c r="DM2" s="807"/>
      <c r="DN2" s="807"/>
      <c r="DO2" s="808"/>
      <c r="DP2" s="225"/>
      <c r="DQ2" s="806" t="s">
        <v>357</v>
      </c>
      <c r="DR2" s="807"/>
      <c r="DS2" s="807"/>
      <c r="DT2" s="807"/>
      <c r="DU2" s="807"/>
      <c r="DV2" s="807"/>
      <c r="DW2" s="807"/>
      <c r="DX2" s="807"/>
      <c r="DY2" s="807"/>
      <c r="DZ2" s="808"/>
      <c r="EA2" s="226"/>
    </row>
    <row r="3" spans="1:131" s="223" customFormat="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28"/>
      <c r="BA4" s="228"/>
      <c r="BB4" s="228"/>
      <c r="BC4" s="228"/>
      <c r="BD4" s="228"/>
      <c r="BE4" s="229"/>
      <c r="BF4" s="229"/>
      <c r="BG4" s="229"/>
      <c r="BH4" s="229"/>
      <c r="BI4" s="229"/>
      <c r="BJ4" s="229"/>
      <c r="BK4" s="229"/>
      <c r="BL4" s="229"/>
      <c r="BM4" s="229"/>
      <c r="BN4" s="229"/>
      <c r="BO4" s="229"/>
      <c r="BP4" s="229"/>
      <c r="BQ4" s="228" t="s">
        <v>359</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2"/>
      <c r="BA5" s="232"/>
      <c r="BB5" s="232"/>
      <c r="BC5" s="232"/>
      <c r="BD5" s="232"/>
      <c r="BE5" s="233"/>
      <c r="BF5" s="233"/>
      <c r="BG5" s="233"/>
      <c r="BH5" s="233"/>
      <c r="BI5" s="233"/>
      <c r="BJ5" s="233"/>
      <c r="BK5" s="233"/>
      <c r="BL5" s="233"/>
      <c r="BM5" s="233"/>
      <c r="BN5" s="233"/>
      <c r="BO5" s="233"/>
      <c r="BP5" s="233"/>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0"/>
    </row>
    <row r="6" spans="1:131" s="231"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28"/>
      <c r="BA6" s="228"/>
      <c r="BB6" s="228"/>
      <c r="BC6" s="228"/>
      <c r="BD6" s="228"/>
      <c r="BE6" s="229"/>
      <c r="BF6" s="229"/>
      <c r="BG6" s="229"/>
      <c r="BH6" s="229"/>
      <c r="BI6" s="229"/>
      <c r="BJ6" s="229"/>
      <c r="BK6" s="229"/>
      <c r="BL6" s="229"/>
      <c r="BM6" s="229"/>
      <c r="BN6" s="229"/>
      <c r="BO6" s="229"/>
      <c r="BP6" s="229"/>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0"/>
    </row>
    <row r="7" spans="1:131" s="231" customFormat="1" ht="26.25" customHeight="1" thickTop="1" x14ac:dyDescent="0.15">
      <c r="A7" s="234">
        <v>1</v>
      </c>
      <c r="B7" s="791" t="s">
        <v>377</v>
      </c>
      <c r="C7" s="792"/>
      <c r="D7" s="792"/>
      <c r="E7" s="792"/>
      <c r="F7" s="792"/>
      <c r="G7" s="792"/>
      <c r="H7" s="792"/>
      <c r="I7" s="792"/>
      <c r="J7" s="792"/>
      <c r="K7" s="792"/>
      <c r="L7" s="792"/>
      <c r="M7" s="792"/>
      <c r="N7" s="792"/>
      <c r="O7" s="792"/>
      <c r="P7" s="793"/>
      <c r="Q7" s="794">
        <v>10903</v>
      </c>
      <c r="R7" s="795"/>
      <c r="S7" s="795"/>
      <c r="T7" s="795"/>
      <c r="U7" s="795"/>
      <c r="V7" s="795">
        <v>10616</v>
      </c>
      <c r="W7" s="795"/>
      <c r="X7" s="795"/>
      <c r="Y7" s="795"/>
      <c r="Z7" s="795"/>
      <c r="AA7" s="795">
        <v>287</v>
      </c>
      <c r="AB7" s="795"/>
      <c r="AC7" s="795"/>
      <c r="AD7" s="795"/>
      <c r="AE7" s="796"/>
      <c r="AF7" s="797">
        <v>282</v>
      </c>
      <c r="AG7" s="798"/>
      <c r="AH7" s="798"/>
      <c r="AI7" s="798"/>
      <c r="AJ7" s="799"/>
      <c r="AK7" s="834">
        <v>2367</v>
      </c>
      <c r="AL7" s="835"/>
      <c r="AM7" s="835"/>
      <c r="AN7" s="835"/>
      <c r="AO7" s="835"/>
      <c r="AP7" s="835">
        <v>8710</v>
      </c>
      <c r="AQ7" s="835"/>
      <c r="AR7" s="835"/>
      <c r="AS7" s="835"/>
      <c r="AT7" s="835"/>
      <c r="AU7" s="836"/>
      <c r="AV7" s="836"/>
      <c r="AW7" s="836"/>
      <c r="AX7" s="836"/>
      <c r="AY7" s="837"/>
      <c r="AZ7" s="228"/>
      <c r="BA7" s="228"/>
      <c r="BB7" s="228"/>
      <c r="BC7" s="228"/>
      <c r="BD7" s="228"/>
      <c r="BE7" s="229"/>
      <c r="BF7" s="229"/>
      <c r="BG7" s="229"/>
      <c r="BH7" s="229"/>
      <c r="BI7" s="229"/>
      <c r="BJ7" s="229"/>
      <c r="BK7" s="229"/>
      <c r="BL7" s="229"/>
      <c r="BM7" s="229"/>
      <c r="BN7" s="229"/>
      <c r="BO7" s="229"/>
      <c r="BP7" s="229"/>
      <c r="BQ7" s="235">
        <v>1</v>
      </c>
      <c r="BR7" s="236"/>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0"/>
    </row>
    <row r="8" spans="1:131" s="231" customFormat="1" ht="26.25" customHeight="1" x14ac:dyDescent="0.15">
      <c r="A8" s="237">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28"/>
      <c r="BA8" s="228"/>
      <c r="BB8" s="228"/>
      <c r="BC8" s="228"/>
      <c r="BD8" s="228"/>
      <c r="BE8" s="229"/>
      <c r="BF8" s="229"/>
      <c r="BG8" s="229"/>
      <c r="BH8" s="229"/>
      <c r="BI8" s="229"/>
      <c r="BJ8" s="229"/>
      <c r="BK8" s="229"/>
      <c r="BL8" s="229"/>
      <c r="BM8" s="229"/>
      <c r="BN8" s="229"/>
      <c r="BO8" s="229"/>
      <c r="BP8" s="229"/>
      <c r="BQ8" s="238">
        <v>2</v>
      </c>
      <c r="BR8" s="239"/>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0"/>
    </row>
    <row r="9" spans="1:131" s="231" customFormat="1" ht="26.25" customHeight="1" x14ac:dyDescent="0.15">
      <c r="A9" s="237">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28"/>
      <c r="BA9" s="228"/>
      <c r="BB9" s="228"/>
      <c r="BC9" s="228"/>
      <c r="BD9" s="228"/>
      <c r="BE9" s="229"/>
      <c r="BF9" s="229"/>
      <c r="BG9" s="229"/>
      <c r="BH9" s="229"/>
      <c r="BI9" s="229"/>
      <c r="BJ9" s="229"/>
      <c r="BK9" s="229"/>
      <c r="BL9" s="229"/>
      <c r="BM9" s="229"/>
      <c r="BN9" s="229"/>
      <c r="BO9" s="229"/>
      <c r="BP9" s="229"/>
      <c r="BQ9" s="238">
        <v>3</v>
      </c>
      <c r="BR9" s="239"/>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0"/>
    </row>
    <row r="10" spans="1:131" s="231" customFormat="1" ht="26.25" customHeight="1" x14ac:dyDescent="0.15">
      <c r="A10" s="237">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28"/>
      <c r="BA10" s="228"/>
      <c r="BB10" s="228"/>
      <c r="BC10" s="228"/>
      <c r="BD10" s="228"/>
      <c r="BE10" s="229"/>
      <c r="BF10" s="229"/>
      <c r="BG10" s="229"/>
      <c r="BH10" s="229"/>
      <c r="BI10" s="229"/>
      <c r="BJ10" s="229"/>
      <c r="BK10" s="229"/>
      <c r="BL10" s="229"/>
      <c r="BM10" s="229"/>
      <c r="BN10" s="229"/>
      <c r="BO10" s="229"/>
      <c r="BP10" s="229"/>
      <c r="BQ10" s="238">
        <v>4</v>
      </c>
      <c r="BR10" s="239"/>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0"/>
    </row>
    <row r="11" spans="1:131" s="231" customFormat="1" ht="26.25" customHeight="1" x14ac:dyDescent="0.15">
      <c r="A11" s="237">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28"/>
      <c r="BA11" s="228"/>
      <c r="BB11" s="228"/>
      <c r="BC11" s="228"/>
      <c r="BD11" s="228"/>
      <c r="BE11" s="229"/>
      <c r="BF11" s="229"/>
      <c r="BG11" s="229"/>
      <c r="BH11" s="229"/>
      <c r="BI11" s="229"/>
      <c r="BJ11" s="229"/>
      <c r="BK11" s="229"/>
      <c r="BL11" s="229"/>
      <c r="BM11" s="229"/>
      <c r="BN11" s="229"/>
      <c r="BO11" s="229"/>
      <c r="BP11" s="229"/>
      <c r="BQ11" s="238">
        <v>5</v>
      </c>
      <c r="BR11" s="239"/>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0"/>
    </row>
    <row r="12" spans="1:131" s="231" customFormat="1" ht="26.25" customHeight="1" x14ac:dyDescent="0.15">
      <c r="A12" s="237">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28"/>
      <c r="BA12" s="228"/>
      <c r="BB12" s="228"/>
      <c r="BC12" s="228"/>
      <c r="BD12" s="228"/>
      <c r="BE12" s="229"/>
      <c r="BF12" s="229"/>
      <c r="BG12" s="229"/>
      <c r="BH12" s="229"/>
      <c r="BI12" s="229"/>
      <c r="BJ12" s="229"/>
      <c r="BK12" s="229"/>
      <c r="BL12" s="229"/>
      <c r="BM12" s="229"/>
      <c r="BN12" s="229"/>
      <c r="BO12" s="229"/>
      <c r="BP12" s="229"/>
      <c r="BQ12" s="238">
        <v>6</v>
      </c>
      <c r="BR12" s="239"/>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0"/>
    </row>
    <row r="13" spans="1:131" s="231" customFormat="1" ht="26.25" customHeight="1" x14ac:dyDescent="0.15">
      <c r="A13" s="237">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28"/>
      <c r="BA13" s="228"/>
      <c r="BB13" s="228"/>
      <c r="BC13" s="228"/>
      <c r="BD13" s="228"/>
      <c r="BE13" s="229"/>
      <c r="BF13" s="229"/>
      <c r="BG13" s="229"/>
      <c r="BH13" s="229"/>
      <c r="BI13" s="229"/>
      <c r="BJ13" s="229"/>
      <c r="BK13" s="229"/>
      <c r="BL13" s="229"/>
      <c r="BM13" s="229"/>
      <c r="BN13" s="229"/>
      <c r="BO13" s="229"/>
      <c r="BP13" s="229"/>
      <c r="BQ13" s="238">
        <v>7</v>
      </c>
      <c r="BR13" s="239"/>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0"/>
    </row>
    <row r="14" spans="1:131" s="231" customFormat="1" ht="26.25" customHeight="1" x14ac:dyDescent="0.15">
      <c r="A14" s="237">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28"/>
      <c r="BA14" s="228"/>
      <c r="BB14" s="228"/>
      <c r="BC14" s="228"/>
      <c r="BD14" s="228"/>
      <c r="BE14" s="229"/>
      <c r="BF14" s="229"/>
      <c r="BG14" s="229"/>
      <c r="BH14" s="229"/>
      <c r="BI14" s="229"/>
      <c r="BJ14" s="229"/>
      <c r="BK14" s="229"/>
      <c r="BL14" s="229"/>
      <c r="BM14" s="229"/>
      <c r="BN14" s="229"/>
      <c r="BO14" s="229"/>
      <c r="BP14" s="229"/>
      <c r="BQ14" s="238">
        <v>8</v>
      </c>
      <c r="BR14" s="239"/>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0"/>
    </row>
    <row r="15" spans="1:131" s="231" customFormat="1" ht="26.25" customHeight="1" x14ac:dyDescent="0.15">
      <c r="A15" s="237">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28"/>
      <c r="BA15" s="228"/>
      <c r="BB15" s="228"/>
      <c r="BC15" s="228"/>
      <c r="BD15" s="228"/>
      <c r="BE15" s="229"/>
      <c r="BF15" s="229"/>
      <c r="BG15" s="229"/>
      <c r="BH15" s="229"/>
      <c r="BI15" s="229"/>
      <c r="BJ15" s="229"/>
      <c r="BK15" s="229"/>
      <c r="BL15" s="229"/>
      <c r="BM15" s="229"/>
      <c r="BN15" s="229"/>
      <c r="BO15" s="229"/>
      <c r="BP15" s="229"/>
      <c r="BQ15" s="238">
        <v>9</v>
      </c>
      <c r="BR15" s="239"/>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0"/>
    </row>
    <row r="16" spans="1:131" s="231" customFormat="1" ht="26.25" customHeight="1" x14ac:dyDescent="0.15">
      <c r="A16" s="237">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28"/>
      <c r="BA16" s="228"/>
      <c r="BB16" s="228"/>
      <c r="BC16" s="228"/>
      <c r="BD16" s="228"/>
      <c r="BE16" s="229"/>
      <c r="BF16" s="229"/>
      <c r="BG16" s="229"/>
      <c r="BH16" s="229"/>
      <c r="BI16" s="229"/>
      <c r="BJ16" s="229"/>
      <c r="BK16" s="229"/>
      <c r="BL16" s="229"/>
      <c r="BM16" s="229"/>
      <c r="BN16" s="229"/>
      <c r="BO16" s="229"/>
      <c r="BP16" s="229"/>
      <c r="BQ16" s="238">
        <v>10</v>
      </c>
      <c r="BR16" s="239"/>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0"/>
    </row>
    <row r="17" spans="1:131" s="231" customFormat="1" ht="26.25" customHeight="1" x14ac:dyDescent="0.15">
      <c r="A17" s="237">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28"/>
      <c r="BA17" s="228"/>
      <c r="BB17" s="228"/>
      <c r="BC17" s="228"/>
      <c r="BD17" s="228"/>
      <c r="BE17" s="229"/>
      <c r="BF17" s="229"/>
      <c r="BG17" s="229"/>
      <c r="BH17" s="229"/>
      <c r="BI17" s="229"/>
      <c r="BJ17" s="229"/>
      <c r="BK17" s="229"/>
      <c r="BL17" s="229"/>
      <c r="BM17" s="229"/>
      <c r="BN17" s="229"/>
      <c r="BO17" s="229"/>
      <c r="BP17" s="229"/>
      <c r="BQ17" s="238">
        <v>11</v>
      </c>
      <c r="BR17" s="239"/>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0"/>
    </row>
    <row r="18" spans="1:131" s="231" customFormat="1" ht="26.25" customHeight="1" x14ac:dyDescent="0.15">
      <c r="A18" s="237">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28"/>
      <c r="BA18" s="228"/>
      <c r="BB18" s="228"/>
      <c r="BC18" s="228"/>
      <c r="BD18" s="228"/>
      <c r="BE18" s="229"/>
      <c r="BF18" s="229"/>
      <c r="BG18" s="229"/>
      <c r="BH18" s="229"/>
      <c r="BI18" s="229"/>
      <c r="BJ18" s="229"/>
      <c r="BK18" s="229"/>
      <c r="BL18" s="229"/>
      <c r="BM18" s="229"/>
      <c r="BN18" s="229"/>
      <c r="BO18" s="229"/>
      <c r="BP18" s="229"/>
      <c r="BQ18" s="238">
        <v>12</v>
      </c>
      <c r="BR18" s="239"/>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0"/>
    </row>
    <row r="19" spans="1:131" s="231" customFormat="1" ht="26.25" customHeight="1" x14ac:dyDescent="0.15">
      <c r="A19" s="237">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28"/>
      <c r="BA19" s="228"/>
      <c r="BB19" s="228"/>
      <c r="BC19" s="228"/>
      <c r="BD19" s="228"/>
      <c r="BE19" s="229"/>
      <c r="BF19" s="229"/>
      <c r="BG19" s="229"/>
      <c r="BH19" s="229"/>
      <c r="BI19" s="229"/>
      <c r="BJ19" s="229"/>
      <c r="BK19" s="229"/>
      <c r="BL19" s="229"/>
      <c r="BM19" s="229"/>
      <c r="BN19" s="229"/>
      <c r="BO19" s="229"/>
      <c r="BP19" s="229"/>
      <c r="BQ19" s="238">
        <v>13</v>
      </c>
      <c r="BR19" s="239"/>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0"/>
    </row>
    <row r="20" spans="1:131" s="231" customFormat="1" ht="26.25" customHeight="1" x14ac:dyDescent="0.15">
      <c r="A20" s="237">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28"/>
      <c r="BA20" s="228"/>
      <c r="BB20" s="228"/>
      <c r="BC20" s="228"/>
      <c r="BD20" s="228"/>
      <c r="BE20" s="229"/>
      <c r="BF20" s="229"/>
      <c r="BG20" s="229"/>
      <c r="BH20" s="229"/>
      <c r="BI20" s="229"/>
      <c r="BJ20" s="229"/>
      <c r="BK20" s="229"/>
      <c r="BL20" s="229"/>
      <c r="BM20" s="229"/>
      <c r="BN20" s="229"/>
      <c r="BO20" s="229"/>
      <c r="BP20" s="229"/>
      <c r="BQ20" s="238">
        <v>14</v>
      </c>
      <c r="BR20" s="239"/>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0"/>
    </row>
    <row r="21" spans="1:131" s="231" customFormat="1" ht="26.25" customHeight="1" thickBot="1" x14ac:dyDescent="0.2">
      <c r="A21" s="237">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28"/>
      <c r="BA21" s="228"/>
      <c r="BB21" s="228"/>
      <c r="BC21" s="228"/>
      <c r="BD21" s="228"/>
      <c r="BE21" s="229"/>
      <c r="BF21" s="229"/>
      <c r="BG21" s="229"/>
      <c r="BH21" s="229"/>
      <c r="BI21" s="229"/>
      <c r="BJ21" s="229"/>
      <c r="BK21" s="229"/>
      <c r="BL21" s="229"/>
      <c r="BM21" s="229"/>
      <c r="BN21" s="229"/>
      <c r="BO21" s="229"/>
      <c r="BP21" s="229"/>
      <c r="BQ21" s="238">
        <v>15</v>
      </c>
      <c r="BR21" s="239"/>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0"/>
    </row>
    <row r="22" spans="1:131" s="231" customFormat="1" ht="26.25" customHeight="1" x14ac:dyDescent="0.15">
      <c r="A22" s="237">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29"/>
      <c r="BF22" s="229"/>
      <c r="BG22" s="229"/>
      <c r="BH22" s="229"/>
      <c r="BI22" s="229"/>
      <c r="BJ22" s="229"/>
      <c r="BK22" s="229"/>
      <c r="BL22" s="229"/>
      <c r="BM22" s="229"/>
      <c r="BN22" s="229"/>
      <c r="BO22" s="229"/>
      <c r="BP22" s="229"/>
      <c r="BQ22" s="238">
        <v>16</v>
      </c>
      <c r="BR22" s="239"/>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0"/>
    </row>
    <row r="23" spans="1:131" s="231" customFormat="1" ht="26.25" customHeight="1" thickBot="1" x14ac:dyDescent="0.2">
      <c r="A23" s="240" t="s">
        <v>379</v>
      </c>
      <c r="B23" s="850" t="s">
        <v>380</v>
      </c>
      <c r="C23" s="851"/>
      <c r="D23" s="851"/>
      <c r="E23" s="851"/>
      <c r="F23" s="851"/>
      <c r="G23" s="851"/>
      <c r="H23" s="851"/>
      <c r="I23" s="851"/>
      <c r="J23" s="851"/>
      <c r="K23" s="851"/>
      <c r="L23" s="851"/>
      <c r="M23" s="851"/>
      <c r="N23" s="851"/>
      <c r="O23" s="851"/>
      <c r="P23" s="852"/>
      <c r="Q23" s="853">
        <f>Q7</f>
        <v>10903</v>
      </c>
      <c r="R23" s="854"/>
      <c r="S23" s="854"/>
      <c r="T23" s="854"/>
      <c r="U23" s="854"/>
      <c r="V23" s="854">
        <f>V7</f>
        <v>10616</v>
      </c>
      <c r="W23" s="854"/>
      <c r="X23" s="854"/>
      <c r="Y23" s="854"/>
      <c r="Z23" s="854"/>
      <c r="AA23" s="854">
        <f>AA7</f>
        <v>287</v>
      </c>
      <c r="AB23" s="854"/>
      <c r="AC23" s="854"/>
      <c r="AD23" s="854"/>
      <c r="AE23" s="855"/>
      <c r="AF23" s="856">
        <v>282</v>
      </c>
      <c r="AG23" s="854"/>
      <c r="AH23" s="854"/>
      <c r="AI23" s="854"/>
      <c r="AJ23" s="857"/>
      <c r="AK23" s="858"/>
      <c r="AL23" s="859"/>
      <c r="AM23" s="859"/>
      <c r="AN23" s="859"/>
      <c r="AO23" s="859"/>
      <c r="AP23" s="854">
        <f>AP7</f>
        <v>8710</v>
      </c>
      <c r="AQ23" s="854"/>
      <c r="AR23" s="854"/>
      <c r="AS23" s="854"/>
      <c r="AT23" s="854"/>
      <c r="AU23" s="860"/>
      <c r="AV23" s="860"/>
      <c r="AW23" s="860"/>
      <c r="AX23" s="860"/>
      <c r="AY23" s="861"/>
      <c r="AZ23" s="869" t="s">
        <v>121</v>
      </c>
      <c r="BA23" s="870"/>
      <c r="BB23" s="870"/>
      <c r="BC23" s="870"/>
      <c r="BD23" s="871"/>
      <c r="BE23" s="229"/>
      <c r="BF23" s="229"/>
      <c r="BG23" s="229"/>
      <c r="BH23" s="229"/>
      <c r="BI23" s="229"/>
      <c r="BJ23" s="229"/>
      <c r="BK23" s="229"/>
      <c r="BL23" s="229"/>
      <c r="BM23" s="229"/>
      <c r="BN23" s="229"/>
      <c r="BO23" s="229"/>
      <c r="BP23" s="229"/>
      <c r="BQ23" s="238">
        <v>17</v>
      </c>
      <c r="BR23" s="239"/>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0"/>
    </row>
    <row r="24" spans="1:131" s="231"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28"/>
      <c r="BA24" s="228"/>
      <c r="BB24" s="228"/>
      <c r="BC24" s="228"/>
      <c r="BD24" s="228"/>
      <c r="BE24" s="229"/>
      <c r="BF24" s="229"/>
      <c r="BG24" s="229"/>
      <c r="BH24" s="229"/>
      <c r="BI24" s="229"/>
      <c r="BJ24" s="229"/>
      <c r="BK24" s="229"/>
      <c r="BL24" s="229"/>
      <c r="BM24" s="229"/>
      <c r="BN24" s="229"/>
      <c r="BO24" s="229"/>
      <c r="BP24" s="229"/>
      <c r="BQ24" s="238">
        <v>18</v>
      </c>
      <c r="BR24" s="239"/>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0"/>
    </row>
    <row r="25" spans="1:131" s="223"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28"/>
      <c r="BK25" s="228"/>
      <c r="BL25" s="228"/>
      <c r="BM25" s="228"/>
      <c r="BN25" s="228"/>
      <c r="BO25" s="241"/>
      <c r="BP25" s="241"/>
      <c r="BQ25" s="238">
        <v>19</v>
      </c>
      <c r="BR25" s="239"/>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2"/>
    </row>
    <row r="26" spans="1:131" s="223" customFormat="1" ht="26.25" customHeight="1" x14ac:dyDescent="0.15">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28"/>
      <c r="BK26" s="228"/>
      <c r="BL26" s="228"/>
      <c r="BM26" s="228"/>
      <c r="BN26" s="228"/>
      <c r="BO26" s="241"/>
      <c r="BP26" s="241"/>
      <c r="BQ26" s="238">
        <v>20</v>
      </c>
      <c r="BR26" s="239"/>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2"/>
    </row>
    <row r="27" spans="1:131" s="223"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28"/>
      <c r="BK27" s="228"/>
      <c r="BL27" s="228"/>
      <c r="BM27" s="228"/>
      <c r="BN27" s="228"/>
      <c r="BO27" s="241"/>
      <c r="BP27" s="241"/>
      <c r="BQ27" s="238">
        <v>21</v>
      </c>
      <c r="BR27" s="239"/>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2"/>
    </row>
    <row r="28" spans="1:131" s="223" customFormat="1" ht="26.25" customHeight="1" thickTop="1" x14ac:dyDescent="0.15">
      <c r="A28" s="242">
        <v>1</v>
      </c>
      <c r="B28" s="791" t="s">
        <v>391</v>
      </c>
      <c r="C28" s="792"/>
      <c r="D28" s="792"/>
      <c r="E28" s="792"/>
      <c r="F28" s="792"/>
      <c r="G28" s="792"/>
      <c r="H28" s="792"/>
      <c r="I28" s="792"/>
      <c r="J28" s="792"/>
      <c r="K28" s="792"/>
      <c r="L28" s="792"/>
      <c r="M28" s="792"/>
      <c r="N28" s="792"/>
      <c r="O28" s="792"/>
      <c r="P28" s="793"/>
      <c r="Q28" s="882">
        <v>3237</v>
      </c>
      <c r="R28" s="883"/>
      <c r="S28" s="883"/>
      <c r="T28" s="883"/>
      <c r="U28" s="883"/>
      <c r="V28" s="883">
        <v>3072</v>
      </c>
      <c r="W28" s="883"/>
      <c r="X28" s="883"/>
      <c r="Y28" s="883"/>
      <c r="Z28" s="883"/>
      <c r="AA28" s="883">
        <f>Q28-V28</f>
        <v>165</v>
      </c>
      <c r="AB28" s="883"/>
      <c r="AC28" s="883"/>
      <c r="AD28" s="883"/>
      <c r="AE28" s="884"/>
      <c r="AF28" s="885">
        <v>165</v>
      </c>
      <c r="AG28" s="883"/>
      <c r="AH28" s="883"/>
      <c r="AI28" s="883"/>
      <c r="AJ28" s="886"/>
      <c r="AK28" s="887">
        <v>230</v>
      </c>
      <c r="AL28" s="878"/>
      <c r="AM28" s="878"/>
      <c r="AN28" s="878"/>
      <c r="AO28" s="878"/>
      <c r="AP28" s="878">
        <v>23</v>
      </c>
      <c r="AQ28" s="878"/>
      <c r="AR28" s="878"/>
      <c r="AS28" s="878"/>
      <c r="AT28" s="878"/>
      <c r="AU28" s="878">
        <v>6</v>
      </c>
      <c r="AV28" s="878"/>
      <c r="AW28" s="878"/>
      <c r="AX28" s="878"/>
      <c r="AY28" s="878"/>
      <c r="AZ28" s="879"/>
      <c r="BA28" s="879"/>
      <c r="BB28" s="879"/>
      <c r="BC28" s="879"/>
      <c r="BD28" s="879"/>
      <c r="BE28" s="880"/>
      <c r="BF28" s="880"/>
      <c r="BG28" s="880"/>
      <c r="BH28" s="880"/>
      <c r="BI28" s="881"/>
      <c r="BJ28" s="228"/>
      <c r="BK28" s="228"/>
      <c r="BL28" s="228"/>
      <c r="BM28" s="228"/>
      <c r="BN28" s="228"/>
      <c r="BO28" s="241"/>
      <c r="BP28" s="241"/>
      <c r="BQ28" s="238">
        <v>22</v>
      </c>
      <c r="BR28" s="239"/>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2"/>
    </row>
    <row r="29" spans="1:131" s="223" customFormat="1" ht="26.25" customHeight="1" x14ac:dyDescent="0.15">
      <c r="A29" s="242">
        <v>2</v>
      </c>
      <c r="B29" s="815" t="s">
        <v>392</v>
      </c>
      <c r="C29" s="816"/>
      <c r="D29" s="816"/>
      <c r="E29" s="816"/>
      <c r="F29" s="816"/>
      <c r="G29" s="816"/>
      <c r="H29" s="816"/>
      <c r="I29" s="816"/>
      <c r="J29" s="816"/>
      <c r="K29" s="816"/>
      <c r="L29" s="816"/>
      <c r="M29" s="816"/>
      <c r="N29" s="816"/>
      <c r="O29" s="816"/>
      <c r="P29" s="817"/>
      <c r="Q29" s="818">
        <v>250</v>
      </c>
      <c r="R29" s="819"/>
      <c r="S29" s="819"/>
      <c r="T29" s="819"/>
      <c r="U29" s="819"/>
      <c r="V29" s="819">
        <v>247</v>
      </c>
      <c r="W29" s="819"/>
      <c r="X29" s="819"/>
      <c r="Y29" s="819"/>
      <c r="Z29" s="819"/>
      <c r="AA29" s="819">
        <f>Q29-V29</f>
        <v>3</v>
      </c>
      <c r="AB29" s="819"/>
      <c r="AC29" s="819"/>
      <c r="AD29" s="819"/>
      <c r="AE29" s="820"/>
      <c r="AF29" s="821">
        <v>3</v>
      </c>
      <c r="AG29" s="822"/>
      <c r="AH29" s="822"/>
      <c r="AI29" s="822"/>
      <c r="AJ29" s="823"/>
      <c r="AK29" s="890">
        <v>73</v>
      </c>
      <c r="AL29" s="891"/>
      <c r="AM29" s="891"/>
      <c r="AN29" s="891"/>
      <c r="AO29" s="891"/>
      <c r="AP29" s="891" t="s">
        <v>569</v>
      </c>
      <c r="AQ29" s="891"/>
      <c r="AR29" s="891"/>
      <c r="AS29" s="891"/>
      <c r="AT29" s="891"/>
      <c r="AU29" s="891" t="s">
        <v>569</v>
      </c>
      <c r="AV29" s="891"/>
      <c r="AW29" s="891"/>
      <c r="AX29" s="891"/>
      <c r="AY29" s="891"/>
      <c r="AZ29" s="892"/>
      <c r="BA29" s="892"/>
      <c r="BB29" s="892"/>
      <c r="BC29" s="892"/>
      <c r="BD29" s="892"/>
      <c r="BE29" s="888"/>
      <c r="BF29" s="888"/>
      <c r="BG29" s="888"/>
      <c r="BH29" s="888"/>
      <c r="BI29" s="889"/>
      <c r="BJ29" s="228"/>
      <c r="BK29" s="228"/>
      <c r="BL29" s="228"/>
      <c r="BM29" s="228"/>
      <c r="BN29" s="228"/>
      <c r="BO29" s="241"/>
      <c r="BP29" s="241"/>
      <c r="BQ29" s="238">
        <v>23</v>
      </c>
      <c r="BR29" s="239"/>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2"/>
    </row>
    <row r="30" spans="1:131" s="223" customFormat="1" ht="26.25" customHeight="1" x14ac:dyDescent="0.15">
      <c r="A30" s="242">
        <v>3</v>
      </c>
      <c r="B30" s="815" t="s">
        <v>393</v>
      </c>
      <c r="C30" s="816"/>
      <c r="D30" s="816"/>
      <c r="E30" s="816"/>
      <c r="F30" s="816"/>
      <c r="G30" s="816"/>
      <c r="H30" s="816"/>
      <c r="I30" s="816"/>
      <c r="J30" s="816"/>
      <c r="K30" s="816"/>
      <c r="L30" s="816"/>
      <c r="M30" s="816"/>
      <c r="N30" s="816"/>
      <c r="O30" s="816"/>
      <c r="P30" s="817"/>
      <c r="Q30" s="818">
        <v>2308</v>
      </c>
      <c r="R30" s="819"/>
      <c r="S30" s="819"/>
      <c r="T30" s="819"/>
      <c r="U30" s="819"/>
      <c r="V30" s="819">
        <v>2159</v>
      </c>
      <c r="W30" s="819"/>
      <c r="X30" s="819"/>
      <c r="Y30" s="819"/>
      <c r="Z30" s="819"/>
      <c r="AA30" s="819">
        <f>Q30-V30</f>
        <v>149</v>
      </c>
      <c r="AB30" s="819"/>
      <c r="AC30" s="819"/>
      <c r="AD30" s="819"/>
      <c r="AE30" s="820"/>
      <c r="AF30" s="821">
        <v>149</v>
      </c>
      <c r="AG30" s="822"/>
      <c r="AH30" s="822"/>
      <c r="AI30" s="822"/>
      <c r="AJ30" s="823"/>
      <c r="AK30" s="890">
        <v>356</v>
      </c>
      <c r="AL30" s="891"/>
      <c r="AM30" s="891"/>
      <c r="AN30" s="891"/>
      <c r="AO30" s="891"/>
      <c r="AP30" s="891" t="s">
        <v>569</v>
      </c>
      <c r="AQ30" s="891"/>
      <c r="AR30" s="891"/>
      <c r="AS30" s="891"/>
      <c r="AT30" s="891"/>
      <c r="AU30" s="891" t="s">
        <v>569</v>
      </c>
      <c r="AV30" s="891"/>
      <c r="AW30" s="891"/>
      <c r="AX30" s="891"/>
      <c r="AY30" s="891"/>
      <c r="AZ30" s="892"/>
      <c r="BA30" s="892"/>
      <c r="BB30" s="892"/>
      <c r="BC30" s="892"/>
      <c r="BD30" s="892"/>
      <c r="BE30" s="888"/>
      <c r="BF30" s="888"/>
      <c r="BG30" s="888"/>
      <c r="BH30" s="888"/>
      <c r="BI30" s="889"/>
      <c r="BJ30" s="228"/>
      <c r="BK30" s="228"/>
      <c r="BL30" s="228"/>
      <c r="BM30" s="228"/>
      <c r="BN30" s="228"/>
      <c r="BO30" s="241"/>
      <c r="BP30" s="241"/>
      <c r="BQ30" s="238">
        <v>24</v>
      </c>
      <c r="BR30" s="239"/>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2"/>
    </row>
    <row r="31" spans="1:131" s="223" customFormat="1" ht="26.25" customHeight="1" x14ac:dyDescent="0.15">
      <c r="A31" s="242">
        <v>4</v>
      </c>
      <c r="B31" s="815" t="s">
        <v>394</v>
      </c>
      <c r="C31" s="816"/>
      <c r="D31" s="816"/>
      <c r="E31" s="816"/>
      <c r="F31" s="816"/>
      <c r="G31" s="816"/>
      <c r="H31" s="816"/>
      <c r="I31" s="816"/>
      <c r="J31" s="816"/>
      <c r="K31" s="816"/>
      <c r="L31" s="816"/>
      <c r="M31" s="816"/>
      <c r="N31" s="816"/>
      <c r="O31" s="816"/>
      <c r="P31" s="817"/>
      <c r="Q31" s="818">
        <v>768</v>
      </c>
      <c r="R31" s="819"/>
      <c r="S31" s="819"/>
      <c r="T31" s="819"/>
      <c r="U31" s="819"/>
      <c r="V31" s="819">
        <v>736</v>
      </c>
      <c r="W31" s="819"/>
      <c r="X31" s="819"/>
      <c r="Y31" s="819"/>
      <c r="Z31" s="819"/>
      <c r="AA31" s="819">
        <v>32</v>
      </c>
      <c r="AB31" s="819"/>
      <c r="AC31" s="819"/>
      <c r="AD31" s="819"/>
      <c r="AE31" s="820"/>
      <c r="AF31" s="821">
        <v>711</v>
      </c>
      <c r="AG31" s="822"/>
      <c r="AH31" s="822"/>
      <c r="AI31" s="822"/>
      <c r="AJ31" s="823"/>
      <c r="AK31" s="890">
        <v>6</v>
      </c>
      <c r="AL31" s="891"/>
      <c r="AM31" s="891"/>
      <c r="AN31" s="891"/>
      <c r="AO31" s="891"/>
      <c r="AP31" s="891">
        <v>1791</v>
      </c>
      <c r="AQ31" s="891"/>
      <c r="AR31" s="891"/>
      <c r="AS31" s="891"/>
      <c r="AT31" s="891"/>
      <c r="AU31" s="891">
        <v>73</v>
      </c>
      <c r="AV31" s="891"/>
      <c r="AW31" s="891"/>
      <c r="AX31" s="891"/>
      <c r="AY31" s="891"/>
      <c r="AZ31" s="892" t="s">
        <v>569</v>
      </c>
      <c r="BA31" s="892"/>
      <c r="BB31" s="892"/>
      <c r="BC31" s="892"/>
      <c r="BD31" s="892"/>
      <c r="BE31" s="888" t="s">
        <v>395</v>
      </c>
      <c r="BF31" s="888"/>
      <c r="BG31" s="888"/>
      <c r="BH31" s="888"/>
      <c r="BI31" s="889"/>
      <c r="BJ31" s="228"/>
      <c r="BK31" s="228"/>
      <c r="BL31" s="228"/>
      <c r="BM31" s="228"/>
      <c r="BN31" s="228"/>
      <c r="BO31" s="241"/>
      <c r="BP31" s="241"/>
      <c r="BQ31" s="238">
        <v>25</v>
      </c>
      <c r="BR31" s="239"/>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2"/>
    </row>
    <row r="32" spans="1:131" s="223" customFormat="1" ht="26.25" customHeight="1" x14ac:dyDescent="0.15">
      <c r="A32" s="242">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28"/>
      <c r="BK32" s="228"/>
      <c r="BL32" s="228"/>
      <c r="BM32" s="228"/>
      <c r="BN32" s="228"/>
      <c r="BO32" s="241"/>
      <c r="BP32" s="241"/>
      <c r="BQ32" s="238">
        <v>26</v>
      </c>
      <c r="BR32" s="239"/>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2"/>
    </row>
    <row r="33" spans="1:131" s="223" customFormat="1" ht="26.25" customHeight="1" x14ac:dyDescent="0.15">
      <c r="A33" s="242">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28"/>
      <c r="BK33" s="228"/>
      <c r="BL33" s="228"/>
      <c r="BM33" s="228"/>
      <c r="BN33" s="228"/>
      <c r="BO33" s="241"/>
      <c r="BP33" s="241"/>
      <c r="BQ33" s="238">
        <v>27</v>
      </c>
      <c r="BR33" s="239"/>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2"/>
    </row>
    <row r="34" spans="1:131" s="223" customFormat="1" ht="26.25" customHeight="1" x14ac:dyDescent="0.15">
      <c r="A34" s="242">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28"/>
      <c r="BK34" s="228"/>
      <c r="BL34" s="228"/>
      <c r="BM34" s="228"/>
      <c r="BN34" s="228"/>
      <c r="BO34" s="241"/>
      <c r="BP34" s="241"/>
      <c r="BQ34" s="238">
        <v>28</v>
      </c>
      <c r="BR34" s="239"/>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2"/>
    </row>
    <row r="35" spans="1:131" s="223" customFormat="1" ht="26.25" customHeight="1" x14ac:dyDescent="0.15">
      <c r="A35" s="242">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28"/>
      <c r="BK35" s="228"/>
      <c r="BL35" s="228"/>
      <c r="BM35" s="228"/>
      <c r="BN35" s="228"/>
      <c r="BO35" s="241"/>
      <c r="BP35" s="241"/>
      <c r="BQ35" s="238">
        <v>29</v>
      </c>
      <c r="BR35" s="239"/>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2"/>
    </row>
    <row r="36" spans="1:131" s="223" customFormat="1" ht="26.25" customHeight="1" x14ac:dyDescent="0.15">
      <c r="A36" s="242">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28"/>
      <c r="BK36" s="228"/>
      <c r="BL36" s="228"/>
      <c r="BM36" s="228"/>
      <c r="BN36" s="228"/>
      <c r="BO36" s="241"/>
      <c r="BP36" s="241"/>
      <c r="BQ36" s="238">
        <v>30</v>
      </c>
      <c r="BR36" s="239"/>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2"/>
    </row>
    <row r="37" spans="1:131" s="223" customFormat="1" ht="26.25" customHeight="1" x14ac:dyDescent="0.15">
      <c r="A37" s="242">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28"/>
      <c r="BK37" s="228"/>
      <c r="BL37" s="228"/>
      <c r="BM37" s="228"/>
      <c r="BN37" s="228"/>
      <c r="BO37" s="241"/>
      <c r="BP37" s="241"/>
      <c r="BQ37" s="238">
        <v>31</v>
      </c>
      <c r="BR37" s="239"/>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2"/>
    </row>
    <row r="38" spans="1:131" s="223" customFormat="1" ht="26.25" customHeight="1" x14ac:dyDescent="0.15">
      <c r="A38" s="242">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28"/>
      <c r="BK38" s="228"/>
      <c r="BL38" s="228"/>
      <c r="BM38" s="228"/>
      <c r="BN38" s="228"/>
      <c r="BO38" s="241"/>
      <c r="BP38" s="241"/>
      <c r="BQ38" s="238">
        <v>32</v>
      </c>
      <c r="BR38" s="239"/>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2"/>
    </row>
    <row r="39" spans="1:131" s="223" customFormat="1" ht="26.25" customHeight="1" x14ac:dyDescent="0.15">
      <c r="A39" s="242">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28"/>
      <c r="BK39" s="228"/>
      <c r="BL39" s="228"/>
      <c r="BM39" s="228"/>
      <c r="BN39" s="228"/>
      <c r="BO39" s="241"/>
      <c r="BP39" s="241"/>
      <c r="BQ39" s="238">
        <v>33</v>
      </c>
      <c r="BR39" s="239"/>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2"/>
    </row>
    <row r="40" spans="1:131" s="223" customFormat="1" ht="26.25" customHeight="1" x14ac:dyDescent="0.15">
      <c r="A40" s="237">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28"/>
      <c r="BK40" s="228"/>
      <c r="BL40" s="228"/>
      <c r="BM40" s="228"/>
      <c r="BN40" s="228"/>
      <c r="BO40" s="241"/>
      <c r="BP40" s="241"/>
      <c r="BQ40" s="238">
        <v>34</v>
      </c>
      <c r="BR40" s="239"/>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2"/>
    </row>
    <row r="41" spans="1:131" s="223" customFormat="1" ht="26.25" customHeight="1" x14ac:dyDescent="0.15">
      <c r="A41" s="237">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28"/>
      <c r="BK41" s="228"/>
      <c r="BL41" s="228"/>
      <c r="BM41" s="228"/>
      <c r="BN41" s="228"/>
      <c r="BO41" s="241"/>
      <c r="BP41" s="241"/>
      <c r="BQ41" s="238">
        <v>35</v>
      </c>
      <c r="BR41" s="239"/>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2"/>
    </row>
    <row r="42" spans="1:131" s="223" customFormat="1" ht="26.25" customHeight="1" x14ac:dyDescent="0.15">
      <c r="A42" s="237">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28"/>
      <c r="BK42" s="228"/>
      <c r="BL42" s="228"/>
      <c r="BM42" s="228"/>
      <c r="BN42" s="228"/>
      <c r="BO42" s="241"/>
      <c r="BP42" s="241"/>
      <c r="BQ42" s="238">
        <v>36</v>
      </c>
      <c r="BR42" s="239"/>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2"/>
    </row>
    <row r="43" spans="1:131" s="223" customFormat="1" ht="26.25" customHeight="1" x14ac:dyDescent="0.15">
      <c r="A43" s="237">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28"/>
      <c r="BK43" s="228"/>
      <c r="BL43" s="228"/>
      <c r="BM43" s="228"/>
      <c r="BN43" s="228"/>
      <c r="BO43" s="241"/>
      <c r="BP43" s="241"/>
      <c r="BQ43" s="238">
        <v>37</v>
      </c>
      <c r="BR43" s="239"/>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2"/>
    </row>
    <row r="44" spans="1:131" s="223" customFormat="1" ht="26.25" customHeight="1" x14ac:dyDescent="0.15">
      <c r="A44" s="237">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28"/>
      <c r="BK44" s="228"/>
      <c r="BL44" s="228"/>
      <c r="BM44" s="228"/>
      <c r="BN44" s="228"/>
      <c r="BO44" s="241"/>
      <c r="BP44" s="241"/>
      <c r="BQ44" s="238">
        <v>38</v>
      </c>
      <c r="BR44" s="239"/>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2"/>
    </row>
    <row r="45" spans="1:131" s="223" customFormat="1" ht="26.25" customHeight="1" x14ac:dyDescent="0.15">
      <c r="A45" s="237">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28"/>
      <c r="BK45" s="228"/>
      <c r="BL45" s="228"/>
      <c r="BM45" s="228"/>
      <c r="BN45" s="228"/>
      <c r="BO45" s="241"/>
      <c r="BP45" s="241"/>
      <c r="BQ45" s="238">
        <v>39</v>
      </c>
      <c r="BR45" s="239"/>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2"/>
    </row>
    <row r="46" spans="1:131" s="223" customFormat="1" ht="26.25" customHeight="1" x14ac:dyDescent="0.15">
      <c r="A46" s="237">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28"/>
      <c r="BK46" s="228"/>
      <c r="BL46" s="228"/>
      <c r="BM46" s="228"/>
      <c r="BN46" s="228"/>
      <c r="BO46" s="241"/>
      <c r="BP46" s="241"/>
      <c r="BQ46" s="238">
        <v>40</v>
      </c>
      <c r="BR46" s="239"/>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2"/>
    </row>
    <row r="47" spans="1:131" s="223" customFormat="1" ht="26.25" customHeight="1" x14ac:dyDescent="0.15">
      <c r="A47" s="237">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28"/>
      <c r="BK47" s="228"/>
      <c r="BL47" s="228"/>
      <c r="BM47" s="228"/>
      <c r="BN47" s="228"/>
      <c r="BO47" s="241"/>
      <c r="BP47" s="241"/>
      <c r="BQ47" s="238">
        <v>41</v>
      </c>
      <c r="BR47" s="239"/>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2"/>
    </row>
    <row r="48" spans="1:131" s="223" customFormat="1" ht="26.25" customHeight="1" x14ac:dyDescent="0.15">
      <c r="A48" s="237">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28"/>
      <c r="BK48" s="228"/>
      <c r="BL48" s="228"/>
      <c r="BM48" s="228"/>
      <c r="BN48" s="228"/>
      <c r="BO48" s="241"/>
      <c r="BP48" s="241"/>
      <c r="BQ48" s="238">
        <v>42</v>
      </c>
      <c r="BR48" s="239"/>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2"/>
    </row>
    <row r="49" spans="1:131" s="223" customFormat="1" ht="26.25" customHeight="1" x14ac:dyDescent="0.15">
      <c r="A49" s="237">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28"/>
      <c r="BK49" s="228"/>
      <c r="BL49" s="228"/>
      <c r="BM49" s="228"/>
      <c r="BN49" s="228"/>
      <c r="BO49" s="241"/>
      <c r="BP49" s="241"/>
      <c r="BQ49" s="238">
        <v>43</v>
      </c>
      <c r="BR49" s="239"/>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2"/>
    </row>
    <row r="50" spans="1:131" s="223" customFormat="1" ht="26.25" customHeight="1" x14ac:dyDescent="0.15">
      <c r="A50" s="237">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28"/>
      <c r="BK50" s="228"/>
      <c r="BL50" s="228"/>
      <c r="BM50" s="228"/>
      <c r="BN50" s="228"/>
      <c r="BO50" s="241"/>
      <c r="BP50" s="241"/>
      <c r="BQ50" s="238">
        <v>44</v>
      </c>
      <c r="BR50" s="239"/>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2"/>
    </row>
    <row r="51" spans="1:131" s="223" customFormat="1" ht="26.25" customHeight="1" x14ac:dyDescent="0.15">
      <c r="A51" s="237">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28"/>
      <c r="BK51" s="228"/>
      <c r="BL51" s="228"/>
      <c r="BM51" s="228"/>
      <c r="BN51" s="228"/>
      <c r="BO51" s="241"/>
      <c r="BP51" s="241"/>
      <c r="BQ51" s="238">
        <v>45</v>
      </c>
      <c r="BR51" s="239"/>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2"/>
    </row>
    <row r="52" spans="1:131" s="223" customFormat="1" ht="26.25" customHeight="1" x14ac:dyDescent="0.15">
      <c r="A52" s="237">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28"/>
      <c r="BK52" s="228"/>
      <c r="BL52" s="228"/>
      <c r="BM52" s="228"/>
      <c r="BN52" s="228"/>
      <c r="BO52" s="241"/>
      <c r="BP52" s="241"/>
      <c r="BQ52" s="238">
        <v>46</v>
      </c>
      <c r="BR52" s="239"/>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2"/>
    </row>
    <row r="53" spans="1:131" s="223" customFormat="1" ht="26.25" customHeight="1" x14ac:dyDescent="0.15">
      <c r="A53" s="237">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28"/>
      <c r="BK53" s="228"/>
      <c r="BL53" s="228"/>
      <c r="BM53" s="228"/>
      <c r="BN53" s="228"/>
      <c r="BO53" s="241"/>
      <c r="BP53" s="241"/>
      <c r="BQ53" s="238">
        <v>47</v>
      </c>
      <c r="BR53" s="239"/>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2"/>
    </row>
    <row r="54" spans="1:131" s="223" customFormat="1" ht="26.25" customHeight="1" x14ac:dyDescent="0.15">
      <c r="A54" s="237">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28"/>
      <c r="BK54" s="228"/>
      <c r="BL54" s="228"/>
      <c r="BM54" s="228"/>
      <c r="BN54" s="228"/>
      <c r="BO54" s="241"/>
      <c r="BP54" s="241"/>
      <c r="BQ54" s="238">
        <v>48</v>
      </c>
      <c r="BR54" s="239"/>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2"/>
    </row>
    <row r="55" spans="1:131" s="223" customFormat="1" ht="26.25" customHeight="1" x14ac:dyDescent="0.15">
      <c r="A55" s="237">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28"/>
      <c r="BK55" s="228"/>
      <c r="BL55" s="228"/>
      <c r="BM55" s="228"/>
      <c r="BN55" s="228"/>
      <c r="BO55" s="241"/>
      <c r="BP55" s="241"/>
      <c r="BQ55" s="238">
        <v>49</v>
      </c>
      <c r="BR55" s="239"/>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2"/>
    </row>
    <row r="56" spans="1:131" s="223" customFormat="1" ht="26.25" customHeight="1" x14ac:dyDescent="0.15">
      <c r="A56" s="237">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28"/>
      <c r="BK56" s="228"/>
      <c r="BL56" s="228"/>
      <c r="BM56" s="228"/>
      <c r="BN56" s="228"/>
      <c r="BO56" s="241"/>
      <c r="BP56" s="241"/>
      <c r="BQ56" s="238">
        <v>50</v>
      </c>
      <c r="BR56" s="239"/>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2"/>
    </row>
    <row r="57" spans="1:131" s="223" customFormat="1" ht="26.25" customHeight="1" x14ac:dyDescent="0.15">
      <c r="A57" s="237">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28"/>
      <c r="BK57" s="228"/>
      <c r="BL57" s="228"/>
      <c r="BM57" s="228"/>
      <c r="BN57" s="228"/>
      <c r="BO57" s="241"/>
      <c r="BP57" s="241"/>
      <c r="BQ57" s="238">
        <v>51</v>
      </c>
      <c r="BR57" s="239"/>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2"/>
    </row>
    <row r="58" spans="1:131" s="223" customFormat="1" ht="26.25" customHeight="1" x14ac:dyDescent="0.15">
      <c r="A58" s="237">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28"/>
      <c r="BK58" s="228"/>
      <c r="BL58" s="228"/>
      <c r="BM58" s="228"/>
      <c r="BN58" s="228"/>
      <c r="BO58" s="241"/>
      <c r="BP58" s="241"/>
      <c r="BQ58" s="238">
        <v>52</v>
      </c>
      <c r="BR58" s="239"/>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2"/>
    </row>
    <row r="59" spans="1:131" s="223" customFormat="1" ht="26.25" customHeight="1" x14ac:dyDescent="0.15">
      <c r="A59" s="237">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28"/>
      <c r="BK59" s="228"/>
      <c r="BL59" s="228"/>
      <c r="BM59" s="228"/>
      <c r="BN59" s="228"/>
      <c r="BO59" s="241"/>
      <c r="BP59" s="241"/>
      <c r="BQ59" s="238">
        <v>53</v>
      </c>
      <c r="BR59" s="239"/>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2"/>
    </row>
    <row r="60" spans="1:131" s="223" customFormat="1" ht="26.25" customHeight="1" x14ac:dyDescent="0.15">
      <c r="A60" s="237">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28"/>
      <c r="BK60" s="228"/>
      <c r="BL60" s="228"/>
      <c r="BM60" s="228"/>
      <c r="BN60" s="228"/>
      <c r="BO60" s="241"/>
      <c r="BP60" s="241"/>
      <c r="BQ60" s="238">
        <v>54</v>
      </c>
      <c r="BR60" s="239"/>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2"/>
    </row>
    <row r="61" spans="1:131" s="223" customFormat="1" ht="26.25" customHeight="1" thickBot="1" x14ac:dyDescent="0.2">
      <c r="A61" s="237">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28"/>
      <c r="BK61" s="228"/>
      <c r="BL61" s="228"/>
      <c r="BM61" s="228"/>
      <c r="BN61" s="228"/>
      <c r="BO61" s="241"/>
      <c r="BP61" s="241"/>
      <c r="BQ61" s="238">
        <v>55</v>
      </c>
      <c r="BR61" s="239"/>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2"/>
    </row>
    <row r="62" spans="1:131" s="223" customFormat="1" ht="26.25" customHeight="1" x14ac:dyDescent="0.15">
      <c r="A62" s="237">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396</v>
      </c>
      <c r="BK62" s="866"/>
      <c r="BL62" s="866"/>
      <c r="BM62" s="866"/>
      <c r="BN62" s="867"/>
      <c r="BO62" s="241"/>
      <c r="BP62" s="241"/>
      <c r="BQ62" s="238">
        <v>56</v>
      </c>
      <c r="BR62" s="239"/>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2"/>
    </row>
    <row r="63" spans="1:131" s="223" customFormat="1" ht="26.25" customHeight="1" thickBot="1" x14ac:dyDescent="0.2">
      <c r="A63" s="240" t="s">
        <v>379</v>
      </c>
      <c r="B63" s="850" t="s">
        <v>397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1027</v>
      </c>
      <c r="AG63" s="902"/>
      <c r="AH63" s="902"/>
      <c r="AI63" s="902"/>
      <c r="AJ63" s="903"/>
      <c r="AK63" s="904"/>
      <c r="AL63" s="899"/>
      <c r="AM63" s="899"/>
      <c r="AN63" s="899"/>
      <c r="AO63" s="899"/>
      <c r="AP63" s="902">
        <f>SUM(AP28:AT31)</f>
        <v>1814</v>
      </c>
      <c r="AQ63" s="902"/>
      <c r="AR63" s="902"/>
      <c r="AS63" s="902"/>
      <c r="AT63" s="902"/>
      <c r="AU63" s="902">
        <v>80</v>
      </c>
      <c r="AV63" s="902"/>
      <c r="AW63" s="902"/>
      <c r="AX63" s="902"/>
      <c r="AY63" s="902"/>
      <c r="AZ63" s="906"/>
      <c r="BA63" s="906"/>
      <c r="BB63" s="906"/>
      <c r="BC63" s="906"/>
      <c r="BD63" s="906"/>
      <c r="BE63" s="907"/>
      <c r="BF63" s="907"/>
      <c r="BG63" s="907"/>
      <c r="BH63" s="907"/>
      <c r="BI63" s="908"/>
      <c r="BJ63" s="909" t="s">
        <v>121</v>
      </c>
      <c r="BK63" s="910"/>
      <c r="BL63" s="910"/>
      <c r="BM63" s="910"/>
      <c r="BN63" s="911"/>
      <c r="BO63" s="241"/>
      <c r="BP63" s="241"/>
      <c r="BQ63" s="238">
        <v>57</v>
      </c>
      <c r="BR63" s="239"/>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2"/>
    </row>
    <row r="64" spans="1:131" s="223" customFormat="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2"/>
    </row>
    <row r="65" spans="1:131" s="223" customFormat="1" ht="26.25" customHeight="1" thickBot="1" x14ac:dyDescent="0.2">
      <c r="A65" s="228" t="s">
        <v>398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2"/>
    </row>
    <row r="66" spans="1:131" s="223" customFormat="1" ht="26.25" customHeight="1" x14ac:dyDescent="0.15">
      <c r="A66" s="800" t="s">
        <v>399</v>
      </c>
      <c r="B66" s="801"/>
      <c r="C66" s="801"/>
      <c r="D66" s="801"/>
      <c r="E66" s="801"/>
      <c r="F66" s="801"/>
      <c r="G66" s="801"/>
      <c r="H66" s="801"/>
      <c r="I66" s="801"/>
      <c r="J66" s="801"/>
      <c r="K66" s="801"/>
      <c r="L66" s="801"/>
      <c r="M66" s="801"/>
      <c r="N66" s="801"/>
      <c r="O66" s="801"/>
      <c r="P66" s="802"/>
      <c r="Q66" s="777" t="s">
        <v>400</v>
      </c>
      <c r="R66" s="778"/>
      <c r="S66" s="778"/>
      <c r="T66" s="778"/>
      <c r="U66" s="779"/>
      <c r="V66" s="777" t="s">
        <v>401</v>
      </c>
      <c r="W66" s="778"/>
      <c r="X66" s="778"/>
      <c r="Y66" s="778"/>
      <c r="Z66" s="779"/>
      <c r="AA66" s="777" t="s">
        <v>385</v>
      </c>
      <c r="AB66" s="778"/>
      <c r="AC66" s="778"/>
      <c r="AD66" s="778"/>
      <c r="AE66" s="779"/>
      <c r="AF66" s="912" t="s">
        <v>402</v>
      </c>
      <c r="AG66" s="873"/>
      <c r="AH66" s="873"/>
      <c r="AI66" s="873"/>
      <c r="AJ66" s="913"/>
      <c r="AK66" s="777" t="s">
        <v>403</v>
      </c>
      <c r="AL66" s="801"/>
      <c r="AM66" s="801"/>
      <c r="AN66" s="801"/>
      <c r="AO66" s="802"/>
      <c r="AP66" s="777" t="s">
        <v>388</v>
      </c>
      <c r="AQ66" s="778"/>
      <c r="AR66" s="778"/>
      <c r="AS66" s="778"/>
      <c r="AT66" s="779"/>
      <c r="AU66" s="777" t="s">
        <v>404</v>
      </c>
      <c r="AV66" s="778"/>
      <c r="AW66" s="778"/>
      <c r="AX66" s="778"/>
      <c r="AY66" s="779"/>
      <c r="AZ66" s="777" t="s">
        <v>367</v>
      </c>
      <c r="BA66" s="778"/>
      <c r="BB66" s="778"/>
      <c r="BC66" s="778"/>
      <c r="BD66" s="789"/>
      <c r="BE66" s="241"/>
      <c r="BF66" s="241"/>
      <c r="BG66" s="241"/>
      <c r="BH66" s="241"/>
      <c r="BI66" s="241"/>
      <c r="BJ66" s="241"/>
      <c r="BK66" s="241"/>
      <c r="BL66" s="241"/>
      <c r="BM66" s="241"/>
      <c r="BN66" s="241"/>
      <c r="BO66" s="241"/>
      <c r="BP66" s="241"/>
      <c r="BQ66" s="238">
        <v>60</v>
      </c>
      <c r="BR66" s="243"/>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2"/>
    </row>
    <row r="67" spans="1:131" s="223"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1"/>
      <c r="BF67" s="241"/>
      <c r="BG67" s="241"/>
      <c r="BH67" s="241"/>
      <c r="BI67" s="241"/>
      <c r="BJ67" s="241"/>
      <c r="BK67" s="241"/>
      <c r="BL67" s="241"/>
      <c r="BM67" s="241"/>
      <c r="BN67" s="241"/>
      <c r="BO67" s="241"/>
      <c r="BP67" s="241"/>
      <c r="BQ67" s="238">
        <v>61</v>
      </c>
      <c r="BR67" s="243"/>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2"/>
    </row>
    <row r="68" spans="1:131" s="223" customFormat="1" ht="26.25" customHeight="1" thickTop="1" x14ac:dyDescent="0.15">
      <c r="A68" s="234">
        <v>1</v>
      </c>
      <c r="B68" s="929" t="s">
        <v>561</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570</v>
      </c>
      <c r="AQ68" s="926"/>
      <c r="AR68" s="926"/>
      <c r="AS68" s="926"/>
      <c r="AT68" s="926"/>
      <c r="AU68" s="926" t="s">
        <v>570</v>
      </c>
      <c r="AV68" s="926"/>
      <c r="AW68" s="926"/>
      <c r="AX68" s="926"/>
      <c r="AY68" s="926"/>
      <c r="AZ68" s="927"/>
      <c r="BA68" s="927"/>
      <c r="BB68" s="927"/>
      <c r="BC68" s="927"/>
      <c r="BD68" s="928"/>
      <c r="BE68" s="241"/>
      <c r="BF68" s="241"/>
      <c r="BG68" s="241"/>
      <c r="BH68" s="241"/>
      <c r="BI68" s="241"/>
      <c r="BJ68" s="241"/>
      <c r="BK68" s="241"/>
      <c r="BL68" s="241"/>
      <c r="BM68" s="241"/>
      <c r="BN68" s="241"/>
      <c r="BO68" s="241"/>
      <c r="BP68" s="241"/>
      <c r="BQ68" s="238">
        <v>62</v>
      </c>
      <c r="BR68" s="243"/>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2"/>
    </row>
    <row r="69" spans="1:131" s="223" customFormat="1" ht="26.25" customHeight="1" x14ac:dyDescent="0.15">
      <c r="A69" s="237">
        <v>2</v>
      </c>
      <c r="B69" s="933" t="s">
        <v>562</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571</v>
      </c>
      <c r="AL69" s="891"/>
      <c r="AM69" s="891"/>
      <c r="AN69" s="891"/>
      <c r="AO69" s="891"/>
      <c r="AP69" s="891" t="s">
        <v>570</v>
      </c>
      <c r="AQ69" s="891"/>
      <c r="AR69" s="891"/>
      <c r="AS69" s="891"/>
      <c r="AT69" s="891"/>
      <c r="AU69" s="891" t="s">
        <v>570</v>
      </c>
      <c r="AV69" s="891"/>
      <c r="AW69" s="891"/>
      <c r="AX69" s="891"/>
      <c r="AY69" s="891"/>
      <c r="AZ69" s="937"/>
      <c r="BA69" s="937"/>
      <c r="BB69" s="937"/>
      <c r="BC69" s="937"/>
      <c r="BD69" s="938"/>
      <c r="BE69" s="241"/>
      <c r="BF69" s="241"/>
      <c r="BG69" s="241"/>
      <c r="BH69" s="241"/>
      <c r="BI69" s="241"/>
      <c r="BJ69" s="241"/>
      <c r="BK69" s="241"/>
      <c r="BL69" s="241"/>
      <c r="BM69" s="241"/>
      <c r="BN69" s="241"/>
      <c r="BO69" s="241"/>
      <c r="BP69" s="241"/>
      <c r="BQ69" s="238">
        <v>63</v>
      </c>
      <c r="BR69" s="243"/>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2"/>
    </row>
    <row r="70" spans="1:131" s="223" customFormat="1" ht="26.25" customHeight="1" x14ac:dyDescent="0.15">
      <c r="A70" s="237">
        <v>3</v>
      </c>
      <c r="B70" s="933" t="s">
        <v>563</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570</v>
      </c>
      <c r="AQ70" s="891"/>
      <c r="AR70" s="891"/>
      <c r="AS70" s="891"/>
      <c r="AT70" s="891"/>
      <c r="AU70" s="891" t="s">
        <v>570</v>
      </c>
      <c r="AV70" s="891"/>
      <c r="AW70" s="891"/>
      <c r="AX70" s="891"/>
      <c r="AY70" s="891"/>
      <c r="AZ70" s="937"/>
      <c r="BA70" s="937"/>
      <c r="BB70" s="937"/>
      <c r="BC70" s="937"/>
      <c r="BD70" s="938"/>
      <c r="BE70" s="241"/>
      <c r="BF70" s="241"/>
      <c r="BG70" s="241"/>
      <c r="BH70" s="241"/>
      <c r="BI70" s="241"/>
      <c r="BJ70" s="241"/>
      <c r="BK70" s="241"/>
      <c r="BL70" s="241"/>
      <c r="BM70" s="241"/>
      <c r="BN70" s="241"/>
      <c r="BO70" s="241"/>
      <c r="BP70" s="241"/>
      <c r="BQ70" s="238">
        <v>64</v>
      </c>
      <c r="BR70" s="243"/>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2"/>
    </row>
    <row r="71" spans="1:131" s="223" customFormat="1" ht="26.25" customHeight="1" x14ac:dyDescent="0.15">
      <c r="A71" s="237">
        <v>4</v>
      </c>
      <c r="B71" s="933" t="s">
        <v>564</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571</v>
      </c>
      <c r="AL71" s="891"/>
      <c r="AM71" s="891"/>
      <c r="AN71" s="891"/>
      <c r="AO71" s="891"/>
      <c r="AP71" s="891" t="s">
        <v>570</v>
      </c>
      <c r="AQ71" s="891"/>
      <c r="AR71" s="891"/>
      <c r="AS71" s="891"/>
      <c r="AT71" s="891"/>
      <c r="AU71" s="891" t="s">
        <v>570</v>
      </c>
      <c r="AV71" s="891"/>
      <c r="AW71" s="891"/>
      <c r="AX71" s="891"/>
      <c r="AY71" s="891"/>
      <c r="AZ71" s="937"/>
      <c r="BA71" s="937"/>
      <c r="BB71" s="937"/>
      <c r="BC71" s="937"/>
      <c r="BD71" s="938"/>
      <c r="BE71" s="241"/>
      <c r="BF71" s="241"/>
      <c r="BG71" s="241"/>
      <c r="BH71" s="241"/>
      <c r="BI71" s="241"/>
      <c r="BJ71" s="241"/>
      <c r="BK71" s="241"/>
      <c r="BL71" s="241"/>
      <c r="BM71" s="241"/>
      <c r="BN71" s="241"/>
      <c r="BO71" s="241"/>
      <c r="BP71" s="241"/>
      <c r="BQ71" s="238">
        <v>65</v>
      </c>
      <c r="BR71" s="243"/>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2"/>
    </row>
    <row r="72" spans="1:131" s="223" customFormat="1" ht="26.25" customHeight="1" x14ac:dyDescent="0.15">
      <c r="A72" s="237">
        <v>5</v>
      </c>
      <c r="B72" s="933" t="s">
        <v>565</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570</v>
      </c>
      <c r="AQ72" s="891"/>
      <c r="AR72" s="891"/>
      <c r="AS72" s="891"/>
      <c r="AT72" s="891"/>
      <c r="AU72" s="891" t="s">
        <v>570</v>
      </c>
      <c r="AV72" s="891"/>
      <c r="AW72" s="891"/>
      <c r="AX72" s="891"/>
      <c r="AY72" s="891"/>
      <c r="AZ72" s="937"/>
      <c r="BA72" s="937"/>
      <c r="BB72" s="937"/>
      <c r="BC72" s="937"/>
      <c r="BD72" s="938"/>
      <c r="BE72" s="241"/>
      <c r="BF72" s="241"/>
      <c r="BG72" s="241"/>
      <c r="BH72" s="241"/>
      <c r="BI72" s="241"/>
      <c r="BJ72" s="241"/>
      <c r="BK72" s="241"/>
      <c r="BL72" s="241"/>
      <c r="BM72" s="241"/>
      <c r="BN72" s="241"/>
      <c r="BO72" s="241"/>
      <c r="BP72" s="241"/>
      <c r="BQ72" s="238">
        <v>66</v>
      </c>
      <c r="BR72" s="243"/>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2"/>
    </row>
    <row r="73" spans="1:131" s="223" customFormat="1" ht="26.25" customHeight="1" x14ac:dyDescent="0.15">
      <c r="A73" s="237">
        <v>6</v>
      </c>
      <c r="B73" s="933" t="s">
        <v>566</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570</v>
      </c>
      <c r="AQ73" s="891"/>
      <c r="AR73" s="891"/>
      <c r="AS73" s="891"/>
      <c r="AT73" s="891"/>
      <c r="AU73" s="891" t="s">
        <v>570</v>
      </c>
      <c r="AV73" s="891"/>
      <c r="AW73" s="891"/>
      <c r="AX73" s="891"/>
      <c r="AY73" s="891"/>
      <c r="AZ73" s="937"/>
      <c r="BA73" s="937"/>
      <c r="BB73" s="937"/>
      <c r="BC73" s="937"/>
      <c r="BD73" s="938"/>
      <c r="BE73" s="241"/>
      <c r="BF73" s="241"/>
      <c r="BG73" s="241"/>
      <c r="BH73" s="241"/>
      <c r="BI73" s="241"/>
      <c r="BJ73" s="241"/>
      <c r="BK73" s="241"/>
      <c r="BL73" s="241"/>
      <c r="BM73" s="241"/>
      <c r="BN73" s="241"/>
      <c r="BO73" s="241"/>
      <c r="BP73" s="241"/>
      <c r="BQ73" s="238">
        <v>67</v>
      </c>
      <c r="BR73" s="243"/>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2"/>
    </row>
    <row r="74" spans="1:131" s="223" customFormat="1" ht="26.25" customHeight="1" x14ac:dyDescent="0.15">
      <c r="A74" s="237">
        <v>7</v>
      </c>
      <c r="B74" s="933" t="s">
        <v>567</v>
      </c>
      <c r="C74" s="934"/>
      <c r="D74" s="934"/>
      <c r="E74" s="934"/>
      <c r="F74" s="934"/>
      <c r="G74" s="934"/>
      <c r="H74" s="934"/>
      <c r="I74" s="934"/>
      <c r="J74" s="934"/>
      <c r="K74" s="934"/>
      <c r="L74" s="934"/>
      <c r="M74" s="934"/>
      <c r="N74" s="934"/>
      <c r="O74" s="934"/>
      <c r="P74" s="935"/>
      <c r="Q74" s="936">
        <v>2155</v>
      </c>
      <c r="R74" s="891"/>
      <c r="S74" s="891"/>
      <c r="T74" s="891"/>
      <c r="U74" s="891"/>
      <c r="V74" s="891">
        <v>2007</v>
      </c>
      <c r="W74" s="891"/>
      <c r="X74" s="891"/>
      <c r="Y74" s="891"/>
      <c r="Z74" s="891"/>
      <c r="AA74" s="891">
        <v>147</v>
      </c>
      <c r="AB74" s="891"/>
      <c r="AC74" s="891"/>
      <c r="AD74" s="891"/>
      <c r="AE74" s="891"/>
      <c r="AF74" s="891">
        <v>147</v>
      </c>
      <c r="AG74" s="891"/>
      <c r="AH74" s="891"/>
      <c r="AI74" s="891"/>
      <c r="AJ74" s="891"/>
      <c r="AK74" s="891" t="s">
        <v>570</v>
      </c>
      <c r="AL74" s="891"/>
      <c r="AM74" s="891"/>
      <c r="AN74" s="891"/>
      <c r="AO74" s="891"/>
      <c r="AP74" s="891">
        <v>581</v>
      </c>
      <c r="AQ74" s="891"/>
      <c r="AR74" s="891"/>
      <c r="AS74" s="891"/>
      <c r="AT74" s="891"/>
      <c r="AU74" s="891">
        <v>144</v>
      </c>
      <c r="AV74" s="891"/>
      <c r="AW74" s="891"/>
      <c r="AX74" s="891"/>
      <c r="AY74" s="891"/>
      <c r="AZ74" s="937"/>
      <c r="BA74" s="937"/>
      <c r="BB74" s="937"/>
      <c r="BC74" s="937"/>
      <c r="BD74" s="938"/>
      <c r="BE74" s="241"/>
      <c r="BF74" s="241"/>
      <c r="BG74" s="241"/>
      <c r="BH74" s="241"/>
      <c r="BI74" s="241"/>
      <c r="BJ74" s="241"/>
      <c r="BK74" s="241"/>
      <c r="BL74" s="241"/>
      <c r="BM74" s="241"/>
      <c r="BN74" s="241"/>
      <c r="BO74" s="241"/>
      <c r="BP74" s="241"/>
      <c r="BQ74" s="238">
        <v>68</v>
      </c>
      <c r="BR74" s="243"/>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2"/>
    </row>
    <row r="75" spans="1:131" s="223" customFormat="1" ht="26.25" customHeight="1" x14ac:dyDescent="0.15">
      <c r="A75" s="237">
        <v>8</v>
      </c>
      <c r="B75" s="933" t="s">
        <v>568</v>
      </c>
      <c r="C75" s="934"/>
      <c r="D75" s="934"/>
      <c r="E75" s="934"/>
      <c r="F75" s="934"/>
      <c r="G75" s="934"/>
      <c r="H75" s="934"/>
      <c r="I75" s="934"/>
      <c r="J75" s="934"/>
      <c r="K75" s="934"/>
      <c r="L75" s="934"/>
      <c r="M75" s="934"/>
      <c r="N75" s="934"/>
      <c r="O75" s="934"/>
      <c r="P75" s="935"/>
      <c r="Q75" s="939">
        <v>3907</v>
      </c>
      <c r="R75" s="940"/>
      <c r="S75" s="940"/>
      <c r="T75" s="940"/>
      <c r="U75" s="890"/>
      <c r="V75" s="941">
        <v>3481</v>
      </c>
      <c r="W75" s="940"/>
      <c r="X75" s="940"/>
      <c r="Y75" s="940"/>
      <c r="Z75" s="890"/>
      <c r="AA75" s="941">
        <v>425</v>
      </c>
      <c r="AB75" s="940"/>
      <c r="AC75" s="940"/>
      <c r="AD75" s="940"/>
      <c r="AE75" s="890"/>
      <c r="AF75" s="941">
        <v>5593</v>
      </c>
      <c r="AG75" s="940"/>
      <c r="AH75" s="940"/>
      <c r="AI75" s="940"/>
      <c r="AJ75" s="890"/>
      <c r="AK75" s="941" t="s">
        <v>570</v>
      </c>
      <c r="AL75" s="940"/>
      <c r="AM75" s="940"/>
      <c r="AN75" s="940"/>
      <c r="AO75" s="890"/>
      <c r="AP75" s="941">
        <v>3602</v>
      </c>
      <c r="AQ75" s="940"/>
      <c r="AR75" s="940"/>
      <c r="AS75" s="940"/>
      <c r="AT75" s="890"/>
      <c r="AU75" s="941">
        <v>7</v>
      </c>
      <c r="AV75" s="940"/>
      <c r="AW75" s="940"/>
      <c r="AX75" s="940"/>
      <c r="AY75" s="890"/>
      <c r="AZ75" s="937"/>
      <c r="BA75" s="937"/>
      <c r="BB75" s="937"/>
      <c r="BC75" s="937"/>
      <c r="BD75" s="938"/>
      <c r="BE75" s="241"/>
      <c r="BF75" s="241"/>
      <c r="BG75" s="241"/>
      <c r="BH75" s="241"/>
      <c r="BI75" s="241"/>
      <c r="BJ75" s="241"/>
      <c r="BK75" s="241"/>
      <c r="BL75" s="241"/>
      <c r="BM75" s="241"/>
      <c r="BN75" s="241"/>
      <c r="BO75" s="241"/>
      <c r="BP75" s="241"/>
      <c r="BQ75" s="238">
        <v>69</v>
      </c>
      <c r="BR75" s="243"/>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2"/>
    </row>
    <row r="76" spans="1:131" s="223" customFormat="1" ht="26.25" customHeight="1" x14ac:dyDescent="0.15">
      <c r="A76" s="237">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1"/>
      <c r="BF76" s="241"/>
      <c r="BG76" s="241"/>
      <c r="BH76" s="241"/>
      <c r="BI76" s="241"/>
      <c r="BJ76" s="241"/>
      <c r="BK76" s="241"/>
      <c r="BL76" s="241"/>
      <c r="BM76" s="241"/>
      <c r="BN76" s="241"/>
      <c r="BO76" s="241"/>
      <c r="BP76" s="241"/>
      <c r="BQ76" s="238">
        <v>70</v>
      </c>
      <c r="BR76" s="243"/>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2"/>
    </row>
    <row r="77" spans="1:131" s="223" customFormat="1" ht="26.25" customHeight="1" x14ac:dyDescent="0.15">
      <c r="A77" s="237">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1"/>
      <c r="BF77" s="241"/>
      <c r="BG77" s="241"/>
      <c r="BH77" s="241"/>
      <c r="BI77" s="241"/>
      <c r="BJ77" s="241"/>
      <c r="BK77" s="241"/>
      <c r="BL77" s="241"/>
      <c r="BM77" s="241"/>
      <c r="BN77" s="241"/>
      <c r="BO77" s="241"/>
      <c r="BP77" s="241"/>
      <c r="BQ77" s="238">
        <v>71</v>
      </c>
      <c r="BR77" s="243"/>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2"/>
    </row>
    <row r="78" spans="1:131" s="223" customFormat="1" ht="26.25" customHeight="1" x14ac:dyDescent="0.15">
      <c r="A78" s="237">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1"/>
      <c r="BF78" s="241"/>
      <c r="BG78" s="241"/>
      <c r="BH78" s="241"/>
      <c r="BI78" s="241"/>
      <c r="BJ78" s="244"/>
      <c r="BK78" s="244"/>
      <c r="BL78" s="244"/>
      <c r="BM78" s="244"/>
      <c r="BN78" s="244"/>
      <c r="BO78" s="241"/>
      <c r="BP78" s="241"/>
      <c r="BQ78" s="238">
        <v>72</v>
      </c>
      <c r="BR78" s="243"/>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2"/>
    </row>
    <row r="79" spans="1:131" s="223" customFormat="1" ht="26.25" customHeight="1" x14ac:dyDescent="0.15">
      <c r="A79" s="237">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1"/>
      <c r="BF79" s="241"/>
      <c r="BG79" s="241"/>
      <c r="BH79" s="241"/>
      <c r="BI79" s="241"/>
      <c r="BJ79" s="244"/>
      <c r="BK79" s="244"/>
      <c r="BL79" s="244"/>
      <c r="BM79" s="244"/>
      <c r="BN79" s="244"/>
      <c r="BO79" s="241"/>
      <c r="BP79" s="241"/>
      <c r="BQ79" s="238">
        <v>73</v>
      </c>
      <c r="BR79" s="243"/>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2"/>
    </row>
    <row r="80" spans="1:131" s="223" customFormat="1" ht="26.25" customHeight="1" x14ac:dyDescent="0.15">
      <c r="A80" s="237">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1"/>
      <c r="BF80" s="241"/>
      <c r="BG80" s="241"/>
      <c r="BH80" s="241"/>
      <c r="BI80" s="241"/>
      <c r="BJ80" s="241"/>
      <c r="BK80" s="241"/>
      <c r="BL80" s="241"/>
      <c r="BM80" s="241"/>
      <c r="BN80" s="241"/>
      <c r="BO80" s="241"/>
      <c r="BP80" s="241"/>
      <c r="BQ80" s="238">
        <v>74</v>
      </c>
      <c r="BR80" s="243"/>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2"/>
    </row>
    <row r="81" spans="1:131" s="223" customFormat="1" ht="26.25" customHeight="1" x14ac:dyDescent="0.15">
      <c r="A81" s="237">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1"/>
      <c r="BF81" s="241"/>
      <c r="BG81" s="241"/>
      <c r="BH81" s="241"/>
      <c r="BI81" s="241"/>
      <c r="BJ81" s="241"/>
      <c r="BK81" s="241"/>
      <c r="BL81" s="241"/>
      <c r="BM81" s="241"/>
      <c r="BN81" s="241"/>
      <c r="BO81" s="241"/>
      <c r="BP81" s="241"/>
      <c r="BQ81" s="238">
        <v>75</v>
      </c>
      <c r="BR81" s="243"/>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2"/>
    </row>
    <row r="82" spans="1:131" s="223" customFormat="1" ht="26.25" customHeight="1" x14ac:dyDescent="0.15">
      <c r="A82" s="237">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1"/>
      <c r="BF82" s="241"/>
      <c r="BG82" s="241"/>
      <c r="BH82" s="241"/>
      <c r="BI82" s="241"/>
      <c r="BJ82" s="241"/>
      <c r="BK82" s="241"/>
      <c r="BL82" s="241"/>
      <c r="BM82" s="241"/>
      <c r="BN82" s="241"/>
      <c r="BO82" s="241"/>
      <c r="BP82" s="241"/>
      <c r="BQ82" s="238">
        <v>76</v>
      </c>
      <c r="BR82" s="243"/>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2"/>
    </row>
    <row r="83" spans="1:131" s="223" customFormat="1" ht="26.25" customHeight="1" x14ac:dyDescent="0.15">
      <c r="A83" s="237">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1"/>
      <c r="BF83" s="241"/>
      <c r="BG83" s="241"/>
      <c r="BH83" s="241"/>
      <c r="BI83" s="241"/>
      <c r="BJ83" s="241"/>
      <c r="BK83" s="241"/>
      <c r="BL83" s="241"/>
      <c r="BM83" s="241"/>
      <c r="BN83" s="241"/>
      <c r="BO83" s="241"/>
      <c r="BP83" s="241"/>
      <c r="BQ83" s="238">
        <v>77</v>
      </c>
      <c r="BR83" s="243"/>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2"/>
    </row>
    <row r="84" spans="1:131" s="223" customFormat="1" ht="26.25" customHeight="1" x14ac:dyDescent="0.15">
      <c r="A84" s="237">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1"/>
      <c r="BF84" s="241"/>
      <c r="BG84" s="241"/>
      <c r="BH84" s="241"/>
      <c r="BI84" s="241"/>
      <c r="BJ84" s="241"/>
      <c r="BK84" s="241"/>
      <c r="BL84" s="241"/>
      <c r="BM84" s="241"/>
      <c r="BN84" s="241"/>
      <c r="BO84" s="241"/>
      <c r="BP84" s="241"/>
      <c r="BQ84" s="238">
        <v>78</v>
      </c>
      <c r="BR84" s="243"/>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2"/>
    </row>
    <row r="85" spans="1:131" s="223" customFormat="1" ht="26.25" customHeight="1" x14ac:dyDescent="0.15">
      <c r="A85" s="237">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1"/>
      <c r="BF85" s="241"/>
      <c r="BG85" s="241"/>
      <c r="BH85" s="241"/>
      <c r="BI85" s="241"/>
      <c r="BJ85" s="241"/>
      <c r="BK85" s="241"/>
      <c r="BL85" s="241"/>
      <c r="BM85" s="241"/>
      <c r="BN85" s="241"/>
      <c r="BO85" s="241"/>
      <c r="BP85" s="241"/>
      <c r="BQ85" s="238">
        <v>79</v>
      </c>
      <c r="BR85" s="243"/>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2"/>
    </row>
    <row r="86" spans="1:131" s="223" customFormat="1" ht="26.25" customHeight="1" x14ac:dyDescent="0.15">
      <c r="A86" s="237">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1"/>
      <c r="BF86" s="241"/>
      <c r="BG86" s="241"/>
      <c r="BH86" s="241"/>
      <c r="BI86" s="241"/>
      <c r="BJ86" s="241"/>
      <c r="BK86" s="241"/>
      <c r="BL86" s="241"/>
      <c r="BM86" s="241"/>
      <c r="BN86" s="241"/>
      <c r="BO86" s="241"/>
      <c r="BP86" s="241"/>
      <c r="BQ86" s="238">
        <v>80</v>
      </c>
      <c r="BR86" s="243"/>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2"/>
    </row>
    <row r="87" spans="1:131" s="223" customFormat="1" ht="26.25" customHeight="1" x14ac:dyDescent="0.15">
      <c r="A87" s="245">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1"/>
      <c r="BF87" s="241"/>
      <c r="BG87" s="241"/>
      <c r="BH87" s="241"/>
      <c r="BI87" s="241"/>
      <c r="BJ87" s="241"/>
      <c r="BK87" s="241"/>
      <c r="BL87" s="241"/>
      <c r="BM87" s="241"/>
      <c r="BN87" s="241"/>
      <c r="BO87" s="241"/>
      <c r="BP87" s="241"/>
      <c r="BQ87" s="238">
        <v>81</v>
      </c>
      <c r="BR87" s="243"/>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2"/>
    </row>
    <row r="88" spans="1:131" s="223" customFormat="1" ht="26.25" customHeight="1" thickBot="1" x14ac:dyDescent="0.2">
      <c r="A88" s="240" t="s">
        <v>379</v>
      </c>
      <c r="B88" s="850" t="s">
        <v>405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SUM(AF68:AJ75)</f>
        <v>16707</v>
      </c>
      <c r="AG88" s="902"/>
      <c r="AH88" s="902"/>
      <c r="AI88" s="902"/>
      <c r="AJ88" s="902"/>
      <c r="AK88" s="899"/>
      <c r="AL88" s="899"/>
      <c r="AM88" s="899"/>
      <c r="AN88" s="899"/>
      <c r="AO88" s="899"/>
      <c r="AP88" s="902">
        <f>SUM(AP68:AT75)</f>
        <v>4183</v>
      </c>
      <c r="AQ88" s="902"/>
      <c r="AR88" s="902"/>
      <c r="AS88" s="902"/>
      <c r="AT88" s="902"/>
      <c r="AU88" s="902">
        <f>SUM(AU68:AY75)</f>
        <v>151</v>
      </c>
      <c r="AV88" s="902"/>
      <c r="AW88" s="902"/>
      <c r="AX88" s="902"/>
      <c r="AY88" s="902"/>
      <c r="AZ88" s="907"/>
      <c r="BA88" s="907"/>
      <c r="BB88" s="907"/>
      <c r="BC88" s="907"/>
      <c r="BD88" s="908"/>
      <c r="BE88" s="241"/>
      <c r="BF88" s="241"/>
      <c r="BG88" s="241"/>
      <c r="BH88" s="241"/>
      <c r="BI88" s="241"/>
      <c r="BJ88" s="241"/>
      <c r="BK88" s="241"/>
      <c r="BL88" s="241"/>
      <c r="BM88" s="241"/>
      <c r="BN88" s="241"/>
      <c r="BO88" s="241"/>
      <c r="BP88" s="241"/>
      <c r="BQ88" s="238">
        <v>82</v>
      </c>
      <c r="BR88" s="243"/>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2"/>
    </row>
    <row r="89" spans="1:131" s="223" customFormat="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2"/>
    </row>
    <row r="90" spans="1:131" s="223" customFormat="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2"/>
    </row>
    <row r="91" spans="1:131" s="223" customFormat="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2"/>
    </row>
    <row r="92" spans="1:131" s="223" customFormat="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2"/>
    </row>
    <row r="93" spans="1:131" s="223" customFormat="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2"/>
    </row>
    <row r="94" spans="1:131" s="223" customFormat="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2"/>
    </row>
    <row r="95" spans="1:131" s="223" customFormat="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2"/>
    </row>
    <row r="96" spans="1:131" s="223" customFormat="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2"/>
    </row>
    <row r="97" spans="1:131" s="223" customFormat="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2"/>
    </row>
    <row r="98" spans="1:131" s="223" customFormat="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2"/>
    </row>
    <row r="99" spans="1:131" s="223" customFormat="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2"/>
    </row>
    <row r="100" spans="1:131" s="223" customFormat="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2"/>
    </row>
    <row r="101" spans="1:131" s="223" customFormat="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2"/>
    </row>
    <row r="102" spans="1:131" s="223" customFormat="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379</v>
      </c>
      <c r="BR102" s="850" t="s">
        <v>406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2"/>
    </row>
    <row r="103" spans="1:131" s="223" customFormat="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979" t="s">
        <v>407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2"/>
    </row>
    <row r="104" spans="1:131" s="223" customFormat="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980" t="s">
        <v>408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2"/>
    </row>
    <row r="105" spans="1:131" s="223" customFormat="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x14ac:dyDescent="0.15">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x14ac:dyDescent="0.2">
      <c r="A107" s="251" t="s">
        <v>409</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410</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x14ac:dyDescent="0.15">
      <c r="A108" s="981" t="s">
        <v>411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2" customFormat="1" ht="26.25" customHeight="1" x14ac:dyDescent="0.15">
      <c r="A109" s="974" t="s">
        <v>413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414</v>
      </c>
      <c r="AB109" s="955"/>
      <c r="AC109" s="955"/>
      <c r="AD109" s="955"/>
      <c r="AE109" s="956"/>
      <c r="AF109" s="954" t="s">
        <v>298</v>
      </c>
      <c r="AG109" s="955"/>
      <c r="AH109" s="955"/>
      <c r="AI109" s="955"/>
      <c r="AJ109" s="956"/>
      <c r="AK109" s="954" t="s">
        <v>297</v>
      </c>
      <c r="AL109" s="955"/>
      <c r="AM109" s="955"/>
      <c r="AN109" s="955"/>
      <c r="AO109" s="956"/>
      <c r="AP109" s="954" t="s">
        <v>415</v>
      </c>
      <c r="AQ109" s="955"/>
      <c r="AR109" s="955"/>
      <c r="AS109" s="955"/>
      <c r="AT109" s="957"/>
      <c r="AU109" s="974" t="s">
        <v>413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414</v>
      </c>
      <c r="BR109" s="955"/>
      <c r="BS109" s="955"/>
      <c r="BT109" s="955"/>
      <c r="BU109" s="956"/>
      <c r="BV109" s="954" t="s">
        <v>298</v>
      </c>
      <c r="BW109" s="955"/>
      <c r="BX109" s="955"/>
      <c r="BY109" s="955"/>
      <c r="BZ109" s="956"/>
      <c r="CA109" s="954" t="s">
        <v>297</v>
      </c>
      <c r="CB109" s="955"/>
      <c r="CC109" s="955"/>
      <c r="CD109" s="955"/>
      <c r="CE109" s="956"/>
      <c r="CF109" s="975" t="s">
        <v>415</v>
      </c>
      <c r="CG109" s="975"/>
      <c r="CH109" s="975"/>
      <c r="CI109" s="975"/>
      <c r="CJ109" s="975"/>
      <c r="CK109" s="954" t="s">
        <v>416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414</v>
      </c>
      <c r="DH109" s="955"/>
      <c r="DI109" s="955"/>
      <c r="DJ109" s="955"/>
      <c r="DK109" s="956"/>
      <c r="DL109" s="954" t="s">
        <v>298</v>
      </c>
      <c r="DM109" s="955"/>
      <c r="DN109" s="955"/>
      <c r="DO109" s="955"/>
      <c r="DP109" s="956"/>
      <c r="DQ109" s="954" t="s">
        <v>297</v>
      </c>
      <c r="DR109" s="955"/>
      <c r="DS109" s="955"/>
      <c r="DT109" s="955"/>
      <c r="DU109" s="956"/>
      <c r="DV109" s="954" t="s">
        <v>415</v>
      </c>
      <c r="DW109" s="955"/>
      <c r="DX109" s="955"/>
      <c r="DY109" s="955"/>
      <c r="DZ109" s="957"/>
    </row>
    <row r="110" spans="1:131" s="222" customFormat="1" ht="26.25" customHeight="1" x14ac:dyDescent="0.15">
      <c r="A110" s="958" t="s">
        <v>417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876802</v>
      </c>
      <c r="AB110" s="962"/>
      <c r="AC110" s="962"/>
      <c r="AD110" s="962"/>
      <c r="AE110" s="963"/>
      <c r="AF110" s="964">
        <v>836568</v>
      </c>
      <c r="AG110" s="962"/>
      <c r="AH110" s="962"/>
      <c r="AI110" s="962"/>
      <c r="AJ110" s="963"/>
      <c r="AK110" s="964">
        <v>877327</v>
      </c>
      <c r="AL110" s="962"/>
      <c r="AM110" s="962"/>
      <c r="AN110" s="962"/>
      <c r="AO110" s="963"/>
      <c r="AP110" s="965">
        <v>19.600000000000001</v>
      </c>
      <c r="AQ110" s="966"/>
      <c r="AR110" s="966"/>
      <c r="AS110" s="966"/>
      <c r="AT110" s="967"/>
      <c r="AU110" s="968" t="s">
        <v>65</v>
      </c>
      <c r="AV110" s="969"/>
      <c r="AW110" s="969"/>
      <c r="AX110" s="969"/>
      <c r="AY110" s="969"/>
      <c r="AZ110" s="1010" t="s">
        <v>418</v>
      </c>
      <c r="BA110" s="959"/>
      <c r="BB110" s="959"/>
      <c r="BC110" s="959"/>
      <c r="BD110" s="959"/>
      <c r="BE110" s="959"/>
      <c r="BF110" s="959"/>
      <c r="BG110" s="959"/>
      <c r="BH110" s="959"/>
      <c r="BI110" s="959"/>
      <c r="BJ110" s="959"/>
      <c r="BK110" s="959"/>
      <c r="BL110" s="959"/>
      <c r="BM110" s="959"/>
      <c r="BN110" s="959"/>
      <c r="BO110" s="959"/>
      <c r="BP110" s="960"/>
      <c r="BQ110" s="996">
        <v>9024108</v>
      </c>
      <c r="BR110" s="997"/>
      <c r="BS110" s="997"/>
      <c r="BT110" s="997"/>
      <c r="BU110" s="997"/>
      <c r="BV110" s="997">
        <v>8849626</v>
      </c>
      <c r="BW110" s="997"/>
      <c r="BX110" s="997"/>
      <c r="BY110" s="997"/>
      <c r="BZ110" s="997"/>
      <c r="CA110" s="997">
        <v>8709627</v>
      </c>
      <c r="CB110" s="997"/>
      <c r="CC110" s="997"/>
      <c r="CD110" s="997"/>
      <c r="CE110" s="997"/>
      <c r="CF110" s="1011">
        <v>194.5</v>
      </c>
      <c r="CG110" s="1012"/>
      <c r="CH110" s="1012"/>
      <c r="CI110" s="1012"/>
      <c r="CJ110" s="1012"/>
      <c r="CK110" s="1013" t="s">
        <v>419</v>
      </c>
      <c r="CL110" s="1014"/>
      <c r="CM110" s="993" t="s">
        <v>420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421</v>
      </c>
      <c r="DH110" s="997"/>
      <c r="DI110" s="997"/>
      <c r="DJ110" s="997"/>
      <c r="DK110" s="997"/>
      <c r="DL110" s="997" t="s">
        <v>121</v>
      </c>
      <c r="DM110" s="997"/>
      <c r="DN110" s="997"/>
      <c r="DO110" s="997"/>
      <c r="DP110" s="997"/>
      <c r="DQ110" s="997" t="s">
        <v>121</v>
      </c>
      <c r="DR110" s="997"/>
      <c r="DS110" s="997"/>
      <c r="DT110" s="997"/>
      <c r="DU110" s="997"/>
      <c r="DV110" s="998" t="s">
        <v>422</v>
      </c>
      <c r="DW110" s="998"/>
      <c r="DX110" s="998"/>
      <c r="DY110" s="998"/>
      <c r="DZ110" s="999"/>
    </row>
    <row r="111" spans="1:131" s="222" customFormat="1" ht="26.25" customHeight="1" x14ac:dyDescent="0.15">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422</v>
      </c>
      <c r="AB111" s="1004"/>
      <c r="AC111" s="1004"/>
      <c r="AD111" s="1004"/>
      <c r="AE111" s="1005"/>
      <c r="AF111" s="1006" t="s">
        <v>121</v>
      </c>
      <c r="AG111" s="1004"/>
      <c r="AH111" s="1004"/>
      <c r="AI111" s="1004"/>
      <c r="AJ111" s="1005"/>
      <c r="AK111" s="1006" t="s">
        <v>121</v>
      </c>
      <c r="AL111" s="1004"/>
      <c r="AM111" s="1004"/>
      <c r="AN111" s="1004"/>
      <c r="AO111" s="1005"/>
      <c r="AP111" s="1007" t="s">
        <v>422</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t="s">
        <v>421</v>
      </c>
      <c r="BR111" s="990"/>
      <c r="BS111" s="990"/>
      <c r="BT111" s="990"/>
      <c r="BU111" s="990"/>
      <c r="BV111" s="990" t="s">
        <v>425</v>
      </c>
      <c r="BW111" s="990"/>
      <c r="BX111" s="990"/>
      <c r="BY111" s="990"/>
      <c r="BZ111" s="990"/>
      <c r="CA111" s="990" t="s">
        <v>421</v>
      </c>
      <c r="CB111" s="990"/>
      <c r="CC111" s="990"/>
      <c r="CD111" s="990"/>
      <c r="CE111" s="990"/>
      <c r="CF111" s="984" t="s">
        <v>121</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425</v>
      </c>
      <c r="DM111" s="990"/>
      <c r="DN111" s="990"/>
      <c r="DO111" s="990"/>
      <c r="DP111" s="990"/>
      <c r="DQ111" s="990" t="s">
        <v>422</v>
      </c>
      <c r="DR111" s="990"/>
      <c r="DS111" s="990"/>
      <c r="DT111" s="990"/>
      <c r="DU111" s="990"/>
      <c r="DV111" s="991" t="s">
        <v>421</v>
      </c>
      <c r="DW111" s="991"/>
      <c r="DX111" s="991"/>
      <c r="DY111" s="991"/>
      <c r="DZ111" s="992"/>
    </row>
    <row r="112" spans="1:131" s="222" customFormat="1" ht="26.25" customHeight="1" x14ac:dyDescent="0.15">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425</v>
      </c>
      <c r="AB112" s="1029"/>
      <c r="AC112" s="1029"/>
      <c r="AD112" s="1029"/>
      <c r="AE112" s="1030"/>
      <c r="AF112" s="1031" t="s">
        <v>425</v>
      </c>
      <c r="AG112" s="1029"/>
      <c r="AH112" s="1029"/>
      <c r="AI112" s="1029"/>
      <c r="AJ112" s="1030"/>
      <c r="AK112" s="1031" t="s">
        <v>421</v>
      </c>
      <c r="AL112" s="1029"/>
      <c r="AM112" s="1029"/>
      <c r="AN112" s="1029"/>
      <c r="AO112" s="1030"/>
      <c r="AP112" s="1032" t="s">
        <v>421</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122670</v>
      </c>
      <c r="BR112" s="990"/>
      <c r="BS112" s="990"/>
      <c r="BT112" s="990"/>
      <c r="BU112" s="990"/>
      <c r="BV112" s="990">
        <v>108946</v>
      </c>
      <c r="BW112" s="990"/>
      <c r="BX112" s="990"/>
      <c r="BY112" s="990"/>
      <c r="BZ112" s="990"/>
      <c r="CA112" s="990">
        <v>79734</v>
      </c>
      <c r="CB112" s="990"/>
      <c r="CC112" s="990"/>
      <c r="CD112" s="990"/>
      <c r="CE112" s="990"/>
      <c r="CF112" s="984">
        <v>1.8</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121</v>
      </c>
      <c r="DM112" s="990"/>
      <c r="DN112" s="990"/>
      <c r="DO112" s="990"/>
      <c r="DP112" s="990"/>
      <c r="DQ112" s="990" t="s">
        <v>121</v>
      </c>
      <c r="DR112" s="990"/>
      <c r="DS112" s="990"/>
      <c r="DT112" s="990"/>
      <c r="DU112" s="990"/>
      <c r="DV112" s="991" t="s">
        <v>425</v>
      </c>
      <c r="DW112" s="991"/>
      <c r="DX112" s="991"/>
      <c r="DY112" s="991"/>
      <c r="DZ112" s="992"/>
    </row>
    <row r="113" spans="1:130" s="222" customFormat="1" ht="26.25" customHeight="1" x14ac:dyDescent="0.15">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5391</v>
      </c>
      <c r="AB113" s="1004"/>
      <c r="AC113" s="1004"/>
      <c r="AD113" s="1004"/>
      <c r="AE113" s="1005"/>
      <c r="AF113" s="1006">
        <v>3130</v>
      </c>
      <c r="AG113" s="1004"/>
      <c r="AH113" s="1004"/>
      <c r="AI113" s="1004"/>
      <c r="AJ113" s="1005"/>
      <c r="AK113" s="1006">
        <v>2090</v>
      </c>
      <c r="AL113" s="1004"/>
      <c r="AM113" s="1004"/>
      <c r="AN113" s="1004"/>
      <c r="AO113" s="1005"/>
      <c r="AP113" s="1007">
        <v>0</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182819</v>
      </c>
      <c r="BR113" s="990"/>
      <c r="BS113" s="990"/>
      <c r="BT113" s="990"/>
      <c r="BU113" s="990"/>
      <c r="BV113" s="990">
        <v>167906</v>
      </c>
      <c r="BW113" s="990"/>
      <c r="BX113" s="990"/>
      <c r="BY113" s="990"/>
      <c r="BZ113" s="990"/>
      <c r="CA113" s="990">
        <v>150852</v>
      </c>
      <c r="CB113" s="990"/>
      <c r="CC113" s="990"/>
      <c r="CD113" s="990"/>
      <c r="CE113" s="990"/>
      <c r="CF113" s="984">
        <v>3.4</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422</v>
      </c>
      <c r="DM113" s="1029"/>
      <c r="DN113" s="1029"/>
      <c r="DO113" s="1029"/>
      <c r="DP113" s="1030"/>
      <c r="DQ113" s="1031" t="s">
        <v>121</v>
      </c>
      <c r="DR113" s="1029"/>
      <c r="DS113" s="1029"/>
      <c r="DT113" s="1029"/>
      <c r="DU113" s="1030"/>
      <c r="DV113" s="1032" t="s">
        <v>121</v>
      </c>
      <c r="DW113" s="1033"/>
      <c r="DX113" s="1033"/>
      <c r="DY113" s="1033"/>
      <c r="DZ113" s="1034"/>
    </row>
    <row r="114" spans="1:130" s="222" customFormat="1" ht="26.25" customHeight="1" x14ac:dyDescent="0.15">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49582</v>
      </c>
      <c r="AB114" s="1029"/>
      <c r="AC114" s="1029"/>
      <c r="AD114" s="1029"/>
      <c r="AE114" s="1030"/>
      <c r="AF114" s="1031">
        <v>40181</v>
      </c>
      <c r="AG114" s="1029"/>
      <c r="AH114" s="1029"/>
      <c r="AI114" s="1029"/>
      <c r="AJ114" s="1030"/>
      <c r="AK114" s="1031">
        <v>47460</v>
      </c>
      <c r="AL114" s="1029"/>
      <c r="AM114" s="1029"/>
      <c r="AN114" s="1029"/>
      <c r="AO114" s="1030"/>
      <c r="AP114" s="1032">
        <v>1.1000000000000001</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3463912</v>
      </c>
      <c r="BR114" s="990"/>
      <c r="BS114" s="990"/>
      <c r="BT114" s="990"/>
      <c r="BU114" s="990"/>
      <c r="BV114" s="990">
        <v>3360265</v>
      </c>
      <c r="BW114" s="990"/>
      <c r="BX114" s="990"/>
      <c r="BY114" s="990"/>
      <c r="BZ114" s="990"/>
      <c r="CA114" s="990">
        <v>3250436</v>
      </c>
      <c r="CB114" s="990"/>
      <c r="CC114" s="990"/>
      <c r="CD114" s="990"/>
      <c r="CE114" s="990"/>
      <c r="CF114" s="984">
        <v>72.599999999999994</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422</v>
      </c>
      <c r="DH114" s="1029"/>
      <c r="DI114" s="1029"/>
      <c r="DJ114" s="1029"/>
      <c r="DK114" s="1030"/>
      <c r="DL114" s="1031" t="s">
        <v>422</v>
      </c>
      <c r="DM114" s="1029"/>
      <c r="DN114" s="1029"/>
      <c r="DO114" s="1029"/>
      <c r="DP114" s="1030"/>
      <c r="DQ114" s="1031" t="s">
        <v>421</v>
      </c>
      <c r="DR114" s="1029"/>
      <c r="DS114" s="1029"/>
      <c r="DT114" s="1029"/>
      <c r="DU114" s="1030"/>
      <c r="DV114" s="1032" t="s">
        <v>437</v>
      </c>
      <c r="DW114" s="1033"/>
      <c r="DX114" s="1033"/>
      <c r="DY114" s="1033"/>
      <c r="DZ114" s="1034"/>
    </row>
    <row r="115" spans="1:130" s="222" customFormat="1" ht="26.25" customHeight="1" x14ac:dyDescent="0.15">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121</v>
      </c>
      <c r="AB115" s="1004"/>
      <c r="AC115" s="1004"/>
      <c r="AD115" s="1004"/>
      <c r="AE115" s="1005"/>
      <c r="AF115" s="1006" t="s">
        <v>421</v>
      </c>
      <c r="AG115" s="1004"/>
      <c r="AH115" s="1004"/>
      <c r="AI115" s="1004"/>
      <c r="AJ115" s="1005"/>
      <c r="AK115" s="1006" t="s">
        <v>121</v>
      </c>
      <c r="AL115" s="1004"/>
      <c r="AM115" s="1004"/>
      <c r="AN115" s="1004"/>
      <c r="AO115" s="1005"/>
      <c r="AP115" s="1007" t="s">
        <v>425</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v>1465</v>
      </c>
      <c r="BR115" s="990"/>
      <c r="BS115" s="990"/>
      <c r="BT115" s="990"/>
      <c r="BU115" s="990"/>
      <c r="BV115" s="990">
        <v>1123</v>
      </c>
      <c r="BW115" s="990"/>
      <c r="BX115" s="990"/>
      <c r="BY115" s="990"/>
      <c r="BZ115" s="990"/>
      <c r="CA115" s="990">
        <v>787</v>
      </c>
      <c r="CB115" s="990"/>
      <c r="CC115" s="990"/>
      <c r="CD115" s="990"/>
      <c r="CE115" s="990"/>
      <c r="CF115" s="984">
        <v>0</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421</v>
      </c>
      <c r="DH115" s="1029"/>
      <c r="DI115" s="1029"/>
      <c r="DJ115" s="1029"/>
      <c r="DK115" s="1030"/>
      <c r="DL115" s="1031" t="s">
        <v>121</v>
      </c>
      <c r="DM115" s="1029"/>
      <c r="DN115" s="1029"/>
      <c r="DO115" s="1029"/>
      <c r="DP115" s="1030"/>
      <c r="DQ115" s="1031" t="s">
        <v>121</v>
      </c>
      <c r="DR115" s="1029"/>
      <c r="DS115" s="1029"/>
      <c r="DT115" s="1029"/>
      <c r="DU115" s="1030"/>
      <c r="DV115" s="1032" t="s">
        <v>421</v>
      </c>
      <c r="DW115" s="1033"/>
      <c r="DX115" s="1033"/>
      <c r="DY115" s="1033"/>
      <c r="DZ115" s="1034"/>
    </row>
    <row r="116" spans="1:130" s="222" customFormat="1" ht="26.25" customHeight="1" x14ac:dyDescent="0.15">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422</v>
      </c>
      <c r="AB116" s="1029"/>
      <c r="AC116" s="1029"/>
      <c r="AD116" s="1029"/>
      <c r="AE116" s="1030"/>
      <c r="AF116" s="1031" t="s">
        <v>121</v>
      </c>
      <c r="AG116" s="1029"/>
      <c r="AH116" s="1029"/>
      <c r="AI116" s="1029"/>
      <c r="AJ116" s="1030"/>
      <c r="AK116" s="1031" t="s">
        <v>121</v>
      </c>
      <c r="AL116" s="1029"/>
      <c r="AM116" s="1029"/>
      <c r="AN116" s="1029"/>
      <c r="AO116" s="1030"/>
      <c r="AP116" s="1032" t="s">
        <v>422</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421</v>
      </c>
      <c r="BR116" s="990"/>
      <c r="BS116" s="990"/>
      <c r="BT116" s="990"/>
      <c r="BU116" s="990"/>
      <c r="BV116" s="990" t="s">
        <v>421</v>
      </c>
      <c r="BW116" s="990"/>
      <c r="BX116" s="990"/>
      <c r="BY116" s="990"/>
      <c r="BZ116" s="990"/>
      <c r="CA116" s="990" t="s">
        <v>425</v>
      </c>
      <c r="CB116" s="990"/>
      <c r="CC116" s="990"/>
      <c r="CD116" s="990"/>
      <c r="CE116" s="990"/>
      <c r="CF116" s="984" t="s">
        <v>421</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421</v>
      </c>
      <c r="DH116" s="1029"/>
      <c r="DI116" s="1029"/>
      <c r="DJ116" s="1029"/>
      <c r="DK116" s="1030"/>
      <c r="DL116" s="1031" t="s">
        <v>422</v>
      </c>
      <c r="DM116" s="1029"/>
      <c r="DN116" s="1029"/>
      <c r="DO116" s="1029"/>
      <c r="DP116" s="1030"/>
      <c r="DQ116" s="1031" t="s">
        <v>425</v>
      </c>
      <c r="DR116" s="1029"/>
      <c r="DS116" s="1029"/>
      <c r="DT116" s="1029"/>
      <c r="DU116" s="1030"/>
      <c r="DV116" s="1032" t="s">
        <v>421</v>
      </c>
      <c r="DW116" s="1033"/>
      <c r="DX116" s="1033"/>
      <c r="DY116" s="1033"/>
      <c r="DZ116" s="1034"/>
    </row>
    <row r="117" spans="1:130" s="222"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931775</v>
      </c>
      <c r="AB117" s="1047"/>
      <c r="AC117" s="1047"/>
      <c r="AD117" s="1047"/>
      <c r="AE117" s="1048"/>
      <c r="AF117" s="1049">
        <v>879879</v>
      </c>
      <c r="AG117" s="1047"/>
      <c r="AH117" s="1047"/>
      <c r="AI117" s="1047"/>
      <c r="AJ117" s="1048"/>
      <c r="AK117" s="1049">
        <v>926877</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437</v>
      </c>
      <c r="BR117" s="990"/>
      <c r="BS117" s="990"/>
      <c r="BT117" s="990"/>
      <c r="BU117" s="990"/>
      <c r="BV117" s="990" t="s">
        <v>437</v>
      </c>
      <c r="BW117" s="990"/>
      <c r="BX117" s="990"/>
      <c r="BY117" s="990"/>
      <c r="BZ117" s="990"/>
      <c r="CA117" s="990" t="s">
        <v>121</v>
      </c>
      <c r="CB117" s="990"/>
      <c r="CC117" s="990"/>
      <c r="CD117" s="990"/>
      <c r="CE117" s="990"/>
      <c r="CF117" s="984" t="s">
        <v>437</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437</v>
      </c>
      <c r="DH117" s="1029"/>
      <c r="DI117" s="1029"/>
      <c r="DJ117" s="1029"/>
      <c r="DK117" s="1030"/>
      <c r="DL117" s="1031" t="s">
        <v>425</v>
      </c>
      <c r="DM117" s="1029"/>
      <c r="DN117" s="1029"/>
      <c r="DO117" s="1029"/>
      <c r="DP117" s="1030"/>
      <c r="DQ117" s="1031" t="s">
        <v>437</v>
      </c>
      <c r="DR117" s="1029"/>
      <c r="DS117" s="1029"/>
      <c r="DT117" s="1029"/>
      <c r="DU117" s="1030"/>
      <c r="DV117" s="1032" t="s">
        <v>425</v>
      </c>
      <c r="DW117" s="1033"/>
      <c r="DX117" s="1033"/>
      <c r="DY117" s="1033"/>
      <c r="DZ117" s="1034"/>
    </row>
    <row r="118" spans="1:130" s="222" customFormat="1" ht="26.25" customHeight="1" x14ac:dyDescent="0.15">
      <c r="A118" s="974" t="s">
        <v>416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414</v>
      </c>
      <c r="AB118" s="955"/>
      <c r="AC118" s="955"/>
      <c r="AD118" s="955"/>
      <c r="AE118" s="956"/>
      <c r="AF118" s="954" t="s">
        <v>298</v>
      </c>
      <c r="AG118" s="955"/>
      <c r="AH118" s="955"/>
      <c r="AI118" s="955"/>
      <c r="AJ118" s="956"/>
      <c r="AK118" s="954" t="s">
        <v>297</v>
      </c>
      <c r="AL118" s="955"/>
      <c r="AM118" s="955"/>
      <c r="AN118" s="955"/>
      <c r="AO118" s="956"/>
      <c r="AP118" s="1041" t="s">
        <v>415</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425</v>
      </c>
      <c r="BR118" s="1068"/>
      <c r="BS118" s="1068"/>
      <c r="BT118" s="1068"/>
      <c r="BU118" s="1068"/>
      <c r="BV118" s="1068" t="s">
        <v>425</v>
      </c>
      <c r="BW118" s="1068"/>
      <c r="BX118" s="1068"/>
      <c r="BY118" s="1068"/>
      <c r="BZ118" s="1068"/>
      <c r="CA118" s="1068" t="s">
        <v>425</v>
      </c>
      <c r="CB118" s="1068"/>
      <c r="CC118" s="1068"/>
      <c r="CD118" s="1068"/>
      <c r="CE118" s="1068"/>
      <c r="CF118" s="984" t="s">
        <v>425</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425</v>
      </c>
      <c r="DH118" s="1029"/>
      <c r="DI118" s="1029"/>
      <c r="DJ118" s="1029"/>
      <c r="DK118" s="1030"/>
      <c r="DL118" s="1031" t="s">
        <v>425</v>
      </c>
      <c r="DM118" s="1029"/>
      <c r="DN118" s="1029"/>
      <c r="DO118" s="1029"/>
      <c r="DP118" s="1030"/>
      <c r="DQ118" s="1031" t="s">
        <v>425</v>
      </c>
      <c r="DR118" s="1029"/>
      <c r="DS118" s="1029"/>
      <c r="DT118" s="1029"/>
      <c r="DU118" s="1030"/>
      <c r="DV118" s="1032" t="s">
        <v>425</v>
      </c>
      <c r="DW118" s="1033"/>
      <c r="DX118" s="1033"/>
      <c r="DY118" s="1033"/>
      <c r="DZ118" s="1034"/>
    </row>
    <row r="119" spans="1:130" s="222" customFormat="1" ht="26.25" customHeight="1" x14ac:dyDescent="0.15">
      <c r="A119" s="1128" t="s">
        <v>419</v>
      </c>
      <c r="B119" s="1014"/>
      <c r="C119" s="993" t="s">
        <v>420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425</v>
      </c>
      <c r="AB119" s="962"/>
      <c r="AC119" s="962"/>
      <c r="AD119" s="962"/>
      <c r="AE119" s="963"/>
      <c r="AF119" s="964" t="s">
        <v>437</v>
      </c>
      <c r="AG119" s="962"/>
      <c r="AH119" s="962"/>
      <c r="AI119" s="962"/>
      <c r="AJ119" s="963"/>
      <c r="AK119" s="964" t="s">
        <v>425</v>
      </c>
      <c r="AL119" s="962"/>
      <c r="AM119" s="962"/>
      <c r="AN119" s="962"/>
      <c r="AO119" s="963"/>
      <c r="AP119" s="965" t="s">
        <v>425</v>
      </c>
      <c r="AQ119" s="966"/>
      <c r="AR119" s="966"/>
      <c r="AS119" s="966"/>
      <c r="AT119" s="967"/>
      <c r="AU119" s="972"/>
      <c r="AV119" s="973"/>
      <c r="AW119" s="973"/>
      <c r="AX119" s="973"/>
      <c r="AY119" s="973"/>
      <c r="AZ119" s="253" t="s">
        <v>180</v>
      </c>
      <c r="BA119" s="253"/>
      <c r="BB119" s="253"/>
      <c r="BC119" s="253"/>
      <c r="BD119" s="253"/>
      <c r="BE119" s="253"/>
      <c r="BF119" s="253"/>
      <c r="BG119" s="253"/>
      <c r="BH119" s="253"/>
      <c r="BI119" s="253"/>
      <c r="BJ119" s="253"/>
      <c r="BK119" s="253"/>
      <c r="BL119" s="253"/>
      <c r="BM119" s="253"/>
      <c r="BN119" s="253"/>
      <c r="BO119" s="1045" t="s">
        <v>449</v>
      </c>
      <c r="BP119" s="1076"/>
      <c r="BQ119" s="1067">
        <v>12794974</v>
      </c>
      <c r="BR119" s="1068"/>
      <c r="BS119" s="1068"/>
      <c r="BT119" s="1068"/>
      <c r="BU119" s="1068"/>
      <c r="BV119" s="1068">
        <v>12487866</v>
      </c>
      <c r="BW119" s="1068"/>
      <c r="BX119" s="1068"/>
      <c r="BY119" s="1068"/>
      <c r="BZ119" s="1068"/>
      <c r="CA119" s="1068">
        <v>12191436</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421</v>
      </c>
      <c r="DH119" s="1054"/>
      <c r="DI119" s="1054"/>
      <c r="DJ119" s="1054"/>
      <c r="DK119" s="1055"/>
      <c r="DL119" s="1053" t="s">
        <v>421</v>
      </c>
      <c r="DM119" s="1054"/>
      <c r="DN119" s="1054"/>
      <c r="DO119" s="1054"/>
      <c r="DP119" s="1055"/>
      <c r="DQ119" s="1053" t="s">
        <v>425</v>
      </c>
      <c r="DR119" s="1054"/>
      <c r="DS119" s="1054"/>
      <c r="DT119" s="1054"/>
      <c r="DU119" s="1055"/>
      <c r="DV119" s="1056" t="s">
        <v>421</v>
      </c>
      <c r="DW119" s="1057"/>
      <c r="DX119" s="1057"/>
      <c r="DY119" s="1057"/>
      <c r="DZ119" s="1058"/>
    </row>
    <row r="120" spans="1:130" s="222" customFormat="1" ht="26.25" customHeight="1" x14ac:dyDescent="0.15">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421</v>
      </c>
      <c r="AB120" s="1029"/>
      <c r="AC120" s="1029"/>
      <c r="AD120" s="1029"/>
      <c r="AE120" s="1030"/>
      <c r="AF120" s="1031" t="s">
        <v>421</v>
      </c>
      <c r="AG120" s="1029"/>
      <c r="AH120" s="1029"/>
      <c r="AI120" s="1029"/>
      <c r="AJ120" s="1030"/>
      <c r="AK120" s="1031" t="s">
        <v>421</v>
      </c>
      <c r="AL120" s="1029"/>
      <c r="AM120" s="1029"/>
      <c r="AN120" s="1029"/>
      <c r="AO120" s="1030"/>
      <c r="AP120" s="1032" t="s">
        <v>421</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1503215</v>
      </c>
      <c r="BR120" s="997"/>
      <c r="BS120" s="997"/>
      <c r="BT120" s="997"/>
      <c r="BU120" s="997"/>
      <c r="BV120" s="997">
        <v>2263470</v>
      </c>
      <c r="BW120" s="997"/>
      <c r="BX120" s="997"/>
      <c r="BY120" s="997"/>
      <c r="BZ120" s="997"/>
      <c r="CA120" s="997">
        <v>2245903</v>
      </c>
      <c r="CB120" s="997"/>
      <c r="CC120" s="997"/>
      <c r="CD120" s="997"/>
      <c r="CE120" s="997"/>
      <c r="CF120" s="1011">
        <v>50.2</v>
      </c>
      <c r="CG120" s="1012"/>
      <c r="CH120" s="1012"/>
      <c r="CI120" s="1012"/>
      <c r="CJ120" s="1012"/>
      <c r="CK120" s="1077" t="s">
        <v>453</v>
      </c>
      <c r="CL120" s="1078"/>
      <c r="CM120" s="1078"/>
      <c r="CN120" s="1078"/>
      <c r="CO120" s="1079"/>
      <c r="CP120" s="1085" t="s">
        <v>454</v>
      </c>
      <c r="CQ120" s="1086"/>
      <c r="CR120" s="1086"/>
      <c r="CS120" s="1086"/>
      <c r="CT120" s="1086"/>
      <c r="CU120" s="1086"/>
      <c r="CV120" s="1086"/>
      <c r="CW120" s="1086"/>
      <c r="CX120" s="1086"/>
      <c r="CY120" s="1086"/>
      <c r="CZ120" s="1086"/>
      <c r="DA120" s="1086"/>
      <c r="DB120" s="1086"/>
      <c r="DC120" s="1086"/>
      <c r="DD120" s="1086"/>
      <c r="DE120" s="1086"/>
      <c r="DF120" s="1087"/>
      <c r="DG120" s="996">
        <v>112670</v>
      </c>
      <c r="DH120" s="997"/>
      <c r="DI120" s="997"/>
      <c r="DJ120" s="997"/>
      <c r="DK120" s="997"/>
      <c r="DL120" s="997">
        <v>101584</v>
      </c>
      <c r="DM120" s="997"/>
      <c r="DN120" s="997"/>
      <c r="DO120" s="997"/>
      <c r="DP120" s="997"/>
      <c r="DQ120" s="997">
        <v>73437</v>
      </c>
      <c r="DR120" s="997"/>
      <c r="DS120" s="997"/>
      <c r="DT120" s="997"/>
      <c r="DU120" s="997"/>
      <c r="DV120" s="998">
        <v>1.6</v>
      </c>
      <c r="DW120" s="998"/>
      <c r="DX120" s="998"/>
      <c r="DY120" s="998"/>
      <c r="DZ120" s="999"/>
    </row>
    <row r="121" spans="1:130" s="222" customFormat="1" ht="26.25" customHeight="1" x14ac:dyDescent="0.15">
      <c r="A121" s="1129"/>
      <c r="B121" s="1016"/>
      <c r="C121" s="1037" t="s">
        <v>455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421</v>
      </c>
      <c r="AB121" s="1029"/>
      <c r="AC121" s="1029"/>
      <c r="AD121" s="1029"/>
      <c r="AE121" s="1030"/>
      <c r="AF121" s="1031" t="s">
        <v>421</v>
      </c>
      <c r="AG121" s="1029"/>
      <c r="AH121" s="1029"/>
      <c r="AI121" s="1029"/>
      <c r="AJ121" s="1030"/>
      <c r="AK121" s="1031" t="s">
        <v>421</v>
      </c>
      <c r="AL121" s="1029"/>
      <c r="AM121" s="1029"/>
      <c r="AN121" s="1029"/>
      <c r="AO121" s="1030"/>
      <c r="AP121" s="1032" t="s">
        <v>421</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v>131363</v>
      </c>
      <c r="BR121" s="990"/>
      <c r="BS121" s="990"/>
      <c r="BT121" s="990"/>
      <c r="BU121" s="990"/>
      <c r="BV121" s="990">
        <v>94987</v>
      </c>
      <c r="BW121" s="990"/>
      <c r="BX121" s="990"/>
      <c r="BY121" s="990"/>
      <c r="BZ121" s="990"/>
      <c r="CA121" s="990">
        <v>73198</v>
      </c>
      <c r="CB121" s="990"/>
      <c r="CC121" s="990"/>
      <c r="CD121" s="990"/>
      <c r="CE121" s="990"/>
      <c r="CF121" s="984">
        <v>1.6</v>
      </c>
      <c r="CG121" s="985"/>
      <c r="CH121" s="985"/>
      <c r="CI121" s="985"/>
      <c r="CJ121" s="985"/>
      <c r="CK121" s="1080"/>
      <c r="CL121" s="1081"/>
      <c r="CM121" s="1081"/>
      <c r="CN121" s="1081"/>
      <c r="CO121" s="1082"/>
      <c r="CP121" s="1090" t="s">
        <v>457</v>
      </c>
      <c r="CQ121" s="1091"/>
      <c r="CR121" s="1091"/>
      <c r="CS121" s="1091"/>
      <c r="CT121" s="1091"/>
      <c r="CU121" s="1091"/>
      <c r="CV121" s="1091"/>
      <c r="CW121" s="1091"/>
      <c r="CX121" s="1091"/>
      <c r="CY121" s="1091"/>
      <c r="CZ121" s="1091"/>
      <c r="DA121" s="1091"/>
      <c r="DB121" s="1091"/>
      <c r="DC121" s="1091"/>
      <c r="DD121" s="1091"/>
      <c r="DE121" s="1091"/>
      <c r="DF121" s="1092"/>
      <c r="DG121" s="989">
        <v>9361</v>
      </c>
      <c r="DH121" s="990"/>
      <c r="DI121" s="990"/>
      <c r="DJ121" s="990"/>
      <c r="DK121" s="990"/>
      <c r="DL121" s="990">
        <v>7362</v>
      </c>
      <c r="DM121" s="990"/>
      <c r="DN121" s="990"/>
      <c r="DO121" s="990"/>
      <c r="DP121" s="990"/>
      <c r="DQ121" s="990">
        <v>6297</v>
      </c>
      <c r="DR121" s="990"/>
      <c r="DS121" s="990"/>
      <c r="DT121" s="990"/>
      <c r="DU121" s="990"/>
      <c r="DV121" s="991">
        <v>0.1</v>
      </c>
      <c r="DW121" s="991"/>
      <c r="DX121" s="991"/>
      <c r="DY121" s="991"/>
      <c r="DZ121" s="992"/>
    </row>
    <row r="122" spans="1:130" s="222" customFormat="1" ht="26.25" customHeight="1" x14ac:dyDescent="0.15">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421</v>
      </c>
      <c r="AB122" s="1029"/>
      <c r="AC122" s="1029"/>
      <c r="AD122" s="1029"/>
      <c r="AE122" s="1030"/>
      <c r="AF122" s="1031" t="s">
        <v>421</v>
      </c>
      <c r="AG122" s="1029"/>
      <c r="AH122" s="1029"/>
      <c r="AI122" s="1029"/>
      <c r="AJ122" s="1030"/>
      <c r="AK122" s="1031" t="s">
        <v>425</v>
      </c>
      <c r="AL122" s="1029"/>
      <c r="AM122" s="1029"/>
      <c r="AN122" s="1029"/>
      <c r="AO122" s="1030"/>
      <c r="AP122" s="1032" t="s">
        <v>421</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6069017</v>
      </c>
      <c r="BR122" s="1068"/>
      <c r="BS122" s="1068"/>
      <c r="BT122" s="1068"/>
      <c r="BU122" s="1068"/>
      <c r="BV122" s="1068">
        <v>6032774</v>
      </c>
      <c r="BW122" s="1068"/>
      <c r="BX122" s="1068"/>
      <c r="BY122" s="1068"/>
      <c r="BZ122" s="1068"/>
      <c r="CA122" s="1068">
        <v>5979403</v>
      </c>
      <c r="CB122" s="1068"/>
      <c r="CC122" s="1068"/>
      <c r="CD122" s="1068"/>
      <c r="CE122" s="1068"/>
      <c r="CF122" s="1088">
        <v>133.5</v>
      </c>
      <c r="CG122" s="1089"/>
      <c r="CH122" s="1089"/>
      <c r="CI122" s="1089"/>
      <c r="CJ122" s="1089"/>
      <c r="CK122" s="1080"/>
      <c r="CL122" s="1081"/>
      <c r="CM122" s="1081"/>
      <c r="CN122" s="1081"/>
      <c r="CO122" s="1082"/>
      <c r="CP122" s="1090" t="s">
        <v>459</v>
      </c>
      <c r="CQ122" s="1091"/>
      <c r="CR122" s="1091"/>
      <c r="CS122" s="1091"/>
      <c r="CT122" s="1091"/>
      <c r="CU122" s="1091"/>
      <c r="CV122" s="1091"/>
      <c r="CW122" s="1091"/>
      <c r="CX122" s="1091"/>
      <c r="CY122" s="1091"/>
      <c r="CZ122" s="1091"/>
      <c r="DA122" s="1091"/>
      <c r="DB122" s="1091"/>
      <c r="DC122" s="1091"/>
      <c r="DD122" s="1091"/>
      <c r="DE122" s="1091"/>
      <c r="DF122" s="1092"/>
      <c r="DG122" s="989" t="s">
        <v>425</v>
      </c>
      <c r="DH122" s="990"/>
      <c r="DI122" s="990"/>
      <c r="DJ122" s="990"/>
      <c r="DK122" s="990"/>
      <c r="DL122" s="990" t="s">
        <v>425</v>
      </c>
      <c r="DM122" s="990"/>
      <c r="DN122" s="990"/>
      <c r="DO122" s="990"/>
      <c r="DP122" s="990"/>
      <c r="DQ122" s="990" t="s">
        <v>425</v>
      </c>
      <c r="DR122" s="990"/>
      <c r="DS122" s="990"/>
      <c r="DT122" s="990"/>
      <c r="DU122" s="990"/>
      <c r="DV122" s="991" t="s">
        <v>425</v>
      </c>
      <c r="DW122" s="991"/>
      <c r="DX122" s="991"/>
      <c r="DY122" s="991"/>
      <c r="DZ122" s="992"/>
    </row>
    <row r="123" spans="1:130" s="222" customFormat="1" ht="26.25" customHeight="1" x14ac:dyDescent="0.15">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425</v>
      </c>
      <c r="AB123" s="1029"/>
      <c r="AC123" s="1029"/>
      <c r="AD123" s="1029"/>
      <c r="AE123" s="1030"/>
      <c r="AF123" s="1031" t="s">
        <v>425</v>
      </c>
      <c r="AG123" s="1029"/>
      <c r="AH123" s="1029"/>
      <c r="AI123" s="1029"/>
      <c r="AJ123" s="1030"/>
      <c r="AK123" s="1031" t="s">
        <v>425</v>
      </c>
      <c r="AL123" s="1029"/>
      <c r="AM123" s="1029"/>
      <c r="AN123" s="1029"/>
      <c r="AO123" s="1030"/>
      <c r="AP123" s="1032" t="s">
        <v>425</v>
      </c>
      <c r="AQ123" s="1033"/>
      <c r="AR123" s="1033"/>
      <c r="AS123" s="1033"/>
      <c r="AT123" s="1034"/>
      <c r="AU123" s="1065"/>
      <c r="AV123" s="1066"/>
      <c r="AW123" s="1066"/>
      <c r="AX123" s="1066"/>
      <c r="AY123" s="1066"/>
      <c r="AZ123" s="253" t="s">
        <v>180</v>
      </c>
      <c r="BA123" s="253"/>
      <c r="BB123" s="253"/>
      <c r="BC123" s="253"/>
      <c r="BD123" s="253"/>
      <c r="BE123" s="253"/>
      <c r="BF123" s="253"/>
      <c r="BG123" s="253"/>
      <c r="BH123" s="253"/>
      <c r="BI123" s="253"/>
      <c r="BJ123" s="253"/>
      <c r="BK123" s="253"/>
      <c r="BL123" s="253"/>
      <c r="BM123" s="253"/>
      <c r="BN123" s="253"/>
      <c r="BO123" s="1045" t="s">
        <v>460</v>
      </c>
      <c r="BP123" s="1076"/>
      <c r="BQ123" s="1135">
        <v>7703595</v>
      </c>
      <c r="BR123" s="1136"/>
      <c r="BS123" s="1136"/>
      <c r="BT123" s="1136"/>
      <c r="BU123" s="1136"/>
      <c r="BV123" s="1136">
        <v>8391231</v>
      </c>
      <c r="BW123" s="1136"/>
      <c r="BX123" s="1136"/>
      <c r="BY123" s="1136"/>
      <c r="BZ123" s="1136"/>
      <c r="CA123" s="1136">
        <v>8298504</v>
      </c>
      <c r="CB123" s="1136"/>
      <c r="CC123" s="1136"/>
      <c r="CD123" s="1136"/>
      <c r="CE123" s="1136"/>
      <c r="CF123" s="1069"/>
      <c r="CG123" s="1070"/>
      <c r="CH123" s="1070"/>
      <c r="CI123" s="1070"/>
      <c r="CJ123" s="1071"/>
      <c r="CK123" s="1080"/>
      <c r="CL123" s="1081"/>
      <c r="CM123" s="1081"/>
      <c r="CN123" s="1081"/>
      <c r="CO123" s="1082"/>
      <c r="CP123" s="1090" t="s">
        <v>461</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121</v>
      </c>
      <c r="DM123" s="1029"/>
      <c r="DN123" s="1029"/>
      <c r="DO123" s="1029"/>
      <c r="DP123" s="1030"/>
      <c r="DQ123" s="1031" t="s">
        <v>425</v>
      </c>
      <c r="DR123" s="1029"/>
      <c r="DS123" s="1029"/>
      <c r="DT123" s="1029"/>
      <c r="DU123" s="1030"/>
      <c r="DV123" s="1032" t="s">
        <v>121</v>
      </c>
      <c r="DW123" s="1033"/>
      <c r="DX123" s="1033"/>
      <c r="DY123" s="1033"/>
      <c r="DZ123" s="1034"/>
    </row>
    <row r="124" spans="1:130" s="222" customFormat="1" ht="26.25" customHeight="1" thickBot="1" x14ac:dyDescent="0.2">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462</v>
      </c>
      <c r="AB124" s="1029"/>
      <c r="AC124" s="1029"/>
      <c r="AD124" s="1029"/>
      <c r="AE124" s="1030"/>
      <c r="AF124" s="1031" t="s">
        <v>121</v>
      </c>
      <c r="AG124" s="1029"/>
      <c r="AH124" s="1029"/>
      <c r="AI124" s="1029"/>
      <c r="AJ124" s="1030"/>
      <c r="AK124" s="1031" t="s">
        <v>463</v>
      </c>
      <c r="AL124" s="1029"/>
      <c r="AM124" s="1029"/>
      <c r="AN124" s="1029"/>
      <c r="AO124" s="1030"/>
      <c r="AP124" s="1032" t="s">
        <v>121</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110.6</v>
      </c>
      <c r="BR124" s="1098"/>
      <c r="BS124" s="1098"/>
      <c r="BT124" s="1098"/>
      <c r="BU124" s="1098"/>
      <c r="BV124" s="1098">
        <v>91.1</v>
      </c>
      <c r="BW124" s="1098"/>
      <c r="BX124" s="1098"/>
      <c r="BY124" s="1098"/>
      <c r="BZ124" s="1098"/>
      <c r="CA124" s="1098">
        <v>86.9</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425</v>
      </c>
      <c r="DM124" s="1054"/>
      <c r="DN124" s="1054"/>
      <c r="DO124" s="1054"/>
      <c r="DP124" s="1055"/>
      <c r="DQ124" s="1053" t="s">
        <v>121</v>
      </c>
      <c r="DR124" s="1054"/>
      <c r="DS124" s="1054"/>
      <c r="DT124" s="1054"/>
      <c r="DU124" s="1055"/>
      <c r="DV124" s="1056" t="s">
        <v>121</v>
      </c>
      <c r="DW124" s="1057"/>
      <c r="DX124" s="1057"/>
      <c r="DY124" s="1057"/>
      <c r="DZ124" s="1058"/>
    </row>
    <row r="125" spans="1:130" s="222" customFormat="1" ht="26.25" customHeight="1" x14ac:dyDescent="0.15">
      <c r="A125" s="1129"/>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463</v>
      </c>
      <c r="AQ125" s="1033"/>
      <c r="AR125" s="1033"/>
      <c r="AS125" s="1033"/>
      <c r="AT125" s="1034"/>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425</v>
      </c>
      <c r="DH125" s="997"/>
      <c r="DI125" s="997"/>
      <c r="DJ125" s="997"/>
      <c r="DK125" s="997"/>
      <c r="DL125" s="997" t="s">
        <v>121</v>
      </c>
      <c r="DM125" s="997"/>
      <c r="DN125" s="997"/>
      <c r="DO125" s="997"/>
      <c r="DP125" s="997"/>
      <c r="DQ125" s="997" t="s">
        <v>425</v>
      </c>
      <c r="DR125" s="997"/>
      <c r="DS125" s="997"/>
      <c r="DT125" s="997"/>
      <c r="DU125" s="997"/>
      <c r="DV125" s="998" t="s">
        <v>121</v>
      </c>
      <c r="DW125" s="998"/>
      <c r="DX125" s="998"/>
      <c r="DY125" s="998"/>
      <c r="DZ125" s="999"/>
    </row>
    <row r="126" spans="1:130" s="222" customFormat="1" ht="26.25" customHeight="1" thickBot="1" x14ac:dyDescent="0.2">
      <c r="A126" s="1129"/>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121</v>
      </c>
      <c r="AG126" s="1029"/>
      <c r="AH126" s="1029"/>
      <c r="AI126" s="1029"/>
      <c r="AJ126" s="1030"/>
      <c r="AK126" s="1031" t="s">
        <v>121</v>
      </c>
      <c r="AL126" s="1029"/>
      <c r="AM126" s="1029"/>
      <c r="AN126" s="1029"/>
      <c r="AO126" s="1030"/>
      <c r="AP126" s="1032" t="s">
        <v>121</v>
      </c>
      <c r="AQ126" s="1033"/>
      <c r="AR126" s="1033"/>
      <c r="AS126" s="1033"/>
      <c r="AT126" s="1034"/>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469</v>
      </c>
      <c r="DW126" s="991"/>
      <c r="DX126" s="991"/>
      <c r="DY126" s="991"/>
      <c r="DZ126" s="992"/>
    </row>
    <row r="127" spans="1:130" s="222"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471</v>
      </c>
      <c r="AQ127" s="1033"/>
      <c r="AR127" s="1033"/>
      <c r="AS127" s="1033"/>
      <c r="AT127" s="1034"/>
      <c r="AU127" s="258"/>
      <c r="AV127" s="258"/>
      <c r="AW127" s="258"/>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58"/>
      <c r="CB127" s="258"/>
      <c r="CC127" s="258"/>
      <c r="CD127" s="259"/>
      <c r="CE127" s="259"/>
      <c r="CF127" s="259"/>
      <c r="CG127" s="256"/>
      <c r="CH127" s="256"/>
      <c r="CI127" s="256"/>
      <c r="CJ127" s="257"/>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471</v>
      </c>
      <c r="DH127" s="990"/>
      <c r="DI127" s="990"/>
      <c r="DJ127" s="990"/>
      <c r="DK127" s="990"/>
      <c r="DL127" s="990" t="s">
        <v>121</v>
      </c>
      <c r="DM127" s="990"/>
      <c r="DN127" s="990"/>
      <c r="DO127" s="990"/>
      <c r="DP127" s="990"/>
      <c r="DQ127" s="990" t="s">
        <v>425</v>
      </c>
      <c r="DR127" s="990"/>
      <c r="DS127" s="990"/>
      <c r="DT127" s="990"/>
      <c r="DU127" s="990"/>
      <c r="DV127" s="991" t="s">
        <v>425</v>
      </c>
      <c r="DW127" s="991"/>
      <c r="DX127" s="991"/>
      <c r="DY127" s="991"/>
      <c r="DZ127" s="992"/>
    </row>
    <row r="128" spans="1:130" s="222" customFormat="1" ht="26.25" customHeight="1" thickBot="1" x14ac:dyDescent="0.2">
      <c r="A128" s="1113" t="s">
        <v>477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478</v>
      </c>
      <c r="X128" s="1115"/>
      <c r="Y128" s="1115"/>
      <c r="Z128" s="1116"/>
      <c r="AA128" s="1117">
        <v>16087</v>
      </c>
      <c r="AB128" s="1118"/>
      <c r="AC128" s="1118"/>
      <c r="AD128" s="1118"/>
      <c r="AE128" s="1119"/>
      <c r="AF128" s="1120">
        <v>13169</v>
      </c>
      <c r="AG128" s="1118"/>
      <c r="AH128" s="1118"/>
      <c r="AI128" s="1118"/>
      <c r="AJ128" s="1119"/>
      <c r="AK128" s="1120">
        <v>15099</v>
      </c>
      <c r="AL128" s="1118"/>
      <c r="AM128" s="1118"/>
      <c r="AN128" s="1118"/>
      <c r="AO128" s="1119"/>
      <c r="AP128" s="1121"/>
      <c r="AQ128" s="1122"/>
      <c r="AR128" s="1122"/>
      <c r="AS128" s="1122"/>
      <c r="AT128" s="1123"/>
      <c r="AU128" s="258"/>
      <c r="AV128" s="258"/>
      <c r="AW128" s="258"/>
      <c r="AX128" s="958" t="s">
        <v>479</v>
      </c>
      <c r="AY128" s="959"/>
      <c r="AZ128" s="959"/>
      <c r="BA128" s="959"/>
      <c r="BB128" s="959"/>
      <c r="BC128" s="959"/>
      <c r="BD128" s="959"/>
      <c r="BE128" s="960"/>
      <c r="BF128" s="1124" t="s">
        <v>425</v>
      </c>
      <c r="BG128" s="1125"/>
      <c r="BH128" s="1125"/>
      <c r="BI128" s="1125"/>
      <c r="BJ128" s="1125"/>
      <c r="BK128" s="1125"/>
      <c r="BL128" s="1126"/>
      <c r="BM128" s="1124">
        <v>14.97</v>
      </c>
      <c r="BN128" s="1125"/>
      <c r="BO128" s="1125"/>
      <c r="BP128" s="1125"/>
      <c r="BQ128" s="1125"/>
      <c r="BR128" s="1125"/>
      <c r="BS128" s="1126"/>
      <c r="BT128" s="1124">
        <v>20</v>
      </c>
      <c r="BU128" s="1125"/>
      <c r="BV128" s="1125"/>
      <c r="BW128" s="1125"/>
      <c r="BX128" s="1125"/>
      <c r="BY128" s="1125"/>
      <c r="BZ128" s="1149"/>
      <c r="CA128" s="259"/>
      <c r="CB128" s="259"/>
      <c r="CC128" s="259"/>
      <c r="CD128" s="259"/>
      <c r="CE128" s="259"/>
      <c r="CF128" s="259"/>
      <c r="CG128" s="256"/>
      <c r="CH128" s="256"/>
      <c r="CI128" s="256"/>
      <c r="CJ128" s="257"/>
      <c r="CK128" s="1095"/>
      <c r="CL128" s="1096"/>
      <c r="CM128" s="1096"/>
      <c r="CN128" s="1096"/>
      <c r="CO128" s="1097"/>
      <c r="CP128" s="1106" t="s">
        <v>480</v>
      </c>
      <c r="CQ128" s="1107"/>
      <c r="CR128" s="1107"/>
      <c r="CS128" s="1107"/>
      <c r="CT128" s="1107"/>
      <c r="CU128" s="1107"/>
      <c r="CV128" s="1107"/>
      <c r="CW128" s="1107"/>
      <c r="CX128" s="1107"/>
      <c r="CY128" s="1107"/>
      <c r="CZ128" s="1107"/>
      <c r="DA128" s="1107"/>
      <c r="DB128" s="1107"/>
      <c r="DC128" s="1107"/>
      <c r="DD128" s="1107"/>
      <c r="DE128" s="1107"/>
      <c r="DF128" s="1108"/>
      <c r="DG128" s="1109">
        <v>1465</v>
      </c>
      <c r="DH128" s="1110"/>
      <c r="DI128" s="1110"/>
      <c r="DJ128" s="1110"/>
      <c r="DK128" s="1110"/>
      <c r="DL128" s="1110">
        <v>1123</v>
      </c>
      <c r="DM128" s="1110"/>
      <c r="DN128" s="1110"/>
      <c r="DO128" s="1110"/>
      <c r="DP128" s="1110"/>
      <c r="DQ128" s="1110">
        <v>787</v>
      </c>
      <c r="DR128" s="1110"/>
      <c r="DS128" s="1110"/>
      <c r="DT128" s="1110"/>
      <c r="DU128" s="1110"/>
      <c r="DV128" s="1111">
        <v>0</v>
      </c>
      <c r="DW128" s="1111"/>
      <c r="DX128" s="1111"/>
      <c r="DY128" s="1111"/>
      <c r="DZ128" s="1112"/>
    </row>
    <row r="129" spans="1:131" s="222"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5166544</v>
      </c>
      <c r="AB129" s="1029"/>
      <c r="AC129" s="1029"/>
      <c r="AD129" s="1029"/>
      <c r="AE129" s="1030"/>
      <c r="AF129" s="1031">
        <v>5064330</v>
      </c>
      <c r="AG129" s="1029"/>
      <c r="AH129" s="1029"/>
      <c r="AI129" s="1029"/>
      <c r="AJ129" s="1030"/>
      <c r="AK129" s="1031">
        <v>5038574</v>
      </c>
      <c r="AL129" s="1029"/>
      <c r="AM129" s="1029"/>
      <c r="AN129" s="1029"/>
      <c r="AO129" s="1030"/>
      <c r="AP129" s="1146"/>
      <c r="AQ129" s="1147"/>
      <c r="AR129" s="1147"/>
      <c r="AS129" s="1147"/>
      <c r="AT129" s="1148"/>
      <c r="AU129" s="260"/>
      <c r="AV129" s="260"/>
      <c r="AW129" s="260"/>
      <c r="AX129" s="1137" t="s">
        <v>482</v>
      </c>
      <c r="AY129" s="1020"/>
      <c r="AZ129" s="1020"/>
      <c r="BA129" s="1020"/>
      <c r="BB129" s="1020"/>
      <c r="BC129" s="1020"/>
      <c r="BD129" s="1020"/>
      <c r="BE129" s="1021"/>
      <c r="BF129" s="1138" t="s">
        <v>121</v>
      </c>
      <c r="BG129" s="1139"/>
      <c r="BH129" s="1139"/>
      <c r="BI129" s="1139"/>
      <c r="BJ129" s="1139"/>
      <c r="BK129" s="1139"/>
      <c r="BL129" s="1140"/>
      <c r="BM129" s="1138">
        <v>19.97</v>
      </c>
      <c r="BN129" s="1139"/>
      <c r="BO129" s="1139"/>
      <c r="BP129" s="1139"/>
      <c r="BQ129" s="1139"/>
      <c r="BR129" s="1139"/>
      <c r="BS129" s="1140"/>
      <c r="BT129" s="1138">
        <v>30</v>
      </c>
      <c r="BU129" s="1141"/>
      <c r="BV129" s="1141"/>
      <c r="BW129" s="1141"/>
      <c r="BX129" s="1141"/>
      <c r="BY129" s="1141"/>
      <c r="BZ129" s="1142"/>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x14ac:dyDescent="0.15">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565009</v>
      </c>
      <c r="AB130" s="1029"/>
      <c r="AC130" s="1029"/>
      <c r="AD130" s="1029"/>
      <c r="AE130" s="1030"/>
      <c r="AF130" s="1031">
        <v>567531</v>
      </c>
      <c r="AG130" s="1029"/>
      <c r="AH130" s="1029"/>
      <c r="AI130" s="1029"/>
      <c r="AJ130" s="1030"/>
      <c r="AK130" s="1031">
        <v>560283</v>
      </c>
      <c r="AL130" s="1029"/>
      <c r="AM130" s="1029"/>
      <c r="AN130" s="1029"/>
      <c r="AO130" s="1030"/>
      <c r="AP130" s="1146"/>
      <c r="AQ130" s="1147"/>
      <c r="AR130" s="1147"/>
      <c r="AS130" s="1147"/>
      <c r="AT130" s="1148"/>
      <c r="AU130" s="260"/>
      <c r="AV130" s="260"/>
      <c r="AW130" s="260"/>
      <c r="AX130" s="1137" t="s">
        <v>485</v>
      </c>
      <c r="AY130" s="1020"/>
      <c r="AZ130" s="1020"/>
      <c r="BA130" s="1020"/>
      <c r="BB130" s="1020"/>
      <c r="BC130" s="1020"/>
      <c r="BD130" s="1020"/>
      <c r="BE130" s="1021"/>
      <c r="BF130" s="1174">
        <v>7.3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4601535</v>
      </c>
      <c r="AB131" s="1054"/>
      <c r="AC131" s="1054"/>
      <c r="AD131" s="1054"/>
      <c r="AE131" s="1055"/>
      <c r="AF131" s="1053">
        <v>4496799</v>
      </c>
      <c r="AG131" s="1054"/>
      <c r="AH131" s="1054"/>
      <c r="AI131" s="1054"/>
      <c r="AJ131" s="1055"/>
      <c r="AK131" s="1053">
        <v>4478291</v>
      </c>
      <c r="AL131" s="1054"/>
      <c r="AM131" s="1054"/>
      <c r="AN131" s="1054"/>
      <c r="AO131" s="1055"/>
      <c r="AP131" s="1184"/>
      <c r="AQ131" s="1185"/>
      <c r="AR131" s="1185"/>
      <c r="AS131" s="1185"/>
      <c r="AT131" s="1186"/>
      <c r="AU131" s="260"/>
      <c r="AV131" s="260"/>
      <c r="AW131" s="260"/>
      <c r="AX131" s="1156" t="s">
        <v>487</v>
      </c>
      <c r="AY131" s="1107"/>
      <c r="AZ131" s="1107"/>
      <c r="BA131" s="1107"/>
      <c r="BB131" s="1107"/>
      <c r="BC131" s="1107"/>
      <c r="BD131" s="1107"/>
      <c r="BE131" s="1108"/>
      <c r="BF131" s="1157">
        <v>86.9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x14ac:dyDescent="0.15">
      <c r="A132" s="1163" t="s">
        <v>488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489</v>
      </c>
      <c r="W132" s="1167"/>
      <c r="X132" s="1167"/>
      <c r="Y132" s="1167"/>
      <c r="Z132" s="1168"/>
      <c r="AA132" s="1169">
        <v>7.6209134560000003</v>
      </c>
      <c r="AB132" s="1170"/>
      <c r="AC132" s="1170"/>
      <c r="AD132" s="1170"/>
      <c r="AE132" s="1171"/>
      <c r="AF132" s="1172">
        <v>6.6531548330000003</v>
      </c>
      <c r="AG132" s="1170"/>
      <c r="AH132" s="1170"/>
      <c r="AI132" s="1170"/>
      <c r="AJ132" s="1171"/>
      <c r="AK132" s="1172">
        <v>7.848864667</v>
      </c>
      <c r="AL132" s="1170"/>
      <c r="AM132" s="1170"/>
      <c r="AN132" s="1170"/>
      <c r="AO132" s="1171"/>
      <c r="AP132" s="1069"/>
      <c r="AQ132" s="1070"/>
      <c r="AR132" s="1070"/>
      <c r="AS132" s="1070"/>
      <c r="AT132" s="1173"/>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490</v>
      </c>
      <c r="W133" s="1150"/>
      <c r="X133" s="1150"/>
      <c r="Y133" s="1150"/>
      <c r="Z133" s="1151"/>
      <c r="AA133" s="1152">
        <v>8.1999999999999993</v>
      </c>
      <c r="AB133" s="1153"/>
      <c r="AC133" s="1153"/>
      <c r="AD133" s="1153"/>
      <c r="AE133" s="1154"/>
      <c r="AF133" s="1152">
        <v>7.7</v>
      </c>
      <c r="AG133" s="1153"/>
      <c r="AH133" s="1153"/>
      <c r="AI133" s="1153"/>
      <c r="AJ133" s="1154"/>
      <c r="AK133" s="1152">
        <v>7.3</v>
      </c>
      <c r="AL133" s="1153"/>
      <c r="AM133" s="1153"/>
      <c r="AN133" s="1153"/>
      <c r="AO133" s="1154"/>
      <c r="AP133" s="1099"/>
      <c r="AQ133" s="1100"/>
      <c r="AR133" s="1100"/>
      <c r="AS133" s="1100"/>
      <c r="AT133" s="1155"/>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x14ac:dyDescent="0.15">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25" hidden="1" x14ac:dyDescent="0.15">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x14ac:dyDescent="0.15"/>
  </sheetData>
  <sheetProtection algorithmName="SHA-512" hashValue="bMhxwdUpUbNUNud8GdDOUMoCQuyxhXNXmSS/2mqM+8Wdc2ZusMDFtojvDwMFfPAsX9JFquPABHLKxHSdZUuGYA==" saltValue="bTHXxHXbKHwkrC+5A3Vy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67" customWidth="1"/>
    <col min="121" max="121" width="0" style="266" hidden="1" customWidth="1"/>
    <col min="122" max="16384" width="9" style="266" hidden="1"/>
  </cols>
  <sheetData>
    <row r="1" spans="1:120"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6"/>
    </row>
    <row r="17" spans="119:120" x14ac:dyDescent="0.15">
      <c r="DP17" s="266"/>
    </row>
    <row r="18" spans="119:120" x14ac:dyDescent="0.15"/>
    <row r="19" spans="119:120" x14ac:dyDescent="0.15"/>
    <row r="20" spans="119:120" x14ac:dyDescent="0.15">
      <c r="DO20" s="266"/>
      <c r="DP20" s="266"/>
    </row>
    <row r="21" spans="119:120" x14ac:dyDescent="0.15">
      <c r="DP21" s="266"/>
    </row>
    <row r="22" spans="119:120" x14ac:dyDescent="0.15"/>
    <row r="23" spans="119:120" x14ac:dyDescent="0.15">
      <c r="DO23" s="266"/>
      <c r="DP23" s="266"/>
    </row>
    <row r="24" spans="119:120" x14ac:dyDescent="0.15">
      <c r="DP24" s="266"/>
    </row>
    <row r="25" spans="119:120" x14ac:dyDescent="0.15">
      <c r="DP25" s="266"/>
    </row>
    <row r="26" spans="119:120" x14ac:dyDescent="0.15">
      <c r="DO26" s="266"/>
      <c r="DP26" s="266"/>
    </row>
    <row r="27" spans="119:120" x14ac:dyDescent="0.15"/>
    <row r="28" spans="119:120" x14ac:dyDescent="0.15">
      <c r="DO28" s="266"/>
      <c r="DP28" s="266"/>
    </row>
    <row r="29" spans="119:120" x14ac:dyDescent="0.15">
      <c r="DP29" s="266"/>
    </row>
    <row r="30" spans="119:120" x14ac:dyDescent="0.15"/>
    <row r="31" spans="119:120" x14ac:dyDescent="0.15">
      <c r="DO31" s="266"/>
      <c r="DP31" s="266"/>
    </row>
    <row r="32" spans="119:120" x14ac:dyDescent="0.15"/>
    <row r="33" spans="98:120" x14ac:dyDescent="0.15">
      <c r="DO33" s="266"/>
      <c r="DP33" s="266"/>
    </row>
    <row r="34" spans="98:120" x14ac:dyDescent="0.15">
      <c r="DM34" s="266"/>
    </row>
    <row r="35" spans="98:120" x14ac:dyDescent="0.15">
      <c r="CT35" s="266"/>
      <c r="CU35" s="266"/>
      <c r="CV35" s="266"/>
      <c r="CY35" s="266"/>
      <c r="CZ35" s="266"/>
      <c r="DA35" s="266"/>
      <c r="DD35" s="266"/>
      <c r="DE35" s="266"/>
      <c r="DF35" s="266"/>
      <c r="DI35" s="266"/>
      <c r="DJ35" s="266"/>
      <c r="DK35" s="266"/>
      <c r="DM35" s="266"/>
      <c r="DN35" s="266"/>
      <c r="DO35" s="266"/>
      <c r="DP35" s="266"/>
    </row>
    <row r="36" spans="98:120" x14ac:dyDescent="0.15"/>
    <row r="37" spans="98:120" x14ac:dyDescent="0.15">
      <c r="CW37" s="266"/>
      <c r="DB37" s="266"/>
      <c r="DG37" s="266"/>
      <c r="DL37" s="266"/>
      <c r="DP37" s="266"/>
    </row>
    <row r="38" spans="98:120" x14ac:dyDescent="0.15">
      <c r="CT38" s="266"/>
      <c r="CU38" s="266"/>
      <c r="CV38" s="266"/>
      <c r="CW38" s="266"/>
      <c r="CY38" s="266"/>
      <c r="CZ38" s="266"/>
      <c r="DA38" s="266"/>
      <c r="DB38" s="266"/>
      <c r="DD38" s="266"/>
      <c r="DE38" s="266"/>
      <c r="DF38" s="266"/>
      <c r="DG38" s="266"/>
      <c r="DI38" s="266"/>
      <c r="DJ38" s="266"/>
      <c r="DK38" s="266"/>
      <c r="DL38" s="266"/>
      <c r="DN38" s="266"/>
      <c r="DO38" s="266"/>
      <c r="DP38" s="26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6"/>
      <c r="DO49" s="266"/>
      <c r="DP49" s="26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6"/>
      <c r="CS63" s="266"/>
      <c r="CX63" s="266"/>
      <c r="DC63" s="266"/>
      <c r="DH63" s="266"/>
    </row>
    <row r="64" spans="22:120" x14ac:dyDescent="0.15">
      <c r="V64" s="266"/>
    </row>
    <row r="65" spans="15:120" x14ac:dyDescent="0.15">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x14ac:dyDescent="0.15">
      <c r="Q66" s="266"/>
      <c r="S66" s="266"/>
      <c r="U66" s="266"/>
      <c r="DM66" s="266"/>
    </row>
    <row r="67" spans="15:120" x14ac:dyDescent="0.15">
      <c r="O67" s="266"/>
      <c r="P67" s="266"/>
      <c r="R67" s="266"/>
      <c r="T67" s="266"/>
      <c r="Y67" s="266"/>
      <c r="CT67" s="266"/>
      <c r="CV67" s="266"/>
      <c r="CW67" s="266"/>
      <c r="CY67" s="266"/>
      <c r="DA67" s="266"/>
      <c r="DB67" s="266"/>
      <c r="DD67" s="266"/>
      <c r="DF67" s="266"/>
      <c r="DG67" s="266"/>
      <c r="DI67" s="266"/>
      <c r="DK67" s="266"/>
      <c r="DL67" s="266"/>
      <c r="DN67" s="266"/>
      <c r="DO67" s="266"/>
      <c r="DP67" s="266"/>
    </row>
    <row r="68" spans="15:120" x14ac:dyDescent="0.15"/>
    <row r="69" spans="15:120" x14ac:dyDescent="0.15"/>
    <row r="70" spans="15:120" x14ac:dyDescent="0.15"/>
    <row r="71" spans="15:120" x14ac:dyDescent="0.15"/>
    <row r="72" spans="15:120" x14ac:dyDescent="0.15">
      <c r="DP72" s="266"/>
    </row>
    <row r="73" spans="15:120" x14ac:dyDescent="0.15">
      <c r="DP73" s="26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6"/>
      <c r="CX96" s="266"/>
      <c r="DC96" s="266"/>
      <c r="DH96" s="266"/>
    </row>
    <row r="97" spans="24:120" x14ac:dyDescent="0.15">
      <c r="CS97" s="266"/>
      <c r="CX97" s="266"/>
      <c r="DC97" s="266"/>
      <c r="DH97" s="266"/>
      <c r="DP97" s="267" t="s">
        <v>491</v>
      </c>
    </row>
    <row r="98" spans="24:120" hidden="1" x14ac:dyDescent="0.15">
      <c r="CS98" s="266"/>
      <c r="CX98" s="266"/>
      <c r="DC98" s="266"/>
      <c r="DH98" s="266"/>
    </row>
    <row r="99" spans="24:120" hidden="1" x14ac:dyDescent="0.15">
      <c r="CS99" s="266"/>
      <c r="CX99" s="266"/>
      <c r="DC99" s="266"/>
      <c r="DH99" s="266"/>
    </row>
    <row r="100" spans="24:120" hidden="1" x14ac:dyDescent="0.15"/>
    <row r="101" spans="24:120" ht="12" hidden="1" customHeight="1" x14ac:dyDescent="0.15">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x14ac:dyDescent="0.15">
      <c r="CU102" s="266"/>
      <c r="CZ102" s="266"/>
      <c r="DE102" s="266"/>
      <c r="DJ102" s="266"/>
      <c r="DM102" s="266"/>
    </row>
    <row r="103" spans="24:120" hidden="1" x14ac:dyDescent="0.15">
      <c r="CT103" s="266"/>
      <c r="CV103" s="266"/>
      <c r="CW103" s="266"/>
      <c r="CY103" s="266"/>
      <c r="DA103" s="266"/>
      <c r="DB103" s="266"/>
      <c r="DD103" s="266"/>
      <c r="DF103" s="266"/>
      <c r="DG103" s="266"/>
      <c r="DI103" s="266"/>
      <c r="DK103" s="266"/>
      <c r="DL103" s="266"/>
      <c r="DM103" s="266"/>
      <c r="DN103" s="266"/>
      <c r="DO103" s="266"/>
      <c r="DP103" s="266"/>
    </row>
    <row r="104" spans="24:120" hidden="1" x14ac:dyDescent="0.15">
      <c r="CV104" s="266"/>
      <c r="CW104" s="266"/>
      <c r="DA104" s="266"/>
      <c r="DB104" s="266"/>
      <c r="DF104" s="266"/>
      <c r="DG104" s="266"/>
      <c r="DK104" s="266"/>
      <c r="DL104" s="266"/>
      <c r="DN104" s="266"/>
      <c r="DO104" s="266"/>
      <c r="DP104" s="26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wWsPf/A0idK99S8azI/tyiwXS/Jx5TbSgwZoFJ7UHWDs3VnRr0+ENmIHw85VE4QYTyVV8Rs2gq/yN9+wL1rJA==" saltValue="v4+byT2j9b+UQI0OqipZJ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7" customWidth="1"/>
    <col min="117" max="16384" width="9" style="266" hidden="1"/>
  </cols>
  <sheetData>
    <row r="1" spans="2:116"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x14ac:dyDescent="0.15"/>
    <row r="3" spans="2:116" x14ac:dyDescent="0.15"/>
    <row r="4" spans="2:116" x14ac:dyDescent="0.15">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x14ac:dyDescent="0.15">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x14ac:dyDescent="0.15"/>
    <row r="20" spans="9:116" x14ac:dyDescent="0.15"/>
    <row r="21" spans="9:116" x14ac:dyDescent="0.15">
      <c r="DL21" s="266"/>
    </row>
    <row r="22" spans="9:116" x14ac:dyDescent="0.15">
      <c r="DI22" s="266"/>
      <c r="DJ22" s="266"/>
      <c r="DK22" s="266"/>
      <c r="DL22" s="266"/>
    </row>
    <row r="23" spans="9:116" x14ac:dyDescent="0.15">
      <c r="CY23" s="266"/>
      <c r="CZ23" s="266"/>
      <c r="DA23" s="266"/>
      <c r="DB23" s="266"/>
      <c r="DC23" s="266"/>
      <c r="DD23" s="266"/>
      <c r="DE23" s="266"/>
      <c r="DF23" s="266"/>
      <c r="DG23" s="266"/>
      <c r="DH23" s="266"/>
      <c r="DI23" s="266"/>
      <c r="DJ23" s="266"/>
      <c r="DK23" s="266"/>
      <c r="DL23" s="26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6"/>
      <c r="DA35" s="266"/>
      <c r="DB35" s="266"/>
      <c r="DC35" s="266"/>
      <c r="DD35" s="266"/>
      <c r="DE35" s="266"/>
      <c r="DF35" s="266"/>
      <c r="DG35" s="266"/>
      <c r="DH35" s="266"/>
      <c r="DI35" s="266"/>
      <c r="DJ35" s="266"/>
      <c r="DK35" s="266"/>
      <c r="DL35" s="266"/>
    </row>
    <row r="36" spans="15:116" x14ac:dyDescent="0.15"/>
    <row r="37" spans="15:116" x14ac:dyDescent="0.15">
      <c r="DL37" s="266"/>
    </row>
    <row r="38" spans="15:116" x14ac:dyDescent="0.15">
      <c r="DI38" s="266"/>
      <c r="DJ38" s="266"/>
      <c r="DK38" s="266"/>
      <c r="DL38" s="266"/>
    </row>
    <row r="39" spans="15:116" x14ac:dyDescent="0.15"/>
    <row r="40" spans="15:116" x14ac:dyDescent="0.15"/>
    <row r="41" spans="15:116" x14ac:dyDescent="0.15"/>
    <row r="42" spans="15:116" x14ac:dyDescent="0.15"/>
    <row r="43" spans="15:116" x14ac:dyDescent="0.15">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x14ac:dyDescent="0.15">
      <c r="DL44" s="266"/>
    </row>
    <row r="45" spans="15:116" x14ac:dyDescent="0.15"/>
    <row r="46" spans="15:116" x14ac:dyDescent="0.15">
      <c r="DA46" s="266"/>
      <c r="DB46" s="266"/>
      <c r="DC46" s="266"/>
      <c r="DD46" s="266"/>
      <c r="DE46" s="266"/>
      <c r="DF46" s="266"/>
      <c r="DG46" s="266"/>
      <c r="DH46" s="266"/>
      <c r="DI46" s="266"/>
      <c r="DJ46" s="266"/>
      <c r="DK46" s="266"/>
      <c r="DL46" s="266"/>
    </row>
    <row r="47" spans="15:116" x14ac:dyDescent="0.15"/>
    <row r="48" spans="15:116" x14ac:dyDescent="0.15"/>
    <row r="49" spans="104:116" x14ac:dyDescent="0.15"/>
    <row r="50" spans="104:116" x14ac:dyDescent="0.15">
      <c r="CZ50" s="266"/>
      <c r="DA50" s="266"/>
      <c r="DB50" s="266"/>
      <c r="DC50" s="266"/>
      <c r="DD50" s="266"/>
      <c r="DE50" s="266"/>
      <c r="DF50" s="266"/>
      <c r="DG50" s="266"/>
      <c r="DH50" s="266"/>
      <c r="DI50" s="266"/>
      <c r="DJ50" s="266"/>
      <c r="DK50" s="266"/>
      <c r="DL50" s="266"/>
    </row>
    <row r="51" spans="104:116" x14ac:dyDescent="0.15"/>
    <row r="52" spans="104:116" x14ac:dyDescent="0.15"/>
    <row r="53" spans="104:116" x14ac:dyDescent="0.15">
      <c r="DL53" s="26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6"/>
      <c r="DD67" s="266"/>
      <c r="DE67" s="266"/>
      <c r="DF67" s="266"/>
      <c r="DG67" s="266"/>
      <c r="DH67" s="266"/>
      <c r="DI67" s="266"/>
      <c r="DJ67" s="266"/>
      <c r="DK67" s="266"/>
      <c r="DL67" s="26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RDkKQEX20DC+zuAWZUdzncxlbUF6eAHipTcD/Ppi6kPOj4MRL5WeRaWrEGrGswc4SayVxa1pzjZ2To5x7pzSg==" saltValue="zzKO5GlyV4N+MpHUaimPm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68" customWidth="1"/>
    <col min="37" max="44" width="17" style="268" customWidth="1"/>
    <col min="45" max="45" width="6.125" style="275" customWidth="1"/>
    <col min="46" max="46" width="3" style="273" customWidth="1"/>
    <col min="47" max="47" width="19.125" style="268" hidden="1" customWidth="1"/>
    <col min="48" max="52" width="12.625" style="268" hidden="1" customWidth="1"/>
    <col min="53" max="16384" width="8.625" style="268" hidden="1"/>
  </cols>
  <sheetData>
    <row r="1" spans="1:46" x14ac:dyDescent="0.15">
      <c r="AS1" s="269"/>
      <c r="AT1" s="269"/>
    </row>
    <row r="2" spans="1:46" x14ac:dyDescent="0.15">
      <c r="AS2" s="269"/>
      <c r="AT2" s="269"/>
    </row>
    <row r="3" spans="1:46" x14ac:dyDescent="0.15">
      <c r="AS3" s="269"/>
      <c r="AT3" s="269"/>
    </row>
    <row r="4" spans="1:46" x14ac:dyDescent="0.15">
      <c r="AS4" s="269"/>
      <c r="AT4" s="269"/>
    </row>
    <row r="5" spans="1:46" ht="17.25" x14ac:dyDescent="0.15">
      <c r="A5" s="270" t="s">
        <v>492</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x14ac:dyDescent="0.15">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493</v>
      </c>
      <c r="AL6" s="274"/>
      <c r="AM6" s="274"/>
      <c r="AN6" s="274"/>
      <c r="AO6" s="269"/>
      <c r="AP6" s="269"/>
      <c r="AQ6" s="269"/>
      <c r="AR6" s="269"/>
    </row>
    <row r="7" spans="1:46" x14ac:dyDescent="0.15">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90" t="s">
        <v>494</v>
      </c>
      <c r="AP7" s="279"/>
      <c r="AQ7" s="280" t="s">
        <v>495</v>
      </c>
      <c r="AR7" s="281"/>
    </row>
    <row r="8" spans="1:46" x14ac:dyDescent="0.15">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91"/>
      <c r="AP8" s="285" t="s">
        <v>496</v>
      </c>
      <c r="AQ8" s="286" t="s">
        <v>497</v>
      </c>
      <c r="AR8" s="287" t="s">
        <v>498</v>
      </c>
    </row>
    <row r="9" spans="1:46" x14ac:dyDescent="0.15">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192" t="s">
        <v>499</v>
      </c>
      <c r="AL9" s="1193"/>
      <c r="AM9" s="1193"/>
      <c r="AN9" s="1194"/>
      <c r="AO9" s="288">
        <v>1730460</v>
      </c>
      <c r="AP9" s="288">
        <v>96099</v>
      </c>
      <c r="AQ9" s="289">
        <v>89546</v>
      </c>
      <c r="AR9" s="290">
        <v>7.3</v>
      </c>
    </row>
    <row r="10" spans="1:46" x14ac:dyDescent="0.15">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192" t="s">
        <v>500</v>
      </c>
      <c r="AL10" s="1193"/>
      <c r="AM10" s="1193"/>
      <c r="AN10" s="1194"/>
      <c r="AO10" s="291">
        <v>127127</v>
      </c>
      <c r="AP10" s="291">
        <v>7060</v>
      </c>
      <c r="AQ10" s="292">
        <v>7518</v>
      </c>
      <c r="AR10" s="293">
        <v>-6.1</v>
      </c>
    </row>
    <row r="11" spans="1:46" ht="13.5" customHeight="1" x14ac:dyDescent="0.15">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192" t="s">
        <v>501</v>
      </c>
      <c r="AL11" s="1193"/>
      <c r="AM11" s="1193"/>
      <c r="AN11" s="1194"/>
      <c r="AO11" s="291">
        <v>377492</v>
      </c>
      <c r="AP11" s="291">
        <v>20964</v>
      </c>
      <c r="AQ11" s="292">
        <v>9181</v>
      </c>
      <c r="AR11" s="293">
        <v>128.30000000000001</v>
      </c>
    </row>
    <row r="12" spans="1:46" ht="13.5" customHeight="1" x14ac:dyDescent="0.15">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192" t="s">
        <v>502</v>
      </c>
      <c r="AL12" s="1193"/>
      <c r="AM12" s="1193"/>
      <c r="AN12" s="1194"/>
      <c r="AO12" s="291" t="s">
        <v>503</v>
      </c>
      <c r="AP12" s="291" t="s">
        <v>503</v>
      </c>
      <c r="AQ12" s="292">
        <v>1021</v>
      </c>
      <c r="AR12" s="293" t="s">
        <v>503</v>
      </c>
    </row>
    <row r="13" spans="1:46" ht="13.5" customHeight="1" x14ac:dyDescent="0.15">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192" t="s">
        <v>504</v>
      </c>
      <c r="AL13" s="1193"/>
      <c r="AM13" s="1193"/>
      <c r="AN13" s="1194"/>
      <c r="AO13" s="291" t="s">
        <v>503</v>
      </c>
      <c r="AP13" s="291" t="s">
        <v>503</v>
      </c>
      <c r="AQ13" s="292">
        <v>11</v>
      </c>
      <c r="AR13" s="293" t="s">
        <v>503</v>
      </c>
    </row>
    <row r="14" spans="1:46" ht="13.5" customHeight="1" x14ac:dyDescent="0.15">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192" t="s">
        <v>505</v>
      </c>
      <c r="AL14" s="1193"/>
      <c r="AM14" s="1193"/>
      <c r="AN14" s="1194"/>
      <c r="AO14" s="291">
        <v>117654</v>
      </c>
      <c r="AP14" s="291">
        <v>6534</v>
      </c>
      <c r="AQ14" s="292">
        <v>4082</v>
      </c>
      <c r="AR14" s="293">
        <v>60.1</v>
      </c>
    </row>
    <row r="15" spans="1:46" ht="13.5" customHeight="1" x14ac:dyDescent="0.15">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192" t="s">
        <v>506</v>
      </c>
      <c r="AL15" s="1193"/>
      <c r="AM15" s="1193"/>
      <c r="AN15" s="1194"/>
      <c r="AO15" s="291">
        <v>47560</v>
      </c>
      <c r="AP15" s="291">
        <v>2641</v>
      </c>
      <c r="AQ15" s="292">
        <v>2228</v>
      </c>
      <c r="AR15" s="293">
        <v>18.5</v>
      </c>
    </row>
    <row r="16" spans="1:46" x14ac:dyDescent="0.15">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195" t="s">
        <v>507</v>
      </c>
      <c r="AL16" s="1196"/>
      <c r="AM16" s="1196"/>
      <c r="AN16" s="1197"/>
      <c r="AO16" s="291">
        <v>-211986</v>
      </c>
      <c r="AP16" s="291">
        <v>-11772</v>
      </c>
      <c r="AQ16" s="292">
        <v>-8980</v>
      </c>
      <c r="AR16" s="293">
        <v>31.1</v>
      </c>
    </row>
    <row r="17" spans="1:46" x14ac:dyDescent="0.15">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195" t="s">
        <v>180</v>
      </c>
      <c r="AL17" s="1196"/>
      <c r="AM17" s="1196"/>
      <c r="AN17" s="1197"/>
      <c r="AO17" s="291">
        <v>2188307</v>
      </c>
      <c r="AP17" s="291">
        <v>121525</v>
      </c>
      <c r="AQ17" s="292">
        <v>104606</v>
      </c>
      <c r="AR17" s="293">
        <v>16.2</v>
      </c>
    </row>
    <row r="18" spans="1:46" x14ac:dyDescent="0.15">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x14ac:dyDescent="0.15">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508</v>
      </c>
      <c r="AL19" s="269"/>
      <c r="AM19" s="269"/>
      <c r="AN19" s="269"/>
      <c r="AO19" s="269"/>
      <c r="AP19" s="269"/>
      <c r="AQ19" s="269"/>
      <c r="AR19" s="269"/>
    </row>
    <row r="20" spans="1:46" x14ac:dyDescent="0.15">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509</v>
      </c>
      <c r="AP20" s="299" t="s">
        <v>510</v>
      </c>
      <c r="AQ20" s="300" t="s">
        <v>511</v>
      </c>
      <c r="AR20" s="301"/>
    </row>
    <row r="21" spans="1:46" s="307" customFormat="1" x14ac:dyDescent="0.15">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187" t="s">
        <v>512</v>
      </c>
      <c r="AL21" s="1188"/>
      <c r="AM21" s="1188"/>
      <c r="AN21" s="1189"/>
      <c r="AO21" s="303">
        <v>12</v>
      </c>
      <c r="AP21" s="304">
        <v>10.09</v>
      </c>
      <c r="AQ21" s="305">
        <v>1.91</v>
      </c>
      <c r="AR21" s="274"/>
      <c r="AS21" s="306"/>
      <c r="AT21" s="302"/>
    </row>
    <row r="22" spans="1:46" s="307" customFormat="1" x14ac:dyDescent="0.15">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187" t="s">
        <v>513</v>
      </c>
      <c r="AL22" s="1188"/>
      <c r="AM22" s="1188"/>
      <c r="AN22" s="1189"/>
      <c r="AO22" s="308">
        <v>101.7</v>
      </c>
      <c r="AP22" s="309">
        <v>97.8</v>
      </c>
      <c r="AQ22" s="310">
        <v>3.9</v>
      </c>
      <c r="AR22" s="294"/>
      <c r="AS22" s="306"/>
      <c r="AT22" s="302"/>
    </row>
    <row r="23" spans="1:46" s="307" customFormat="1" x14ac:dyDescent="0.15">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x14ac:dyDescent="0.15">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x14ac:dyDescent="0.15">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x14ac:dyDescent="0.15">
      <c r="A26" s="274" t="s">
        <v>514</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x14ac:dyDescent="0.15">
      <c r="A27" s="315" t="s">
        <v>515</v>
      </c>
      <c r="AO27" s="269"/>
      <c r="AP27" s="269"/>
      <c r="AQ27" s="269"/>
      <c r="AR27" s="269"/>
      <c r="AS27" s="269"/>
      <c r="AT27" s="269"/>
    </row>
    <row r="28" spans="1:46" ht="17.25" x14ac:dyDescent="0.15">
      <c r="A28" s="270" t="s">
        <v>516</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x14ac:dyDescent="0.15">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517</v>
      </c>
      <c r="AL29" s="274"/>
      <c r="AM29" s="274"/>
      <c r="AN29" s="274"/>
      <c r="AO29" s="269"/>
      <c r="AP29" s="269"/>
      <c r="AQ29" s="269"/>
      <c r="AR29" s="269"/>
      <c r="AS29" s="317"/>
    </row>
    <row r="30" spans="1:46" x14ac:dyDescent="0.15">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90" t="s">
        <v>494</v>
      </c>
      <c r="AP30" s="279"/>
      <c r="AQ30" s="280" t="s">
        <v>495</v>
      </c>
      <c r="AR30" s="281"/>
    </row>
    <row r="31" spans="1:46" x14ac:dyDescent="0.15">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91"/>
      <c r="AP31" s="285" t="s">
        <v>496</v>
      </c>
      <c r="AQ31" s="286" t="s">
        <v>497</v>
      </c>
      <c r="AR31" s="287" t="s">
        <v>498</v>
      </c>
    </row>
    <row r="32" spans="1:46" ht="27" customHeight="1" x14ac:dyDescent="0.15">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203" t="s">
        <v>518</v>
      </c>
      <c r="AL32" s="1204"/>
      <c r="AM32" s="1204"/>
      <c r="AN32" s="1205"/>
      <c r="AO32" s="318">
        <v>877327</v>
      </c>
      <c r="AP32" s="318">
        <v>48721</v>
      </c>
      <c r="AQ32" s="319">
        <v>67805</v>
      </c>
      <c r="AR32" s="320">
        <v>-28.1</v>
      </c>
    </row>
    <row r="33" spans="1:46" ht="13.5" customHeight="1" x14ac:dyDescent="0.15">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203" t="s">
        <v>519</v>
      </c>
      <c r="AL33" s="1204"/>
      <c r="AM33" s="1204"/>
      <c r="AN33" s="1205"/>
      <c r="AO33" s="318" t="s">
        <v>503</v>
      </c>
      <c r="AP33" s="318" t="s">
        <v>503</v>
      </c>
      <c r="AQ33" s="319" t="s">
        <v>503</v>
      </c>
      <c r="AR33" s="320" t="s">
        <v>503</v>
      </c>
    </row>
    <row r="34" spans="1:46" ht="27" customHeight="1" x14ac:dyDescent="0.15">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203" t="s">
        <v>520</v>
      </c>
      <c r="AL34" s="1204"/>
      <c r="AM34" s="1204"/>
      <c r="AN34" s="1205"/>
      <c r="AO34" s="318" t="s">
        <v>503</v>
      </c>
      <c r="AP34" s="318" t="s">
        <v>503</v>
      </c>
      <c r="AQ34" s="319">
        <v>11</v>
      </c>
      <c r="AR34" s="320" t="s">
        <v>503</v>
      </c>
    </row>
    <row r="35" spans="1:46" ht="27" customHeight="1" x14ac:dyDescent="0.15">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203" t="s">
        <v>521</v>
      </c>
      <c r="AL35" s="1204"/>
      <c r="AM35" s="1204"/>
      <c r="AN35" s="1205"/>
      <c r="AO35" s="318">
        <v>2090</v>
      </c>
      <c r="AP35" s="318">
        <v>116</v>
      </c>
      <c r="AQ35" s="319">
        <v>18110</v>
      </c>
      <c r="AR35" s="320">
        <v>-99.4</v>
      </c>
    </row>
    <row r="36" spans="1:46" ht="27" customHeight="1" x14ac:dyDescent="0.15">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203" t="s">
        <v>522</v>
      </c>
      <c r="AL36" s="1204"/>
      <c r="AM36" s="1204"/>
      <c r="AN36" s="1205"/>
      <c r="AO36" s="318">
        <v>47460</v>
      </c>
      <c r="AP36" s="318">
        <v>2636</v>
      </c>
      <c r="AQ36" s="319">
        <v>2781</v>
      </c>
      <c r="AR36" s="320">
        <v>-5.2</v>
      </c>
    </row>
    <row r="37" spans="1:46" ht="13.5" customHeight="1" x14ac:dyDescent="0.15">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203" t="s">
        <v>523</v>
      </c>
      <c r="AL37" s="1204"/>
      <c r="AM37" s="1204"/>
      <c r="AN37" s="1205"/>
      <c r="AO37" s="318" t="s">
        <v>503</v>
      </c>
      <c r="AP37" s="318" t="s">
        <v>503</v>
      </c>
      <c r="AQ37" s="319">
        <v>1073</v>
      </c>
      <c r="AR37" s="320" t="s">
        <v>503</v>
      </c>
    </row>
    <row r="38" spans="1:46" ht="27" customHeight="1" x14ac:dyDescent="0.15">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206" t="s">
        <v>524</v>
      </c>
      <c r="AL38" s="1207"/>
      <c r="AM38" s="1207"/>
      <c r="AN38" s="1208"/>
      <c r="AO38" s="321" t="s">
        <v>503</v>
      </c>
      <c r="AP38" s="321" t="s">
        <v>503</v>
      </c>
      <c r="AQ38" s="322">
        <v>5</v>
      </c>
      <c r="AR38" s="310" t="s">
        <v>503</v>
      </c>
      <c r="AS38" s="317"/>
    </row>
    <row r="39" spans="1:46" x14ac:dyDescent="0.15">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206" t="s">
        <v>525</v>
      </c>
      <c r="AL39" s="1207"/>
      <c r="AM39" s="1207"/>
      <c r="AN39" s="1208"/>
      <c r="AO39" s="318">
        <v>-15099</v>
      </c>
      <c r="AP39" s="318">
        <v>-839</v>
      </c>
      <c r="AQ39" s="319">
        <v>-3858</v>
      </c>
      <c r="AR39" s="320">
        <v>-78.3</v>
      </c>
      <c r="AS39" s="317"/>
    </row>
    <row r="40" spans="1:46" ht="27" customHeight="1" x14ac:dyDescent="0.15">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203" t="s">
        <v>526</v>
      </c>
      <c r="AL40" s="1204"/>
      <c r="AM40" s="1204"/>
      <c r="AN40" s="1205"/>
      <c r="AO40" s="318">
        <v>-560283</v>
      </c>
      <c r="AP40" s="318">
        <v>-31115</v>
      </c>
      <c r="AQ40" s="319">
        <v>-59194</v>
      </c>
      <c r="AR40" s="320">
        <v>-47.4</v>
      </c>
      <c r="AS40" s="317"/>
    </row>
    <row r="41" spans="1:46" x14ac:dyDescent="0.15">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209" t="s">
        <v>292</v>
      </c>
      <c r="AL41" s="1210"/>
      <c r="AM41" s="1210"/>
      <c r="AN41" s="1211"/>
      <c r="AO41" s="318">
        <v>351495</v>
      </c>
      <c r="AP41" s="318">
        <v>19520</v>
      </c>
      <c r="AQ41" s="319">
        <v>26732</v>
      </c>
      <c r="AR41" s="320">
        <v>-27</v>
      </c>
      <c r="AS41" s="317"/>
    </row>
    <row r="42" spans="1:46" x14ac:dyDescent="0.15">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527</v>
      </c>
      <c r="AL42" s="269"/>
      <c r="AM42" s="269"/>
      <c r="AN42" s="269"/>
      <c r="AO42" s="269"/>
      <c r="AP42" s="269"/>
      <c r="AQ42" s="294"/>
      <c r="AR42" s="294"/>
      <c r="AS42" s="317"/>
    </row>
    <row r="43" spans="1:46" x14ac:dyDescent="0.15">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x14ac:dyDescent="0.15">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x14ac:dyDescent="0.15">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x14ac:dyDescent="0.15">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x14ac:dyDescent="0.15">
      <c r="A47" s="327" t="s">
        <v>528</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x14ac:dyDescent="0.15">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529</v>
      </c>
      <c r="AL48" s="328"/>
      <c r="AM48" s="328"/>
      <c r="AN48" s="328"/>
      <c r="AO48" s="328"/>
      <c r="AP48" s="328"/>
      <c r="AQ48" s="329"/>
      <c r="AR48" s="328"/>
    </row>
    <row r="49" spans="1:44" ht="13.5" customHeight="1" x14ac:dyDescent="0.15">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98" t="s">
        <v>494</v>
      </c>
      <c r="AN49" s="1200" t="s">
        <v>530</v>
      </c>
      <c r="AO49" s="1201"/>
      <c r="AP49" s="1201"/>
      <c r="AQ49" s="1201"/>
      <c r="AR49" s="1202"/>
    </row>
    <row r="50" spans="1:44" x14ac:dyDescent="0.15">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199"/>
      <c r="AN50" s="334" t="s">
        <v>531</v>
      </c>
      <c r="AO50" s="335" t="s">
        <v>532</v>
      </c>
      <c r="AP50" s="336" t="s">
        <v>533</v>
      </c>
      <c r="AQ50" s="337" t="s">
        <v>534</v>
      </c>
      <c r="AR50" s="338" t="s">
        <v>535</v>
      </c>
    </row>
    <row r="51" spans="1:44" x14ac:dyDescent="0.15">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536</v>
      </c>
      <c r="AL51" s="331"/>
      <c r="AM51" s="339">
        <v>3385561</v>
      </c>
      <c r="AN51" s="340">
        <v>169668</v>
      </c>
      <c r="AO51" s="341">
        <v>494.6</v>
      </c>
      <c r="AP51" s="342">
        <v>90961</v>
      </c>
      <c r="AQ51" s="343">
        <v>20.100000000000001</v>
      </c>
      <c r="AR51" s="344">
        <v>474.5</v>
      </c>
    </row>
    <row r="52" spans="1:44" x14ac:dyDescent="0.15">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537</v>
      </c>
      <c r="AM52" s="347">
        <v>804452</v>
      </c>
      <c r="AN52" s="348">
        <v>40315</v>
      </c>
      <c r="AO52" s="349">
        <v>67.400000000000006</v>
      </c>
      <c r="AP52" s="350">
        <v>37720</v>
      </c>
      <c r="AQ52" s="351">
        <v>7.1</v>
      </c>
      <c r="AR52" s="352">
        <v>60.3</v>
      </c>
    </row>
    <row r="53" spans="1:44" x14ac:dyDescent="0.15">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538</v>
      </c>
      <c r="AL53" s="331"/>
      <c r="AM53" s="339">
        <v>3062140</v>
      </c>
      <c r="AN53" s="340">
        <v>156367</v>
      </c>
      <c r="AO53" s="341">
        <v>-7.8</v>
      </c>
      <c r="AP53" s="342">
        <v>106614</v>
      </c>
      <c r="AQ53" s="343">
        <v>17.2</v>
      </c>
      <c r="AR53" s="344">
        <v>-25</v>
      </c>
    </row>
    <row r="54" spans="1:44" x14ac:dyDescent="0.15">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537</v>
      </c>
      <c r="AM54" s="347">
        <v>1267620</v>
      </c>
      <c r="AN54" s="348">
        <v>64731</v>
      </c>
      <c r="AO54" s="349">
        <v>60.6</v>
      </c>
      <c r="AP54" s="350">
        <v>45545</v>
      </c>
      <c r="AQ54" s="351">
        <v>20.7</v>
      </c>
      <c r="AR54" s="352">
        <v>39.9</v>
      </c>
    </row>
    <row r="55" spans="1:44" x14ac:dyDescent="0.15">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539</v>
      </c>
      <c r="AL55" s="331"/>
      <c r="AM55" s="339">
        <v>353076</v>
      </c>
      <c r="AN55" s="340">
        <v>18551</v>
      </c>
      <c r="AO55" s="341">
        <v>-88.1</v>
      </c>
      <c r="AP55" s="342">
        <v>85459</v>
      </c>
      <c r="AQ55" s="343">
        <v>-19.8</v>
      </c>
      <c r="AR55" s="344">
        <v>-68.3</v>
      </c>
    </row>
    <row r="56" spans="1:44" x14ac:dyDescent="0.15">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537</v>
      </c>
      <c r="AM56" s="347">
        <v>235369</v>
      </c>
      <c r="AN56" s="348">
        <v>12366</v>
      </c>
      <c r="AO56" s="349">
        <v>-80.900000000000006</v>
      </c>
      <c r="AP56" s="350">
        <v>44378</v>
      </c>
      <c r="AQ56" s="351">
        <v>-2.6</v>
      </c>
      <c r="AR56" s="352">
        <v>-78.3</v>
      </c>
    </row>
    <row r="57" spans="1:44" x14ac:dyDescent="0.15">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540</v>
      </c>
      <c r="AL57" s="331"/>
      <c r="AM57" s="339">
        <v>534737</v>
      </c>
      <c r="AN57" s="340">
        <v>28883</v>
      </c>
      <c r="AO57" s="341">
        <v>55.7</v>
      </c>
      <c r="AP57" s="342">
        <v>83280</v>
      </c>
      <c r="AQ57" s="343">
        <v>-2.5</v>
      </c>
      <c r="AR57" s="344">
        <v>58.2</v>
      </c>
    </row>
    <row r="58" spans="1:44" x14ac:dyDescent="0.15">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537</v>
      </c>
      <c r="AM58" s="347">
        <v>412280</v>
      </c>
      <c r="AN58" s="348">
        <v>22269</v>
      </c>
      <c r="AO58" s="349">
        <v>80.099999999999994</v>
      </c>
      <c r="AP58" s="350">
        <v>43123</v>
      </c>
      <c r="AQ58" s="351">
        <v>-2.8</v>
      </c>
      <c r="AR58" s="352">
        <v>82.9</v>
      </c>
    </row>
    <row r="59" spans="1:44" x14ac:dyDescent="0.15">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541</v>
      </c>
      <c r="AL59" s="331"/>
      <c r="AM59" s="339">
        <v>858507</v>
      </c>
      <c r="AN59" s="340">
        <v>47676</v>
      </c>
      <c r="AO59" s="341">
        <v>65.099999999999994</v>
      </c>
      <c r="AP59" s="342">
        <v>88968</v>
      </c>
      <c r="AQ59" s="343">
        <v>6.8</v>
      </c>
      <c r="AR59" s="344">
        <v>58.3</v>
      </c>
    </row>
    <row r="60" spans="1:44" x14ac:dyDescent="0.15">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537</v>
      </c>
      <c r="AM60" s="347">
        <v>643896</v>
      </c>
      <c r="AN60" s="348">
        <v>35758</v>
      </c>
      <c r="AO60" s="349">
        <v>60.6</v>
      </c>
      <c r="AP60" s="350">
        <v>45482</v>
      </c>
      <c r="AQ60" s="351">
        <v>5.5</v>
      </c>
      <c r="AR60" s="352">
        <v>55.1</v>
      </c>
    </row>
    <row r="61" spans="1:44" x14ac:dyDescent="0.15">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542</v>
      </c>
      <c r="AL61" s="353"/>
      <c r="AM61" s="354">
        <v>1638804</v>
      </c>
      <c r="AN61" s="355">
        <v>84229</v>
      </c>
      <c r="AO61" s="356">
        <v>103.9</v>
      </c>
      <c r="AP61" s="357">
        <v>91056</v>
      </c>
      <c r="AQ61" s="358">
        <v>4.4000000000000004</v>
      </c>
      <c r="AR61" s="344">
        <v>99.5</v>
      </c>
    </row>
    <row r="62" spans="1:44" x14ac:dyDescent="0.15">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537</v>
      </c>
      <c r="AM62" s="347">
        <v>672723</v>
      </c>
      <c r="AN62" s="348">
        <v>35088</v>
      </c>
      <c r="AO62" s="349">
        <v>37.6</v>
      </c>
      <c r="AP62" s="350">
        <v>43250</v>
      </c>
      <c r="AQ62" s="351">
        <v>5.6</v>
      </c>
      <c r="AR62" s="352">
        <v>32</v>
      </c>
    </row>
    <row r="63" spans="1:44" x14ac:dyDescent="0.15">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x14ac:dyDescent="0.15">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x14ac:dyDescent="0.15">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x14ac:dyDescent="0.15">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x14ac:dyDescent="0.15">
      <c r="AK67" s="269"/>
      <c r="AL67" s="269"/>
      <c r="AM67" s="269"/>
      <c r="AN67" s="269"/>
      <c r="AO67" s="269"/>
      <c r="AP67" s="269"/>
      <c r="AQ67" s="269"/>
      <c r="AR67" s="269"/>
      <c r="AS67" s="269"/>
      <c r="AT67" s="269"/>
    </row>
    <row r="68" spans="1:46" ht="13.5" hidden="1" customHeight="1" x14ac:dyDescent="0.15">
      <c r="AK68" s="269"/>
      <c r="AL68" s="269"/>
      <c r="AM68" s="269"/>
      <c r="AN68" s="269"/>
      <c r="AO68" s="269"/>
      <c r="AP68" s="269"/>
      <c r="AQ68" s="269"/>
      <c r="AR68" s="269"/>
    </row>
    <row r="69" spans="1:46" ht="13.5" hidden="1" customHeight="1" x14ac:dyDescent="0.15">
      <c r="AK69" s="269"/>
      <c r="AL69" s="269"/>
      <c r="AM69" s="269"/>
      <c r="AN69" s="269"/>
      <c r="AO69" s="269"/>
      <c r="AP69" s="269"/>
      <c r="AQ69" s="269"/>
      <c r="AR69" s="269"/>
    </row>
    <row r="70" spans="1:46" hidden="1" x14ac:dyDescent="0.15">
      <c r="AK70" s="269"/>
      <c r="AL70" s="269"/>
      <c r="AM70" s="269"/>
      <c r="AN70" s="269"/>
      <c r="AO70" s="269"/>
      <c r="AP70" s="269"/>
      <c r="AQ70" s="269"/>
      <c r="AR70" s="269"/>
    </row>
    <row r="71" spans="1:46" hidden="1" x14ac:dyDescent="0.15">
      <c r="AK71" s="269"/>
      <c r="AL71" s="269"/>
      <c r="AM71" s="269"/>
      <c r="AN71" s="269"/>
      <c r="AO71" s="269"/>
      <c r="AP71" s="269"/>
      <c r="AQ71" s="269"/>
      <c r="AR71" s="269"/>
    </row>
    <row r="72" spans="1:46" hidden="1" x14ac:dyDescent="0.15">
      <c r="AK72" s="269"/>
      <c r="AL72" s="269"/>
      <c r="AM72" s="269"/>
      <c r="AN72" s="269"/>
      <c r="AO72" s="269"/>
      <c r="AP72" s="269"/>
      <c r="AQ72" s="269"/>
      <c r="AR72" s="269"/>
    </row>
    <row r="73" spans="1:46" hidden="1" x14ac:dyDescent="0.15">
      <c r="AK73" s="269"/>
      <c r="AL73" s="269"/>
      <c r="AM73" s="269"/>
      <c r="AN73" s="269"/>
      <c r="AO73" s="269"/>
      <c r="AP73" s="269"/>
      <c r="AQ73" s="269"/>
      <c r="AR73" s="269"/>
    </row>
    <row r="74" spans="1:46" hidden="1" x14ac:dyDescent="0.15"/>
  </sheetData>
  <sheetProtection algorithmName="SHA-512" hashValue="l1ddjOY3uFzMcnq95JdkrT8b1/I7NsukydkFRinhkH/WhoXcLY1+AzVwTZmz0vj6r68kj4zGhCt3mBLt8Z80jA==" saltValue="wIwxpqBTLPDsiQSuzmBC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7" customWidth="1"/>
    <col min="126" max="16384" width="9" style="266" hidden="1"/>
  </cols>
  <sheetData>
    <row r="1" spans="2:125"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x14ac:dyDescent="0.15">
      <c r="B2" s="266"/>
      <c r="DG2" s="266"/>
    </row>
    <row r="3" spans="2:125" x14ac:dyDescent="0.1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x14ac:dyDescent="0.15"/>
    <row r="5" spans="2:125" x14ac:dyDescent="0.15"/>
    <row r="6" spans="2:125" x14ac:dyDescent="0.15"/>
    <row r="7" spans="2:125" x14ac:dyDescent="0.15"/>
    <row r="8" spans="2:125" x14ac:dyDescent="0.15"/>
    <row r="9" spans="2:125" x14ac:dyDescent="0.15">
      <c r="DU9" s="26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6"/>
    </row>
    <row r="18" spans="125:125" x14ac:dyDescent="0.15"/>
    <row r="19" spans="125:125" x14ac:dyDescent="0.15"/>
    <row r="20" spans="125:125" x14ac:dyDescent="0.15">
      <c r="DU20" s="266"/>
    </row>
    <row r="21" spans="125:125" x14ac:dyDescent="0.15">
      <c r="DU21" s="26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6"/>
    </row>
    <row r="29" spans="125:125" x14ac:dyDescent="0.15"/>
    <row r="30" spans="125:125" x14ac:dyDescent="0.15"/>
    <row r="31" spans="125:125" x14ac:dyDescent="0.15"/>
    <row r="32" spans="125:125" x14ac:dyDescent="0.15"/>
    <row r="33" spans="2:125" x14ac:dyDescent="0.15">
      <c r="B33" s="266"/>
      <c r="G33" s="266"/>
      <c r="I33" s="266"/>
    </row>
    <row r="34" spans="2:125" x14ac:dyDescent="0.15">
      <c r="C34" s="266"/>
      <c r="P34" s="266"/>
      <c r="DE34" s="266"/>
      <c r="DH34" s="266"/>
    </row>
    <row r="35" spans="2:125" x14ac:dyDescent="0.15">
      <c r="D35" s="266"/>
      <c r="E35" s="266"/>
      <c r="DG35" s="266"/>
      <c r="DJ35" s="266"/>
      <c r="DP35" s="266"/>
      <c r="DQ35" s="266"/>
      <c r="DR35" s="266"/>
      <c r="DS35" s="266"/>
      <c r="DT35" s="266"/>
      <c r="DU35" s="266"/>
    </row>
    <row r="36" spans="2:125" x14ac:dyDescent="0.15">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x14ac:dyDescent="0.15">
      <c r="DU37" s="266"/>
    </row>
    <row r="38" spans="2:125" x14ac:dyDescent="0.15">
      <c r="DT38" s="266"/>
      <c r="DU38" s="266"/>
    </row>
    <row r="39" spans="2:125" x14ac:dyDescent="0.15"/>
    <row r="40" spans="2:125" x14ac:dyDescent="0.15">
      <c r="DH40" s="266"/>
    </row>
    <row r="41" spans="2:125" x14ac:dyDescent="0.15">
      <c r="DE41" s="266"/>
    </row>
    <row r="42" spans="2:125" x14ac:dyDescent="0.15">
      <c r="DG42" s="266"/>
      <c r="DJ42" s="266"/>
    </row>
    <row r="43" spans="2:125" x14ac:dyDescent="0.15">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x14ac:dyDescent="0.15">
      <c r="DU44" s="266"/>
    </row>
    <row r="45" spans="2:125" x14ac:dyDescent="0.15"/>
    <row r="46" spans="2:125" x14ac:dyDescent="0.15"/>
    <row r="47" spans="2:125" x14ac:dyDescent="0.15"/>
    <row r="48" spans="2:125" x14ac:dyDescent="0.15">
      <c r="DT48" s="266"/>
      <c r="DU48" s="266"/>
    </row>
    <row r="49" spans="120:125" x14ac:dyDescent="0.15">
      <c r="DU49" s="266"/>
    </row>
    <row r="50" spans="120:125" x14ac:dyDescent="0.15">
      <c r="DU50" s="266"/>
    </row>
    <row r="51" spans="120:125" x14ac:dyDescent="0.15">
      <c r="DP51" s="266"/>
      <c r="DQ51" s="266"/>
      <c r="DR51" s="266"/>
      <c r="DS51" s="266"/>
      <c r="DT51" s="266"/>
      <c r="DU51" s="266"/>
    </row>
    <row r="52" spans="120:125" x14ac:dyDescent="0.15"/>
    <row r="53" spans="120:125" x14ac:dyDescent="0.15"/>
    <row r="54" spans="120:125" x14ac:dyDescent="0.15">
      <c r="DU54" s="266"/>
    </row>
    <row r="55" spans="120:125" x14ac:dyDescent="0.15"/>
    <row r="56" spans="120:125" x14ac:dyDescent="0.15"/>
    <row r="57" spans="120:125" x14ac:dyDescent="0.15"/>
    <row r="58" spans="120:125" x14ac:dyDescent="0.15">
      <c r="DU58" s="266"/>
    </row>
    <row r="59" spans="120:125" x14ac:dyDescent="0.15"/>
    <row r="60" spans="120:125" x14ac:dyDescent="0.15"/>
    <row r="61" spans="120:125" x14ac:dyDescent="0.15"/>
    <row r="62" spans="120:125" x14ac:dyDescent="0.15"/>
    <row r="63" spans="120:125" x14ac:dyDescent="0.15">
      <c r="DU63" s="266"/>
    </row>
    <row r="64" spans="120:125" x14ac:dyDescent="0.15">
      <c r="DT64" s="266"/>
      <c r="DU64" s="266"/>
    </row>
    <row r="65" spans="123:125" x14ac:dyDescent="0.15"/>
    <row r="66" spans="123:125" x14ac:dyDescent="0.15"/>
    <row r="67" spans="123:125" x14ac:dyDescent="0.15"/>
    <row r="68" spans="123:125" x14ac:dyDescent="0.15"/>
    <row r="69" spans="123:125" x14ac:dyDescent="0.15">
      <c r="DS69" s="266"/>
      <c r="DT69" s="266"/>
      <c r="DU69" s="26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6"/>
    </row>
    <row r="83" spans="116:125" x14ac:dyDescent="0.15">
      <c r="DM83" s="266"/>
      <c r="DN83" s="266"/>
      <c r="DO83" s="266"/>
      <c r="DP83" s="266"/>
      <c r="DQ83" s="266"/>
      <c r="DR83" s="266"/>
      <c r="DS83" s="266"/>
      <c r="DT83" s="266"/>
      <c r="DU83" s="266"/>
    </row>
    <row r="84" spans="116:125" x14ac:dyDescent="0.15"/>
    <row r="85" spans="116:125" x14ac:dyDescent="0.15"/>
    <row r="86" spans="116:125" x14ac:dyDescent="0.15"/>
    <row r="87" spans="116:125" x14ac:dyDescent="0.15"/>
    <row r="88" spans="116:125" x14ac:dyDescent="0.15">
      <c r="DU88" s="26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6"/>
      <c r="DT94" s="266"/>
      <c r="DU94" s="266"/>
    </row>
    <row r="95" spans="116:125" ht="13.5" customHeight="1" x14ac:dyDescent="0.15">
      <c r="DU95" s="26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6"/>
    </row>
    <row r="102" spans="124:125" ht="13.5" customHeight="1" x14ac:dyDescent="0.15"/>
    <row r="103" spans="124:125" ht="13.5" customHeight="1" x14ac:dyDescent="0.15"/>
    <row r="104" spans="124:125" ht="13.5" customHeight="1" x14ac:dyDescent="0.15">
      <c r="DT104" s="266"/>
      <c r="DU104" s="26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w7a9WDWVlbgGjt5TsYtCHGEhwNVOGRLy2+GoIDtzQHU+h15Lwo+TOfX/f+r5e51qlsznv0H2SK5NpkvSePMlA==" saltValue="WfmCIBPVWrHzDZLvdoKtq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7" customWidth="1"/>
    <col min="126" max="142" width="0" style="266" hidden="1" customWidth="1"/>
    <col min="143" max="16384" width="9" style="266" hidden="1"/>
  </cols>
  <sheetData>
    <row r="1" spans="1:125" ht="13.5" customHeight="1"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x14ac:dyDescent="0.15">
      <c r="B2" s="266"/>
      <c r="T2" s="266"/>
    </row>
    <row r="3" spans="1:125"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6"/>
      <c r="G33" s="266"/>
      <c r="I33" s="266"/>
    </row>
    <row r="34" spans="2:125" x14ac:dyDescent="0.15">
      <c r="C34" s="266"/>
      <c r="P34" s="266"/>
      <c r="R34" s="266"/>
      <c r="U34" s="266"/>
    </row>
    <row r="35" spans="2:125" x14ac:dyDescent="0.15">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x14ac:dyDescent="0.15">
      <c r="F36" s="266"/>
      <c r="H36" s="266"/>
      <c r="J36" s="266"/>
      <c r="K36" s="266"/>
      <c r="L36" s="266"/>
      <c r="M36" s="266"/>
      <c r="N36" s="266"/>
      <c r="O36" s="266"/>
      <c r="Q36" s="266"/>
      <c r="S36" s="266"/>
      <c r="V36" s="266"/>
    </row>
    <row r="37" spans="2:125" x14ac:dyDescent="0.15"/>
    <row r="38" spans="2:125" x14ac:dyDescent="0.15"/>
    <row r="39" spans="2:125" x14ac:dyDescent="0.15"/>
    <row r="40" spans="2:125" x14ac:dyDescent="0.15">
      <c r="U40" s="266"/>
    </row>
    <row r="41" spans="2:125" x14ac:dyDescent="0.15">
      <c r="R41" s="266"/>
    </row>
    <row r="42" spans="2:125" x14ac:dyDescent="0.15">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x14ac:dyDescent="0.15">
      <c r="Q43" s="266"/>
      <c r="S43" s="266"/>
      <c r="V43" s="26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7"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QVrL1wm90FrRlu373h9rb8MUMiWLWcRXt2Yz+yrwfFNWZ17wTk0Ya7Ue+D2vgURr607h3E2rF421FjVGXKNQA==" saltValue="ASm4mfSXGT+TaVhxAQgcl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25.3</v>
      </c>
      <c r="G47" s="12">
        <v>12.25</v>
      </c>
      <c r="H47" s="12">
        <v>11.64</v>
      </c>
      <c r="I47" s="12">
        <v>13.55</v>
      </c>
      <c r="J47" s="13">
        <v>15.58</v>
      </c>
    </row>
    <row r="48" spans="2:10" ht="57.75" customHeight="1" x14ac:dyDescent="0.15">
      <c r="B48" s="14"/>
      <c r="C48" s="1214" t="s">
        <v>4</v>
      </c>
      <c r="D48" s="1214"/>
      <c r="E48" s="1215"/>
      <c r="F48" s="15">
        <v>9.5</v>
      </c>
      <c r="G48" s="16">
        <v>8.67</v>
      </c>
      <c r="H48" s="16">
        <v>8.0500000000000007</v>
      </c>
      <c r="I48" s="16">
        <v>6.18</v>
      </c>
      <c r="J48" s="17">
        <v>5.61</v>
      </c>
    </row>
    <row r="49" spans="2:10" ht="57.75" customHeight="1" thickBot="1" x14ac:dyDescent="0.2">
      <c r="B49" s="18"/>
      <c r="C49" s="1216" t="s">
        <v>5</v>
      </c>
      <c r="D49" s="1216"/>
      <c r="E49" s="1217"/>
      <c r="F49" s="19">
        <v>8.11</v>
      </c>
      <c r="G49" s="20" t="s">
        <v>551</v>
      </c>
      <c r="H49" s="20" t="s">
        <v>552</v>
      </c>
      <c r="I49" s="20" t="s">
        <v>553</v>
      </c>
      <c r="J49" s="21">
        <v>1.36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NoAsXGFs/SWL5trZwcCgHEqVSawizDV/5q/lw0at0b/Guv82CYcx1nkpVSBfHGP42Q/vQd+7cAyNASFPExTew==" saltValue="dfG82FUKCNHtxyyc3dM0e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2019-03-08T05:34:27Z</cp:lastPrinted>
  <dcterms:created xsi:type="dcterms:W3CDTF">2019-02-14T02:12:42Z</dcterms:created>
  <dcterms:modified xsi:type="dcterms:W3CDTF">2019-10-29T06:53:10Z</dcterms:modified>
  <cp:category/>
</cp:coreProperties>
</file>