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UserData\t.hysh93\Desktop\R4\"/>
    </mc:Choice>
  </mc:AlternateContent>
  <xr:revisionPtr revIDLastSave="0" documentId="13_ncr:1_{4CC7FBE3-5F1C-4755-B1CF-B4997C481CBD}"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36" i="10"/>
  <c r="C35" i="10"/>
  <c r="U34" i="10" s="1"/>
  <c r="C34" i="10"/>
  <c r="U35" i="10" l="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 r="BW34" i="10" l="1"/>
  <c r="BW35" i="10" l="1"/>
  <c r="BW36" i="10" s="1"/>
  <c r="BW37" i="10" s="1"/>
  <c r="BW38" i="10" s="1"/>
  <c r="BW39" i="10" s="1"/>
  <c r="BW40" i="10" s="1"/>
  <c r="CO34" i="10" l="1"/>
  <c r="CO35" i="10" s="1"/>
  <c r="CO36" i="10" s="1"/>
</calcChain>
</file>

<file path=xl/sharedStrings.xml><?xml version="1.0" encoding="utf-8"?>
<sst xmlns="http://schemas.openxmlformats.org/spreadsheetml/2006/main" count="1107" uniqueCount="628">
  <si>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</si>
  <si>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</si>
  <si>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</si>
  <si>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</si>
  <si>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</si>
  <si>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</si>
  <si>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</si>
  <si>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</si>
  <si>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</si>
  <si>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</si>
  <si>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</si>
  <si>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</si>
  <si>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</si>
  <si>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</si>
  <si>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</si>
  <si>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</si>
  <si>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</si>
  <si>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</si>
  <si>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</si>
  <si>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</si>
  <si>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</si>
  <si>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</si>
  <si>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</si>
  <si>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</si>
  <si>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</si>
  <si>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</si>
  <si>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</si>
  <si>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</si>
  <si>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</si>
  <si>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</si>
  <si>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</si>
  <si>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</si>
  <si>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</si>
  <si>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</si>
  <si>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</si>
  <si>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</si>
  <si>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</si>
  <si>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</si>
  <si>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</si>
  <si>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</si>
  <si>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</si>
  <si>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</si>
  <si>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</si>
  <si>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</si>
  <si>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</si>
  <si>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</si>
  <si>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</si>
  <si>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</si>
  <si>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</si>
  <si>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</si>
  <si>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</si>
  <si>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</si>
  <si>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</si>
  <si>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</si>
  <si>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</si>
  <si>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</si>
  <si>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</si>
  <si>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</si>
  <si>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</si>
  <si>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</si>
  <si>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</si>
  <si>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</si>
  <si>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</si>
  <si>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</si>
  <si>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</si>
  <si>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</si>
  <si>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</si>
  <si>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</si>
  <si>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</si>
  <si>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</si>
  <si>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</si>
  <si>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</si>
  <si>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</si>
  <si>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</si>
  <si>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</si>
  <si>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</si>
  <si>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</si>
  <si>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</si>
  <si>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</si>
  <si>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</si>
  <si>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</si>
  <si>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</si>
  <si>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</si>
  <si>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</si>
  <si>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</si>
  <si>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</si>
  <si>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</si>
  <si>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</si>
  <si>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</si>
  <si>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</si>
  <si>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</si>
  <si>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</si>
  <si>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</si>
  <si>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</si>
  <si>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</si>
  <si>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</si>
  <si>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</si>
  <si>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</si>
  <si>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</si>
  <si>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</si>
  <si>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</si>
  <si>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</si>
  <si>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</si>
  <si>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</si>
  <si>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</si>
  <si>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</si>
  <si>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</si>
  <si>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</si>
  <si>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</si>
  <si>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</si>
  <si>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</si>
  <si>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</si>
  <si>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</si>
  <si>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</si>
  <si>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</si>
  <si>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</si>
  <si>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</si>
  <si>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</si>
  <si>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</si>
  <si>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</si>
  <si>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</si>
  <si>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</si>
  <si>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</si>
  <si>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</si>
  <si>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</si>
  <si>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</si>
  <si>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</si>
  <si>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</si>
  <si>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</si>
  <si>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</si>
  <si>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</si>
  <si>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</si>
  <si>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</si>
  <si>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</si>
  <si>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</si>
  <si>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</si>
  <si>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</si>
  <si>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</si>
  <si>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</si>
  <si>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</si>
  <si>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</si>
  <si>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</si>
  <si>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</si>
  <si>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</si>
  <si>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</si>
  <si>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</si>
  <si>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</si>
  <si>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</si>
  <si>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</si>
  <si>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</si>
  <si>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</si>
  <si>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</si>
  <si>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</si>
  <si>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</si>
  <si>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</si>
  <si>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</si>
  <si>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</si>
  <si>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</si>
  <si>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</si>
  <si>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</si>
  <si>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</si>
  <si>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</si>
  <si>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</si>
  <si>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</si>
  <si>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</si>
  <si>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</si>
  <si>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</si>
  <si>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</si>
  <si>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</si>
  <si>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</si>
  <si>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</si>
  <si>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</si>
  <si>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</si>
  <si>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</si>
  <si>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</si>
  <si>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</si>
  <si>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</si>
  <si>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</si>
  <si>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</si>
  <si>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</si>
  <si>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</si>
  <si>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</si>
  <si>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</si>
  <si>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</si>
  <si>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</si>
  <si>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</si>
  <si>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</si>
  <si>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</si>
  <si>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</si>
  <si>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</si>
  <si>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</si>
  <si>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</si>
  <si>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</si>
  <si>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</si>
  <si>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</si>
  <si>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</si>
  <si>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</si>
  <si>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</si>
  <si>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</si>
  <si>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</si>
  <si>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</si>
  <si>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</si>
  <si>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</si>
  <si>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</si>
  <si>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</si>
  <si>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</si>
  <si>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</si>
  <si>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</si>
  <si>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</si>
  <si>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</si>
  <si>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</si>
  <si>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</si>
  <si>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</si>
  <si>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</si>
  <si>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千葉県松戸市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</si>
  <si>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</si>
  <si>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</si>
  <si>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</si>
  <si>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</si>
  <si>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</si>
  <si>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</si>
  <si>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</si>
  <si>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</si>
  <si>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</si>
  <si>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</si>
  <si>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</si>
  <si>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</si>
  <si>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</si>
  <si>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</si>
  <si>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</si>
  <si>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</si>
  <si>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</si>
  <si>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</si>
  <si>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</si>
  <si>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</si>
  <si>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</si>
  <si>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</si>
  <si>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</si>
  <si>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</si>
  <si>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</si>
  <si>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</si>
  <si>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</si>
  <si>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</si>
  <si>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</si>
  <si>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</si>
  <si>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</si>
  <si>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</si>
  <si>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</si>
  <si>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</si>
  <si>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</si>
  <si>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</si>
  <si>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</si>
  <si>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</si>
  <si>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</si>
  <si>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</si>
  <si>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</si>
  <si>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</si>
  <si>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</si>
  <si>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</si>
  <si>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</si>
  <si>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</si>
  <si>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</si>
  <si>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</si>
  <si>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</si>
  <si>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</si>
  <si>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</si>
  <si>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</si>
  <si>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</si>
  <si>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</si>
  <si>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</si>
  <si>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</si>
  <si>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</si>
  <si>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</si>
  <si>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</si>
  <si>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</si>
  <si>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</si>
  <si>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</si>
  <si>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</si>
  <si>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</si>
  <si>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</si>
  <si>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</si>
  <si>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</si>
  <si>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</si>
  <si>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</si>
  <si>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</si>
  <si>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</si>
  <si>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</si>
  <si>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</si>
  <si>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</si>
  <si>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</si>
  <si>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</si>
  <si>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</si>
  <si>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</si>
  <si>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</si>
  <si>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</si>
  <si>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</si>
  <si>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</si>
  <si>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</si>
  <si>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</si>
  <si>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</si>
  <si>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</si>
  <si>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</si>
  <si>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</si>
  <si>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</si>
  <si>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</si>
  <si>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</si>
  <si>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</si>
  <si>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</si>
  <si>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</si>
  <si>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</si>
  <si>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</si>
  <si>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</si>
  <si>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</si>
  <si>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</si>
  <si>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</si>
  <si>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</si>
  <si>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</si>
  <si>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</si>
  <si>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</si>
  <si>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</si>
  <si>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</si>
  <si>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</si>
  <si>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</si>
  <si>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</si>
  <si>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</si>
  <si>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</si>
  <si>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</si>
  <si>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</si>
  <si>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</si>
  <si>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</si>
  <si>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</si>
  <si>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</si>
  <si>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</si>
  <si>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</si>
  <si>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</si>
  <si>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</si>
  <si>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</si>
  <si>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</si>
  <si>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</si>
  <si>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</si>
  <si>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</si>
  <si>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</si>
  <si>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</si>
  <si>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</si>
  <si>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</si>
  <si>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</si>
  <si>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</si>
  <si>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</si>
  <si>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</si>
  <si>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</si>
  <si>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</si>
  <si>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</si>
  <si>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</si>
  <si>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</si>
  <si>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</si>
  <si>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</si>
  <si>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</si>
  <si>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</si>
  <si>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</si>
  <si>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</si>
  <si>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</si>
  <si>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</si>
  <si>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</si>
  <si>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</si>
  <si>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</si>
  <si>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</si>
  <si>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</si>
  <si>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千葉県松戸市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</si>
  <si>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</si>
  <si>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</si>
  <si>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</si>
  <si>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</si>
  <si>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</si>
  <si>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</si>
  <si>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</si>
  <si>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</si>
  <si>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</si>
  <si>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</si>
  <si>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</si>
  <si>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</si>
  <si>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</si>
  <si>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</si>
  <si>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</si>
  <si>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</si>
  <si>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</si>
  <si>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</si>
  <si>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</si>
  <si>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</si>
  <si>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</si>
  <si>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</si>
  <si>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</si>
  <si>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</si>
  <si>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</si>
  <si>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</si>
  <si>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</si>
  <si>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</si>
  <si>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</si>
  <si>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</si>
  <si>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</si>
  <si>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</si>
  <si>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</si>
  <si>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</si>
  <si>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</si>
  <si>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</si>
  <si>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</si>
  <si>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</si>
  <si>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</si>
  <si>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</si>
  <si>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</si>
  <si>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</si>
  <si>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</si>
  <si>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</si>
  <si>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</si>
  <si>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公設地方卸売市場事業特別会計</t>
    <phoneticPr fontId="5"/>
  </si>
  <si>
    <t>法非適用企業</t>
    <phoneticPr fontId="5"/>
  </si>
  <si>
    <t>松戸都市計画事業新松戸駅東側地区土地区画整理事業特別会計</t>
    <phoneticPr fontId="5"/>
  </si>
  <si>
    <t>法非適用企業</t>
    <phoneticPr fontId="5"/>
  </si>
  <si>
    <t>相模台地区土地区画整理事業特別会計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</si>
  <si>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</si>
  <si>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</si>
  <si>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</si>
  <si>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</si>
  <si>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</si>
  <si>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</si>
  <si>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</si>
  <si>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</si>
  <si>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</si>
  <si>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</si>
  <si>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</si>
  <si>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</si>
  <si>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</si>
  <si>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</si>
  <si>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</si>
  <si>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</si>
  <si>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</si>
  <si>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</si>
  <si>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</si>
  <si>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</si>
  <si>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</si>
  <si>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</si>
  <si>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</si>
  <si>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</si>
  <si>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</si>
  <si>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</si>
  <si>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</si>
  <si>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</si>
  <si>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</si>
  <si>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</si>
  <si>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</si>
  <si>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</si>
  <si>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</si>
  <si>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</si>
  <si>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</si>
  <si>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</si>
  <si>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</si>
  <si>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</si>
  <si>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</si>
  <si>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</si>
  <si>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</si>
  <si>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</si>
  <si>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</si>
  <si>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</si>
  <si>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</si>
  <si>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</si>
  <si>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</si>
  <si>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</si>
  <si>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</si>
  <si>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</si>
  <si>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</si>
  <si>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</si>
  <si>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</si>
  <si>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</si>
  <si>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</si>
  <si>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</si>
  <si>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</si>
  <si>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</si>
  <si>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</si>
  <si>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</si>
  <si>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</si>
  <si>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</si>
  <si>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</si>
  <si>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</si>
  <si>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</si>
  <si>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</si>
  <si>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</si>
  <si>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</si>
  <si>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</si>
  <si>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</si>
  <si>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</si>
  <si>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</si>
  <si>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</si>
  <si>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</si>
  <si>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松戸都市計画事業新松戸駅東側地区土地区画整理事業特別会計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</si>
  <si>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</si>
  <si>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</si>
  <si>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</si>
  <si>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</si>
  <si>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</si>
  <si>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</si>
  <si>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</si>
  <si>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</si>
  <si>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</si>
  <si>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</si>
  <si>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</si>
  <si>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</si>
  <si>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</si>
  <si>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</si>
  <si>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</si>
  <si>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</si>
  <si>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</si>
  <si>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</si>
  <si>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</si>
  <si>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</si>
  <si>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</si>
  <si>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</si>
  <si>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</si>
  <si>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</si>
  <si>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</si>
  <si>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</si>
  <si>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</si>
  <si>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</si>
  <si>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</si>
  <si>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</si>
  <si>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</si>
  <si>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</si>
  <si>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</si>
  <si>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</si>
  <si>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</si>
  <si>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</si>
  <si>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</si>
  <si>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</si>
  <si>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</si>
  <si>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</si>
  <si>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</si>
  <si>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</si>
  <si>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</si>
  <si>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</si>
  <si>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</si>
  <si>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</si>
  <si>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</si>
  <si>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</si>
  <si>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</si>
  <si>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</si>
  <si>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</si>
  <si>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</si>
  <si>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</si>
  <si>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</si>
  <si>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</si>
  <si>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</si>
  <si>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</si>
  <si>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</si>
  <si>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</si>
  <si>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</si>
  <si>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</si>
  <si>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</si>
  <si>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</si>
  <si>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</si>
  <si>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</si>
  <si>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</si>
  <si>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</si>
  <si>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</si>
  <si>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</si>
  <si>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</si>
  <si>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</si>
  <si>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</si>
  <si>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</si>
  <si>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</si>
  <si>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</si>
  <si>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</si>
  <si>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</si>
  <si>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</si>
  <si>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</si>
  <si>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</si>
  <si>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</si>
  <si>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</si>
  <si>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</si>
  <si>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</si>
  <si>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</si>
  <si>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</si>
  <si>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 0.03</t>
  </si>
  <si>
    <t>▲ 0.34</t>
  </si>
  <si>
    <t>▲ 5.00</t>
  </si>
  <si>
    <t>病院事業会計</t>
  </si>
  <si>
    <t>一般会計</t>
  </si>
  <si>
    <t>下水道事業会計</t>
  </si>
  <si>
    <t>松戸競輪特別会計</t>
  </si>
  <si>
    <t>水道事業会計</t>
  </si>
  <si>
    <t>介護保険特別会計</t>
  </si>
  <si>
    <t>国民健康保険特別会計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</si>
  <si>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</si>
  <si>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</si>
  <si>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</si>
  <si>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</si>
  <si>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</si>
  <si>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</si>
  <si>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</si>
  <si>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</si>
  <si>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</si>
  <si>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</si>
  <si>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</si>
  <si>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</si>
  <si>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</si>
  <si>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</si>
  <si>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t>
    <phoneticPr fontId="2"/>
  </si>
  <si>
    <t>千葉県市町村総合事務組合（一般会計）</t>
    <rPh sb="0" eb="3">
      <t>チバケン</t>
    </rPh>
    <rPh sb="3" eb="6">
      <t>シチョウソン</t>
    </rPh>
    <rPh sb="6" eb="8">
      <t>ソウゴウ</t>
    </rPh>
    <rPh sb="8" eb="12">
      <t>ジムクミアイ</t>
    </rPh>
    <rPh sb="13" eb="17">
      <t>イッパンカイケイ</t>
    </rPh>
    <phoneticPr fontId="2"/>
  </si>
  <si>
    <t>千葉県市町村総合事務組合（千葉県自治開館管理運営特別会計）</t>
    <rPh sb="13" eb="16">
      <t>チバケン</t>
    </rPh>
    <rPh sb="16" eb="18">
      <t>ジチ</t>
    </rPh>
    <rPh sb="18" eb="20">
      <t>カイカン</t>
    </rPh>
    <rPh sb="20" eb="22">
      <t>カンリ</t>
    </rPh>
    <rPh sb="22" eb="24">
      <t>ウンエイ</t>
    </rPh>
    <rPh sb="24" eb="26">
      <t>トクベツ</t>
    </rPh>
    <rPh sb="26" eb="28">
      <t>カイケイ</t>
    </rPh>
    <phoneticPr fontId="2"/>
  </si>
  <si>
    <t>-</t>
    <phoneticPr fontId="2"/>
  </si>
  <si>
    <t>千葉県市町村総合事務組合（千葉県自治研修センター特別会計）</t>
    <rPh sb="13" eb="16">
      <t>チバケン</t>
    </rPh>
    <rPh sb="16" eb="18">
      <t>ジチ</t>
    </rPh>
    <rPh sb="18" eb="20">
      <t>ケンシュウ</t>
    </rPh>
    <rPh sb="24" eb="28">
      <t>トクベツカイケイ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</si>
  <si>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</si>
  <si>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</si>
  <si>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</si>
  <si>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千葉県後期高齢者医療広域連合（一般会計）</t>
    <rPh sb="0" eb="3">
      <t>チバケン</t>
    </rPh>
    <rPh sb="3" eb="5">
      <t>コウキ</t>
    </rPh>
    <rPh sb="5" eb="8">
      <t>コウレイシャ</t>
    </rPh>
    <rPh sb="8" eb="10">
      <t>イリョウ</t>
    </rPh>
    <rPh sb="10" eb="14">
      <t>コウイキレンゴウ</t>
    </rPh>
    <rPh sb="15" eb="19">
      <t>イッパンカイケイ</t>
    </rPh>
    <phoneticPr fontId="2"/>
  </si>
  <si>
    <t>千葉県後期高齢者医療広域連合（特別会計）</t>
    <rPh sb="15" eb="17">
      <t>トクベツ</t>
    </rPh>
    <rPh sb="17" eb="19">
      <t>カイケイ</t>
    </rPh>
    <phoneticPr fontId="2"/>
  </si>
  <si>
    <t>-</t>
    <phoneticPr fontId="2"/>
  </si>
  <si>
    <t>北千葉広域水道企業団（水運用水供給事業会計）</t>
    <rPh sb="0" eb="3">
      <t>キタチバ</t>
    </rPh>
    <rPh sb="3" eb="5">
      <t>コウイキ</t>
    </rPh>
    <rPh sb="5" eb="7">
      <t>スイドウ</t>
    </rPh>
    <rPh sb="7" eb="10">
      <t>キギョウダン</t>
    </rPh>
    <rPh sb="11" eb="13">
      <t>スイウン</t>
    </rPh>
    <rPh sb="13" eb="14">
      <t>ヨウ</t>
    </rPh>
    <rPh sb="15" eb="17">
      <t>キョウキュウ</t>
    </rPh>
    <rPh sb="17" eb="19">
      <t>ジギョウ</t>
    </rPh>
    <rPh sb="19" eb="21">
      <t>カイケイ</t>
    </rPh>
    <phoneticPr fontId="2"/>
  </si>
  <si>
    <t>松戸市文化振興財団</t>
    <rPh sb="0" eb="3">
      <t>マツドシ</t>
    </rPh>
    <rPh sb="3" eb="5">
      <t>ブンカ</t>
    </rPh>
    <rPh sb="5" eb="7">
      <t>シンコウ</t>
    </rPh>
    <rPh sb="7" eb="9">
      <t>ザイダン</t>
    </rPh>
    <phoneticPr fontId="2"/>
  </si>
  <si>
    <t>松戸市みどりと花の基金</t>
    <rPh sb="0" eb="3">
      <t>マツドシ</t>
    </rPh>
    <rPh sb="7" eb="8">
      <t>ハナ</t>
    </rPh>
    <rPh sb="9" eb="11">
      <t>キキン</t>
    </rPh>
    <phoneticPr fontId="2"/>
  </si>
  <si>
    <t>松戸市国際交流協会</t>
    <rPh sb="0" eb="3">
      <t>マツドシ</t>
    </rPh>
    <rPh sb="3" eb="5">
      <t>コクサイ</t>
    </rPh>
    <rPh sb="5" eb="7">
      <t>コウリュウ</t>
    </rPh>
    <rPh sb="7" eb="9">
      <t>キョウカイ</t>
    </rPh>
    <phoneticPr fontId="2"/>
  </si>
  <si>
    <t>-</t>
    <phoneticPr fontId="2"/>
  </si>
  <si>
    <t>-</t>
    <phoneticPr fontId="2"/>
  </si>
  <si>
    <t>-</t>
    <phoneticPr fontId="2"/>
  </si>
  <si>
    <t>松戸市庁舎建設基金</t>
    <rPh sb="0" eb="3">
      <t>マツドシ</t>
    </rPh>
    <rPh sb="3" eb="5">
      <t>チョウシャ</t>
    </rPh>
    <rPh sb="5" eb="7">
      <t>ケンセツ</t>
    </rPh>
    <rPh sb="7" eb="9">
      <t>キキン</t>
    </rPh>
    <phoneticPr fontId="5"/>
  </si>
  <si>
    <t>松戸市立小学校及び中学校施設等耐震改修基金</t>
    <rPh sb="0" eb="2">
      <t>マツド</t>
    </rPh>
    <rPh sb="2" eb="4">
      <t>イチリツ</t>
    </rPh>
    <rPh sb="4" eb="7">
      <t>ショウガッコウ</t>
    </rPh>
    <rPh sb="7" eb="8">
      <t>オヨ</t>
    </rPh>
    <rPh sb="9" eb="12">
      <t>チュウガッコウ</t>
    </rPh>
    <rPh sb="12" eb="14">
      <t>シセツ</t>
    </rPh>
    <rPh sb="14" eb="15">
      <t>ナド</t>
    </rPh>
    <rPh sb="15" eb="17">
      <t>タイシン</t>
    </rPh>
    <rPh sb="17" eb="19">
      <t>カイシュウ</t>
    </rPh>
    <rPh sb="19" eb="21">
      <t>キキン</t>
    </rPh>
    <phoneticPr fontId="2"/>
  </si>
  <si>
    <t>森林環境譲与税基金</t>
    <rPh sb="0" eb="2">
      <t>シンリン</t>
    </rPh>
    <rPh sb="2" eb="4">
      <t>カンキョウ</t>
    </rPh>
    <rPh sb="4" eb="6">
      <t>ジョウヨ</t>
    </rPh>
    <rPh sb="6" eb="7">
      <t>ゼイ</t>
    </rPh>
    <rPh sb="7" eb="9">
      <t>キキン</t>
    </rPh>
    <phoneticPr fontId="2"/>
  </si>
  <si>
    <t>都市公園基金</t>
    <rPh sb="0" eb="2">
      <t>トシ</t>
    </rPh>
    <rPh sb="2" eb="4">
      <t>コウエン</t>
    </rPh>
    <rPh sb="4" eb="6">
      <t>キキン</t>
    </rPh>
    <phoneticPr fontId="2"/>
  </si>
  <si>
    <t>-</t>
    <phoneticPr fontId="2"/>
  </si>
  <si>
    <t>文化施設建設基金</t>
    <rPh sb="0" eb="2">
      <t>ブンカ</t>
    </rPh>
    <rPh sb="2" eb="4">
      <t>シセツ</t>
    </rPh>
    <rPh sb="4" eb="6">
      <t>ケンセツ</t>
    </rPh>
    <rPh sb="6" eb="8">
      <t>キキン</t>
    </rPh>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</si>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</sst>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D6BD-4B4A-8852-571BEE9904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23141</c:v>
                </c:pt>
                <c:pt idx="1">
                  <c:v>22793</c:v>
                </c:pt>
                <c:pt idx="2">
                  <c:v>20400</c:v>
                </c:pt>
                <c:pt idx="3">
                  <c:v>30891</c:v>
                </c:pt>
                <c:pt idx="4">
                  <c:v>28976</c:v>
                </c:pt>
              </c:numCache>
            </c:numRef>
          </c:val>
          <c:smooth val="0"/>
          <c:extLst>
            <c:ext xmlns:c16="http://schemas.microsoft.com/office/drawing/2014/chart" uri="{C3380CC4-5D6E-409C-BE32-E72D297353CC}">
              <c16:uniqueId val="{00000001-D6BD-4B4A-8852-571BEE9904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6.47</c:v>
                </c:pt>
                <c:pt idx="1">
                  <c:v>6.6</c:v>
                </c:pt>
                <c:pt idx="2">
                  <c:v>6.51</c:v>
                </c:pt>
                <c:pt idx="3">
                  <c:v>9.41</c:v>
                </c:pt>
                <c:pt idx="4">
                  <c:v>7.49</c:v>
                </c:pt>
              </c:numCache>
            </c:numRef>
          </c:val>
          <c:extLst>
            <c:ext xmlns:c16="http://schemas.microsoft.com/office/drawing/2014/chart" uri="{C3380CC4-5D6E-409C-BE32-E72D297353CC}">
              <c16:uniqueId val="{00000000-BC3B-4849-9162-91D2046AB3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14.77</c:v>
                </c:pt>
                <c:pt idx="1">
                  <c:v>14.44</c:v>
                </c:pt>
                <c:pt idx="2">
                  <c:v>13.45</c:v>
                </c:pt>
                <c:pt idx="3">
                  <c:v>16.45</c:v>
                </c:pt>
                <c:pt idx="4">
                  <c:v>13.85</c:v>
                </c:pt>
              </c:numCache>
            </c:numRef>
          </c:val>
          <c:extLst>
            <c:ext xmlns:c16="http://schemas.microsoft.com/office/drawing/2014/chart" uri="{C3380CC4-5D6E-409C-BE32-E72D297353CC}">
              <c16:uniqueId val="{00000001-BC3B-4849-9162-91D2046AB3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-0.22</c:v>
                </c:pt>
                <c:pt idx="1">
                  <c:v>-0.03</c:v>
                </c:pt>
                <c:pt idx="2">
                  <c:v>-0.34</c:v>
                </c:pt>
                <c:pt idx="3">
                  <c:v>6.96</c:v>
                </c:pt>
                <c:pt idx="4">
                  <c:v>-5</c:v>
                </c:pt>
              </c:numCache>
            </c:numRef>
          </c:val>
          <c:smooth val="0"/>
          <c:extLst>
            <c:ext xmlns:c16="http://schemas.microsoft.com/office/drawing/2014/chart" uri="{C3380CC4-5D6E-409C-BE32-E72D297353CC}">
              <c16:uniqueId val="{00000002-BC3B-4849-9162-91D2046AB3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0.12</c:v>
                </c:pt>
                <c:pt idx="4">
                  <c:v>#N/A</c:v>
                </c:pt>
                <c:pt idx="5">
                  <c:v>0.09</c:v>
                </c:pt>
                <c:pt idx="6">
                  <c:v>#N/A</c:v>
                </c:pt>
                <c:pt idx="7">
                  <c:v>0.05</c:v>
                </c:pt>
                <c:pt idx="8">
                  <c:v>#N/A</c:v>
                </c:pt>
                <c:pt idx="9">
                  <c:v>0.03</c:v>
                </c:pt>
              </c:numCache>
            </c:numRef>
          </c:val>
          <c:extLst>
            <c:ext xmlns:c16="http://schemas.microsoft.com/office/drawing/2014/chart" uri="{C3380CC4-5D6E-409C-BE32-E72D297353CC}">
              <c16:uniqueId val="{00000000-F4A1-45DC-ACF8-CBDE1AA131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A1-45DC-ACF8-CBDE1AA131B4}"/>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0.09</c:v>
                </c:pt>
                <c:pt idx="4">
                  <c:v>#N/A</c:v>
                </c:pt>
                <c:pt idx="5">
                  <c:v>0.1</c:v>
                </c:pt>
                <c:pt idx="6">
                  <c:v>#N/A</c:v>
                </c:pt>
                <c:pt idx="7">
                  <c:v>0.09</c:v>
                </c:pt>
                <c:pt idx="8">
                  <c:v>#N/A</c:v>
                </c:pt>
                <c:pt idx="9">
                  <c:v>0.09</c:v>
                </c:pt>
              </c:numCache>
            </c:numRef>
          </c:val>
          <c:extLst>
            <c:ext xmlns:c16="http://schemas.microsoft.com/office/drawing/2014/chart" uri="{C3380CC4-5D6E-409C-BE32-E72D297353CC}">
              <c16:uniqueId val="{00000002-F4A1-45DC-ACF8-CBDE1AA131B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2.02</c:v>
                </c:pt>
                <c:pt idx="2">
                  <c:v>#N/A</c:v>
                </c:pt>
                <c:pt idx="3">
                  <c:v>0.4</c:v>
                </c:pt>
                <c:pt idx="4">
                  <c:v>#N/A</c:v>
                </c:pt>
                <c:pt idx="5">
                  <c:v>0.75</c:v>
                </c:pt>
                <c:pt idx="6">
                  <c:v>#N/A</c:v>
                </c:pt>
                <c:pt idx="7">
                  <c:v>0.66</c:v>
                </c:pt>
                <c:pt idx="8">
                  <c:v>#N/A</c:v>
                </c:pt>
                <c:pt idx="9">
                  <c:v>0.53</c:v>
                </c:pt>
              </c:numCache>
            </c:numRef>
          </c:val>
          <c:extLst>
            <c:ext xmlns:c16="http://schemas.microsoft.com/office/drawing/2014/chart" uri="{C3380CC4-5D6E-409C-BE32-E72D297353CC}">
              <c16:uniqueId val="{00000003-F4A1-45DC-ACF8-CBDE1AA131B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1.33</c:v>
                </c:pt>
                <c:pt idx="2">
                  <c:v>#N/A</c:v>
                </c:pt>
                <c:pt idx="3">
                  <c:v>1.1399999999999999</c:v>
                </c:pt>
                <c:pt idx="4">
                  <c:v>#N/A</c:v>
                </c:pt>
                <c:pt idx="5">
                  <c:v>2.5099999999999998</c:v>
                </c:pt>
                <c:pt idx="6">
                  <c:v>#N/A</c:v>
                </c:pt>
                <c:pt idx="7">
                  <c:v>0.97</c:v>
                </c:pt>
                <c:pt idx="8">
                  <c:v>#N/A</c:v>
                </c:pt>
                <c:pt idx="9">
                  <c:v>1.51</c:v>
                </c:pt>
              </c:numCache>
            </c:numRef>
          </c:val>
          <c:extLst>
            <c:ext xmlns:c16="http://schemas.microsoft.com/office/drawing/2014/chart" uri="{C3380CC4-5D6E-409C-BE32-E72D297353CC}">
              <c16:uniqueId val="{00000004-F4A1-45DC-ACF8-CBDE1AA131B4}"/>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c:v>
                </c:pt>
                <c:pt idx="2">
                  <c:v>#N/A</c:v>
                </c:pt>
                <c:pt idx="3">
                  <c:v>1.82</c:v>
                </c:pt>
                <c:pt idx="4">
                  <c:v>#N/A</c:v>
                </c:pt>
                <c:pt idx="5">
                  <c:v>1.82</c:v>
                </c:pt>
                <c:pt idx="6">
                  <c:v>#N/A</c:v>
                </c:pt>
                <c:pt idx="7">
                  <c:v>1.86</c:v>
                </c:pt>
                <c:pt idx="8">
                  <c:v>#N/A</c:v>
                </c:pt>
                <c:pt idx="9">
                  <c:v>1.66</c:v>
                </c:pt>
              </c:numCache>
            </c:numRef>
          </c:val>
          <c:extLst>
            <c:ext xmlns:c16="http://schemas.microsoft.com/office/drawing/2014/chart" uri="{C3380CC4-5D6E-409C-BE32-E72D297353CC}">
              <c16:uniqueId val="{00000005-F4A1-45DC-ACF8-CBDE1AA131B4}"/>
            </c:ext>
          </c:extLst>
        </c:ser>
        <c:ser>
          <c:idx val="6"/>
          <c:order val="6"/>
          <c:tx>
            <c:strRef>
              <c:f>データシート!$A$33</c:f>
              <c:strCache>
                <c:ptCount val="1"/>
                <c:pt idx="0">
                  <c:v>松戸競輪特別会計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1.39</c:v>
                </c:pt>
                <c:pt idx="2">
                  <c:v>#N/A</c:v>
                </c:pt>
                <c:pt idx="3">
                  <c:v>1.66</c:v>
                </c:pt>
                <c:pt idx="4">
                  <c:v>#N/A</c:v>
                </c:pt>
                <c:pt idx="5">
                  <c:v>1.56</c:v>
                </c:pt>
                <c:pt idx="6">
                  <c:v>#N/A</c:v>
                </c:pt>
                <c:pt idx="7">
                  <c:v>1.54</c:v>
                </c:pt>
                <c:pt idx="8">
                  <c:v>#N/A</c:v>
                </c:pt>
                <c:pt idx="9">
                  <c:v>1.67</c:v>
                </c:pt>
              </c:numCache>
            </c:numRef>
          </c:val>
          <c:extLst>
            <c:ext xmlns:c16="http://schemas.microsoft.com/office/drawing/2014/chart" uri="{C3380CC4-5D6E-409C-BE32-E72D297353CC}">
              <c16:uniqueId val="{00000006-F4A1-45DC-ACF8-CBDE1AA131B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0.53</c:v>
                </c:pt>
                <c:pt idx="2">
                  <c:v>#N/A</c:v>
                </c:pt>
                <c:pt idx="3">
                  <c:v>1.1200000000000001</c:v>
                </c:pt>
                <c:pt idx="4">
                  <c:v>#N/A</c:v>
                </c:pt>
                <c:pt idx="5">
                  <c:v>1.56</c:v>
                </c:pt>
                <c:pt idx="6">
                  <c:v>#N/A</c:v>
                </c:pt>
                <c:pt idx="7">
                  <c:v>1.99</c:v>
                </c:pt>
                <c:pt idx="8">
                  <c:v>#N/A</c:v>
                </c:pt>
                <c:pt idx="9">
                  <c:v>2.52</c:v>
                </c:pt>
              </c:numCache>
            </c:numRef>
          </c:val>
          <c:extLst>
            <c:ext xmlns:c16="http://schemas.microsoft.com/office/drawing/2014/chart" uri="{C3380CC4-5D6E-409C-BE32-E72D297353CC}">
              <c16:uniqueId val="{00000007-F4A1-45DC-ACF8-CBDE1AA131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6.46</c:v>
                </c:pt>
                <c:pt idx="2">
                  <c:v>#N/A</c:v>
                </c:pt>
                <c:pt idx="3">
                  <c:v>6.59</c:v>
                </c:pt>
                <c:pt idx="4">
                  <c:v>#N/A</c:v>
                </c:pt>
                <c:pt idx="5">
                  <c:v>6.51</c:v>
                </c:pt>
                <c:pt idx="6">
                  <c:v>#N/A</c:v>
                </c:pt>
                <c:pt idx="7">
                  <c:v>9.4</c:v>
                </c:pt>
                <c:pt idx="8">
                  <c:v>#N/A</c:v>
                </c:pt>
                <c:pt idx="9">
                  <c:v>7.48</c:v>
                </c:pt>
              </c:numCache>
            </c:numRef>
          </c:val>
          <c:extLst>
            <c:ext xmlns:c16="http://schemas.microsoft.com/office/drawing/2014/chart" uri="{C3380CC4-5D6E-409C-BE32-E72D297353CC}">
              <c16:uniqueId val="{00000008-F4A1-45DC-ACF8-CBDE1AA131B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4.8099999999999996</c:v>
                </c:pt>
                <c:pt idx="2">
                  <c:v>#N/A</c:v>
                </c:pt>
                <c:pt idx="3">
                  <c:v>4.58</c:v>
                </c:pt>
                <c:pt idx="4">
                  <c:v>#N/A</c:v>
                </c:pt>
                <c:pt idx="5">
                  <c:v>8.66</c:v>
                </c:pt>
                <c:pt idx="6">
                  <c:v>#N/A</c:v>
                </c:pt>
                <c:pt idx="7">
                  <c:v>9.74</c:v>
                </c:pt>
                <c:pt idx="8">
                  <c:v>#N/A</c:v>
                </c:pt>
                <c:pt idx="9">
                  <c:v>10.97</c:v>
                </c:pt>
              </c:numCache>
            </c:numRef>
          </c:val>
          <c:extLst>
            <c:ext xmlns:c16="http://schemas.microsoft.com/office/drawing/2014/chart" uri="{C3380CC4-5D6E-409C-BE32-E72D297353CC}">
              <c16:uniqueId val="{00000009-F4A1-45DC-ACF8-CBDE1AA131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12575</c:v>
                </c:pt>
                <c:pt idx="5">
                  <c:v>12803</c:v>
                </c:pt>
                <c:pt idx="8">
                  <c:v>12940</c:v>
                </c:pt>
                <c:pt idx="11">
                  <c:v>13091</c:v>
                </c:pt>
                <c:pt idx="14">
                  <c:v>12928</c:v>
                </c:pt>
              </c:numCache>
            </c:numRef>
          </c:val>
          <c:extLst>
            <c:ext xmlns:c16="http://schemas.microsoft.com/office/drawing/2014/chart" uri="{C3380CC4-5D6E-409C-BE32-E72D297353CC}">
              <c16:uniqueId val="{00000000-3A9C-4DCB-A825-DBF676183A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9C-4DCB-A825-DBF676183A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213</c:v>
                </c:pt>
                <c:pt idx="3">
                  <c:v>194</c:v>
                </c:pt>
                <c:pt idx="6">
                  <c:v>222</c:v>
                </c:pt>
                <c:pt idx="9">
                  <c:v>205</c:v>
                </c:pt>
                <c:pt idx="12">
                  <c:v>228</c:v>
                </c:pt>
              </c:numCache>
            </c:numRef>
          </c:val>
          <c:extLst>
            <c:ext xmlns:c16="http://schemas.microsoft.com/office/drawing/2014/chart" uri="{C3380CC4-5D6E-409C-BE32-E72D297353CC}">
              <c16:uniqueId val="{00000002-3A9C-4DCB-A825-DBF676183A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9C-4DCB-A825-DBF676183A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3448</c:v>
                </c:pt>
                <c:pt idx="3">
                  <c:v>3996</c:v>
                </c:pt>
                <c:pt idx="6">
                  <c:v>3719</c:v>
                </c:pt>
                <c:pt idx="9">
                  <c:v>3708</c:v>
                </c:pt>
                <c:pt idx="12">
                  <c:v>3522</c:v>
                </c:pt>
              </c:numCache>
            </c:numRef>
          </c:val>
          <c:extLst>
            <c:ext xmlns:c16="http://schemas.microsoft.com/office/drawing/2014/chart" uri="{C3380CC4-5D6E-409C-BE32-E72D297353CC}">
              <c16:uniqueId val="{00000004-3A9C-4DCB-A825-DBF676183A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9C-4DCB-A825-DBF676183A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9C-4DCB-A825-DBF676183A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9119</c:v>
                </c:pt>
                <c:pt idx="3">
                  <c:v>9603</c:v>
                </c:pt>
                <c:pt idx="6">
                  <c:v>10251</c:v>
                </c:pt>
                <c:pt idx="9">
                  <c:v>10615</c:v>
                </c:pt>
                <c:pt idx="12">
                  <c:v>10960</c:v>
                </c:pt>
              </c:numCache>
            </c:numRef>
          </c:val>
          <c:extLst>
            <c:ext xmlns:c16="http://schemas.microsoft.com/office/drawing/2014/chart" uri="{C3380CC4-5D6E-409C-BE32-E72D297353CC}">
              <c16:uniqueId val="{00000007-3A9C-4DCB-A825-DBF676183A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205</c:v>
                </c:pt>
                <c:pt idx="2">
                  <c:v>#N/A</c:v>
                </c:pt>
                <c:pt idx="3">
                  <c:v>#N/A</c:v>
                </c:pt>
                <c:pt idx="4">
                  <c:v>990</c:v>
                </c:pt>
                <c:pt idx="5">
                  <c:v>#N/A</c:v>
                </c:pt>
                <c:pt idx="6">
                  <c:v>#N/A</c:v>
                </c:pt>
                <c:pt idx="7">
                  <c:v>1252</c:v>
                </c:pt>
                <c:pt idx="8">
                  <c:v>#N/A</c:v>
                </c:pt>
                <c:pt idx="9">
                  <c:v>#N/A</c:v>
                </c:pt>
                <c:pt idx="10">
                  <c:v>1437</c:v>
                </c:pt>
                <c:pt idx="11">
                  <c:v>#N/A</c:v>
                </c:pt>
                <c:pt idx="12">
                  <c:v>#N/A</c:v>
                </c:pt>
                <c:pt idx="13">
                  <c:v>1782</c:v>
                </c:pt>
                <c:pt idx="14">
                  <c:v>#N/A</c:v>
                </c:pt>
              </c:numCache>
            </c:numRef>
          </c:val>
          <c:smooth val="0"/>
          <c:extLst>
            <c:ext xmlns:c16="http://schemas.microsoft.com/office/drawing/2014/chart" uri="{C3380CC4-5D6E-409C-BE32-E72D297353CC}">
              <c16:uniqueId val="{00000008-3A9C-4DCB-A825-DBF676183A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113048</c:v>
                </c:pt>
                <c:pt idx="5">
                  <c:v>111960</c:v>
                </c:pt>
                <c:pt idx="8">
                  <c:v>111253</c:v>
                </c:pt>
                <c:pt idx="11">
                  <c:v>110559</c:v>
                </c:pt>
                <c:pt idx="14">
                  <c:v>106670</c:v>
                </c:pt>
              </c:numCache>
            </c:numRef>
          </c:val>
          <c:extLst>
            <c:ext xmlns:c16="http://schemas.microsoft.com/office/drawing/2014/chart" uri="{C3380CC4-5D6E-409C-BE32-E72D297353CC}">
              <c16:uniqueId val="{00000000-F7AD-4C75-AD92-1F24A3FE0A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35088</c:v>
                </c:pt>
                <c:pt idx="5">
                  <c:v>39569</c:v>
                </c:pt>
                <c:pt idx="8">
                  <c:v>38468</c:v>
                </c:pt>
                <c:pt idx="11">
                  <c:v>38846</c:v>
                </c:pt>
                <c:pt idx="14">
                  <c:v>39387</c:v>
                </c:pt>
              </c:numCache>
            </c:numRef>
          </c:val>
          <c:extLst>
            <c:ext xmlns:c16="http://schemas.microsoft.com/office/drawing/2014/chart" uri="{C3380CC4-5D6E-409C-BE32-E72D297353CC}">
              <c16:uniqueId val="{00000001-F7AD-4C75-AD92-1F24A3FE0A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31822</c:v>
                </c:pt>
                <c:pt idx="5">
                  <c:v>31590</c:v>
                </c:pt>
                <c:pt idx="8">
                  <c:v>29673</c:v>
                </c:pt>
                <c:pt idx="11">
                  <c:v>34504</c:v>
                </c:pt>
                <c:pt idx="14">
                  <c:v>33369</c:v>
                </c:pt>
              </c:numCache>
            </c:numRef>
          </c:val>
          <c:extLst>
            <c:ext xmlns:c16="http://schemas.microsoft.com/office/drawing/2014/chart" uri="{C3380CC4-5D6E-409C-BE32-E72D297353CC}">
              <c16:uniqueId val="{00000002-F7AD-4C75-AD92-1F24A3FE0A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AD-4C75-AD92-1F24A3FE0A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AD-4C75-AD92-1F24A3FE0A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AD-4C75-AD92-1F24A3FE0A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18997</c:v>
                </c:pt>
                <c:pt idx="3">
                  <c:v>18725</c:v>
                </c:pt>
                <c:pt idx="6">
                  <c:v>18525</c:v>
                </c:pt>
                <c:pt idx="9">
                  <c:v>18423</c:v>
                </c:pt>
                <c:pt idx="12">
                  <c:v>17963</c:v>
                </c:pt>
              </c:numCache>
            </c:numRef>
          </c:val>
          <c:extLst>
            <c:ext xmlns:c16="http://schemas.microsoft.com/office/drawing/2014/chart" uri="{C3380CC4-5D6E-409C-BE32-E72D297353CC}">
              <c16:uniqueId val="{00000006-F7AD-4C75-AD92-1F24A3FE0A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7AD-4C75-AD92-1F24A3FE0A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39528</c:v>
                </c:pt>
                <c:pt idx="3">
                  <c:v>39796</c:v>
                </c:pt>
                <c:pt idx="6">
                  <c:v>38986</c:v>
                </c:pt>
                <c:pt idx="9">
                  <c:v>39228</c:v>
                </c:pt>
                <c:pt idx="12">
                  <c:v>38423</c:v>
                </c:pt>
              </c:numCache>
            </c:numRef>
          </c:val>
          <c:extLst>
            <c:ext xmlns:c16="http://schemas.microsoft.com/office/drawing/2014/chart" uri="{C3380CC4-5D6E-409C-BE32-E72D297353CC}">
              <c16:uniqueId val="{00000008-F7AD-4C75-AD92-1F24A3FE0A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2918</c:v>
                </c:pt>
                <c:pt idx="3">
                  <c:v>2724</c:v>
                </c:pt>
                <c:pt idx="6">
                  <c:v>2626</c:v>
                </c:pt>
                <c:pt idx="9">
                  <c:v>3116</c:v>
                </c:pt>
                <c:pt idx="12">
                  <c:v>2888</c:v>
                </c:pt>
              </c:numCache>
            </c:numRef>
          </c:val>
          <c:extLst>
            <c:ext xmlns:c16="http://schemas.microsoft.com/office/drawing/2014/chart" uri="{C3380CC4-5D6E-409C-BE32-E72D297353CC}">
              <c16:uniqueId val="{00000009-F7AD-4C75-AD92-1F24A3FE0A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120384</c:v>
                </c:pt>
                <c:pt idx="3">
                  <c:v>121658</c:v>
                </c:pt>
                <c:pt idx="6">
                  <c:v>121265</c:v>
                </c:pt>
                <c:pt idx="9">
                  <c:v>126066</c:v>
                </c:pt>
                <c:pt idx="12">
                  <c:v>124962</c:v>
                </c:pt>
              </c:numCache>
            </c:numRef>
          </c:val>
          <c:extLst>
            <c:ext xmlns:c16="http://schemas.microsoft.com/office/drawing/2014/chart" uri="{C3380CC4-5D6E-409C-BE32-E72D297353CC}">
              <c16:uniqueId val="{0000000A-F7AD-4C75-AD92-1F24A3FE0A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1869</c:v>
                </c:pt>
                <c:pt idx="2">
                  <c:v>#N/A</c:v>
                </c:pt>
                <c:pt idx="3">
                  <c:v>#N/A</c:v>
                </c:pt>
                <c:pt idx="4">
                  <c:v>0</c:v>
                </c:pt>
                <c:pt idx="5">
                  <c:v>#N/A</c:v>
                </c:pt>
                <c:pt idx="6">
                  <c:v>#N/A</c:v>
                </c:pt>
                <c:pt idx="7">
                  <c:v>2008</c:v>
                </c:pt>
                <c:pt idx="8">
                  <c:v>#N/A</c:v>
                </c:pt>
                <c:pt idx="9">
                  <c:v>#N/A</c:v>
                </c:pt>
                <c:pt idx="10">
                  <c:v>2925</c:v>
                </c:pt>
                <c:pt idx="11">
                  <c:v>#N/A</c:v>
                </c:pt>
                <c:pt idx="12">
                  <c:v>#N/A</c:v>
                </c:pt>
                <c:pt idx="13">
                  <c:v>4809</c:v>
                </c:pt>
                <c:pt idx="14">
                  <c:v>#N/A</c:v>
                </c:pt>
              </c:numCache>
            </c:numRef>
          </c:val>
          <c:smooth val="0"/>
          <c:extLst>
            <c:ext xmlns:c16="http://schemas.microsoft.com/office/drawing/2014/chart" uri="{C3380CC4-5D6E-409C-BE32-E72D297353CC}">
              <c16:uniqueId val="{0000000B-F7AD-4C75-AD92-1F24A3FE0A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12170</c:v>
                </c:pt>
                <c:pt idx="1">
                  <c:v>15718</c:v>
                </c:pt>
                <c:pt idx="2">
                  <c:v>12989</c:v>
                </c:pt>
              </c:numCache>
            </c:numRef>
          </c:val>
          <c:extLst>
            <c:ext xmlns:c16="http://schemas.microsoft.com/office/drawing/2014/chart" uri="{C3380CC4-5D6E-409C-BE32-E72D297353CC}">
              <c16:uniqueId val="{00000000-BED3-49A6-8CFE-BC2FE4FF55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c:v>
                </c:pt>
                <c:pt idx="1">
                  <c:v>2248</c:v>
                </c:pt>
                <c:pt idx="2">
                  <c:v>2248</c:v>
                </c:pt>
              </c:numCache>
            </c:numRef>
          </c:val>
          <c:extLst>
            <c:ext xmlns:c16="http://schemas.microsoft.com/office/drawing/2014/chart" uri="{C3380CC4-5D6E-409C-BE32-E72D297353CC}">
              <c16:uniqueId val="{00000001-BED3-49A6-8CFE-BC2FE4FF55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8136</c:v>
                </c:pt>
                <c:pt idx="1">
                  <c:v>8079</c:v>
                </c:pt>
                <c:pt idx="2">
                  <c:v>8621</c:v>
                </c:pt>
              </c:numCache>
            </c:numRef>
          </c:val>
          <c:extLst>
            <c:ext xmlns:c16="http://schemas.microsoft.com/office/drawing/2014/chart" uri="{C3380CC4-5D6E-409C-BE32-E72D297353CC}">
              <c16:uniqueId val="{00000002-BED3-49A6-8CFE-BC2FE4FF55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年度と令和元年度の単年度比較において、六和クリーンセンター解体事業や中央消防署建設事業等の元金の償還が始まったため、元利償還金は約</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億円増加しました。病院や下水道の事業債の償還進行により、公営企業債の元利償還金に対する繰入金は約</a:t>
          </a:r>
          <a:r>
            <a:rPr kumimoji="1" lang="en-US" altLang="ja-JP" sz="1100">
              <a:latin typeface="ＭＳ ゴシック" pitchFamily="49" charset="-128"/>
              <a:ea typeface="ＭＳ ゴシック" pitchFamily="49" charset="-128"/>
            </a:rPr>
            <a:t>4.7</a:t>
          </a:r>
          <a:r>
            <a:rPr kumimoji="1" lang="ja-JP" altLang="en-US" sz="1100">
              <a:latin typeface="ＭＳ ゴシック" pitchFamily="49" charset="-128"/>
              <a:ea typeface="ＭＳ ゴシック" pitchFamily="49" charset="-128"/>
            </a:rPr>
            <a:t>億円の減少しています。一方、算入公債費等は元利・準元利償還金に係る基準財政需要額算入額は約</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億円増となったこと等により、実質公債費率の分子は約</a:t>
          </a:r>
          <a:r>
            <a:rPr kumimoji="1" lang="en-US" altLang="ja-JP" sz="1100">
              <a:latin typeface="ＭＳ ゴシック" pitchFamily="49" charset="-128"/>
              <a:ea typeface="ＭＳ ゴシック" pitchFamily="49" charset="-128"/>
            </a:rPr>
            <a:t>7.9</a:t>
          </a:r>
          <a:r>
            <a:rPr kumimoji="1" lang="ja-JP" altLang="en-US" sz="1100">
              <a:latin typeface="ＭＳ ゴシック" pitchFamily="49" charset="-128"/>
              <a:ea typeface="ＭＳ ゴシック" pitchFamily="49" charset="-128"/>
            </a:rPr>
            <a:t>億円増となりました。</a:t>
          </a:r>
        </a:p>
        <a:p>
          <a:r>
            <a:rPr kumimoji="1" lang="ja-JP" altLang="en-US" sz="1100">
              <a:latin typeface="ＭＳ ゴシック" pitchFamily="49" charset="-128"/>
              <a:ea typeface="ＭＳ ゴシック" pitchFamily="49" charset="-128"/>
            </a:rPr>
            <a:t>　標準財政規模の増等により、分母は約</a:t>
          </a:r>
          <a:r>
            <a:rPr kumimoji="1" lang="en-US" altLang="ja-JP" sz="1100">
              <a:latin typeface="ＭＳ ゴシック" pitchFamily="49" charset="-128"/>
              <a:ea typeface="ＭＳ ゴシック" pitchFamily="49" charset="-128"/>
            </a:rPr>
            <a:t>6.3</a:t>
          </a:r>
          <a:r>
            <a:rPr kumimoji="1" lang="ja-JP" altLang="en-US" sz="1100">
              <a:latin typeface="ＭＳ ゴシック" pitchFamily="49" charset="-128"/>
              <a:ea typeface="ＭＳ ゴシック" pitchFamily="49" charset="-128"/>
            </a:rPr>
            <a:t>億円増となりました。分子の伸び率が、分母の伸び率を上回ったため、実質公債費率は前年度よりも</a:t>
          </a:r>
          <a:r>
            <a:rPr kumimoji="1" lang="en-US" altLang="ja-JP" sz="1100">
              <a:latin typeface="ＭＳ ゴシック" pitchFamily="49" charset="-128"/>
              <a:ea typeface="ＭＳ ゴシック" pitchFamily="49" charset="-128"/>
            </a:rPr>
            <a:t>0.3</a:t>
          </a:r>
          <a:r>
            <a:rPr kumimoji="1" lang="ja-JP" altLang="en-US" sz="1100">
              <a:latin typeface="ＭＳ ゴシック" pitchFamily="49" charset="-128"/>
              <a:ea typeface="ＭＳ ゴシック" pitchFamily="49" charset="-128"/>
            </a:rPr>
            <a:t>ポイント増加し、</a:t>
          </a:r>
          <a:r>
            <a:rPr kumimoji="1" lang="en-US" altLang="ja-JP" sz="1100">
              <a:latin typeface="ＭＳ ゴシック" pitchFamily="49" charset="-128"/>
              <a:ea typeface="ＭＳ ゴシック" pitchFamily="49" charset="-128"/>
            </a:rPr>
            <a:t>1.7</a:t>
          </a:r>
          <a:r>
            <a:rPr kumimoji="1" lang="ja-JP" altLang="en-US" sz="1100">
              <a:latin typeface="ＭＳ ゴシック" pitchFamily="49" charset="-128"/>
              <a:ea typeface="ＭＳ ゴシック" pitchFamily="49" charset="-128"/>
            </a:rPr>
            <a:t>％となりました。</a:t>
          </a:r>
        </a:p>
        <a:p>
          <a:r>
            <a:rPr kumimoji="1" lang="ja-JP" altLang="en-US" sz="1100">
              <a:latin typeface="ＭＳ ゴシック" pitchFamily="49" charset="-128"/>
              <a:ea typeface="ＭＳ ゴシック" pitchFamily="49" charset="-128"/>
            </a:rPr>
            <a:t>　実質公債費率は、類似団の平均よりも低い水準を維持していますが、健全な財政運営の観点から市債を計画的に借入、必要以上に将来負担の増大を招くことのないよう留意してまいります。</a:t>
          </a:r>
          <a:endParaRPr kumimoji="1" lang="en-US" altLang="ja-JP" sz="11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満期一括償還地方債については、低金利が続いている状況から利用はしておりません。そのため、満期一括償還地方債の償還財源としての減債基金残高等もございません。</a:t>
          </a:r>
          <a:endParaRPr kumimoji="1" lang="en-US" altLang="ja-JP" sz="12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将来負担額は、リサイクルセンター建設事業の進捗等により市債借入が増えた一方、臨時財政対策債の市債借入が減少したため、地方財残高は前年度に比較して約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億円減となりました。債務負担行為に基づく支出予定額は約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億円の減となりました。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充当可能財源等は、財政調整基金の取り崩し等により約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億円減となりました。また、基準財政需要額算入見込額は、臨時財政対策債償還費の減により約</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億円の減となっています。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将来負担額の減少幅を、充当可能財源等の減少幅が上回ったため、将来負担比率の分子は前年度と比較して約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億円増加となりました。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市民ニーズに的確に対応した事業の選択と集中により、市債借入を極力抑制するとともに、財政調整基金などの充当可能財源等の確保に努めてまいります。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千葉県松戸市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寄付金を活用し、ウクライナ人道支援基金、子どもの未来応援基金、都市公園基金と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つの新規基金の設置しました。また、庁舎建設基金には約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億円の積み立てを行いました。令和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年度に翌年度以降の新型コロナウイルス感染症対策等に備えて財政調整基金に約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億円を積み立てましたが、令和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億を取り崩したため、基金全体としては約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松戸駅周辺地域の活性化事業や公共施設の再編事業などの大型事業に備え、将来の財源を確保するためにも、計画的に基金に積み立てられるよう努めてまいります。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・松戸市立小学校及び中学校施設等耐震改修基金：施設の耐震改修事業の経費に充当。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・森林環境譲与税基金：国からの森林環境譲与税を財源とし、本市における森林整備及びその促進に要する資金に充当。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・都市公園基金：都市公園の改修その他の整備及び管理を行い、もって都市公園の充実に資するため。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・文化施設建設基金：文化施設の建設事業に要する資金に充当。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億円の積み立てを行ったため、増額となりました。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・松戸市立小学校及び中学校施設等耐震改修基金：松戸運動公園武道館耐震改修工事の資金に充当するため、約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・都市公園基金：寄附金を活用し、都市公園基金を設置。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・庁舎建設基金：庁舎建設の時期、建設費用の見直し等を総合的に勘案し、積み立てを行ってまいります。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・都市公園基金：都市公園の改修その他の整備及び管理への活用を検討してまいります。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年度は地方交付税の追加交付や新型コロナウイルス感染症対策対策等に備えて約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億円の積み立てを行いましたが、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億円の取り崩しを行ったため、財政調整基金残高は約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毎年の財政需要により増減が生じているものですが、引き続き財源の確保を図り、適切に管理してまいります。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年度は、積み立て及び取崩しは行っておらず、増減はありません。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市債の計画的な借入の管理に努め、償還に必要な財源について適切に管理してまいります。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497,120
479,216
61.38
193,467,227
183,865,661
7,022,323
93,811,358
125,344,203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前年度と比較して、基準財政収入額は、市町村民税の所得割の単位額の増、企業収益の改善による法人税割の増等により増額となりました。</a:t>
          </a:r>
        </a:p>
        <a:p>
          <a:r>
            <a:rPr kumimoji="1" lang="ja-JP" altLang="en-US" sz="1200">
              <a:latin typeface="ＭＳ Ｐゴシック" panose="020B0600070205080204" pitchFamily="50" charset="-128"/>
              <a:ea typeface="ＭＳ Ｐゴシック" panose="020B0600070205080204" pitchFamily="50" charset="-128"/>
            </a:rPr>
            <a:t>　基準財政需要額においては、社会福祉費、生活保護費、保健衛生費が高齢者人口の増加や単位費用及び密度補正の増等により増額となりました。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年度は基準財需要額の伸びを、基準財政収入額の伸びが上回っており、単年度の財政力指数は前年度に比較して</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ポイント増加しました。</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カ年の平均の財政力指数では、前年度に比較して</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0.86</a:t>
          </a:r>
          <a:r>
            <a:rPr kumimoji="1" lang="ja-JP" altLang="en-US" sz="1200">
              <a:latin typeface="ＭＳ Ｐゴシック" panose="020B0600070205080204" pitchFamily="50" charset="-128"/>
              <a:ea typeface="ＭＳ Ｐゴシック" panose="020B0600070205080204" pitchFamily="50" charset="-128"/>
            </a:rPr>
            <a:t>となりました。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41</xdr:row>
      <xdr:rowOff>9172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118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153811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101899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17938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年度は地方交付税の追加交付があり、分母にあたる経常一般財源が増えたことにより一時的に経常収支比率は改善しました。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地方税や地方消費税交付金の増加があった一方で、前年度に多く算定された臨時財政対策債の発行額の減少の影響が大きく、経常一般財源が減少しました。分子にあたる経常経費充当一般財源は、後期高齢者医療や介護保険特別会計への繰出金の増、光熱水費の高騰による維持管理経費の伸び等により増加しました。経常一般財源が減少し、経常経費充当一般財源が増加したことにより、前年度と比較して</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ポイント上昇しました。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64</xdr:row>
      <xdr:rowOff>39370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26090"/>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64</xdr:row>
      <xdr:rowOff>119804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26090"/>
          <a:ext cx="8890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64</xdr:row>
      <xdr:rowOff>160020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926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160020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3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人当たりの人件費・物件費等は、類似団体の平均よりも低い決算額となっております。</a:t>
          </a:r>
        </a:p>
        <a:p>
          <a:r>
            <a:rPr kumimoji="1" lang="ja-JP" altLang="en-US" sz="1300">
              <a:latin typeface="ＭＳ Ｐゴシック" panose="020B0600070205080204" pitchFamily="50" charset="-128"/>
              <a:ea typeface="ＭＳ Ｐゴシック" panose="020B0600070205080204" pitchFamily="50" charset="-128"/>
            </a:rPr>
            <a:t>　前年度に比べて増額しておりますが、令和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年度から稼働したリサイクルセンターの維持管理・運営費、小中学校給食の公会計化や光熱水費の高騰にともなう施設維持管理経費の増加が主な要因となっています。</a:t>
          </a:r>
        </a:p>
        <a:p>
          <a:r>
            <a:rPr kumimoji="1" lang="ja-JP" altLang="en-US" sz="1300">
              <a:latin typeface="ＭＳ Ｐゴシック" panose="020B0600070205080204" pitchFamily="50" charset="-128"/>
              <a:ea typeface="ＭＳ Ｐゴシック" panose="020B0600070205080204" pitchFamily="50" charset="-128"/>
            </a:rPr>
            <a:t>　今後も引き続き、従来の仕様を見直す等の委託事業の見直しを継続し、経費削減に努めて参ります。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133370</xdr:rowOff>
    </xdr:from>
    <xdr:to>
      <xdr:col>23</xdr:col>
      <xdr:colOff>133350</xdr:colOff>
      <xdr:row>83</xdr:row>
      <xdr:rowOff>37540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92270"/>
          <a:ext cx="838200" cy="7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134569</xdr:rowOff>
    </xdr:from>
    <xdr:to>
      <xdr:col>19</xdr:col>
      <xdr:colOff>133350</xdr:colOff>
      <xdr:row>82</xdr:row>
      <xdr:rowOff>133370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22019"/>
          <a:ext cx="889000" cy="1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80142</xdr:rowOff>
    </xdr:from>
    <xdr:to>
      <xdr:col>15</xdr:col>
      <xdr:colOff>82550</xdr:colOff>
      <xdr:row>81</xdr:row>
      <xdr:rowOff>134569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67592"/>
          <a:ext cx="889000" cy="5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29094</xdr:rowOff>
    </xdr:from>
    <xdr:to>
      <xdr:col>11</xdr:col>
      <xdr:colOff>31750</xdr:colOff>
      <xdr:row>81</xdr:row>
      <xdr:rowOff>80142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16544"/>
          <a:ext cx="889000" cy="5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158190</xdr:rowOff>
    </xdr:from>
    <xdr:to>
      <xdr:col>23</xdr:col>
      <xdr:colOff>184150</xdr:colOff>
      <xdr:row>83</xdr:row>
      <xdr:rowOff>88340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1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3267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6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82570</xdr:rowOff>
    </xdr:from>
    <xdr:to>
      <xdr:col>19</xdr:col>
      <xdr:colOff>184150</xdr:colOff>
      <xdr:row>83</xdr:row>
      <xdr:rowOff>12720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22897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1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83769</xdr:rowOff>
    </xdr:from>
    <xdr:to>
      <xdr:col>15</xdr:col>
      <xdr:colOff>133350</xdr:colOff>
      <xdr:row>82</xdr:row>
      <xdr:rowOff>13919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24096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4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29342</xdr:rowOff>
    </xdr:from>
    <xdr:to>
      <xdr:col>11</xdr:col>
      <xdr:colOff>82550</xdr:colOff>
      <xdr:row>81</xdr:row>
      <xdr:rowOff>130942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141119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8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149744</xdr:rowOff>
    </xdr:from>
    <xdr:to>
      <xdr:col>7</xdr:col>
      <xdr:colOff>31750</xdr:colOff>
      <xdr:row>81</xdr:row>
      <xdr:rowOff>79894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90071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大きな影響を与える階層の一部において、本市の職員構成等が影響し、ラスパイレス指数類似団体の平均よりも高い状況となっております。引き続き、給与制度、職員構成の適正化を図り、縮減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81491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26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81491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81491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121709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859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人当たりの職員数は同水準で推移しており、類似団体の平均値と比較しても少ない数値を保っています。</a:t>
          </a:r>
        </a:p>
        <a:p>
          <a:r>
            <a:rPr kumimoji="1" lang="ja-JP" altLang="en-US" sz="1300">
              <a:latin typeface="ＭＳ Ｐゴシック" panose="020B0600070205080204" pitchFamily="50" charset="-128"/>
              <a:ea typeface="ＭＳ Ｐゴシック" panose="020B0600070205080204" pitchFamily="50" charset="-128"/>
            </a:rPr>
            <a:t>　今後も事業量・事務量に応じた、適正な定員管理を努めてまいります。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105591</xdr:rowOff>
    </xdr:from>
    <xdr:to>
      <xdr:col>81</xdr:col>
      <xdr:colOff>44450</xdr:colOff>
      <xdr:row>61</xdr:row>
      <xdr:rowOff>119380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6404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112485</xdr:rowOff>
    </xdr:from>
    <xdr:to>
      <xdr:col>77</xdr:col>
      <xdr:colOff>44450</xdr:colOff>
      <xdr:row>61</xdr:row>
      <xdr:rowOff>119380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709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112485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571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98697</xdr:rowOff>
    </xdr:from>
    <xdr:to>
      <xdr:col>68</xdr:col>
      <xdr:colOff>152400</xdr:colOff>
      <xdr:row>61</xdr:row>
      <xdr:rowOff>98697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571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54791</xdr:rowOff>
    </xdr:from>
    <xdr:to>
      <xdr:col>81</xdr:col>
      <xdr:colOff>95250</xdr:colOff>
      <xdr:row>61</xdr:row>
      <xdr:rowOff>156391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71318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8907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61685</xdr:rowOff>
    </xdr:from>
    <xdr:to>
      <xdr:col>73</xdr:col>
      <xdr:colOff>44450</xdr:colOff>
      <xdr:row>61</xdr:row>
      <xdr:rowOff>163285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47897</xdr:rowOff>
    </xdr:from>
    <xdr:to>
      <xdr:col>64</xdr:col>
      <xdr:colOff>152400</xdr:colOff>
      <xdr:row>61</xdr:row>
      <xdr:rowOff>149497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159674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年度と令和元年度の単年度比較において、六和クリーンセンター解体事業や中央消防署建設事業等の元金の償還が始まったため、元利償還金は約</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億円増加しました。病院や下水道の事業債の償還進行により、公営企業債の元利償還金に対する繰入金は約</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億円の減少しています。一方、算入公債費等は元利・準元利償還金に係る基準財政需要額算入額は約</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億円増となったこと等により、実質公債費率の分子は約</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億円増となりました。</a:t>
          </a:r>
        </a:p>
        <a:p>
          <a:r>
            <a:rPr kumimoji="1" lang="ja-JP" altLang="en-US" sz="1100">
              <a:latin typeface="ＭＳ Ｐゴシック" panose="020B0600070205080204" pitchFamily="50" charset="-128"/>
              <a:ea typeface="ＭＳ Ｐゴシック" panose="020B0600070205080204" pitchFamily="50" charset="-128"/>
            </a:rPr>
            <a:t>　標準財政規模の増等により、分母は約</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億円増となりました。分子の伸び率が、分母の伸び率を上回ったため、実質公債費率は前年度よりも</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38</xdr:row>
      <xdr:rowOff>148167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6287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113695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5828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67733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67733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将来負担額は、公営企業債等繰入見込額の減や債務負担行為支出予定額が減った一方、充当可能基金である財政調整基金を取り崩したこと等を要因として充当可能財源が減ったために、算定の分子が約</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億増加しました。一方で算定の分母については、臨時財政対策債の発行可能額の減による標準財政規模の減少により、約１７億減少しました。分子の増に対し、分母が減少したため、将来負担比率は前年度よりも増加しました。</a:t>
          </a:r>
        </a:p>
        <a:p>
          <a:r>
            <a:rPr kumimoji="1" lang="ja-JP" altLang="en-US" sz="1200">
              <a:latin typeface="ＭＳ Ｐゴシック" panose="020B0600070205080204" pitchFamily="50" charset="-128"/>
              <a:ea typeface="ＭＳ Ｐゴシック" panose="020B0600070205080204" pitchFamily="50" charset="-128"/>
            </a:rPr>
            <a:t>　財政運営が圧迫されることのないよう、各種債務の的確な把握に努めるとともに、充当可能財源のさらなる確保に努め、将来負担額の抑制を図ってまいります。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141242</xdr:rowOff>
    </xdr:from>
    <xdr:to>
      <xdr:col>81</xdr:col>
      <xdr:colOff>44450</xdr:colOff>
      <xdr:row>14</xdr:row>
      <xdr:rowOff>9434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2370092"/>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125730</xdr:rowOff>
    </xdr:from>
    <xdr:to>
      <xdr:col>77</xdr:col>
      <xdr:colOff>44450</xdr:colOff>
      <xdr:row>13</xdr:row>
      <xdr:rowOff>141242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35458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34670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3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70865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4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157043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5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130084</xdr:rowOff>
    </xdr:from>
    <xdr:to>
      <xdr:col>81</xdr:col>
      <xdr:colOff>95250</xdr:colOff>
      <xdr:row>14</xdr:row>
      <xdr:rowOff>60234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6911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0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90442</xdr:rowOff>
    </xdr:from>
    <xdr:to>
      <xdr:col>77</xdr:col>
      <xdr:colOff>95250</xdr:colOff>
      <xdr:row>14</xdr:row>
      <xdr:rowOff>20592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3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30769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088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74930</xdr:rowOff>
    </xdr:from>
    <xdr:to>
      <xdr:col>73</xdr:col>
      <xdr:colOff>44450</xdr:colOff>
      <xdr:row>14</xdr:row>
      <xdr:rowOff>5080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15257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74930</xdr:rowOff>
    </xdr:from>
    <xdr:to>
      <xdr:col>64</xdr:col>
      <xdr:colOff>152400</xdr:colOff>
      <xdr:row>14</xdr:row>
      <xdr:rowOff>5080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15257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497,120
479,216
61.38
193,467,227
183,865,661
7,022,323
93,811,358
125,344,203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年度は地方交付税の追加交付等があったため、分母にあたる経常一般財源が増え、経常収支比率の人件費の構成比率も一時的に低下しました。令和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年度は、期末手当の減により、前年度と比較して経常経費充当一般財源は減少しておりますが、構成比は</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ポイント上昇しました。また、会計年度任用職員人件費が増加していることから、引き続き適切な配置に努めてまいります。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人あたり人件費決算額及び人口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人あたり職員数は、類似団体と比較して本市は低い状況となっております。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1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16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43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物件費に係る経常収支比率は、ここ数年、類似団体平均と同程度で推移しています。前年度と比較して</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ポイント上昇し、経常経費充当一般財源は約</a:t>
          </a:r>
          <a:r>
            <a:rPr kumimoji="1" lang="en-US" altLang="ja-JP" sz="1200">
              <a:latin typeface="ＭＳ Ｐゴシック" panose="020B0600070205080204" pitchFamily="50" charset="-128"/>
              <a:ea typeface="ＭＳ Ｐゴシック" panose="020B0600070205080204" pitchFamily="50" charset="-128"/>
            </a:rPr>
            <a:t>6.7</a:t>
          </a:r>
          <a:r>
            <a:rPr kumimoji="1" lang="ja-JP" altLang="en-US" sz="1200">
              <a:latin typeface="ＭＳ Ｐゴシック" panose="020B0600070205080204" pitchFamily="50" charset="-128"/>
              <a:ea typeface="ＭＳ Ｐゴシック" panose="020B0600070205080204" pitchFamily="50" charset="-128"/>
            </a:rPr>
            <a:t>億円増加しています。令和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月から稼働したリサイクルセンターの維持管理・運営費、小中学校給食の公会計化に伴う賄材料費の増、高熱水費高騰による小中学校校舎等維持管理経費の増などにより、物件費が増加となりました。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従来の仕様条件の見直し等の委託事業の見直しを継続し、物件費の削減に努めてまいります。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86995</xdr:rowOff>
    </xdr:from>
    <xdr:to>
      <xdr:col>82</xdr:col>
      <xdr:colOff>107950</xdr:colOff>
      <xdr:row>16</xdr:row>
      <xdr:rowOff>167005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3019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86995</xdr:rowOff>
    </xdr:from>
    <xdr:to>
      <xdr:col>78</xdr:col>
      <xdr:colOff>69850</xdr:colOff>
      <xdr:row>16</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30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115570</xdr:rowOff>
    </xdr:from>
    <xdr:to>
      <xdr:col>73</xdr:col>
      <xdr:colOff>180975</xdr:colOff>
      <xdr:row>17</xdr:row>
      <xdr:rowOff>18415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587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xdr:rowOff>
    </xdr:from>
    <xdr:to>
      <xdr:col>69</xdr:col>
      <xdr:colOff>92075</xdr:colOff>
      <xdr:row>17</xdr:row>
      <xdr:rowOff>18415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273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88282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36195</xdr:rowOff>
    </xdr:from>
    <xdr:to>
      <xdr:col>78</xdr:col>
      <xdr:colOff>120650</xdr:colOff>
      <xdr:row>16</xdr:row>
      <xdr:rowOff>137795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147972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4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64770</xdr:rowOff>
    </xdr:from>
    <xdr:to>
      <xdr:col>74</xdr:col>
      <xdr:colOff>31750</xdr:colOff>
      <xdr:row>16</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151147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139065</xdr:rowOff>
    </xdr:from>
    <xdr:to>
      <xdr:col>69</xdr:col>
      <xdr:colOff>142875</xdr:colOff>
      <xdr:row>17</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53992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6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年度は、地方交付税の追加交付等があったため一時的に扶助費に係る経常収支比率が改善しました。令和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年度の経常経費充当一般財源は前年度よりも</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億円増加し、扶助費に係る経常収支比率は</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昇しております。障害福祉給付費や保育所の運営経費の増加、子ども医療費助成事業の対象者拡大等が主な要因です。今後も子育て施策への積極的な取り組みや高齢化に伴い、扶助費の増加傾向は続くと見込まれるため、限られた財源の中で最大限の効果を発揮するため、緊急的・重要性の高い施策を優先するなどして、事業の重点化・効率化を進めてまい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59</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758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59</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75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12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59</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8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主に維持補修費と繰出金ですが、前年度と比較して経常収支比率の構成比は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ポイント増加しました。また、類似団体平均に比べて、高い水準となっています。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増加の理由は、介護保険特別会計や後期高齢者医療特別会計への繰出金の増です。高齢化の進展により社会保障給付が増大しているため、介護保険特別会計や後期高齢者医療特別会計への繰出金は増加しております。今後も、効率的・効果的な事業実施を推進し、一般会計からの繰出金の抑制に努めてまいり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152400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007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63500</xdr:rowOff>
    </xdr:from>
    <xdr:to>
      <xdr:col>78</xdr:col>
      <xdr:colOff>69850</xdr:colOff>
      <xdr:row>58</xdr:row>
      <xdr:rowOff>139700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00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58</xdr:row>
      <xdr:rowOff>152400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152400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99077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101600</xdr:rowOff>
    </xdr:from>
    <xdr:to>
      <xdr:col>69</xdr:col>
      <xdr:colOff>142875</xdr:colOff>
      <xdr:row>59</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年間、類似団体平均よりも低い水準を保っております。令和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前年度より病院事業会計や下水道事業会計への負担金・出資金等が減少しておりますが、分母にあたる経常一般財源が減しているため、補助費等に係る経常収支比率の構成比は横ばい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子育て施策に積極的に取り組んでいることから関連した補助金は増加傾向にありますが、補助金等については効果について十分に検討を行い、抑制に努めてまいります。</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159657</xdr:rowOff>
    </xdr:from>
    <xdr:to>
      <xdr:col>82</xdr:col>
      <xdr:colOff>107950</xdr:colOff>
      <xdr:row>34</xdr:row>
      <xdr:rowOff>170543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988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159657</xdr:rowOff>
    </xdr:from>
    <xdr:to>
      <xdr:col>78</xdr:col>
      <xdr:colOff>69850</xdr:colOff>
      <xdr:row>35</xdr:row>
      <xdr:rowOff>86178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98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75293</xdr:rowOff>
    </xdr:from>
    <xdr:to>
      <xdr:col>73</xdr:col>
      <xdr:colOff>180975</xdr:colOff>
      <xdr:row>35</xdr:row>
      <xdr:rowOff>86178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07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75293</xdr:rowOff>
    </xdr:from>
    <xdr:to>
      <xdr:col>69</xdr:col>
      <xdr:colOff>92075</xdr:colOff>
      <xdr:row>35</xdr:row>
      <xdr:rowOff>86178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07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119743</xdr:rowOff>
    </xdr:from>
    <xdr:to>
      <xdr:col>82</xdr:col>
      <xdr:colOff>158750</xdr:colOff>
      <xdr:row>35</xdr:row>
      <xdr:rowOff>49893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136270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108857</xdr:rowOff>
    </xdr:from>
    <xdr:to>
      <xdr:col>78</xdr:col>
      <xdr:colOff>120650</xdr:colOff>
      <xdr:row>35</xdr:row>
      <xdr:rowOff>39007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49184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35378</xdr:rowOff>
    </xdr:from>
    <xdr:to>
      <xdr:col>74</xdr:col>
      <xdr:colOff>31750</xdr:colOff>
      <xdr:row>35</xdr:row>
      <xdr:rowOff>136978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147155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24493</xdr:rowOff>
    </xdr:from>
    <xdr:to>
      <xdr:col>69</xdr:col>
      <xdr:colOff>142875</xdr:colOff>
      <xdr:row>35</xdr:row>
      <xdr:rowOff>126093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136270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35378</xdr:rowOff>
    </xdr:from>
    <xdr:to>
      <xdr:col>65</xdr:col>
      <xdr:colOff>53975</xdr:colOff>
      <xdr:row>35</xdr:row>
      <xdr:rowOff>136978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147155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公債費に係る経常収支比率は、類似団体との平均との差は前年度に比較して縮小していますが、人口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人あたりの決算額は類似団体平均を下回っています。令和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年度は、普通債及び臨時財政対策債の償還元金の増加により、公債費は増加しております。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健全な財政運営の観点から、市債を計画的に借り入れることにより、必要以上に将来負担の増大を招くことのないように留意してまいります。</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162923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4087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149861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408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123734</xdr:rowOff>
    </xdr:from>
    <xdr:to>
      <xdr:col>15</xdr:col>
      <xdr:colOff>98425</xdr:colOff>
      <xdr:row>76</xdr:row>
      <xdr:rowOff>149861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539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97608</xdr:rowOff>
    </xdr:from>
    <xdr:to>
      <xdr:col>11</xdr:col>
      <xdr:colOff>9525</xdr:colOff>
      <xdr:row>76</xdr:row>
      <xdr:rowOff>123734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278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112123</xdr:rowOff>
    </xdr:from>
    <xdr:to>
      <xdr:col>24</xdr:col>
      <xdr:colOff>76200</xdr:colOff>
      <xdr:row>77</xdr:row>
      <xdr:rowOff>42273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128650</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72934</xdr:rowOff>
    </xdr:from>
    <xdr:to>
      <xdr:col>11</xdr:col>
      <xdr:colOff>60325</xdr:colOff>
      <xdr:row>77</xdr:row>
      <xdr:rowOff>3084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13261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46808</xdr:rowOff>
    </xdr:from>
    <xdr:to>
      <xdr:col>6</xdr:col>
      <xdr:colOff>171450</xdr:colOff>
      <xdr:row>76</xdr:row>
      <xdr:rowOff>148408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158586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地方交付税の追加交付等があったため、一時的に経常収支比率が改善しました。公債費以外の経常収支比率が類似団体平均を上回っている要因としては、扶助費や繰出金が高い水準にあることが挙げられます。高齢化の進展による経常的な繰出金の増加に加え、子育て施策への積極的な取り組み等により今後も扶助費の増加も見込まれるため、引き続き事業の重点化・効率化を進め、経常的経費の見直しを行ってまいります。また、市税収入を含めた経常一般財源の確保に努めてまいります。</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78</xdr:row>
      <xdr:rowOff>105229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42900"/>
          <a:ext cx="8382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79</xdr:row>
      <xdr:rowOff>64407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42900"/>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64407</xdr:rowOff>
    </xdr:from>
    <xdr:to>
      <xdr:col>73</xdr:col>
      <xdr:colOff>180975</xdr:colOff>
      <xdr:row>79</xdr:row>
      <xdr:rowOff>162379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608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75293</xdr:rowOff>
    </xdr:from>
    <xdr:to>
      <xdr:col>69</xdr:col>
      <xdr:colOff>92075</xdr:colOff>
      <xdr:row>79</xdr:row>
      <xdr:rowOff>162379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6198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54429</xdr:rowOff>
    </xdr:from>
    <xdr:to>
      <xdr:col>82</xdr:col>
      <xdr:colOff>158750</xdr:colOff>
      <xdr:row>78</xdr:row>
      <xdr:rowOff>156029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26506</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9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13607</xdr:rowOff>
    </xdr:from>
    <xdr:to>
      <xdr:col>74</xdr:col>
      <xdr:colOff>31750</xdr:colOff>
      <xdr:row>79</xdr:row>
      <xdr:rowOff>115207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99984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111579</xdr:rowOff>
    </xdr:from>
    <xdr:to>
      <xdr:col>69</xdr:col>
      <xdr:colOff>142875</xdr:colOff>
      <xdr:row>80</xdr:row>
      <xdr:rowOff>41729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26506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24493</xdr:rowOff>
    </xdr:from>
    <xdr:to>
      <xdr:col>65</xdr:col>
      <xdr:colOff>53975</xdr:colOff>
      <xdr:row>79</xdr:row>
      <xdr:rowOff>126093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110870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37579</xdr:rowOff>
    </xdr:from>
    <xdr:to>
      <xdr:col>29</xdr:col>
      <xdr:colOff>127000</xdr:colOff>
      <xdr:row>18</xdr:row>
      <xdr:rowOff>43332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71304"/>
          <a:ext cx="6477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37579</xdr:rowOff>
    </xdr:from>
    <xdr:to>
      <xdr:col>26</xdr:col>
      <xdr:colOff>50800</xdr:colOff>
      <xdr:row>18</xdr:row>
      <xdr:rowOff>65888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71304"/>
          <a:ext cx="698500" cy="2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65888</xdr:rowOff>
    </xdr:from>
    <xdr:to>
      <xdr:col>22</xdr:col>
      <xdr:colOff>114300</xdr:colOff>
      <xdr:row>18</xdr:row>
      <xdr:rowOff>102121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99613"/>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102121</xdr:rowOff>
    </xdr:from>
    <xdr:to>
      <xdr:col>18</xdr:col>
      <xdr:colOff>177800</xdr:colOff>
      <xdr:row>18</xdr:row>
      <xdr:rowOff>125666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35846"/>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163982</xdr:rowOff>
    </xdr:from>
    <xdr:to>
      <xdr:col>29</xdr:col>
      <xdr:colOff>177800</xdr:colOff>
      <xdr:row>18</xdr:row>
      <xdr:rowOff>94132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136059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158229</xdr:rowOff>
    </xdr:from>
    <xdr:to>
      <xdr:col>26</xdr:col>
      <xdr:colOff>101600</xdr:colOff>
      <xdr:row>18</xdr:row>
      <xdr:rowOff>88379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73156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15088</xdr:rowOff>
    </xdr:from>
    <xdr:to>
      <xdr:col>22</xdr:col>
      <xdr:colOff>165100</xdr:colOff>
      <xdr:row>18</xdr:row>
      <xdr:rowOff>116688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101464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51321</xdr:rowOff>
    </xdr:from>
    <xdr:to>
      <xdr:col>19</xdr:col>
      <xdr:colOff>38100</xdr:colOff>
      <xdr:row>18</xdr:row>
      <xdr:rowOff>152921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137698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74867</xdr:rowOff>
    </xdr:from>
    <xdr:to>
      <xdr:col>15</xdr:col>
      <xdr:colOff>101600</xdr:colOff>
      <xdr:row>19</xdr:row>
      <xdr:rowOff>5017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161243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85623</xdr:rowOff>
    </xdr:from>
    <xdr:to>
      <xdr:col>29</xdr:col>
      <xdr:colOff>127000</xdr:colOff>
      <xdr:row>36</xdr:row>
      <xdr:rowOff>112103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38873"/>
          <a:ext cx="647700" cy="2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112103</xdr:rowOff>
    </xdr:from>
    <xdr:to>
      <xdr:col>26</xdr:col>
      <xdr:colOff>50800</xdr:colOff>
      <xdr:row>36</xdr:row>
      <xdr:rowOff>126657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65353"/>
          <a:ext cx="698500" cy="1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126657</xdr:rowOff>
    </xdr:from>
    <xdr:to>
      <xdr:col>22</xdr:col>
      <xdr:colOff>114300</xdr:colOff>
      <xdr:row>36</xdr:row>
      <xdr:rowOff>146545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79907"/>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146545</xdr:rowOff>
    </xdr:from>
    <xdr:to>
      <xdr:col>18</xdr:col>
      <xdr:colOff>177800</xdr:colOff>
      <xdr:row>37</xdr:row>
      <xdr:rowOff>35065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99795"/>
          <a:ext cx="698500" cy="5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34823</xdr:rowOff>
    </xdr:from>
    <xdr:to>
      <xdr:col>29</xdr:col>
      <xdr:colOff>177800</xdr:colOff>
      <xdr:row>36</xdr:row>
      <xdr:rowOff>136423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6900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61303</xdr:rowOff>
    </xdr:from>
    <xdr:to>
      <xdr:col>26</xdr:col>
      <xdr:colOff>101600</xdr:colOff>
      <xdr:row>36</xdr:row>
      <xdr:rowOff>162903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1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147680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00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75857</xdr:rowOff>
    </xdr:from>
    <xdr:to>
      <xdr:col>22</xdr:col>
      <xdr:colOff>165100</xdr:colOff>
      <xdr:row>37</xdr:row>
      <xdr:rowOff>6007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2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162234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1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95745</xdr:rowOff>
    </xdr:from>
    <xdr:to>
      <xdr:col>19</xdr:col>
      <xdr:colOff>38100</xdr:colOff>
      <xdr:row>37</xdr:row>
      <xdr:rowOff>25895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4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10672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155715</xdr:rowOff>
    </xdr:from>
    <xdr:to>
      <xdr:col>15</xdr:col>
      <xdr:colOff>101600</xdr:colOff>
      <xdr:row>37</xdr:row>
      <xdr:rowOff>85865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0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70642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497,120
479,216
61.38
193,467,227
183,865,661
7,022,323
93,811,358
125,344,203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57731</xdr:rowOff>
    </xdr:from>
    <xdr:to>
      <xdr:col>24</xdr:col>
      <xdr:colOff>63500</xdr:colOff>
      <xdr:row>36</xdr:row>
      <xdr:rowOff>71251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29931"/>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71251</xdr:rowOff>
    </xdr:from>
    <xdr:to>
      <xdr:col>19</xdr:col>
      <xdr:colOff>177800</xdr:colOff>
      <xdr:row>36</xdr:row>
      <xdr:rowOff>86959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3451"/>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86959</xdr:rowOff>
    </xdr:from>
    <xdr:to>
      <xdr:col>15</xdr:col>
      <xdr:colOff>50800</xdr:colOff>
      <xdr:row>37</xdr:row>
      <xdr:rowOff>48162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59159"/>
          <a:ext cx="889000" cy="1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48162</xdr:rowOff>
    </xdr:from>
    <xdr:to>
      <xdr:col>10</xdr:col>
      <xdr:colOff>114300</xdr:colOff>
      <xdr:row>37</xdr:row>
      <xdr:rowOff>81701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1812"/>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6931</xdr:rowOff>
    </xdr:from>
    <xdr:to>
      <xdr:col>24</xdr:col>
      <xdr:colOff>114300</xdr:colOff>
      <xdr:row>36</xdr:row>
      <xdr:rowOff>108531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156808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20451</xdr:rowOff>
    </xdr:from>
    <xdr:to>
      <xdr:col>20</xdr:col>
      <xdr:colOff>38100</xdr:colOff>
      <xdr:row>36</xdr:row>
      <xdr:rowOff>122051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113178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36159</xdr:rowOff>
    </xdr:from>
    <xdr:to>
      <xdr:col>15</xdr:col>
      <xdr:colOff>101600</xdr:colOff>
      <xdr:row>36</xdr:row>
      <xdr:rowOff>137759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128886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168812</xdr:rowOff>
    </xdr:from>
    <xdr:to>
      <xdr:col>10</xdr:col>
      <xdr:colOff>165100</xdr:colOff>
      <xdr:row>37</xdr:row>
      <xdr:rowOff>98962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90089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30901</xdr:rowOff>
    </xdr:from>
    <xdr:to>
      <xdr:col>6</xdr:col>
      <xdr:colOff>38100</xdr:colOff>
      <xdr:row>37</xdr:row>
      <xdr:rowOff>132501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123628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57290</xdr:rowOff>
    </xdr:from>
    <xdr:to>
      <xdr:col>24</xdr:col>
      <xdr:colOff>63500</xdr:colOff>
      <xdr:row>57</xdr:row>
      <xdr:rowOff>2045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5849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2045</xdr:rowOff>
    </xdr:from>
    <xdr:to>
      <xdr:col>19</xdr:col>
      <xdr:colOff>177800</xdr:colOff>
      <xdr:row>58</xdr:row>
      <xdr:rowOff>48222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74695"/>
          <a:ext cx="889000" cy="2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48222</xdr:rowOff>
    </xdr:from>
    <xdr:to>
      <xdr:col>15</xdr:col>
      <xdr:colOff>50800</xdr:colOff>
      <xdr:row>58</xdr:row>
      <xdr:rowOff>49213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9232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49213</xdr:rowOff>
    </xdr:from>
    <xdr:to>
      <xdr:col>10</xdr:col>
      <xdr:colOff>114300</xdr:colOff>
      <xdr:row>58</xdr:row>
      <xdr:rowOff>113964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93313"/>
          <a:ext cx="889000" cy="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6490</xdr:rowOff>
    </xdr:from>
    <xdr:to>
      <xdr:col>24</xdr:col>
      <xdr:colOff>114300</xdr:colOff>
      <xdr:row>56</xdr:row>
      <xdr:rowOff>108090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156367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8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122695</xdr:rowOff>
    </xdr:from>
    <xdr:to>
      <xdr:col>20</xdr:col>
      <xdr:colOff>38100</xdr:colOff>
      <xdr:row>57</xdr:row>
      <xdr:rowOff>52845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43972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168872</xdr:rowOff>
    </xdr:from>
    <xdr:to>
      <xdr:col>15</xdr:col>
      <xdr:colOff>101600</xdr:colOff>
      <xdr:row>58</xdr:row>
      <xdr:rowOff>99022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90149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169863</xdr:rowOff>
    </xdr:from>
    <xdr:to>
      <xdr:col>10</xdr:col>
      <xdr:colOff>165100</xdr:colOff>
      <xdr:row>58</xdr:row>
      <xdr:rowOff>100013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91140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63164</xdr:rowOff>
    </xdr:from>
    <xdr:to>
      <xdr:col>6</xdr:col>
      <xdr:colOff>38100</xdr:colOff>
      <xdr:row>58</xdr:row>
      <xdr:rowOff>164764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155891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100290</xdr:rowOff>
    </xdr:from>
    <xdr:to>
      <xdr:col>24</xdr:col>
      <xdr:colOff>63500</xdr:colOff>
      <xdr:row>76</xdr:row>
      <xdr:rowOff>111170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30490"/>
          <a:ext cx="838200" cy="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100290</xdr:rowOff>
    </xdr:from>
    <xdr:to>
      <xdr:col>19</xdr:col>
      <xdr:colOff>177800</xdr:colOff>
      <xdr:row>76</xdr:row>
      <xdr:rowOff>114097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30490"/>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114097</xdr:rowOff>
    </xdr:from>
    <xdr:to>
      <xdr:col>15</xdr:col>
      <xdr:colOff>50800</xdr:colOff>
      <xdr:row>76</xdr:row>
      <xdr:rowOff>114829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44297"/>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110440</xdr:rowOff>
    </xdr:from>
    <xdr:to>
      <xdr:col>10</xdr:col>
      <xdr:colOff>114300</xdr:colOff>
      <xdr:row>76</xdr:row>
      <xdr:rowOff>114829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40640"/>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60370</xdr:rowOff>
    </xdr:from>
    <xdr:to>
      <xdr:col>24</xdr:col>
      <xdr:colOff>114300</xdr:colOff>
      <xdr:row>76</xdr:row>
      <xdr:rowOff>161970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83248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4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49490</xdr:rowOff>
    </xdr:from>
    <xdr:to>
      <xdr:col>20</xdr:col>
      <xdr:colOff>38100</xdr:colOff>
      <xdr:row>76</xdr:row>
      <xdr:rowOff>151090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167616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5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63297</xdr:rowOff>
    </xdr:from>
    <xdr:to>
      <xdr:col>15</xdr:col>
      <xdr:colOff>101600</xdr:colOff>
      <xdr:row>76</xdr:row>
      <xdr:rowOff>164897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9974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6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64029</xdr:rowOff>
    </xdr:from>
    <xdr:to>
      <xdr:col>10</xdr:col>
      <xdr:colOff>165100</xdr:colOff>
      <xdr:row>76</xdr:row>
      <xdr:rowOff>165629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10706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6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59640</xdr:rowOff>
    </xdr:from>
    <xdr:to>
      <xdr:col>6</xdr:col>
      <xdr:colOff>38100</xdr:colOff>
      <xdr:row>76</xdr:row>
      <xdr:rowOff>161240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6316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6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66714</xdr:rowOff>
    </xdr:from>
    <xdr:to>
      <xdr:col>24</xdr:col>
      <xdr:colOff>63500</xdr:colOff>
      <xdr:row>96</xdr:row>
      <xdr:rowOff>111213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25914"/>
          <a:ext cx="838200" cy="4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66714</xdr:rowOff>
    </xdr:from>
    <xdr:to>
      <xdr:col>19</xdr:col>
      <xdr:colOff>177800</xdr:colOff>
      <xdr:row>98</xdr:row>
      <xdr:rowOff>14694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25914"/>
          <a:ext cx="889000" cy="29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109541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14694</xdr:rowOff>
    </xdr:from>
    <xdr:to>
      <xdr:col>15</xdr:col>
      <xdr:colOff>50800</xdr:colOff>
      <xdr:row>98</xdr:row>
      <xdr:rowOff>78029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16794"/>
          <a:ext cx="889000" cy="6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63377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78029</xdr:rowOff>
    </xdr:from>
    <xdr:to>
      <xdr:col>10</xdr:col>
      <xdr:colOff>114300</xdr:colOff>
      <xdr:row>98</xdr:row>
      <xdr:rowOff>124358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80129"/>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127830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19638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60413</xdr:rowOff>
    </xdr:from>
    <xdr:to>
      <xdr:col>24</xdr:col>
      <xdr:colOff>114300</xdr:colOff>
      <xdr:row>96</xdr:row>
      <xdr:rowOff>162013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83290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7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15914</xdr:rowOff>
    </xdr:from>
    <xdr:to>
      <xdr:col>20</xdr:col>
      <xdr:colOff>38100</xdr:colOff>
      <xdr:row>96</xdr:row>
      <xdr:rowOff>117514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108641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6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135344</xdr:rowOff>
    </xdr:from>
    <xdr:to>
      <xdr:col>15</xdr:col>
      <xdr:colOff>101600</xdr:colOff>
      <xdr:row>98</xdr:row>
      <xdr:rowOff>65494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56621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85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27229</xdr:rowOff>
    </xdr:from>
    <xdr:to>
      <xdr:col>10</xdr:col>
      <xdr:colOff>165100</xdr:colOff>
      <xdr:row>98</xdr:row>
      <xdr:rowOff>128829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119956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92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73558</xdr:rowOff>
    </xdr:from>
    <xdr:to>
      <xdr:col>6</xdr:col>
      <xdr:colOff>38100</xdr:colOff>
      <xdr:row>99</xdr:row>
      <xdr:rowOff>3708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166285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149497</xdr:rowOff>
    </xdr:from>
    <xdr:to>
      <xdr:col>55</xdr:col>
      <xdr:colOff>0</xdr:colOff>
      <xdr:row>38</xdr:row>
      <xdr:rowOff>14765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93147"/>
          <a:ext cx="838200" cy="3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104985</xdr:rowOff>
    </xdr:from>
    <xdr:to>
      <xdr:col>50</xdr:col>
      <xdr:colOff>114300</xdr:colOff>
      <xdr:row>38</xdr:row>
      <xdr:rowOff>14765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19935"/>
          <a:ext cx="889000" cy="110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104985</xdr:rowOff>
    </xdr:from>
    <xdr:to>
      <xdr:col>45</xdr:col>
      <xdr:colOff>177800</xdr:colOff>
      <xdr:row>38</xdr:row>
      <xdr:rowOff>57741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19935"/>
          <a:ext cx="889000" cy="115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44864</xdr:rowOff>
    </xdr:from>
    <xdr:to>
      <xdr:col>41</xdr:col>
      <xdr:colOff>50800</xdr:colOff>
      <xdr:row>38</xdr:row>
      <xdr:rowOff>57741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59964"/>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98697</xdr:rowOff>
    </xdr:from>
    <xdr:to>
      <xdr:col>55</xdr:col>
      <xdr:colOff>50800</xdr:colOff>
      <xdr:row>38</xdr:row>
      <xdr:rowOff>28847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13624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135415</xdr:rowOff>
    </xdr:from>
    <xdr:to>
      <xdr:col>50</xdr:col>
      <xdr:colOff>165100</xdr:colOff>
      <xdr:row>38</xdr:row>
      <xdr:rowOff>65565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56692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7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54185</xdr:rowOff>
    </xdr:from>
    <xdr:to>
      <xdr:col>46</xdr:col>
      <xdr:colOff>38100</xdr:colOff>
      <xdr:row>31</xdr:row>
      <xdr:rowOff>155785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146912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46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6941</xdr:rowOff>
    </xdr:from>
    <xdr:to>
      <xdr:col>41</xdr:col>
      <xdr:colOff>101600</xdr:colOff>
      <xdr:row>38</xdr:row>
      <xdr:rowOff>108541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99668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165514</xdr:rowOff>
    </xdr:from>
    <xdr:to>
      <xdr:col>36</xdr:col>
      <xdr:colOff>165100</xdr:colOff>
      <xdr:row>38</xdr:row>
      <xdr:rowOff>95664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86791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62181</xdr:rowOff>
    </xdr:from>
    <xdr:to>
      <xdr:col>55</xdr:col>
      <xdr:colOff>0</xdr:colOff>
      <xdr:row>57</xdr:row>
      <xdr:rowOff>105959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34831"/>
          <a:ext cx="8382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62181</xdr:rowOff>
    </xdr:from>
    <xdr:to>
      <xdr:col>50</xdr:col>
      <xdr:colOff>114300</xdr:colOff>
      <xdr:row>58</xdr:row>
      <xdr:rowOff>130556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34831"/>
          <a:ext cx="889000" cy="23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75852</xdr:rowOff>
    </xdr:from>
    <xdr:to>
      <xdr:col>45</xdr:col>
      <xdr:colOff>177800</xdr:colOff>
      <xdr:row>58</xdr:row>
      <xdr:rowOff>130556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19952"/>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67897</xdr:rowOff>
    </xdr:from>
    <xdr:to>
      <xdr:col>41</xdr:col>
      <xdr:colOff>50800</xdr:colOff>
      <xdr:row>58</xdr:row>
      <xdr:rowOff>75852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11997"/>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55159</xdr:rowOff>
    </xdr:from>
    <xdr:to>
      <xdr:col>55</xdr:col>
      <xdr:colOff>50800</xdr:colOff>
      <xdr:row>57</xdr:row>
      <xdr:rowOff>156759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2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33586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0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11381</xdr:rowOff>
    </xdr:from>
    <xdr:to>
      <xdr:col>50</xdr:col>
      <xdr:colOff>165100</xdr:colOff>
      <xdr:row>57</xdr:row>
      <xdr:rowOff>112981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104108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79756</xdr:rowOff>
    </xdr:from>
    <xdr:to>
      <xdr:col>46</xdr:col>
      <xdr:colOff>38100</xdr:colOff>
      <xdr:row>59</xdr:row>
      <xdr:rowOff>9906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1033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25052</xdr:rowOff>
    </xdr:from>
    <xdr:to>
      <xdr:col>41</xdr:col>
      <xdr:colOff>101600</xdr:colOff>
      <xdr:row>58</xdr:row>
      <xdr:rowOff>126652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117779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17097</xdr:rowOff>
    </xdr:from>
    <xdr:to>
      <xdr:col>36</xdr:col>
      <xdr:colOff>165100</xdr:colOff>
      <xdr:row>58</xdr:row>
      <xdr:rowOff>118697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6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109824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5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112040</xdr:rowOff>
    </xdr:from>
    <xdr:to>
      <xdr:col>55</xdr:col>
      <xdr:colOff>0</xdr:colOff>
      <xdr:row>76</xdr:row>
      <xdr:rowOff>141438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142240"/>
          <a:ext cx="8382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141438</xdr:rowOff>
    </xdr:from>
    <xdr:to>
      <xdr:col>50</xdr:col>
      <xdr:colOff>114300</xdr:colOff>
      <xdr:row>77</xdr:row>
      <xdr:rowOff>153233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171638"/>
          <a:ext cx="889000" cy="18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153233</xdr:rowOff>
    </xdr:from>
    <xdr:to>
      <xdr:col>45</xdr:col>
      <xdr:colOff>177800</xdr:colOff>
      <xdr:row>78</xdr:row>
      <xdr:rowOff>74504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54883"/>
          <a:ext cx="889000" cy="9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54386</xdr:rowOff>
    </xdr:from>
    <xdr:to>
      <xdr:col>41</xdr:col>
      <xdr:colOff>50800</xdr:colOff>
      <xdr:row>78</xdr:row>
      <xdr:rowOff>74504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27486"/>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61240</xdr:rowOff>
    </xdr:from>
    <xdr:to>
      <xdr:col>55</xdr:col>
      <xdr:colOff>50800</xdr:colOff>
      <xdr:row>76</xdr:row>
      <xdr:rowOff>162840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84117</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90638</xdr:rowOff>
    </xdr:from>
    <xdr:to>
      <xdr:col>50</xdr:col>
      <xdr:colOff>165100</xdr:colOff>
      <xdr:row>77</xdr:row>
      <xdr:rowOff>20788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2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11915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21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102433</xdr:rowOff>
    </xdr:from>
    <xdr:to>
      <xdr:col>46</xdr:col>
      <xdr:colOff>38100</xdr:colOff>
      <xdr:row>78</xdr:row>
      <xdr:rowOff>32583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23710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39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23704</xdr:rowOff>
    </xdr:from>
    <xdr:to>
      <xdr:col>41</xdr:col>
      <xdr:colOff>101600</xdr:colOff>
      <xdr:row>78</xdr:row>
      <xdr:rowOff>125304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116431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4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3586</xdr:rowOff>
    </xdr:from>
    <xdr:to>
      <xdr:col>36</xdr:col>
      <xdr:colOff>165100</xdr:colOff>
      <xdr:row>78</xdr:row>
      <xdr:rowOff>105186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96313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4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21228</xdr:rowOff>
    </xdr:from>
    <xdr:to>
      <xdr:col>55</xdr:col>
      <xdr:colOff>0</xdr:colOff>
      <xdr:row>97</xdr:row>
      <xdr:rowOff>71082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51878"/>
          <a:ext cx="838200" cy="4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21228</xdr:rowOff>
    </xdr:from>
    <xdr:to>
      <xdr:col>50</xdr:col>
      <xdr:colOff>114300</xdr:colOff>
      <xdr:row>97</xdr:row>
      <xdr:rowOff>145681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51878"/>
          <a:ext cx="889000" cy="12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62091</xdr:rowOff>
    </xdr:from>
    <xdr:to>
      <xdr:col>45</xdr:col>
      <xdr:colOff>177800</xdr:colOff>
      <xdr:row>97</xdr:row>
      <xdr:rowOff>145681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692741"/>
          <a:ext cx="889000" cy="8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62091</xdr:rowOff>
    </xdr:from>
    <xdr:to>
      <xdr:col>41</xdr:col>
      <xdr:colOff>50800</xdr:colOff>
      <xdr:row>97</xdr:row>
      <xdr:rowOff>63005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9274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20282</xdr:rowOff>
    </xdr:from>
    <xdr:to>
      <xdr:col>55</xdr:col>
      <xdr:colOff>50800</xdr:colOff>
      <xdr:row>97</xdr:row>
      <xdr:rowOff>121882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170159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141878</xdr:rowOff>
    </xdr:from>
    <xdr:to>
      <xdr:col>50</xdr:col>
      <xdr:colOff>165100</xdr:colOff>
      <xdr:row>97</xdr:row>
      <xdr:rowOff>72028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63155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6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94881</xdr:rowOff>
    </xdr:from>
    <xdr:to>
      <xdr:col>46</xdr:col>
      <xdr:colOff>38100</xdr:colOff>
      <xdr:row>98</xdr:row>
      <xdr:rowOff>25031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1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11291</xdr:rowOff>
    </xdr:from>
    <xdr:to>
      <xdr:col>41</xdr:col>
      <xdr:colOff>101600</xdr:colOff>
      <xdr:row>97</xdr:row>
      <xdr:rowOff>112891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104018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12205</xdr:rowOff>
    </xdr:from>
    <xdr:to>
      <xdr:col>36</xdr:col>
      <xdr:colOff>165100</xdr:colOff>
      <xdr:row>97</xdr:row>
      <xdr:rowOff>113805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104932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138671</xdr:rowOff>
    </xdr:from>
    <xdr:to>
      <xdr:col>85</xdr:col>
      <xdr:colOff>127000</xdr:colOff>
      <xdr:row>76</xdr:row>
      <xdr:rowOff>151778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168871"/>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151778</xdr:rowOff>
    </xdr:from>
    <xdr:to>
      <xdr:col>81</xdr:col>
      <xdr:colOff>50800</xdr:colOff>
      <xdr:row>76</xdr:row>
      <xdr:rowOff>166960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181978"/>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166960</xdr:rowOff>
    </xdr:from>
    <xdr:to>
      <xdr:col>76</xdr:col>
      <xdr:colOff>114300</xdr:colOff>
      <xdr:row>77</xdr:row>
      <xdr:rowOff>20313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19716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20313</xdr:rowOff>
    </xdr:from>
    <xdr:to>
      <xdr:col>71</xdr:col>
      <xdr:colOff>177800</xdr:colOff>
      <xdr:row>77</xdr:row>
      <xdr:rowOff>37497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22196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87871</xdr:rowOff>
    </xdr:from>
    <xdr:to>
      <xdr:col>85</xdr:col>
      <xdr:colOff>177800</xdr:colOff>
      <xdr:row>77</xdr:row>
      <xdr:rowOff>18021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66298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0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100978</xdr:rowOff>
    </xdr:from>
    <xdr:to>
      <xdr:col>81</xdr:col>
      <xdr:colOff>101600</xdr:colOff>
      <xdr:row>77</xdr:row>
      <xdr:rowOff>31128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22255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22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116160</xdr:rowOff>
    </xdr:from>
    <xdr:to>
      <xdr:col>76</xdr:col>
      <xdr:colOff>165100</xdr:colOff>
      <xdr:row>77</xdr:row>
      <xdr:rowOff>46310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37437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140963</xdr:rowOff>
    </xdr:from>
    <xdr:to>
      <xdr:col>72</xdr:col>
      <xdr:colOff>38100</xdr:colOff>
      <xdr:row>77</xdr:row>
      <xdr:rowOff>71113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62240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158147</xdr:rowOff>
    </xdr:from>
    <xdr:to>
      <xdr:col>67</xdr:col>
      <xdr:colOff>101600</xdr:colOff>
      <xdr:row>77</xdr:row>
      <xdr:rowOff>88297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79424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70358</xdr:rowOff>
    </xdr:from>
    <xdr:to>
      <xdr:col>85</xdr:col>
      <xdr:colOff>127000</xdr:colOff>
      <xdr:row>98</xdr:row>
      <xdr:rowOff>151778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529558"/>
          <a:ext cx="838200" cy="4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70358</xdr:rowOff>
    </xdr:from>
    <xdr:to>
      <xdr:col>81</xdr:col>
      <xdr:colOff>50800</xdr:colOff>
      <xdr:row>98</xdr:row>
      <xdr:rowOff>162179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529558"/>
          <a:ext cx="889000" cy="43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133375</xdr:rowOff>
    </xdr:from>
    <xdr:to>
      <xdr:col>76</xdr:col>
      <xdr:colOff>114300</xdr:colOff>
      <xdr:row>98</xdr:row>
      <xdr:rowOff>162179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35475"/>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75845</xdr:rowOff>
    </xdr:from>
    <xdr:to>
      <xdr:col>71</xdr:col>
      <xdr:colOff>177800</xdr:colOff>
      <xdr:row>98</xdr:row>
      <xdr:rowOff>133375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77945"/>
          <a:ext cx="8890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100978</xdr:rowOff>
    </xdr:from>
    <xdr:to>
      <xdr:col>85</xdr:col>
      <xdr:colOff>177800</xdr:colOff>
      <xdr:row>99</xdr:row>
      <xdr:rowOff>31128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15905</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1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19558</xdr:rowOff>
    </xdr:from>
    <xdr:to>
      <xdr:col>81</xdr:col>
      <xdr:colOff>101600</xdr:colOff>
      <xdr:row>96</xdr:row>
      <xdr:rowOff>121158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47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112285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111379</xdr:rowOff>
    </xdr:from>
    <xdr:to>
      <xdr:col>76</xdr:col>
      <xdr:colOff>165100</xdr:colOff>
      <xdr:row>99</xdr:row>
      <xdr:rowOff>41529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32656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700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82575</xdr:rowOff>
    </xdr:from>
    <xdr:to>
      <xdr:col>72</xdr:col>
      <xdr:colOff>38100</xdr:colOff>
      <xdr:row>99</xdr:row>
      <xdr:rowOff>12725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3852</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7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25045</xdr:rowOff>
    </xdr:from>
    <xdr:to>
      <xdr:col>67</xdr:col>
      <xdr:colOff>101600</xdr:colOff>
      <xdr:row>98</xdr:row>
      <xdr:rowOff>126645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117772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138394</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453344"/>
          <a:ext cx="1269" cy="133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85071</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2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138394</xdr:rowOff>
    </xdr:from>
    <xdr:to>
      <xdr:col>116</xdr:col>
      <xdr:colOff>152400</xdr:colOff>
      <xdr:row>31</xdr:row>
      <xdr:rowOff>138394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45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581</xdr:rowOff>
    </xdr:from>
    <xdr:to>
      <xdr:col>116</xdr:col>
      <xdr:colOff>63500</xdr:colOff>
      <xdr:row>32</xdr:row>
      <xdr:rowOff>92021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548698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95739</xdr:rowOff>
    </xdr:from>
    <xdr:ext cx="378565"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393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117312</xdr:rowOff>
    </xdr:from>
    <xdr:to>
      <xdr:col>116</xdr:col>
      <xdr:colOff>114300</xdr:colOff>
      <xdr:row>38</xdr:row>
      <xdr:rowOff>47462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6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146558</xdr:rowOff>
    </xdr:from>
    <xdr:to>
      <xdr:col>111</xdr:col>
      <xdr:colOff>177800</xdr:colOff>
      <xdr:row>32</xdr:row>
      <xdr:rowOff>581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5461508"/>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97717</xdr:rowOff>
    </xdr:from>
    <xdr:to>
      <xdr:col>112</xdr:col>
      <xdr:colOff>38100</xdr:colOff>
      <xdr:row>38</xdr:row>
      <xdr:rowOff>27867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18994</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53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30299</xdr:rowOff>
    </xdr:from>
    <xdr:to>
      <xdr:col>107</xdr:col>
      <xdr:colOff>50800</xdr:colOff>
      <xdr:row>31</xdr:row>
      <xdr:rowOff>146558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5345249"/>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32077</xdr:rowOff>
    </xdr:from>
    <xdr:to>
      <xdr:col>107</xdr:col>
      <xdr:colOff>101600</xdr:colOff>
      <xdr:row>37</xdr:row>
      <xdr:rowOff>133677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124803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30299</xdr:rowOff>
    </xdr:from>
    <xdr:to>
      <xdr:col>102</xdr:col>
      <xdr:colOff>114300</xdr:colOff>
      <xdr:row>32</xdr:row>
      <xdr:rowOff>14623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5345249"/>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45793</xdr:rowOff>
    </xdr:from>
    <xdr:to>
      <xdr:col>102</xdr:col>
      <xdr:colOff>165100</xdr:colOff>
      <xdr:row>37</xdr:row>
      <xdr:rowOff>147393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138520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143764</xdr:rowOff>
    </xdr:from>
    <xdr:to>
      <xdr:col>98</xdr:col>
      <xdr:colOff>38100</xdr:colOff>
      <xdr:row>38</xdr:row>
      <xdr:rowOff>73914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65041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41221</xdr:rowOff>
    </xdr:from>
    <xdr:to>
      <xdr:col>116</xdr:col>
      <xdr:colOff>114300</xdr:colOff>
      <xdr:row>32</xdr:row>
      <xdr:rowOff>142821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5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127598</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44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121231</xdr:rowOff>
    </xdr:from>
    <xdr:to>
      <xdr:col>112</xdr:col>
      <xdr:colOff>38100</xdr:colOff>
      <xdr:row>32</xdr:row>
      <xdr:rowOff>51381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54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67908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21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95758</xdr:rowOff>
    </xdr:from>
    <xdr:to>
      <xdr:col>107</xdr:col>
      <xdr:colOff>101600</xdr:colOff>
      <xdr:row>32</xdr:row>
      <xdr:rowOff>25908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42435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1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150949</xdr:rowOff>
    </xdr:from>
    <xdr:to>
      <xdr:col>102</xdr:col>
      <xdr:colOff>165100</xdr:colOff>
      <xdr:row>31</xdr:row>
      <xdr:rowOff>81099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52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97626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135273</xdr:rowOff>
    </xdr:from>
    <xdr:to>
      <xdr:col>98</xdr:col>
      <xdr:colOff>38100</xdr:colOff>
      <xdr:row>32</xdr:row>
      <xdr:rowOff>65423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54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81950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522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13208</xdr:rowOff>
    </xdr:from>
    <xdr:to>
      <xdr:col>116</xdr:col>
      <xdr:colOff>63500</xdr:colOff>
      <xdr:row>59</xdr:row>
      <xdr:rowOff>13589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2875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13589</xdr:rowOff>
    </xdr:from>
    <xdr:to>
      <xdr:col>111</xdr:col>
      <xdr:colOff>177800</xdr:colOff>
      <xdr:row>59</xdr:row>
      <xdr:rowOff>13716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12913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13716</xdr:rowOff>
    </xdr:from>
    <xdr:to>
      <xdr:col>107</xdr:col>
      <xdr:colOff>50800</xdr:colOff>
      <xdr:row>59</xdr:row>
      <xdr:rowOff>15240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12926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14986</xdr:rowOff>
    </xdr:from>
    <xdr:to>
      <xdr:col>102</xdr:col>
      <xdr:colOff>114300</xdr:colOff>
      <xdr:row>59</xdr:row>
      <xdr:rowOff>15240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3053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133858</xdr:rowOff>
    </xdr:from>
    <xdr:to>
      <xdr:col>116</xdr:col>
      <xdr:colOff>114300</xdr:colOff>
      <xdr:row>59</xdr:row>
      <xdr:rowOff>64008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48785</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9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134239</xdr:rowOff>
    </xdr:from>
    <xdr:to>
      <xdr:col>112</xdr:col>
      <xdr:colOff>38100</xdr:colOff>
      <xdr:row>59</xdr:row>
      <xdr:rowOff>64389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55516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7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134366</xdr:rowOff>
    </xdr:from>
    <xdr:to>
      <xdr:col>107</xdr:col>
      <xdr:colOff>101600</xdr:colOff>
      <xdr:row>59</xdr:row>
      <xdr:rowOff>64516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55643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71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135890</xdr:rowOff>
    </xdr:from>
    <xdr:to>
      <xdr:col>102</xdr:col>
      <xdr:colOff>165100</xdr:colOff>
      <xdr:row>59</xdr:row>
      <xdr:rowOff>66040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57167</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7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135636</xdr:rowOff>
    </xdr:from>
    <xdr:to>
      <xdr:col>98</xdr:col>
      <xdr:colOff>38100</xdr:colOff>
      <xdr:row>59</xdr:row>
      <xdr:rowOff>65786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56913</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72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27000</xdr:rowOff>
    </xdr:from>
    <xdr:to>
      <xdr:col>116</xdr:col>
      <xdr:colOff>63500</xdr:colOff>
      <xdr:row>76</xdr:row>
      <xdr:rowOff>88905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85750"/>
          <a:ext cx="838200" cy="23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74687</xdr:rowOff>
    </xdr:from>
    <xdr:to>
      <xdr:col>111</xdr:col>
      <xdr:colOff>177800</xdr:colOff>
      <xdr:row>76</xdr:row>
      <xdr:rowOff>88905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104887"/>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74687</xdr:rowOff>
    </xdr:from>
    <xdr:to>
      <xdr:col>107</xdr:col>
      <xdr:colOff>50800</xdr:colOff>
      <xdr:row>76</xdr:row>
      <xdr:rowOff>157302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104887"/>
          <a:ext cx="889000" cy="8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157302</xdr:rowOff>
    </xdr:from>
    <xdr:to>
      <xdr:col>102</xdr:col>
      <xdr:colOff>114300</xdr:colOff>
      <xdr:row>77</xdr:row>
      <xdr:rowOff>41402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18750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147650</xdr:rowOff>
    </xdr:from>
    <xdr:to>
      <xdr:col>116</xdr:col>
      <xdr:colOff>114300</xdr:colOff>
      <xdr:row>75</xdr:row>
      <xdr:rowOff>77800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126077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81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38105</xdr:rowOff>
    </xdr:from>
    <xdr:to>
      <xdr:col>112</xdr:col>
      <xdr:colOff>38100</xdr:colOff>
      <xdr:row>76</xdr:row>
      <xdr:rowOff>139705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130832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23887</xdr:rowOff>
    </xdr:from>
    <xdr:to>
      <xdr:col>107</xdr:col>
      <xdr:colOff>101600</xdr:colOff>
      <xdr:row>76</xdr:row>
      <xdr:rowOff>125487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116614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106502</xdr:rowOff>
    </xdr:from>
    <xdr:to>
      <xdr:col>102</xdr:col>
      <xdr:colOff>165100</xdr:colOff>
      <xdr:row>77</xdr:row>
      <xdr:rowOff>36652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27779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2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162052</xdr:rowOff>
    </xdr:from>
    <xdr:to>
      <xdr:col>98</xdr:col>
      <xdr:colOff>38100</xdr:colOff>
      <xdr:row>77</xdr:row>
      <xdr:rowOff>92202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83329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2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会計年度任用職員の単価改正及び退職人数の増加により、前年度と比較して増加しました。住民一人当たりのコストは類似団体の平均よりも低い傾向にありますが、今後も適切な配置に努めてまいります。　●物件費は、</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月から稼働したリサイクルセンターの維持管理・運営費、小中学校給食の公会計化に伴う賄材料費の増、高熱水費高騰による小中学校校舎等維持管理経費の増などにより、前年度よりも増加となりました。　●扶助費は、申請対象期限の終了により子育て世帯等臨時特別支援事業の終了による減がありましたが、非課税世帯等臨時特別給付金事業の実施による増、障害者給付費や保育需要の増加に伴う保育給付の増等により増加となりました。今後も、子育て施策や高齢者支援等、現下の政策課題に対応するため、扶助費は増加が見込まれます。　●補助費等は、前年度と比較して増加しておりますが、これは令和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年度に実施した新型コロナウイルスワクチン接種事業等の国庫補助事業の超過受入分を国に返還するための補助費等の増加が主な要因です。　●普通建設事業費（うち新規整備）は、リサイクルセンター建設事業（継続費）や工事の進捗状況による街路整備事業の増、土地開発基金による土地から現金への振り替え等による増となりました。普通建設事業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うち更新整備）は、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スクールに係る環境整備事業の完了や、（仮称）東松戸服装施設建設事業）の事業完了により減となっております。　●投資及び出資金は、病院事業の企業債償還元金の減や下水道事業経営改善により、前年度より減少となりました。　●繰出金は、高齢化の進展により介護保険特別会計や後期高齢者医療会計特別会計への繰出金の増加に加え、国民健康保険特別会計への保険料収入不足に伴う基準外繰出金の皆増により増加となっています。　●積立金は、令和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年度は地方交付税の追加交付分を財政調整基金や市債管理基金に積み立てを行ったため、一時的に増加となりました。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497,120
479,216
61.38
193,467,227
183,865,661
7,022,323
93,811,358
125,344,203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29058</xdr:rowOff>
    </xdr:from>
    <xdr:to>
      <xdr:col>24</xdr:col>
      <xdr:colOff>63500</xdr:colOff>
      <xdr:row>38</xdr:row>
      <xdr:rowOff>113182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544158"/>
          <a:ext cx="8382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29058</xdr:rowOff>
    </xdr:from>
    <xdr:to>
      <xdr:col>19</xdr:col>
      <xdr:colOff>177800</xdr:colOff>
      <xdr:row>38</xdr:row>
      <xdr:rowOff>38202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5441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11684</xdr:rowOff>
    </xdr:from>
    <xdr:to>
      <xdr:col>15</xdr:col>
      <xdr:colOff>50800</xdr:colOff>
      <xdr:row>38</xdr:row>
      <xdr:rowOff>38202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526784"/>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171247</xdr:rowOff>
    </xdr:from>
    <xdr:to>
      <xdr:col>10</xdr:col>
      <xdr:colOff>114300</xdr:colOff>
      <xdr:row>38</xdr:row>
      <xdr:rowOff>11684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51489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72610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62382</xdr:rowOff>
    </xdr:from>
    <xdr:to>
      <xdr:col>24</xdr:col>
      <xdr:colOff>114300</xdr:colOff>
      <xdr:row>38</xdr:row>
      <xdr:rowOff>163982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148759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149708</xdr:rowOff>
    </xdr:from>
    <xdr:to>
      <xdr:col>20</xdr:col>
      <xdr:colOff>38100</xdr:colOff>
      <xdr:row>38</xdr:row>
      <xdr:rowOff>79857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93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70985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8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158852</xdr:rowOff>
    </xdr:from>
    <xdr:to>
      <xdr:col>15</xdr:col>
      <xdr:colOff>101600</xdr:colOff>
      <xdr:row>38</xdr:row>
      <xdr:rowOff>89002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80129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132334</xdr:rowOff>
    </xdr:from>
    <xdr:to>
      <xdr:col>10</xdr:col>
      <xdr:colOff>165100</xdr:colOff>
      <xdr:row>38</xdr:row>
      <xdr:rowOff>62485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53611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120447</xdr:rowOff>
    </xdr:from>
    <xdr:to>
      <xdr:col>6</xdr:col>
      <xdr:colOff>38100</xdr:colOff>
      <xdr:row>38</xdr:row>
      <xdr:rowOff>50597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41724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5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22788</xdr:rowOff>
    </xdr:from>
    <xdr:to>
      <xdr:col>24</xdr:col>
      <xdr:colOff>63500</xdr:colOff>
      <xdr:row>57</xdr:row>
      <xdr:rowOff>145622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95438"/>
          <a:ext cx="8382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99314</xdr:rowOff>
    </xdr:from>
    <xdr:to>
      <xdr:col>19</xdr:col>
      <xdr:colOff>177800</xdr:colOff>
      <xdr:row>57</xdr:row>
      <xdr:rowOff>22788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843264"/>
          <a:ext cx="889000" cy="95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99314</xdr:rowOff>
    </xdr:from>
    <xdr:to>
      <xdr:col>15</xdr:col>
      <xdr:colOff>50800</xdr:colOff>
      <xdr:row>58</xdr:row>
      <xdr:rowOff>2747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843264"/>
          <a:ext cx="889000" cy="110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170735</xdr:rowOff>
    </xdr:from>
    <xdr:to>
      <xdr:col>10</xdr:col>
      <xdr:colOff>114300</xdr:colOff>
      <xdr:row>58</xdr:row>
      <xdr:rowOff>2747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43385"/>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94822</xdr:rowOff>
    </xdr:from>
    <xdr:to>
      <xdr:col>24</xdr:col>
      <xdr:colOff>114300</xdr:colOff>
      <xdr:row>58</xdr:row>
      <xdr:rowOff>24972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9749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8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143438</xdr:rowOff>
    </xdr:from>
    <xdr:to>
      <xdr:col>20</xdr:col>
      <xdr:colOff>38100</xdr:colOff>
      <xdr:row>57</xdr:row>
      <xdr:rowOff>73588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64715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3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48514</xdr:rowOff>
    </xdr:from>
    <xdr:to>
      <xdr:col>15</xdr:col>
      <xdr:colOff>101600</xdr:colOff>
      <xdr:row>51</xdr:row>
      <xdr:rowOff>150114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9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141241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88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123397</xdr:rowOff>
    </xdr:from>
    <xdr:to>
      <xdr:col>10</xdr:col>
      <xdr:colOff>165100</xdr:colOff>
      <xdr:row>58</xdr:row>
      <xdr:rowOff>53547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44674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119935</xdr:rowOff>
    </xdr:from>
    <xdr:to>
      <xdr:col>6</xdr:col>
      <xdr:colOff>38100</xdr:colOff>
      <xdr:row>58</xdr:row>
      <xdr:rowOff>50085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41212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8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20621</xdr:rowOff>
    </xdr:from>
    <xdr:to>
      <xdr:col>24</xdr:col>
      <xdr:colOff>63500</xdr:colOff>
      <xdr:row>75</xdr:row>
      <xdr:rowOff>62237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79371"/>
          <a:ext cx="838200" cy="4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62237</xdr:rowOff>
    </xdr:from>
    <xdr:to>
      <xdr:col>19</xdr:col>
      <xdr:colOff>177800</xdr:colOff>
      <xdr:row>76</xdr:row>
      <xdr:rowOff>154417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20987"/>
          <a:ext cx="889000" cy="26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154417</xdr:rowOff>
    </xdr:from>
    <xdr:to>
      <xdr:col>15</xdr:col>
      <xdr:colOff>50800</xdr:colOff>
      <xdr:row>77</xdr:row>
      <xdr:rowOff>74178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84617"/>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74178</xdr:rowOff>
    </xdr:from>
    <xdr:to>
      <xdr:col>10</xdr:col>
      <xdr:colOff>114300</xdr:colOff>
      <xdr:row>77</xdr:row>
      <xdr:rowOff>139776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75828"/>
          <a:ext cx="889000" cy="6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141271</xdr:rowOff>
    </xdr:from>
    <xdr:to>
      <xdr:col>24</xdr:col>
      <xdr:colOff>114300</xdr:colOff>
      <xdr:row>75</xdr:row>
      <xdr:rowOff>71421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164148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7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11437</xdr:rowOff>
    </xdr:from>
    <xdr:to>
      <xdr:col>20</xdr:col>
      <xdr:colOff>38100</xdr:colOff>
      <xdr:row>75</xdr:row>
      <xdr:rowOff>113037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104164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6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103617</xdr:rowOff>
    </xdr:from>
    <xdr:to>
      <xdr:col>15</xdr:col>
      <xdr:colOff>101600</xdr:colOff>
      <xdr:row>77</xdr:row>
      <xdr:rowOff>33767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24894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23378</xdr:rowOff>
    </xdr:from>
    <xdr:to>
      <xdr:col>10</xdr:col>
      <xdr:colOff>165100</xdr:colOff>
      <xdr:row>77</xdr:row>
      <xdr:rowOff>124978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116105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88976</xdr:rowOff>
    </xdr:from>
    <xdr:to>
      <xdr:col>6</xdr:col>
      <xdr:colOff>38100</xdr:colOff>
      <xdr:row>78</xdr:row>
      <xdr:rowOff>19126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10253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8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84493</xdr:rowOff>
    </xdr:from>
    <xdr:to>
      <xdr:col>24</xdr:col>
      <xdr:colOff>63500</xdr:colOff>
      <xdr:row>96</xdr:row>
      <xdr:rowOff>159759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43693"/>
          <a:ext cx="838200" cy="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159759</xdr:rowOff>
    </xdr:from>
    <xdr:to>
      <xdr:col>19</xdr:col>
      <xdr:colOff>177800</xdr:colOff>
      <xdr:row>98</xdr:row>
      <xdr:rowOff>2330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18959"/>
          <a:ext cx="889000" cy="1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121622</xdr:rowOff>
    </xdr:from>
    <xdr:to>
      <xdr:col>15</xdr:col>
      <xdr:colOff>50800</xdr:colOff>
      <xdr:row>98</xdr:row>
      <xdr:rowOff>2330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52272"/>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121622</xdr:rowOff>
    </xdr:from>
    <xdr:to>
      <xdr:col>10</xdr:col>
      <xdr:colOff>114300</xdr:colOff>
      <xdr:row>98</xdr:row>
      <xdr:rowOff>22961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52272"/>
          <a:ext cx="889000" cy="7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33693</xdr:rowOff>
    </xdr:from>
    <xdr:to>
      <xdr:col>24</xdr:col>
      <xdr:colOff>114300</xdr:colOff>
      <xdr:row>96</xdr:row>
      <xdr:rowOff>135293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56570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108959</xdr:rowOff>
    </xdr:from>
    <xdr:to>
      <xdr:col>20</xdr:col>
      <xdr:colOff>38100</xdr:colOff>
      <xdr:row>97</xdr:row>
      <xdr:rowOff>39109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30236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122980</xdr:rowOff>
    </xdr:from>
    <xdr:to>
      <xdr:col>15</xdr:col>
      <xdr:colOff>101600</xdr:colOff>
      <xdr:row>98</xdr:row>
      <xdr:rowOff>53130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44257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70822</xdr:rowOff>
    </xdr:from>
    <xdr:to>
      <xdr:col>10</xdr:col>
      <xdr:colOff>165100</xdr:colOff>
      <xdr:row>98</xdr:row>
      <xdr:rowOff>972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17499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143611</xdr:rowOff>
    </xdr:from>
    <xdr:to>
      <xdr:col>6</xdr:col>
      <xdr:colOff>38100</xdr:colOff>
      <xdr:row>98</xdr:row>
      <xdr:rowOff>73761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90288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4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140462</xdr:rowOff>
    </xdr:from>
    <xdr:to>
      <xdr:col>55</xdr:col>
      <xdr:colOff>0</xdr:colOff>
      <xdr:row>38</xdr:row>
      <xdr:rowOff>145415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5556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142367</xdr:rowOff>
    </xdr:from>
    <xdr:to>
      <xdr:col>50</xdr:col>
      <xdr:colOff>114300</xdr:colOff>
      <xdr:row>38</xdr:row>
      <xdr:rowOff>145415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5746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142367</xdr:rowOff>
    </xdr:from>
    <xdr:to>
      <xdr:col>45</xdr:col>
      <xdr:colOff>177800</xdr:colOff>
      <xdr:row>38</xdr:row>
      <xdr:rowOff>151892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5746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144272</xdr:rowOff>
    </xdr:from>
    <xdr:to>
      <xdr:col>41</xdr:col>
      <xdr:colOff>50800</xdr:colOff>
      <xdr:row>38</xdr:row>
      <xdr:rowOff>151892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593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89662</xdr:rowOff>
    </xdr:from>
    <xdr:to>
      <xdr:col>55</xdr:col>
      <xdr:colOff>50800</xdr:colOff>
      <xdr:row>39</xdr:row>
      <xdr:rowOff>19812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4589</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1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94615</xdr:rowOff>
    </xdr:from>
    <xdr:to>
      <xdr:col>50</xdr:col>
      <xdr:colOff>165100</xdr:colOff>
      <xdr:row>39</xdr:row>
      <xdr:rowOff>24765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15892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91567</xdr:rowOff>
    </xdr:from>
    <xdr:to>
      <xdr:col>46</xdr:col>
      <xdr:colOff>38100</xdr:colOff>
      <xdr:row>39</xdr:row>
      <xdr:rowOff>21717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12844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9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101092</xdr:rowOff>
    </xdr:from>
    <xdr:to>
      <xdr:col>41</xdr:col>
      <xdr:colOff>101600</xdr:colOff>
      <xdr:row>39</xdr:row>
      <xdr:rowOff>31242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22369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93472</xdr:rowOff>
    </xdr:from>
    <xdr:to>
      <xdr:col>36</xdr:col>
      <xdr:colOff>165100</xdr:colOff>
      <xdr:row>39</xdr:row>
      <xdr:rowOff>23622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14749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156445</xdr:rowOff>
    </xdr:from>
    <xdr:to>
      <xdr:col>55</xdr:col>
      <xdr:colOff>0</xdr:colOff>
      <xdr:row>57</xdr:row>
      <xdr:rowOff>157817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2909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150502</xdr:rowOff>
    </xdr:from>
    <xdr:to>
      <xdr:col>50</xdr:col>
      <xdr:colOff>114300</xdr:colOff>
      <xdr:row>57</xdr:row>
      <xdr:rowOff>157817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2315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150502</xdr:rowOff>
    </xdr:from>
    <xdr:to>
      <xdr:col>45</xdr:col>
      <xdr:colOff>177800</xdr:colOff>
      <xdr:row>57</xdr:row>
      <xdr:rowOff>158503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2315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158503</xdr:rowOff>
    </xdr:from>
    <xdr:to>
      <xdr:col>41</xdr:col>
      <xdr:colOff>50800</xdr:colOff>
      <xdr:row>57</xdr:row>
      <xdr:rowOff>159531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3115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105645</xdr:rowOff>
    </xdr:from>
    <xdr:to>
      <xdr:col>55</xdr:col>
      <xdr:colOff>50800</xdr:colOff>
      <xdr:row>58</xdr:row>
      <xdr:rowOff>35795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20572</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93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107017</xdr:rowOff>
    </xdr:from>
    <xdr:to>
      <xdr:col>50</xdr:col>
      <xdr:colOff>165100</xdr:colOff>
      <xdr:row>58</xdr:row>
      <xdr:rowOff>37167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28294</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72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99702</xdr:rowOff>
    </xdr:from>
    <xdr:to>
      <xdr:col>46</xdr:col>
      <xdr:colOff>38100</xdr:colOff>
      <xdr:row>58</xdr:row>
      <xdr:rowOff>29852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20979</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107703</xdr:rowOff>
    </xdr:from>
    <xdr:to>
      <xdr:col>41</xdr:col>
      <xdr:colOff>101600</xdr:colOff>
      <xdr:row>58</xdr:row>
      <xdr:rowOff>37853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28980</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97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108731</xdr:rowOff>
    </xdr:from>
    <xdr:to>
      <xdr:col>36</xdr:col>
      <xdr:colOff>165100</xdr:colOff>
      <xdr:row>58</xdr:row>
      <xdr:rowOff>38881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30008</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97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140568</xdr:rowOff>
    </xdr:from>
    <xdr:to>
      <xdr:col>55</xdr:col>
      <xdr:colOff>0</xdr:colOff>
      <xdr:row>78</xdr:row>
      <xdr:rowOff>29561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42218"/>
          <a:ext cx="838200" cy="6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140568</xdr:rowOff>
    </xdr:from>
    <xdr:to>
      <xdr:col>50</xdr:col>
      <xdr:colOff>114300</xdr:colOff>
      <xdr:row>78</xdr:row>
      <xdr:rowOff>16667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42218"/>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16667</xdr:rowOff>
    </xdr:from>
    <xdr:to>
      <xdr:col>45</xdr:col>
      <xdr:colOff>177800</xdr:colOff>
      <xdr:row>78</xdr:row>
      <xdr:rowOff>62525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89767"/>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61885</xdr:rowOff>
    </xdr:from>
    <xdr:to>
      <xdr:col>41</xdr:col>
      <xdr:colOff>50800</xdr:colOff>
      <xdr:row>78</xdr:row>
      <xdr:rowOff>62525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3498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150211</xdr:rowOff>
    </xdr:from>
    <xdr:to>
      <xdr:col>55</xdr:col>
      <xdr:colOff>50800</xdr:colOff>
      <xdr:row>78</xdr:row>
      <xdr:rowOff>80361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65138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6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89768</xdr:rowOff>
    </xdr:from>
    <xdr:to>
      <xdr:col>50</xdr:col>
      <xdr:colOff>165100</xdr:colOff>
      <xdr:row>78</xdr:row>
      <xdr:rowOff>19918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11045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8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137317</xdr:rowOff>
    </xdr:from>
    <xdr:to>
      <xdr:col>46</xdr:col>
      <xdr:colOff>38100</xdr:colOff>
      <xdr:row>78</xdr:row>
      <xdr:rowOff>67467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58594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3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11725</xdr:rowOff>
    </xdr:from>
    <xdr:to>
      <xdr:col>41</xdr:col>
      <xdr:colOff>101600</xdr:colOff>
      <xdr:row>78</xdr:row>
      <xdr:rowOff>113325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104452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11085</xdr:rowOff>
    </xdr:from>
    <xdr:to>
      <xdr:col>36</xdr:col>
      <xdr:colOff>165100</xdr:colOff>
      <xdr:row>78</xdr:row>
      <xdr:rowOff>112685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103812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7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18466</xdr:rowOff>
    </xdr:from>
    <xdr:to>
      <xdr:col>55</xdr:col>
      <xdr:colOff>0</xdr:colOff>
      <xdr:row>97</xdr:row>
      <xdr:rowOff>61557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49116"/>
          <a:ext cx="8382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61557</xdr:rowOff>
    </xdr:from>
    <xdr:to>
      <xdr:col>50</xdr:col>
      <xdr:colOff>114300</xdr:colOff>
      <xdr:row>97</xdr:row>
      <xdr:rowOff>130899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92207"/>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130899</xdr:rowOff>
    </xdr:from>
    <xdr:to>
      <xdr:col>45</xdr:col>
      <xdr:colOff>177800</xdr:colOff>
      <xdr:row>98</xdr:row>
      <xdr:rowOff>13970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6154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134556</xdr:rowOff>
    </xdr:from>
    <xdr:to>
      <xdr:col>41</xdr:col>
      <xdr:colOff>50800</xdr:colOff>
      <xdr:row>98</xdr:row>
      <xdr:rowOff>13970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65206"/>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139116</xdr:rowOff>
    </xdr:from>
    <xdr:to>
      <xdr:col>55</xdr:col>
      <xdr:colOff>50800</xdr:colOff>
      <xdr:row>97</xdr:row>
      <xdr:rowOff>69266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117543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10757</xdr:rowOff>
    </xdr:from>
    <xdr:to>
      <xdr:col>50</xdr:col>
      <xdr:colOff>165100</xdr:colOff>
      <xdr:row>97</xdr:row>
      <xdr:rowOff>112357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103484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80099</xdr:rowOff>
    </xdr:from>
    <xdr:to>
      <xdr:col>46</xdr:col>
      <xdr:colOff>38100</xdr:colOff>
      <xdr:row>98</xdr:row>
      <xdr:rowOff>10249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134620</xdr:rowOff>
    </xdr:from>
    <xdr:to>
      <xdr:col>41</xdr:col>
      <xdr:colOff>101600</xdr:colOff>
      <xdr:row>98</xdr:row>
      <xdr:rowOff>64770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55897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5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83756</xdr:rowOff>
    </xdr:from>
    <xdr:to>
      <xdr:col>36</xdr:col>
      <xdr:colOff>165100</xdr:colOff>
      <xdr:row>98</xdr:row>
      <xdr:rowOff>13906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5033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0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131754</xdr:rowOff>
    </xdr:from>
    <xdr:to>
      <xdr:col>85</xdr:col>
      <xdr:colOff>127000</xdr:colOff>
      <xdr:row>37</xdr:row>
      <xdr:rowOff>143184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754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131754</xdr:rowOff>
    </xdr:from>
    <xdr:to>
      <xdr:col>81</xdr:col>
      <xdr:colOff>50800</xdr:colOff>
      <xdr:row>37</xdr:row>
      <xdr:rowOff>169745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75404"/>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169745</xdr:rowOff>
    </xdr:from>
    <xdr:to>
      <xdr:col>76</xdr:col>
      <xdr:colOff>114300</xdr:colOff>
      <xdr:row>38</xdr:row>
      <xdr:rowOff>75257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13395"/>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167241</xdr:rowOff>
    </xdr:from>
    <xdr:to>
      <xdr:col>71</xdr:col>
      <xdr:colOff>177800</xdr:colOff>
      <xdr:row>38</xdr:row>
      <xdr:rowOff>75257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39441"/>
          <a:ext cx="889000" cy="25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92384</xdr:rowOff>
    </xdr:from>
    <xdr:to>
      <xdr:col>85</xdr:col>
      <xdr:colOff>177800</xdr:colOff>
      <xdr:row>38</xdr:row>
      <xdr:rowOff>22534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70811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80954</xdr:rowOff>
    </xdr:from>
    <xdr:to>
      <xdr:col>81</xdr:col>
      <xdr:colOff>101600</xdr:colOff>
      <xdr:row>38</xdr:row>
      <xdr:rowOff>11103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24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1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118945</xdr:rowOff>
    </xdr:from>
    <xdr:to>
      <xdr:col>76</xdr:col>
      <xdr:colOff>165100</xdr:colOff>
      <xdr:row>38</xdr:row>
      <xdr:rowOff>49095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40222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24457</xdr:rowOff>
    </xdr:from>
    <xdr:to>
      <xdr:col>72</xdr:col>
      <xdr:colOff>38100</xdr:colOff>
      <xdr:row>38</xdr:row>
      <xdr:rowOff>126057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117184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3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116441</xdr:rowOff>
    </xdr:from>
    <xdr:to>
      <xdr:col>67</xdr:col>
      <xdr:colOff>101600</xdr:colOff>
      <xdr:row>37</xdr:row>
      <xdr:rowOff>46591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63118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6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20713</xdr:rowOff>
    </xdr:from>
    <xdr:to>
      <xdr:col>85</xdr:col>
      <xdr:colOff>127000</xdr:colOff>
      <xdr:row>57</xdr:row>
      <xdr:rowOff>56947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93363"/>
          <a:ext cx="8382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56947</xdr:rowOff>
    </xdr:from>
    <xdr:to>
      <xdr:col>81</xdr:col>
      <xdr:colOff>50800</xdr:colOff>
      <xdr:row>57</xdr:row>
      <xdr:rowOff>151111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29597"/>
          <a:ext cx="889000" cy="9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151111</xdr:rowOff>
    </xdr:from>
    <xdr:to>
      <xdr:col>76</xdr:col>
      <xdr:colOff>114300</xdr:colOff>
      <xdr:row>58</xdr:row>
      <xdr:rowOff>37554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23761"/>
          <a:ext cx="889000" cy="5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37554</xdr:rowOff>
    </xdr:from>
    <xdr:to>
      <xdr:col>71</xdr:col>
      <xdr:colOff>177800</xdr:colOff>
      <xdr:row>58</xdr:row>
      <xdr:rowOff>53022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81654"/>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141363</xdr:rowOff>
    </xdr:from>
    <xdr:to>
      <xdr:col>85</xdr:col>
      <xdr:colOff>177800</xdr:colOff>
      <xdr:row>57</xdr:row>
      <xdr:rowOff>71513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119790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6147</xdr:rowOff>
    </xdr:from>
    <xdr:to>
      <xdr:col>81</xdr:col>
      <xdr:colOff>101600</xdr:colOff>
      <xdr:row>57</xdr:row>
      <xdr:rowOff>107747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98874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100311</xdr:rowOff>
    </xdr:from>
    <xdr:to>
      <xdr:col>76</xdr:col>
      <xdr:colOff>165100</xdr:colOff>
      <xdr:row>58</xdr:row>
      <xdr:rowOff>30461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21588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6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158204</xdr:rowOff>
    </xdr:from>
    <xdr:to>
      <xdr:col>72</xdr:col>
      <xdr:colOff>38100</xdr:colOff>
      <xdr:row>58</xdr:row>
      <xdr:rowOff>88354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79481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2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2222</xdr:rowOff>
    </xdr:from>
    <xdr:to>
      <xdr:col>67</xdr:col>
      <xdr:colOff>101600</xdr:colOff>
      <xdr:row>58</xdr:row>
      <xdr:rowOff>103822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94949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138671</xdr:rowOff>
    </xdr:from>
    <xdr:to>
      <xdr:col>85</xdr:col>
      <xdr:colOff>127000</xdr:colOff>
      <xdr:row>96</xdr:row>
      <xdr:rowOff>151778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97871"/>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151778</xdr:rowOff>
    </xdr:from>
    <xdr:to>
      <xdr:col>81</xdr:col>
      <xdr:colOff>50800</xdr:colOff>
      <xdr:row>96</xdr:row>
      <xdr:rowOff>166960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10978"/>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166960</xdr:rowOff>
    </xdr:from>
    <xdr:to>
      <xdr:col>76</xdr:col>
      <xdr:colOff>114300</xdr:colOff>
      <xdr:row>97</xdr:row>
      <xdr:rowOff>20313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2616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20313</xdr:rowOff>
    </xdr:from>
    <xdr:to>
      <xdr:col>71</xdr:col>
      <xdr:colOff>177800</xdr:colOff>
      <xdr:row>97</xdr:row>
      <xdr:rowOff>37497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5096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87871</xdr:rowOff>
    </xdr:from>
    <xdr:to>
      <xdr:col>85</xdr:col>
      <xdr:colOff>177800</xdr:colOff>
      <xdr:row>97</xdr:row>
      <xdr:rowOff>18021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66298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2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100978</xdr:rowOff>
    </xdr:from>
    <xdr:to>
      <xdr:col>81</xdr:col>
      <xdr:colOff>101600</xdr:colOff>
      <xdr:row>97</xdr:row>
      <xdr:rowOff>31128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22255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116160</xdr:rowOff>
    </xdr:from>
    <xdr:to>
      <xdr:col>76</xdr:col>
      <xdr:colOff>165100</xdr:colOff>
      <xdr:row>97</xdr:row>
      <xdr:rowOff>46310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37437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140963</xdr:rowOff>
    </xdr:from>
    <xdr:to>
      <xdr:col>72</xdr:col>
      <xdr:colOff>38100</xdr:colOff>
      <xdr:row>97</xdr:row>
      <xdr:rowOff>71113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62240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158147</xdr:rowOff>
    </xdr:from>
    <xdr:to>
      <xdr:col>67</xdr:col>
      <xdr:colOff>101600</xdr:colOff>
      <xdr:row>97</xdr:row>
      <xdr:rowOff>88297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79424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●総務費は、令和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年度の特別定額給付金給付事業の実施、令和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年度の交付税追加交付分の財政調整基金や市債管理基金への積み立てを行ったことで増加となっています。令和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年度は、東松戸複合施設整備業務（継続費）の事業終了等により減額となっています。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生費は、申請対象期限の終了により子育て世帯等臨時特別支援事業の終了による減がありましたが、新型コロナウイルス感染症対策として引き続き実施した非課税世帯等臨時特別給付金事業の実施による増、障害者福祉給付や保育需要の増加に伴う保育給付の増等により増加となりました。また、高齢化の　 進展に伴う、介護保険特別会計や後期高齢者医療特別会計への繰出金の増、国民健康保険特別会計への保険料収入不足に伴う基準外繰出金の皆増により約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億増となっています。 </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●衛生費は、新型コロナウイルスワクチン接種関係事業の国庫補助金の返還による増、リサイクルセンター建設事業（継続費）の工事進捗による増等により、前年度よりも約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億円増となっています。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●商工費は、電気・ガス料金高騰への対策として実施した事業者緊急支援事業の減等により約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億円減。　●土木費は、街路整備事業や道路改良事業の実施により約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●教育費は、小中学校給食費の公会計化による増、松戸運動公園の武道館耐震改修工事の実施による増等により、約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実質収支比率について、過去</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年間望ましいとされている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％を上回る比率で推移しており、今後も現状の水準を維持してまいります。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年度は地方交付税の追加交付等により財政調整基金の残高が増加しましたが、令和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年度は財政調整基金への積み立ての減・取り崩しの増により、実質単年度収支は赤字となりました。令和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を除き、実質単年度収支が赤字となっていますが、その要因のひとつは、その他特定目的基金である庁舎建設基金へ積み立てを行っておりますが、その他特定目的基金は実質単年度収支の黒字要素である基金の算定に考慮されないためです。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年度も各会計ともに黒字となり、連結実質赤字比率の構成も黒字となっております。今後も、各会計が健全な財政運営を図り、赤字を生じさせないよう努めてまいります。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193467227</v>
      </c>
      <c r="BO4" s="436"/>
      <c r="BP4" s="436"/>
      <c r="BQ4" s="436"/>
      <c r="BR4" s="436"/>
      <c r="BS4" s="436"/>
      <c r="BT4" s="436"/>
      <c r="BU4" s="437"/>
      <c r="BV4" s="435">
        <v>194271125</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7.5</v>
      </c>
      <c r="CU4" s="576"/>
      <c r="CV4" s="576"/>
      <c r="CW4" s="576"/>
      <c r="CX4" s="576"/>
      <c r="CY4" s="576"/>
      <c r="CZ4" s="576"/>
      <c r="DA4" s="577"/>
      <c r="DB4" s="575">
        <v>9.4</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183865661</v>
      </c>
      <c r="BO5" s="407"/>
      <c r="BP5" s="407"/>
      <c r="BQ5" s="407"/>
      <c r="BR5" s="407"/>
      <c r="BS5" s="407"/>
      <c r="BT5" s="407"/>
      <c r="BU5" s="408"/>
      <c r="BV5" s="406">
        <v>184415163</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92.7</v>
      </c>
      <c r="CU5" s="404"/>
      <c r="CV5" s="404"/>
      <c r="CW5" s="404"/>
      <c r="CX5" s="404"/>
      <c r="CY5" s="404"/>
      <c r="CZ5" s="404"/>
      <c r="DA5" s="405"/>
      <c r="DB5" s="403">
        <v>87.9</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9601566</v>
      </c>
      <c r="BO6" s="407"/>
      <c r="BP6" s="407"/>
      <c r="BQ6" s="407"/>
      <c r="BR6" s="407"/>
      <c r="BS6" s="407"/>
      <c r="BT6" s="407"/>
      <c r="BU6" s="408"/>
      <c r="BV6" s="406">
        <v>9855962</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94.8</v>
      </c>
      <c r="CU6" s="550"/>
      <c r="CV6" s="550"/>
      <c r="CW6" s="550"/>
      <c r="CX6" s="550"/>
      <c r="CY6" s="550"/>
      <c r="CZ6" s="550"/>
      <c r="DA6" s="551"/>
      <c r="DB6" s="549">
        <v>95.6</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2579243</v>
      </c>
      <c r="BO7" s="407"/>
      <c r="BP7" s="407"/>
      <c r="BQ7" s="407"/>
      <c r="BR7" s="407"/>
      <c r="BS7" s="407"/>
      <c r="BT7" s="407"/>
      <c r="BU7" s="408"/>
      <c r="BV7" s="406">
        <v>864301</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93811358</v>
      </c>
      <c r="CU7" s="407"/>
      <c r="CV7" s="407"/>
      <c r="CW7" s="407"/>
      <c r="CX7" s="407"/>
      <c r="CY7" s="407"/>
      <c r="CZ7" s="407"/>
      <c r="DA7" s="408"/>
      <c r="DB7" s="406">
        <v>95577093</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7022323</v>
      </c>
      <c r="BO8" s="407"/>
      <c r="BP8" s="407"/>
      <c r="BQ8" s="407"/>
      <c r="BR8" s="407"/>
      <c r="BS8" s="407"/>
      <c r="BT8" s="407"/>
      <c r="BU8" s="408"/>
      <c r="BV8" s="406">
        <v>8991661</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0.86</v>
      </c>
      <c r="CU8" s="510"/>
      <c r="CV8" s="510"/>
      <c r="CW8" s="510"/>
      <c r="CX8" s="510"/>
      <c r="CY8" s="510"/>
      <c r="CZ8" s="510"/>
      <c r="DA8" s="511"/>
      <c r="DB8" s="509">
        <v>0.88</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498232</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111</v>
      </c>
      <c r="AV9" s="465"/>
      <c r="AW9" s="465"/>
      <c r="AX9" s="465"/>
      <c r="AY9" s="420" t="s">
        <v>118</v>
      </c>
      <c r="AZ9" s="421"/>
      <c r="BA9" s="421"/>
      <c r="BB9" s="421"/>
      <c r="BC9" s="421"/>
      <c r="BD9" s="421"/>
      <c r="BE9" s="421"/>
      <c r="BF9" s="421"/>
      <c r="BG9" s="421"/>
      <c r="BH9" s="421"/>
      <c r="BI9" s="421"/>
      <c r="BJ9" s="421"/>
      <c r="BK9" s="421"/>
      <c r="BL9" s="421"/>
      <c r="BM9" s="422"/>
      <c r="BN9" s="406">
        <v>-1969338</v>
      </c>
      <c r="BO9" s="407"/>
      <c r="BP9" s="407"/>
      <c r="BQ9" s="407"/>
      <c r="BR9" s="407"/>
      <c r="BS9" s="407"/>
      <c r="BT9" s="407"/>
      <c r="BU9" s="408"/>
      <c r="BV9" s="406">
        <v>3101544</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9.1999999999999993</v>
      </c>
      <c r="CU9" s="404"/>
      <c r="CV9" s="404"/>
      <c r="CW9" s="404"/>
      <c r="CX9" s="404"/>
      <c r="CY9" s="404"/>
      <c r="CZ9" s="404"/>
      <c r="DA9" s="405"/>
      <c r="DB9" s="403">
        <v>9</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483480</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111</v>
      </c>
      <c r="AV10" s="465"/>
      <c r="AW10" s="465"/>
      <c r="AX10" s="465"/>
      <c r="AY10" s="420" t="s">
        <v>122</v>
      </c>
      <c r="AZ10" s="421"/>
      <c r="BA10" s="421"/>
      <c r="BB10" s="421"/>
      <c r="BC10" s="421"/>
      <c r="BD10" s="421"/>
      <c r="BE10" s="421"/>
      <c r="BF10" s="421"/>
      <c r="BG10" s="421"/>
      <c r="BH10" s="421"/>
      <c r="BI10" s="421"/>
      <c r="BJ10" s="421"/>
      <c r="BK10" s="421"/>
      <c r="BL10" s="421"/>
      <c r="BM10" s="422"/>
      <c r="BN10" s="406">
        <v>695</v>
      </c>
      <c r="BO10" s="407"/>
      <c r="BP10" s="407"/>
      <c r="BQ10" s="407"/>
      <c r="BR10" s="407"/>
      <c r="BS10" s="407"/>
      <c r="BT10" s="407"/>
      <c r="BU10" s="408"/>
      <c r="BV10" s="406">
        <v>3547286</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111</v>
      </c>
      <c r="AV11" s="465"/>
      <c r="AW11" s="465"/>
      <c r="AX11" s="465"/>
      <c r="AY11" s="420" t="s">
        <v>127</v>
      </c>
      <c r="AZ11" s="421"/>
      <c r="BA11" s="421"/>
      <c r="BB11" s="421"/>
      <c r="BC11" s="421"/>
      <c r="BD11" s="421"/>
      <c r="BE11" s="421"/>
      <c r="BF11" s="421"/>
      <c r="BG11" s="421"/>
      <c r="BH11" s="421"/>
      <c r="BI11" s="421"/>
      <c r="BJ11" s="421"/>
      <c r="BK11" s="421"/>
      <c r="BL11" s="421"/>
      <c r="BM11" s="422"/>
      <c r="BN11" s="406">
        <v>3010</v>
      </c>
      <c r="BO11" s="407"/>
      <c r="BP11" s="407"/>
      <c r="BQ11" s="407"/>
      <c r="BR11" s="407"/>
      <c r="BS11" s="407"/>
      <c r="BT11" s="407"/>
      <c r="BU11" s="408"/>
      <c r="BV11" s="406">
        <v>1252</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15">
      <c r="A12" s="175"/>
      <c r="B12" s="512" t="s">
        <v>130</v>
      </c>
      <c r="C12" s="513"/>
      <c r="D12" s="513"/>
      <c r="E12" s="513"/>
      <c r="F12" s="513"/>
      <c r="G12" s="513"/>
      <c r="H12" s="513"/>
      <c r="I12" s="513"/>
      <c r="J12" s="513"/>
      <c r="K12" s="514"/>
      <c r="L12" s="521" t="s">
        <v>131</v>
      </c>
      <c r="M12" s="522"/>
      <c r="N12" s="522"/>
      <c r="O12" s="522"/>
      <c r="P12" s="522"/>
      <c r="Q12" s="523"/>
      <c r="R12" s="524">
        <v>497120</v>
      </c>
      <c r="S12" s="525"/>
      <c r="T12" s="525"/>
      <c r="U12" s="525"/>
      <c r="V12" s="526"/>
      <c r="W12" s="527" t="s">
        <v>1</v>
      </c>
      <c r="X12" s="465"/>
      <c r="Y12" s="465"/>
      <c r="Z12" s="465"/>
      <c r="AA12" s="465"/>
      <c r="AB12" s="528"/>
      <c r="AC12" s="529" t="s">
        <v>132</v>
      </c>
      <c r="AD12" s="530"/>
      <c r="AE12" s="530"/>
      <c r="AF12" s="530"/>
      <c r="AG12" s="531"/>
      <c r="AH12" s="529" t="s">
        <v>133</v>
      </c>
      <c r="AI12" s="530"/>
      <c r="AJ12" s="530"/>
      <c r="AK12" s="530"/>
      <c r="AL12" s="532"/>
      <c r="AM12" s="463" t="s">
        <v>134</v>
      </c>
      <c r="AN12" s="363"/>
      <c r="AO12" s="363"/>
      <c r="AP12" s="363"/>
      <c r="AQ12" s="363"/>
      <c r="AR12" s="363"/>
      <c r="AS12" s="363"/>
      <c r="AT12" s="364"/>
      <c r="AU12" s="464" t="s">
        <v>135</v>
      </c>
      <c r="AV12" s="465"/>
      <c r="AW12" s="465"/>
      <c r="AX12" s="465"/>
      <c r="AY12" s="420" t="s">
        <v>136</v>
      </c>
      <c r="AZ12" s="421"/>
      <c r="BA12" s="421"/>
      <c r="BB12" s="421"/>
      <c r="BC12" s="421"/>
      <c r="BD12" s="421"/>
      <c r="BE12" s="421"/>
      <c r="BF12" s="421"/>
      <c r="BG12" s="421"/>
      <c r="BH12" s="421"/>
      <c r="BI12" s="421"/>
      <c r="BJ12" s="421"/>
      <c r="BK12" s="421"/>
      <c r="BL12" s="421"/>
      <c r="BM12" s="422"/>
      <c r="BN12" s="406">
        <v>2729051</v>
      </c>
      <c r="BO12" s="407"/>
      <c r="BP12" s="407"/>
      <c r="BQ12" s="407"/>
      <c r="BR12" s="407"/>
      <c r="BS12" s="407"/>
      <c r="BT12" s="407"/>
      <c r="BU12" s="408"/>
      <c r="BV12" s="406">
        <v>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138</v>
      </c>
      <c r="CU12" s="510"/>
      <c r="CV12" s="510"/>
      <c r="CW12" s="510"/>
      <c r="CX12" s="510"/>
      <c r="CY12" s="510"/>
      <c r="CZ12" s="510"/>
      <c r="DA12" s="511"/>
      <c r="DB12" s="509" t="s">
        <v>129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139</v>
      </c>
      <c r="N13" s="491"/>
      <c r="O13" s="491"/>
      <c r="P13" s="491"/>
      <c r="Q13" s="492"/>
      <c r="R13" s="493">
        <v>479216</v>
      </c>
      <c r="S13" s="494"/>
      <c r="T13" s="494"/>
      <c r="U13" s="494"/>
      <c r="V13" s="495"/>
      <c r="W13" s="496" t="s">
        <v>140</v>
      </c>
      <c r="X13" s="392"/>
      <c r="Y13" s="392"/>
      <c r="Z13" s="392"/>
      <c r="AA13" s="392"/>
      <c r="AB13" s="393"/>
      <c r="AC13" s="359">
        <v>1553</v>
      </c>
      <c r="AD13" s="360"/>
      <c r="AE13" s="360"/>
      <c r="AF13" s="360"/>
      <c r="AG13" s="361"/>
      <c r="AH13" s="359">
        <v>1699</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-4694684</v>
      </c>
      <c r="BO13" s="407"/>
      <c r="BP13" s="407"/>
      <c r="BQ13" s="407"/>
      <c r="BR13" s="407"/>
      <c r="BS13" s="407"/>
      <c r="BT13" s="407"/>
      <c r="BU13" s="408"/>
      <c r="BV13" s="406">
        <v>6650082</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1.7</v>
      </c>
      <c r="CU13" s="404"/>
      <c r="CV13" s="404"/>
      <c r="CW13" s="404"/>
      <c r="CX13" s="404"/>
      <c r="CY13" s="404"/>
      <c r="CZ13" s="404"/>
      <c r="DA13" s="405"/>
      <c r="DB13" s="403">
        <v>1.4</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145</v>
      </c>
      <c r="M14" s="533"/>
      <c r="N14" s="533"/>
      <c r="O14" s="533"/>
      <c r="P14" s="533"/>
      <c r="Q14" s="534"/>
      <c r="R14" s="493">
        <v>496899</v>
      </c>
      <c r="S14" s="494"/>
      <c r="T14" s="494"/>
      <c r="U14" s="494"/>
      <c r="V14" s="495"/>
      <c r="W14" s="497"/>
      <c r="X14" s="395"/>
      <c r="Y14" s="395"/>
      <c r="Z14" s="395"/>
      <c r="AA14" s="395"/>
      <c r="AB14" s="396"/>
      <c r="AC14" s="486">
        <v>0.7</v>
      </c>
      <c r="AD14" s="487"/>
      <c r="AE14" s="487"/>
      <c r="AF14" s="487"/>
      <c r="AG14" s="488"/>
      <c r="AH14" s="486">
        <v>0.8</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v>5.6</v>
      </c>
      <c r="CU14" s="504"/>
      <c r="CV14" s="504"/>
      <c r="CW14" s="504"/>
      <c r="CX14" s="504"/>
      <c r="CY14" s="504"/>
      <c r="CZ14" s="504"/>
      <c r="DA14" s="505"/>
      <c r="DB14" s="503">
        <v>3.3</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139</v>
      </c>
      <c r="N15" s="491"/>
      <c r="O15" s="491"/>
      <c r="P15" s="491"/>
      <c r="Q15" s="492"/>
      <c r="R15" s="493">
        <v>480147</v>
      </c>
      <c r="S15" s="494"/>
      <c r="T15" s="494"/>
      <c r="U15" s="494"/>
      <c r="V15" s="495"/>
      <c r="W15" s="496" t="s">
        <v>147</v>
      </c>
      <c r="X15" s="392"/>
      <c r="Y15" s="392"/>
      <c r="Z15" s="392"/>
      <c r="AA15" s="392"/>
      <c r="AB15" s="393"/>
      <c r="AC15" s="359">
        <v>37085</v>
      </c>
      <c r="AD15" s="360"/>
      <c r="AE15" s="360"/>
      <c r="AF15" s="360"/>
      <c r="AG15" s="361"/>
      <c r="AH15" s="359">
        <v>39345</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62948479</v>
      </c>
      <c r="BO15" s="436"/>
      <c r="BP15" s="436"/>
      <c r="BQ15" s="436"/>
      <c r="BR15" s="436"/>
      <c r="BS15" s="436"/>
      <c r="BT15" s="436"/>
      <c r="BU15" s="437"/>
      <c r="BV15" s="435">
        <v>60068347</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17.100000000000001</v>
      </c>
      <c r="AD16" s="487"/>
      <c r="AE16" s="487"/>
      <c r="AF16" s="487"/>
      <c r="AG16" s="488"/>
      <c r="AH16" s="486">
        <v>19</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74469046</v>
      </c>
      <c r="BO16" s="407"/>
      <c r="BP16" s="407"/>
      <c r="BQ16" s="407"/>
      <c r="BR16" s="407"/>
      <c r="BS16" s="407"/>
      <c r="BT16" s="407"/>
      <c r="BU16" s="408"/>
      <c r="BV16" s="406">
        <v>71146391</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153</v>
      </c>
      <c r="N17" s="500"/>
      <c r="O17" s="500"/>
      <c r="P17" s="500"/>
      <c r="Q17" s="501"/>
      <c r="R17" s="483" t="s">
        <v>154</v>
      </c>
      <c r="S17" s="484"/>
      <c r="T17" s="484"/>
      <c r="U17" s="484"/>
      <c r="V17" s="485"/>
      <c r="W17" s="496" t="s">
        <v>155</v>
      </c>
      <c r="X17" s="392"/>
      <c r="Y17" s="392"/>
      <c r="Z17" s="392"/>
      <c r="AA17" s="392"/>
      <c r="AB17" s="393"/>
      <c r="AC17" s="359">
        <v>177831</v>
      </c>
      <c r="AD17" s="360"/>
      <c r="AE17" s="360"/>
      <c r="AF17" s="360"/>
      <c r="AG17" s="361"/>
      <c r="AH17" s="359">
        <v>165991</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80140889</v>
      </c>
      <c r="BO17" s="407"/>
      <c r="BP17" s="407"/>
      <c r="BQ17" s="407"/>
      <c r="BR17" s="407"/>
      <c r="BS17" s="407"/>
      <c r="BT17" s="407"/>
      <c r="BU17" s="408"/>
      <c r="BV17" s="406">
        <v>76385266</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157</v>
      </c>
      <c r="C18" s="457"/>
      <c r="D18" s="457"/>
      <c r="E18" s="458"/>
      <c r="F18" s="458"/>
      <c r="G18" s="458"/>
      <c r="H18" s="458"/>
      <c r="I18" s="458"/>
      <c r="J18" s="458"/>
      <c r="K18" s="458"/>
      <c r="L18" s="459">
        <v>61.38</v>
      </c>
      <c r="M18" s="459"/>
      <c r="N18" s="459"/>
      <c r="O18" s="459"/>
      <c r="P18" s="459"/>
      <c r="Q18" s="459"/>
      <c r="R18" s="460"/>
      <c r="S18" s="460"/>
      <c r="T18" s="460"/>
      <c r="U18" s="460"/>
      <c r="V18" s="461"/>
      <c r="W18" s="477"/>
      <c r="X18" s="478"/>
      <c r="Y18" s="478"/>
      <c r="Z18" s="478"/>
      <c r="AA18" s="478"/>
      <c r="AB18" s="502"/>
      <c r="AC18" s="376">
        <v>82.2</v>
      </c>
      <c r="AD18" s="377"/>
      <c r="AE18" s="377"/>
      <c r="AF18" s="377"/>
      <c r="AG18" s="462"/>
      <c r="AH18" s="376">
        <v>80.2</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89277645</v>
      </c>
      <c r="BO18" s="407"/>
      <c r="BP18" s="407"/>
      <c r="BQ18" s="407"/>
      <c r="BR18" s="407"/>
      <c r="BS18" s="407"/>
      <c r="BT18" s="407"/>
      <c r="BU18" s="408"/>
      <c r="BV18" s="406">
        <v>87797559</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159</v>
      </c>
      <c r="C19" s="457"/>
      <c r="D19" s="457"/>
      <c r="E19" s="458"/>
      <c r="F19" s="458"/>
      <c r="G19" s="458"/>
      <c r="H19" s="458"/>
      <c r="I19" s="458"/>
      <c r="J19" s="458"/>
      <c r="K19" s="458"/>
      <c r="L19" s="466">
        <v>8117</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118615057</v>
      </c>
      <c r="BO19" s="407"/>
      <c r="BP19" s="407"/>
      <c r="BQ19" s="407"/>
      <c r="BR19" s="407"/>
      <c r="BS19" s="407"/>
      <c r="BT19" s="407"/>
      <c r="BU19" s="408"/>
      <c r="BV19" s="406">
        <v>117126008</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161</v>
      </c>
      <c r="C20" s="457"/>
      <c r="D20" s="457"/>
      <c r="E20" s="458"/>
      <c r="F20" s="458"/>
      <c r="G20" s="458"/>
      <c r="H20" s="458"/>
      <c r="I20" s="458"/>
      <c r="J20" s="458"/>
      <c r="K20" s="458"/>
      <c r="L20" s="466">
        <v>231195</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125344203</v>
      </c>
      <c r="BO22" s="436"/>
      <c r="BP22" s="436"/>
      <c r="BQ22" s="436"/>
      <c r="BR22" s="436"/>
      <c r="BS22" s="436"/>
      <c r="BT22" s="436"/>
      <c r="BU22" s="437"/>
      <c r="BV22" s="435">
        <v>126311637</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71434232</v>
      </c>
      <c r="BO23" s="407"/>
      <c r="BP23" s="407"/>
      <c r="BQ23" s="407"/>
      <c r="BR23" s="407"/>
      <c r="BS23" s="407"/>
      <c r="BT23" s="407"/>
      <c r="BU23" s="408"/>
      <c r="BV23" s="406">
        <v>75665538</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171</v>
      </c>
      <c r="F24" s="363"/>
      <c r="G24" s="363"/>
      <c r="H24" s="363"/>
      <c r="I24" s="363"/>
      <c r="J24" s="363"/>
      <c r="K24" s="364"/>
      <c r="L24" s="359">
        <v>1</v>
      </c>
      <c r="M24" s="360"/>
      <c r="N24" s="360"/>
      <c r="O24" s="360"/>
      <c r="P24" s="361"/>
      <c r="Q24" s="359">
        <v>10500</v>
      </c>
      <c r="R24" s="360"/>
      <c r="S24" s="360"/>
      <c r="T24" s="360"/>
      <c r="U24" s="360"/>
      <c r="V24" s="361"/>
      <c r="W24" s="449"/>
      <c r="X24" s="386"/>
      <c r="Y24" s="387"/>
      <c r="Z24" s="362" t="s">
        <v>172</v>
      </c>
      <c r="AA24" s="363"/>
      <c r="AB24" s="363"/>
      <c r="AC24" s="363"/>
      <c r="AD24" s="363"/>
      <c r="AE24" s="363"/>
      <c r="AF24" s="363"/>
      <c r="AG24" s="364"/>
      <c r="AH24" s="359">
        <v>2794</v>
      </c>
      <c r="AI24" s="360"/>
      <c r="AJ24" s="360"/>
      <c r="AK24" s="360"/>
      <c r="AL24" s="361"/>
      <c r="AM24" s="359">
        <v>8678164</v>
      </c>
      <c r="AN24" s="360"/>
      <c r="AO24" s="360"/>
      <c r="AP24" s="360"/>
      <c r="AQ24" s="360"/>
      <c r="AR24" s="361"/>
      <c r="AS24" s="359">
        <v>3106</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58805050</v>
      </c>
      <c r="BO24" s="407"/>
      <c r="BP24" s="407"/>
      <c r="BQ24" s="407"/>
      <c r="BR24" s="407"/>
      <c r="BS24" s="407"/>
      <c r="BT24" s="407"/>
      <c r="BU24" s="408"/>
      <c r="BV24" s="406">
        <v>56550414</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174</v>
      </c>
      <c r="F25" s="363"/>
      <c r="G25" s="363"/>
      <c r="H25" s="363"/>
      <c r="I25" s="363"/>
      <c r="J25" s="363"/>
      <c r="K25" s="364"/>
      <c r="L25" s="359">
        <v>2</v>
      </c>
      <c r="M25" s="360"/>
      <c r="N25" s="360"/>
      <c r="O25" s="360"/>
      <c r="P25" s="361"/>
      <c r="Q25" s="359">
        <v>8600</v>
      </c>
      <c r="R25" s="360"/>
      <c r="S25" s="360"/>
      <c r="T25" s="360"/>
      <c r="U25" s="360"/>
      <c r="V25" s="361"/>
      <c r="W25" s="449"/>
      <c r="X25" s="386"/>
      <c r="Y25" s="387"/>
      <c r="Z25" s="362" t="s">
        <v>175</v>
      </c>
      <c r="AA25" s="363"/>
      <c r="AB25" s="363"/>
      <c r="AC25" s="363"/>
      <c r="AD25" s="363"/>
      <c r="AE25" s="363"/>
      <c r="AF25" s="363"/>
      <c r="AG25" s="364"/>
      <c r="AH25" s="359">
        <v>507</v>
      </c>
      <c r="AI25" s="360"/>
      <c r="AJ25" s="360"/>
      <c r="AK25" s="360"/>
      <c r="AL25" s="361"/>
      <c r="AM25" s="359">
        <v>1645722</v>
      </c>
      <c r="AN25" s="360"/>
      <c r="AO25" s="360"/>
      <c r="AP25" s="360"/>
      <c r="AQ25" s="360"/>
      <c r="AR25" s="361"/>
      <c r="AS25" s="359">
        <v>3246</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15518402</v>
      </c>
      <c r="BO25" s="436"/>
      <c r="BP25" s="436"/>
      <c r="BQ25" s="436"/>
      <c r="BR25" s="436"/>
      <c r="BS25" s="436"/>
      <c r="BT25" s="436"/>
      <c r="BU25" s="437"/>
      <c r="BV25" s="435">
        <v>15745642</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177</v>
      </c>
      <c r="F26" s="363"/>
      <c r="G26" s="363"/>
      <c r="H26" s="363"/>
      <c r="I26" s="363"/>
      <c r="J26" s="363"/>
      <c r="K26" s="364"/>
      <c r="L26" s="359">
        <v>1</v>
      </c>
      <c r="M26" s="360"/>
      <c r="N26" s="360"/>
      <c r="O26" s="360"/>
      <c r="P26" s="361"/>
      <c r="Q26" s="359">
        <v>7600</v>
      </c>
      <c r="R26" s="360"/>
      <c r="S26" s="360"/>
      <c r="T26" s="360"/>
      <c r="U26" s="360"/>
      <c r="V26" s="361"/>
      <c r="W26" s="449"/>
      <c r="X26" s="386"/>
      <c r="Y26" s="387"/>
      <c r="Z26" s="362" t="s">
        <v>178</v>
      </c>
      <c r="AA26" s="417"/>
      <c r="AB26" s="417"/>
      <c r="AC26" s="417"/>
      <c r="AD26" s="417"/>
      <c r="AE26" s="417"/>
      <c r="AF26" s="417"/>
      <c r="AG26" s="418"/>
      <c r="AH26" s="359">
        <v>207</v>
      </c>
      <c r="AI26" s="360"/>
      <c r="AJ26" s="360"/>
      <c r="AK26" s="360"/>
      <c r="AL26" s="361"/>
      <c r="AM26" s="359">
        <v>606303</v>
      </c>
      <c r="AN26" s="360"/>
      <c r="AO26" s="360"/>
      <c r="AP26" s="360"/>
      <c r="AQ26" s="360"/>
      <c r="AR26" s="361"/>
      <c r="AS26" s="359">
        <v>2929</v>
      </c>
      <c r="AT26" s="360"/>
      <c r="AU26" s="360"/>
      <c r="AV26" s="360"/>
      <c r="AW26" s="360"/>
      <c r="AX26" s="419"/>
      <c r="AY26" s="446" t="s">
        <v>179</v>
      </c>
      <c r="AZ26" s="366"/>
      <c r="BA26" s="366"/>
      <c r="BB26" s="366"/>
      <c r="BC26" s="366"/>
      <c r="BD26" s="366"/>
      <c r="BE26" s="366"/>
      <c r="BF26" s="366"/>
      <c r="BG26" s="366"/>
      <c r="BH26" s="366"/>
      <c r="BI26" s="366"/>
      <c r="BJ26" s="366"/>
      <c r="BK26" s="366"/>
      <c r="BL26" s="366"/>
      <c r="BM26" s="447"/>
      <c r="BN26" s="406">
        <v>400000</v>
      </c>
      <c r="BO26" s="407"/>
      <c r="BP26" s="407"/>
      <c r="BQ26" s="407"/>
      <c r="BR26" s="407"/>
      <c r="BS26" s="407"/>
      <c r="BT26" s="407"/>
      <c r="BU26" s="408"/>
      <c r="BV26" s="406">
        <v>300000</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180</v>
      </c>
      <c r="F27" s="363"/>
      <c r="G27" s="363"/>
      <c r="H27" s="363"/>
      <c r="I27" s="363"/>
      <c r="J27" s="363"/>
      <c r="K27" s="364"/>
      <c r="L27" s="359">
        <v>1</v>
      </c>
      <c r="M27" s="360"/>
      <c r="N27" s="360"/>
      <c r="O27" s="360"/>
      <c r="P27" s="361"/>
      <c r="Q27" s="359">
        <v>7200</v>
      </c>
      <c r="R27" s="360"/>
      <c r="S27" s="360"/>
      <c r="T27" s="360"/>
      <c r="U27" s="360"/>
      <c r="V27" s="361"/>
      <c r="W27" s="449"/>
      <c r="X27" s="386"/>
      <c r="Y27" s="387"/>
      <c r="Z27" s="362" t="s">
        <v>181</v>
      </c>
      <c r="AA27" s="363"/>
      <c r="AB27" s="363"/>
      <c r="AC27" s="363"/>
      <c r="AD27" s="363"/>
      <c r="AE27" s="363"/>
      <c r="AF27" s="363"/>
      <c r="AG27" s="364"/>
      <c r="AH27" s="359">
        <v>102</v>
      </c>
      <c r="AI27" s="360"/>
      <c r="AJ27" s="360"/>
      <c r="AK27" s="360"/>
      <c r="AL27" s="361"/>
      <c r="AM27" s="359">
        <v>355472</v>
      </c>
      <c r="AN27" s="360"/>
      <c r="AO27" s="360"/>
      <c r="AP27" s="360"/>
      <c r="AQ27" s="360"/>
      <c r="AR27" s="361"/>
      <c r="AS27" s="359">
        <v>3485</v>
      </c>
      <c r="AT27" s="360"/>
      <c r="AU27" s="360"/>
      <c r="AV27" s="360"/>
      <c r="AW27" s="360"/>
      <c r="AX27" s="419"/>
      <c r="AY27" s="443" t="s">
        <v>182</v>
      </c>
      <c r="AZ27" s="444"/>
      <c r="BA27" s="444"/>
      <c r="BB27" s="444"/>
      <c r="BC27" s="444"/>
      <c r="BD27" s="444"/>
      <c r="BE27" s="444"/>
      <c r="BF27" s="444"/>
      <c r="BG27" s="444"/>
      <c r="BH27" s="444"/>
      <c r="BI27" s="444"/>
      <c r="BJ27" s="444"/>
      <c r="BK27" s="444"/>
      <c r="BL27" s="444"/>
      <c r="BM27" s="445"/>
      <c r="BN27" s="440">
        <v>4800000</v>
      </c>
      <c r="BO27" s="441"/>
      <c r="BP27" s="441"/>
      <c r="BQ27" s="441"/>
      <c r="BR27" s="441"/>
      <c r="BS27" s="441"/>
      <c r="BT27" s="441"/>
      <c r="BU27" s="442"/>
      <c r="BV27" s="440">
        <v>4800000</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183</v>
      </c>
      <c r="F28" s="363"/>
      <c r="G28" s="363"/>
      <c r="H28" s="363"/>
      <c r="I28" s="363"/>
      <c r="J28" s="363"/>
      <c r="K28" s="364"/>
      <c r="L28" s="359">
        <v>1</v>
      </c>
      <c r="M28" s="360"/>
      <c r="N28" s="360"/>
      <c r="O28" s="360"/>
      <c r="P28" s="361"/>
      <c r="Q28" s="359">
        <v>6600</v>
      </c>
      <c r="R28" s="360"/>
      <c r="S28" s="360"/>
      <c r="T28" s="360"/>
      <c r="U28" s="360"/>
      <c r="V28" s="361"/>
      <c r="W28" s="449"/>
      <c r="X28" s="386"/>
      <c r="Y28" s="387"/>
      <c r="Z28" s="362" t="s">
        <v>184</v>
      </c>
      <c r="AA28" s="363"/>
      <c r="AB28" s="363"/>
      <c r="AC28" s="363"/>
      <c r="AD28" s="363"/>
      <c r="AE28" s="363"/>
      <c r="AF28" s="363"/>
      <c r="AG28" s="364"/>
      <c r="AH28" s="359" t="s">
        <v>138</v>
      </c>
      <c r="AI28" s="360"/>
      <c r="AJ28" s="360"/>
      <c r="AK28" s="360"/>
      <c r="AL28" s="361"/>
      <c r="AM28" s="359" t="s">
        <v>138</v>
      </c>
      <c r="AN28" s="360"/>
      <c r="AO28" s="360"/>
      <c r="AP28" s="360"/>
      <c r="AQ28" s="360"/>
      <c r="AR28" s="361"/>
      <c r="AS28" s="359" t="s">
        <v>129</v>
      </c>
      <c r="AT28" s="360"/>
      <c r="AU28" s="360"/>
      <c r="AV28" s="360"/>
      <c r="AW28" s="360"/>
      <c r="AX28" s="419"/>
      <c r="AY28" s="423" t="s">
        <v>185</v>
      </c>
      <c r="AZ28" s="424"/>
      <c r="BA28" s="424"/>
      <c r="BB28" s="425"/>
      <c r="BC28" s="432" t="s">
        <v>50</v>
      </c>
      <c r="BD28" s="433"/>
      <c r="BE28" s="433"/>
      <c r="BF28" s="433"/>
      <c r="BG28" s="433"/>
      <c r="BH28" s="433"/>
      <c r="BI28" s="433"/>
      <c r="BJ28" s="433"/>
      <c r="BK28" s="433"/>
      <c r="BL28" s="433"/>
      <c r="BM28" s="434"/>
      <c r="BN28" s="435">
        <v>12989344</v>
      </c>
      <c r="BO28" s="436"/>
      <c r="BP28" s="436"/>
      <c r="BQ28" s="436"/>
      <c r="BR28" s="436"/>
      <c r="BS28" s="436"/>
      <c r="BT28" s="436"/>
      <c r="BU28" s="437"/>
      <c r="BV28" s="435">
        <v>15717700</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186</v>
      </c>
      <c r="F29" s="363"/>
      <c r="G29" s="363"/>
      <c r="H29" s="363"/>
      <c r="I29" s="363"/>
      <c r="J29" s="363"/>
      <c r="K29" s="364"/>
      <c r="L29" s="359">
        <v>42</v>
      </c>
      <c r="M29" s="360"/>
      <c r="N29" s="360"/>
      <c r="O29" s="360"/>
      <c r="P29" s="361"/>
      <c r="Q29" s="359">
        <v>5900</v>
      </c>
      <c r="R29" s="360"/>
      <c r="S29" s="360"/>
      <c r="T29" s="360"/>
      <c r="U29" s="360"/>
      <c r="V29" s="361"/>
      <c r="W29" s="450"/>
      <c r="X29" s="451"/>
      <c r="Y29" s="452"/>
      <c r="Z29" s="362" t="s">
        <v>187</v>
      </c>
      <c r="AA29" s="363"/>
      <c r="AB29" s="363"/>
      <c r="AC29" s="363"/>
      <c r="AD29" s="363"/>
      <c r="AE29" s="363"/>
      <c r="AF29" s="363"/>
      <c r="AG29" s="364"/>
      <c r="AH29" s="359">
        <v>2896</v>
      </c>
      <c r="AI29" s="360"/>
      <c r="AJ29" s="360"/>
      <c r="AK29" s="360"/>
      <c r="AL29" s="361"/>
      <c r="AM29" s="359">
        <v>9033636</v>
      </c>
      <c r="AN29" s="360"/>
      <c r="AO29" s="360"/>
      <c r="AP29" s="360"/>
      <c r="AQ29" s="360"/>
      <c r="AR29" s="361"/>
      <c r="AS29" s="359">
        <v>3119</v>
      </c>
      <c r="AT29" s="360"/>
      <c r="AU29" s="360"/>
      <c r="AV29" s="360"/>
      <c r="AW29" s="360"/>
      <c r="AX29" s="419"/>
      <c r="AY29" s="426"/>
      <c r="AZ29" s="427"/>
      <c r="BA29" s="427"/>
      <c r="BB29" s="428"/>
      <c r="BC29" s="420" t="s">
        <v>188</v>
      </c>
      <c r="BD29" s="421"/>
      <c r="BE29" s="421"/>
      <c r="BF29" s="421"/>
      <c r="BG29" s="421"/>
      <c r="BH29" s="421"/>
      <c r="BI29" s="421"/>
      <c r="BJ29" s="421"/>
      <c r="BK29" s="421"/>
      <c r="BL29" s="421"/>
      <c r="BM29" s="422"/>
      <c r="BN29" s="406">
        <v>2248000</v>
      </c>
      <c r="BO29" s="407"/>
      <c r="BP29" s="407"/>
      <c r="BQ29" s="407"/>
      <c r="BR29" s="407"/>
      <c r="BS29" s="407"/>
      <c r="BT29" s="407"/>
      <c r="BU29" s="408"/>
      <c r="BV29" s="406">
        <v>2248000</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189</v>
      </c>
      <c r="X30" s="374"/>
      <c r="Y30" s="374"/>
      <c r="Z30" s="374"/>
      <c r="AA30" s="374"/>
      <c r="AB30" s="374"/>
      <c r="AC30" s="374"/>
      <c r="AD30" s="374"/>
      <c r="AE30" s="374"/>
      <c r="AF30" s="374"/>
      <c r="AG30" s="375"/>
      <c r="AH30" s="376">
        <v>101.1</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8620757</v>
      </c>
      <c r="BO30" s="441"/>
      <c r="BP30" s="441"/>
      <c r="BQ30" s="441"/>
      <c r="BR30" s="441"/>
      <c r="BS30" s="441"/>
      <c r="BT30" s="441"/>
      <c r="BU30" s="442"/>
      <c r="BV30" s="440">
        <v>8078516</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190</v>
      </c>
      <c r="D32" s="365"/>
      <c r="E32" s="365"/>
      <c r="F32" s="365"/>
      <c r="G32" s="365"/>
      <c r="H32" s="365"/>
      <c r="I32" s="365"/>
      <c r="J32" s="365"/>
      <c r="K32" s="365"/>
      <c r="L32" s="365"/>
      <c r="M32" s="365"/>
      <c r="N32" s="365"/>
      <c r="O32" s="365"/>
      <c r="P32" s="365"/>
      <c r="Q32" s="365"/>
      <c r="R32" s="365"/>
      <c r="S32" s="365"/>
      <c r="U32" s="366" t="s">
        <v>191</v>
      </c>
      <c r="V32" s="366"/>
      <c r="W32" s="366"/>
      <c r="X32" s="366"/>
      <c r="Y32" s="366"/>
      <c r="Z32" s="366"/>
      <c r="AA32" s="366"/>
      <c r="AB32" s="366"/>
      <c r="AC32" s="366"/>
      <c r="AD32" s="366"/>
      <c r="AE32" s="366"/>
      <c r="AF32" s="366"/>
      <c r="AG32" s="366"/>
      <c r="AH32" s="366"/>
      <c r="AI32" s="366"/>
      <c r="AJ32" s="366"/>
      <c r="AK32" s="366"/>
      <c r="AM32" s="366" t="s">
        <v>192</v>
      </c>
      <c r="AN32" s="366"/>
      <c r="AO32" s="366"/>
      <c r="AP32" s="366"/>
      <c r="AQ32" s="366"/>
      <c r="AR32" s="366"/>
      <c r="AS32" s="366"/>
      <c r="AT32" s="366"/>
      <c r="AU32" s="366"/>
      <c r="AV32" s="366"/>
      <c r="AW32" s="366"/>
      <c r="AX32" s="366"/>
      <c r="AY32" s="366"/>
      <c r="AZ32" s="366"/>
      <c r="BA32" s="366"/>
      <c r="BB32" s="366"/>
      <c r="BC32" s="366"/>
      <c r="BE32" s="366" t="s">
        <v>193</v>
      </c>
      <c r="BF32" s="366"/>
      <c r="BG32" s="366"/>
      <c r="BH32" s="366"/>
      <c r="BI32" s="366"/>
      <c r="BJ32" s="366"/>
      <c r="BK32" s="366"/>
      <c r="BL32" s="366"/>
      <c r="BM32" s="366"/>
      <c r="BN32" s="366"/>
      <c r="BO32" s="366"/>
      <c r="BP32" s="366"/>
      <c r="BQ32" s="366"/>
      <c r="BR32" s="366"/>
      <c r="BS32" s="366"/>
      <c r="BT32" s="366"/>
      <c r="BU32" s="366"/>
      <c r="BW32" s="366" t="s">
        <v>194</v>
      </c>
      <c r="BX32" s="366"/>
      <c r="BY32" s="366"/>
      <c r="BZ32" s="366"/>
      <c r="CA32" s="366"/>
      <c r="CB32" s="366"/>
      <c r="CC32" s="366"/>
      <c r="CD32" s="366"/>
      <c r="CE32" s="366"/>
      <c r="CF32" s="366"/>
      <c r="CG32" s="366"/>
      <c r="CH32" s="366"/>
      <c r="CI32" s="366"/>
      <c r="CJ32" s="366"/>
      <c r="CK32" s="366"/>
      <c r="CL32" s="366"/>
      <c r="CM32" s="366"/>
      <c r="CO32" s="366" t="s">
        <v>195</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196</v>
      </c>
      <c r="D33" s="358"/>
      <c r="E33" s="357" t="s">
        <v>197</v>
      </c>
      <c r="F33" s="357"/>
      <c r="G33" s="357"/>
      <c r="H33" s="357"/>
      <c r="I33" s="357"/>
      <c r="J33" s="357"/>
      <c r="K33" s="357"/>
      <c r="L33" s="357"/>
      <c r="M33" s="357"/>
      <c r="N33" s="357"/>
      <c r="O33" s="357"/>
      <c r="P33" s="357"/>
      <c r="Q33" s="357"/>
      <c r="R33" s="357"/>
      <c r="S33" s="357"/>
      <c r="T33" s="200"/>
      <c r="U33" s="358" t="s">
        <v>198</v>
      </c>
      <c r="V33" s="358"/>
      <c r="W33" s="357" t="s">
        <v>197</v>
      </c>
      <c r="X33" s="357"/>
      <c r="Y33" s="357"/>
      <c r="Z33" s="357"/>
      <c r="AA33" s="357"/>
      <c r="AB33" s="357"/>
      <c r="AC33" s="357"/>
      <c r="AD33" s="357"/>
      <c r="AE33" s="357"/>
      <c r="AF33" s="357"/>
      <c r="AG33" s="357"/>
      <c r="AH33" s="357"/>
      <c r="AI33" s="357"/>
      <c r="AJ33" s="357"/>
      <c r="AK33" s="357"/>
      <c r="AL33" s="200"/>
      <c r="AM33" s="358" t="s">
        <v>196</v>
      </c>
      <c r="AN33" s="358"/>
      <c r="AO33" s="357" t="s">
        <v>197</v>
      </c>
      <c r="AP33" s="357"/>
      <c r="AQ33" s="357"/>
      <c r="AR33" s="357"/>
      <c r="AS33" s="357"/>
      <c r="AT33" s="357"/>
      <c r="AU33" s="357"/>
      <c r="AV33" s="357"/>
      <c r="AW33" s="357"/>
      <c r="AX33" s="357"/>
      <c r="AY33" s="357"/>
      <c r="AZ33" s="357"/>
      <c r="BA33" s="357"/>
      <c r="BB33" s="357"/>
      <c r="BC33" s="357"/>
      <c r="BD33" s="201"/>
      <c r="BE33" s="357" t="s">
        <v>199</v>
      </c>
      <c r="BF33" s="357"/>
      <c r="BG33" s="357" t="s">
        <v>200</v>
      </c>
      <c r="BH33" s="357"/>
      <c r="BI33" s="357"/>
      <c r="BJ33" s="357"/>
      <c r="BK33" s="357"/>
      <c r="BL33" s="357"/>
      <c r="BM33" s="357"/>
      <c r="BN33" s="357"/>
      <c r="BO33" s="357"/>
      <c r="BP33" s="357"/>
      <c r="BQ33" s="357"/>
      <c r="BR33" s="357"/>
      <c r="BS33" s="357"/>
      <c r="BT33" s="357"/>
      <c r="BU33" s="357"/>
      <c r="BV33" s="201"/>
      <c r="BW33" s="358" t="s">
        <v>199</v>
      </c>
      <c r="BX33" s="358"/>
      <c r="BY33" s="357" t="s">
        <v>201</v>
      </c>
      <c r="BZ33" s="357"/>
      <c r="CA33" s="357"/>
      <c r="CB33" s="357"/>
      <c r="CC33" s="357"/>
      <c r="CD33" s="357"/>
      <c r="CE33" s="357"/>
      <c r="CF33" s="357"/>
      <c r="CG33" s="357"/>
      <c r="CH33" s="357"/>
      <c r="CI33" s="357"/>
      <c r="CJ33" s="357"/>
      <c r="CK33" s="357"/>
      <c r="CL33" s="357"/>
      <c r="CM33" s="357"/>
      <c r="CN33" s="200"/>
      <c r="CO33" s="358" t="s">
        <v>198</v>
      </c>
      <c r="CP33" s="358"/>
      <c r="CQ33" s="357" t="s">
        <v>202</v>
      </c>
      <c r="CR33" s="357"/>
      <c r="CS33" s="357"/>
      <c r="CT33" s="357"/>
      <c r="CU33" s="357"/>
      <c r="CV33" s="357"/>
      <c r="CW33" s="357"/>
      <c r="CX33" s="357"/>
      <c r="CY33" s="357"/>
      <c r="CZ33" s="357"/>
      <c r="DA33" s="357"/>
      <c r="DB33" s="357"/>
      <c r="DC33" s="357"/>
      <c r="DD33" s="357"/>
      <c r="DE33" s="357"/>
      <c r="DF33" s="200"/>
      <c r="DG33" s="356" t="s">
        <v>203</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IF('各会計、関係団体の財政状況及び健全化判断比率'!B33="","",'各会計、関係団体の財政状況及び健全化判断比率'!B33)</f>
        <v>水道事業会計</v>
      </c>
      <c r="AP34" s="355"/>
      <c r="AQ34" s="355"/>
      <c r="AR34" s="355"/>
      <c r="AS34" s="355"/>
      <c r="AT34" s="355"/>
      <c r="AU34" s="355"/>
      <c r="AV34" s="355"/>
      <c r="AW34" s="355"/>
      <c r="AX34" s="355"/>
      <c r="AY34" s="355"/>
      <c r="AZ34" s="355"/>
      <c r="BA34" s="355"/>
      <c r="BB34" s="355"/>
      <c r="BC34" s="355"/>
      <c r="BD34" s="175"/>
      <c r="BE34" s="354">
        <f>IF(BG34="","",MAX(C34:D43,U34:V43,AM34:AN43)+1)</f>
        <v>10</v>
      </c>
      <c r="BF34" s="354"/>
      <c r="BG34" s="355" t="str">
        <f>IF('各会計、関係団体の財政状況及び健全化判断比率'!B36="","",'各会計、関係団体の財政状況及び健全化判断比率'!B36)</f>
        <v>公設地方卸売市場事業特別会計</v>
      </c>
      <c r="BH34" s="355"/>
      <c r="BI34" s="355"/>
      <c r="BJ34" s="355"/>
      <c r="BK34" s="355"/>
      <c r="BL34" s="355"/>
      <c r="BM34" s="355"/>
      <c r="BN34" s="355"/>
      <c r="BO34" s="355"/>
      <c r="BP34" s="355"/>
      <c r="BQ34" s="355"/>
      <c r="BR34" s="355"/>
      <c r="BS34" s="355"/>
      <c r="BT34" s="355"/>
      <c r="BU34" s="355"/>
      <c r="BV34" s="175"/>
      <c r="BW34" s="354">
        <f>IF(BY34="","",MAX(C34:D43,U34:V43,AM34:AN43,BE34:BF43)+1)</f>
        <v>13</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20</v>
      </c>
      <c r="CP34" s="354"/>
      <c r="CQ34" s="355" t="str">
        <f>IF('各会計、関係団体の財政状況及び健全化判断比率'!BS7="","",'各会計、関係団体の財政状況及び健全化判断比率'!BS7)</f>
        <v>松戸市文化振興財団</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f t="shared" ref="AM35:AM43" si="0">IF(AO35="","",AM34+1)</f>
        <v>8</v>
      </c>
      <c r="AN35" s="354"/>
      <c r="AO35" s="355" t="str">
        <f>IF('各会計、関係団体の財政状況及び健全化判断比率'!B34="","",'各会計、関係団体の財政状況及び健全化判断比率'!B34)</f>
        <v>病院事業会計</v>
      </c>
      <c r="AP35" s="355"/>
      <c r="AQ35" s="355"/>
      <c r="AR35" s="355"/>
      <c r="AS35" s="355"/>
      <c r="AT35" s="355"/>
      <c r="AU35" s="355"/>
      <c r="AV35" s="355"/>
      <c r="AW35" s="355"/>
      <c r="AX35" s="355"/>
      <c r="AY35" s="355"/>
      <c r="AZ35" s="355"/>
      <c r="BA35" s="355"/>
      <c r="BB35" s="355"/>
      <c r="BC35" s="355"/>
      <c r="BD35" s="175"/>
      <c r="BE35" s="354">
        <f t="shared" ref="BE35:BE43" si="1">IF(BG35="","",BE34+1)</f>
        <v>11</v>
      </c>
      <c r="BF35" s="354"/>
      <c r="BG35" s="355" t="str">
        <f>IF('各会計、関係団体の財政状況及び健全化判断比率'!B37="","",'各会計、関係団体の財政状況及び健全化判断比率'!B37)</f>
        <v>松戸都市計画事業新松戸駅東側地区土地区画整理事業特別会計</v>
      </c>
      <c r="BH35" s="355"/>
      <c r="BI35" s="355"/>
      <c r="BJ35" s="355"/>
      <c r="BK35" s="355"/>
      <c r="BL35" s="355"/>
      <c r="BM35" s="355"/>
      <c r="BN35" s="355"/>
      <c r="BO35" s="355"/>
      <c r="BP35" s="355"/>
      <c r="BQ35" s="355"/>
      <c r="BR35" s="355"/>
      <c r="BS35" s="355"/>
      <c r="BT35" s="355"/>
      <c r="BU35" s="355"/>
      <c r="BV35" s="175"/>
      <c r="BW35" s="354">
        <f t="shared" ref="BW35:BW43" si="2">IF(BY35="","",BW34+1)</f>
        <v>14</v>
      </c>
      <c r="BX35" s="354"/>
      <c r="BY35" s="355" t="str">
        <f>IF('各会計、関係団体の財政状況及び健全化判断比率'!B69="","",'各会計、関係団体の財政状況及び健全化判断比率'!B69)</f>
        <v>千葉県市町村総合事務組合（千葉県自治開館管理運営特別会計）</v>
      </c>
      <c r="BZ35" s="355"/>
      <c r="CA35" s="355"/>
      <c r="CB35" s="355"/>
      <c r="CC35" s="355"/>
      <c r="CD35" s="355"/>
      <c r="CE35" s="355"/>
      <c r="CF35" s="355"/>
      <c r="CG35" s="355"/>
      <c r="CH35" s="355"/>
      <c r="CI35" s="355"/>
      <c r="CJ35" s="355"/>
      <c r="CK35" s="355"/>
      <c r="CL35" s="355"/>
      <c r="CM35" s="355"/>
      <c r="CN35" s="175"/>
      <c r="CO35" s="354">
        <f t="shared" ref="CO35:CO43" si="3">IF(CQ35="","",CO34+1)</f>
        <v>21</v>
      </c>
      <c r="CP35" s="354"/>
      <c r="CQ35" s="355" t="str">
        <f>IF('各会計、関係団体の財政状況及び健全化判断比率'!BS8="","",'各会計、関係団体の財政状況及び健全化判断比率'!BS8)</f>
        <v>松戸市みどりと花の基金</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f t="shared" si="0"/>
        <v>9</v>
      </c>
      <c r="AN36" s="354"/>
      <c r="AO36" s="355" t="str">
        <f>IF('各会計、関係団体の財政状況及び健全化判断比率'!B35="","",'各会計、関係団体の財政状況及び健全化判断比率'!B35)</f>
        <v>下水道事業会計</v>
      </c>
      <c r="AP36" s="355"/>
      <c r="AQ36" s="355"/>
      <c r="AR36" s="355"/>
      <c r="AS36" s="355"/>
      <c r="AT36" s="355"/>
      <c r="AU36" s="355"/>
      <c r="AV36" s="355"/>
      <c r="AW36" s="355"/>
      <c r="AX36" s="355"/>
      <c r="AY36" s="355"/>
      <c r="AZ36" s="355"/>
      <c r="BA36" s="355"/>
      <c r="BB36" s="355"/>
      <c r="BC36" s="355"/>
      <c r="BD36" s="175"/>
      <c r="BE36" s="354">
        <f t="shared" si="1"/>
        <v>12</v>
      </c>
      <c r="BF36" s="354"/>
      <c r="BG36" s="355" t="str">
        <f>IF('各会計、関係団体の財政状況及び健全化判断比率'!B38="","",'各会計、関係団体の財政状況及び健全化判断比率'!B38)</f>
        <v>相模台地区土地区画整理事業特別会計</v>
      </c>
      <c r="BH36" s="355"/>
      <c r="BI36" s="355"/>
      <c r="BJ36" s="355"/>
      <c r="BK36" s="355"/>
      <c r="BL36" s="355"/>
      <c r="BM36" s="355"/>
      <c r="BN36" s="355"/>
      <c r="BO36" s="355"/>
      <c r="BP36" s="355"/>
      <c r="BQ36" s="355"/>
      <c r="BR36" s="355"/>
      <c r="BS36" s="355"/>
      <c r="BT36" s="355"/>
      <c r="BU36" s="355"/>
      <c r="BV36" s="175"/>
      <c r="BW36" s="354">
        <f t="shared" si="2"/>
        <v>15</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f t="shared" si="3"/>
        <v>22</v>
      </c>
      <c r="CP36" s="354"/>
      <c r="CQ36" s="355" t="str">
        <f>IF('各会計、関係団体の財政状況及び健全化判断比率'!BS9="","",'各会計、関係団体の財政状況及び健全化判断比率'!BS9)</f>
        <v>松戸市国際交流協会</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駐車場事業特別会計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16</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f t="shared" si="4"/>
        <v>6</v>
      </c>
      <c r="V38" s="354"/>
      <c r="W38" s="355" t="str">
        <f>IF('各会計、関係団体の財政状況及び健全化判断比率'!B32="","",'各会計、関係団体の財政状況及び健全化判断比率'!B32)</f>
        <v>松戸競輪特別会計</v>
      </c>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17</v>
      </c>
      <c r="BX38" s="354"/>
      <c r="BY38" s="355" t="str">
        <f>IF('各会計、関係団体の財政状況及び健全化判断比率'!B72="","",'各会計、関係団体の財政状況及び健全化判断比率'!B72)</f>
        <v>千葉県後期高齢者医療広域連合（一般会計）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18</v>
      </c>
      <c r="BX39" s="354"/>
      <c r="BY39" s="355" t="str">
        <f>IF('各会計、関係団体の財政状況及び健全化判断比率'!B73="","",'各会計、関係団体の財政状況及び健全化判断比率'!B73)</f>
        <v>千葉県後期高齢者医療広域連合（特別会計）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19</v>
      </c>
      <c r="BX40" s="354"/>
      <c r="BY40" s="355" t="str">
        <f>IF('各会計、関係団体の財政状況及び健全化判断比率'!B74="","",'各会計、関係団体の財政状況及び健全化判断比率'!B74)</f>
        <v>北千葉広域水道企業団（水運用水供給事業会計）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351" t="s">
        <v>205</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206</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207</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208</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209</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210</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211</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212</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Fr8XzSx/anEbXTOiM04DFriXwlDcT3dmNXed4CO2KWjAqFHLMSOXftbVcjPnUGwgSfiCrwd/fmY0g450WVEQ2A==" saltValue="7gY8HAOIzW/9RuT3zkmLT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36" t="s">
        <v>582</v>
      </c>
      <c r="D34" s="1136"/>
      <c r="E34" s="1137"/>
      <c r="F34" s="32">
        <v>4.8099999999999996</v>
      </c>
      <c r="G34" s="33">
        <v>4.58</v>
      </c>
      <c r="H34" s="33">
        <v>8.66</v>
      </c>
      <c r="I34" s="33">
        <v>9.74</v>
      </c>
      <c r="J34" s="34">
        <v>10.97</v>
      </c>
      <c r="K34" s="22"/>
      <c r="L34" s="22"/>
      <c r="M34" s="22"/>
      <c r="N34" s="22"/>
      <c r="O34" s="22"/>
      <c r="P34" s="22"/>
    </row>
    <row r="35" spans="1:16" ht="39" customHeight="1" x14ac:dyDescent="0.15">
      <c r="A35" s="22"/>
      <c r="B35" s="35"/>
      <c r="C35" s="1132" t="s">
        <v>583</v>
      </c>
      <c r="D35" s="1132"/>
      <c r="E35" s="1133"/>
      <c r="F35" s="36">
        <v>6.46</v>
      </c>
      <c r="G35" s="37">
        <v>6.59</v>
      </c>
      <c r="H35" s="37">
        <v>6.51</v>
      </c>
      <c r="I35" s="37">
        <v>9.4</v>
      </c>
      <c r="J35" s="38">
        <v>7.48</v>
      </c>
      <c r="K35" s="22"/>
      <c r="L35" s="22"/>
      <c r="M35" s="22"/>
      <c r="N35" s="22"/>
      <c r="O35" s="22"/>
      <c r="P35" s="22"/>
    </row>
    <row r="36" spans="1:16" ht="39" customHeight="1" x14ac:dyDescent="0.15">
      <c r="A36" s="22"/>
      <c r="B36" s="35"/>
      <c r="C36" s="1132" t="s">
        <v>584</v>
      </c>
      <c r="D36" s="1132"/>
      <c r="E36" s="1133"/>
      <c r="F36" s="36">
        <v>0.53</v>
      </c>
      <c r="G36" s="37">
        <v>1.1200000000000001</v>
      </c>
      <c r="H36" s="37">
        <v>1.56</v>
      </c>
      <c r="I36" s="37">
        <v>1.99</v>
      </c>
      <c r="J36" s="38">
        <v>2.52</v>
      </c>
      <c r="K36" s="22"/>
      <c r="L36" s="22"/>
      <c r="M36" s="22"/>
      <c r="N36" s="22"/>
      <c r="O36" s="22"/>
      <c r="P36" s="22"/>
    </row>
    <row r="37" spans="1:16" ht="39" customHeight="1" x14ac:dyDescent="0.15">
      <c r="A37" s="22"/>
      <c r="B37" s="35"/>
      <c r="C37" s="1132" t="s">
        <v>585</v>
      </c>
      <c r="D37" s="1132"/>
      <c r="E37" s="1133"/>
      <c r="F37" s="36">
        <v>1.39</v>
      </c>
      <c r="G37" s="37">
        <v>1.66</v>
      </c>
      <c r="H37" s="37">
        <v>1.56</v>
      </c>
      <c r="I37" s="37">
        <v>1.54</v>
      </c>
      <c r="J37" s="38">
        <v>1.67</v>
      </c>
      <c r="K37" s="22"/>
      <c r="L37" s="22"/>
      <c r="M37" s="22"/>
      <c r="N37" s="22"/>
      <c r="O37" s="22"/>
      <c r="P37" s="22"/>
    </row>
    <row r="38" spans="1:16" ht="39" customHeight="1" x14ac:dyDescent="0.15">
      <c r="A38" s="22"/>
      <c r="B38" s="35"/>
      <c r="C38" s="1132" t="s">
        <v>586</v>
      </c>
      <c r="D38" s="1132"/>
      <c r="E38" s="1133"/>
      <c r="F38" s="36">
        <v>1.8</v>
      </c>
      <c r="G38" s="37">
        <v>1.82</v>
      </c>
      <c r="H38" s="37">
        <v>1.82</v>
      </c>
      <c r="I38" s="37">
        <v>1.86</v>
      </c>
      <c r="J38" s="38">
        <v>1.66</v>
      </c>
      <c r="K38" s="22"/>
      <c r="L38" s="22"/>
      <c r="M38" s="22"/>
      <c r="N38" s="22"/>
      <c r="O38" s="22"/>
      <c r="P38" s="22"/>
    </row>
    <row r="39" spans="1:16" ht="39" customHeight="1" x14ac:dyDescent="0.15">
      <c r="A39" s="22"/>
      <c r="B39" s="35"/>
      <c r="C39" s="1132" t="s">
        <v>587</v>
      </c>
      <c r="D39" s="1132"/>
      <c r="E39" s="1133"/>
      <c r="F39" s="36">
        <v>1.33</v>
      </c>
      <c r="G39" s="37">
        <v>1.1399999999999999</v>
      </c>
      <c r="H39" s="37">
        <v>2.5099999999999998</v>
      </c>
      <c r="I39" s="37">
        <v>0.97</v>
      </c>
      <c r="J39" s="38">
        <v>1.51</v>
      </c>
      <c r="K39" s="22"/>
      <c r="L39" s="22"/>
      <c r="M39" s="22"/>
      <c r="N39" s="22"/>
      <c r="O39" s="22"/>
      <c r="P39" s="22"/>
    </row>
    <row r="40" spans="1:16" ht="39" customHeight="1" x14ac:dyDescent="0.15">
      <c r="A40" s="22"/>
      <c r="B40" s="35"/>
      <c r="C40" s="1132" t="s">
        <v>588</v>
      </c>
      <c r="D40" s="1132"/>
      <c r="E40" s="1133"/>
      <c r="F40" s="36">
        <v>2.02</v>
      </c>
      <c r="G40" s="37">
        <v>0.4</v>
      </c>
      <c r="H40" s="37">
        <v>0.75</v>
      </c>
      <c r="I40" s="37">
        <v>0.66</v>
      </c>
      <c r="J40" s="38">
        <v>0.53</v>
      </c>
      <c r="K40" s="22"/>
      <c r="L40" s="22"/>
      <c r="M40" s="22"/>
      <c r="N40" s="22"/>
      <c r="O40" s="22"/>
      <c r="P40" s="22"/>
    </row>
    <row r="41" spans="1:16" ht="39" customHeight="1" x14ac:dyDescent="0.15">
      <c r="A41" s="22"/>
      <c r="B41" s="35"/>
      <c r="C41" s="1132" t="s">
        <v>589</v>
      </c>
      <c r="D41" s="1132"/>
      <c r="E41" s="1133"/>
      <c r="F41" s="36">
        <v>0.09</v>
      </c>
      <c r="G41" s="37">
        <v>0.09</v>
      </c>
      <c r="H41" s="37">
        <v>0.1</v>
      </c>
      <c r="I41" s="37">
        <v>0.09</v>
      </c>
      <c r="J41" s="38">
        <v>0.09</v>
      </c>
      <c r="K41" s="22"/>
      <c r="L41" s="22"/>
      <c r="M41" s="22"/>
      <c r="N41" s="22"/>
      <c r="O41" s="22"/>
      <c r="P41" s="22"/>
    </row>
    <row r="42" spans="1:16" ht="39" customHeight="1" x14ac:dyDescent="0.15">
      <c r="A42" s="22"/>
      <c r="B42" s="39"/>
      <c r="C42" s="1132" t="s">
        <v>590</v>
      </c>
      <c r="D42" s="1132"/>
      <c r="E42" s="1133"/>
      <c r="F42" s="36" t="s">
        <v>532</v>
      </c>
      <c r="G42" s="37" t="s">
        <v>532</v>
      </c>
      <c r="H42" s="37" t="s">
        <v>532</v>
      </c>
      <c r="I42" s="37" t="s">
        <v>532</v>
      </c>
      <c r="J42" s="38" t="s">
        <v>532</v>
      </c>
      <c r="K42" s="22"/>
      <c r="L42" s="22"/>
      <c r="M42" s="22"/>
      <c r="N42" s="22"/>
      <c r="O42" s="22"/>
      <c r="P42" s="22"/>
    </row>
    <row r="43" spans="1:16" ht="39" customHeight="1" thickBot="1" x14ac:dyDescent="0.2">
      <c r="A43" s="22"/>
      <c r="B43" s="40"/>
      <c r="C43" s="1134" t="s">
        <v>591</v>
      </c>
      <c r="D43" s="1134"/>
      <c r="E43" s="1135"/>
      <c r="F43" s="41">
        <v>7.0000000000000007E-2</v>
      </c>
      <c r="G43" s="42">
        <v>0.12</v>
      </c>
      <c r="H43" s="42">
        <v>0.09</v>
      </c>
      <c r="I43" s="42">
        <v>0.05</v>
      </c>
      <c r="J43" s="43">
        <v>0.03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pTMs3O2clApI8/ssF8gl7dCKP62RvxIOP8RV7zRj9XG2nj9qF7TLXjM0KFqvYDuuSxxrWYOhEKKEY/JMeIzA==" saltValue="Dfi0NiA5iw7fAFldIyhv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573</v>
      </c>
      <c r="L44" s="54" t="s">
        <v>574</v>
      </c>
      <c r="M44" s="54" t="s">
        <v>575</v>
      </c>
      <c r="N44" s="54" t="s">
        <v>576</v>
      </c>
      <c r="O44" s="55" t="s">
        <v>577</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9119</v>
      </c>
      <c r="L45" s="58">
        <v>9603</v>
      </c>
      <c r="M45" s="58">
        <v>10251</v>
      </c>
      <c r="N45" s="58">
        <v>10615</v>
      </c>
      <c r="O45" s="59">
        <v>10960</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532</v>
      </c>
      <c r="L46" s="62" t="s">
        <v>532</v>
      </c>
      <c r="M46" s="62" t="s">
        <v>532</v>
      </c>
      <c r="N46" s="62" t="s">
        <v>532</v>
      </c>
      <c r="O46" s="63" t="s">
        <v>532</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532</v>
      </c>
      <c r="L47" s="62" t="s">
        <v>532</v>
      </c>
      <c r="M47" s="62" t="s">
        <v>532</v>
      </c>
      <c r="N47" s="62" t="s">
        <v>532</v>
      </c>
      <c r="O47" s="63" t="s">
        <v>532</v>
      </c>
      <c r="P47" s="46"/>
      <c r="Q47" s="46"/>
      <c r="R47" s="46"/>
      <c r="S47" s="46"/>
      <c r="T47" s="46"/>
      <c r="U47" s="46"/>
    </row>
    <row r="48" spans="1:21" ht="30.75" customHeight="1" x14ac:dyDescent="0.15">
      <c r="A48" s="46"/>
      <c r="B48" s="1163"/>
      <c r="C48" s="1164"/>
      <c r="D48" s="60"/>
      <c r="E48" s="1140" t="s">
        <v>15</v>
      </c>
      <c r="F48" s="1140"/>
      <c r="G48" s="1140"/>
      <c r="H48" s="1140"/>
      <c r="I48" s="1140"/>
      <c r="J48" s="1141"/>
      <c r="K48" s="61">
        <v>3448</v>
      </c>
      <c r="L48" s="62">
        <v>3996</v>
      </c>
      <c r="M48" s="62">
        <v>3719</v>
      </c>
      <c r="N48" s="62">
        <v>3708</v>
      </c>
      <c r="O48" s="63">
        <v>3522</v>
      </c>
      <c r="P48" s="46"/>
      <c r="Q48" s="46"/>
      <c r="R48" s="46"/>
      <c r="S48" s="46"/>
      <c r="T48" s="46"/>
      <c r="U48" s="46"/>
    </row>
    <row r="49" spans="1:21" ht="30.75" customHeight="1" x14ac:dyDescent="0.15">
      <c r="A49" s="46"/>
      <c r="B49" s="1163"/>
      <c r="C49" s="1164"/>
      <c r="D49" s="60"/>
      <c r="E49" s="1140" t="s">
        <v>16</v>
      </c>
      <c r="F49" s="1140"/>
      <c r="G49" s="1140"/>
      <c r="H49" s="1140"/>
      <c r="I49" s="1140"/>
      <c r="J49" s="1141"/>
      <c r="K49" s="61">
        <v>0</v>
      </c>
      <c r="L49" s="62" t="s">
        <v>532</v>
      </c>
      <c r="M49" s="62" t="s">
        <v>532</v>
      </c>
      <c r="N49" s="62" t="s">
        <v>532</v>
      </c>
      <c r="O49" s="63" t="s">
        <v>532</v>
      </c>
      <c r="P49" s="46"/>
      <c r="Q49" s="46"/>
      <c r="R49" s="46"/>
      <c r="S49" s="46"/>
      <c r="T49" s="46"/>
      <c r="U49" s="46"/>
    </row>
    <row r="50" spans="1:21" ht="30.75" customHeight="1" x14ac:dyDescent="0.15">
      <c r="A50" s="46"/>
      <c r="B50" s="1163"/>
      <c r="C50" s="1164"/>
      <c r="D50" s="60"/>
      <c r="E50" s="1140" t="s">
        <v>17</v>
      </c>
      <c r="F50" s="1140"/>
      <c r="G50" s="1140"/>
      <c r="H50" s="1140"/>
      <c r="I50" s="1140"/>
      <c r="J50" s="1141"/>
      <c r="K50" s="61">
        <v>213</v>
      </c>
      <c r="L50" s="62">
        <v>194</v>
      </c>
      <c r="M50" s="62">
        <v>222</v>
      </c>
      <c r="N50" s="62">
        <v>205</v>
      </c>
      <c r="O50" s="63">
        <v>228</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532</v>
      </c>
      <c r="L51" s="62" t="s">
        <v>532</v>
      </c>
      <c r="M51" s="62" t="s">
        <v>532</v>
      </c>
      <c r="N51" s="62" t="s">
        <v>532</v>
      </c>
      <c r="O51" s="63" t="s">
        <v>532</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12575</v>
      </c>
      <c r="L52" s="62">
        <v>12803</v>
      </c>
      <c r="M52" s="62">
        <v>12940</v>
      </c>
      <c r="N52" s="62">
        <v>13091</v>
      </c>
      <c r="O52" s="63">
        <v>12928</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205</v>
      </c>
      <c r="L53" s="67">
        <v>990</v>
      </c>
      <c r="M53" s="67">
        <v>1252</v>
      </c>
      <c r="N53" s="67">
        <v>1437</v>
      </c>
      <c r="O53" s="68">
        <v>1782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592</v>
      </c>
      <c r="P56" s="46"/>
      <c r="Q56" s="46"/>
      <c r="R56" s="46"/>
      <c r="S56" s="46"/>
      <c r="T56" s="46"/>
      <c r="U56" s="46"/>
    </row>
    <row r="57" spans="1:21" ht="31.5" customHeight="1" thickBot="1" x14ac:dyDescent="0.2">
      <c r="A57" s="46"/>
      <c r="B57" s="74"/>
      <c r="C57" s="75"/>
      <c r="D57" s="75"/>
      <c r="E57" s="76"/>
      <c r="F57" s="76"/>
      <c r="G57" s="76"/>
      <c r="H57" s="76"/>
      <c r="I57" s="76"/>
      <c r="J57" s="77" t="s">
        <v>2</v>
      </c>
      <c r="K57" s="78" t="s">
        <v>593</v>
      </c>
      <c r="L57" s="79" t="s">
        <v>594</v>
      </c>
      <c r="M57" s="79" t="s">
        <v>595</v>
      </c>
      <c r="N57" s="79" t="s">
        <v>596</v>
      </c>
      <c r="O57" s="80" t="s">
        <v>597</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619</v>
      </c>
      <c r="L58" s="82" t="s">
        <v>619</v>
      </c>
      <c r="M58" s="82" t="s">
        <v>619</v>
      </c>
      <c r="N58" s="82" t="s">
        <v>619</v>
      </c>
      <c r="O58" s="83" t="s">
        <v>620</v>
      </c>
    </row>
    <row r="59" spans="1:21" ht="31.5" customHeight="1" x14ac:dyDescent="0.15">
      <c r="B59" s="1148"/>
      <c r="C59" s="1149"/>
      <c r="D59" s="1155" t="s">
        <v>28</v>
      </c>
      <c r="E59" s="1156"/>
      <c r="F59" s="1156"/>
      <c r="G59" s="1156"/>
      <c r="H59" s="1156"/>
      <c r="I59" s="1156"/>
      <c r="J59" s="1157"/>
      <c r="K59" s="84" t="s">
        <v>619</v>
      </c>
      <c r="L59" s="85" t="s">
        <v>620</v>
      </c>
      <c r="M59" s="85" t="s">
        <v>620</v>
      </c>
      <c r="N59" s="85" t="s">
        <v>620</v>
      </c>
      <c r="O59" s="86" t="s">
        <v>619</v>
      </c>
    </row>
    <row r="60" spans="1:21" ht="31.5" customHeight="1" thickBot="1" x14ac:dyDescent="0.2">
      <c r="B60" s="1150"/>
      <c r="C60" s="1151"/>
      <c r="D60" s="1158" t="s">
        <v>29</v>
      </c>
      <c r="E60" s="1159"/>
      <c r="F60" s="1159"/>
      <c r="G60" s="1159"/>
      <c r="H60" s="1159"/>
      <c r="I60" s="1159"/>
      <c r="J60" s="1160"/>
      <c r="K60" s="87" t="s">
        <v>619</v>
      </c>
      <c r="L60" s="88" t="s">
        <v>619</v>
      </c>
      <c r="M60" s="88" t="s">
        <v>619</v>
      </c>
      <c r="N60" s="88" t="s">
        <v>619</v>
      </c>
      <c r="O60" s="89" t="s">
        <v>619</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63iH8Q8Qpz+KB0i7yeLb80lnPoJbLI5cMai65/qcO+kNtUXQHK1CUKcaig0d4nZMWUr1HMEvmtmrTnSYVOVncA==" saltValue="V5cBxPSJKhL/QsIq6w1hq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573</v>
      </c>
      <c r="J40" s="101" t="s">
        <v>574</v>
      </c>
      <c r="K40" s="101" t="s">
        <v>575</v>
      </c>
      <c r="L40" s="101" t="s">
        <v>576</v>
      </c>
      <c r="M40" s="102" t="s">
        <v>577</v>
      </c>
    </row>
    <row r="41" spans="2:13" ht="27.75" customHeight="1" x14ac:dyDescent="0.15">
      <c r="B41" s="1181" t="s">
        <v>32</v>
      </c>
      <c r="C41" s="1182"/>
      <c r="D41" s="103"/>
      <c r="E41" s="1183" t="s">
        <v>33</v>
      </c>
      <c r="F41" s="1183"/>
      <c r="G41" s="1183"/>
      <c r="H41" s="1184"/>
      <c r="I41" s="342">
        <v>120384</v>
      </c>
      <c r="J41" s="343">
        <v>121658</v>
      </c>
      <c r="K41" s="343">
        <v>121265</v>
      </c>
      <c r="L41" s="343">
        <v>126066</v>
      </c>
      <c r="M41" s="344">
        <v>124962</v>
      </c>
    </row>
    <row r="42" spans="2:13" ht="27.75" customHeight="1" x14ac:dyDescent="0.15">
      <c r="B42" s="1171"/>
      <c r="C42" s="1172"/>
      <c r="D42" s="104"/>
      <c r="E42" s="1175" t="s">
        <v>34</v>
      </c>
      <c r="F42" s="1175"/>
      <c r="G42" s="1175"/>
      <c r="H42" s="1176"/>
      <c r="I42" s="345">
        <v>2918</v>
      </c>
      <c r="J42" s="346">
        <v>2724</v>
      </c>
      <c r="K42" s="346">
        <v>2626</v>
      </c>
      <c r="L42" s="346">
        <v>3116</v>
      </c>
      <c r="M42" s="347">
        <v>2888</v>
      </c>
    </row>
    <row r="43" spans="2:13" ht="27.75" customHeight="1" x14ac:dyDescent="0.15">
      <c r="B43" s="1171"/>
      <c r="C43" s="1172"/>
      <c r="D43" s="104"/>
      <c r="E43" s="1175" t="s">
        <v>35</v>
      </c>
      <c r="F43" s="1175"/>
      <c r="G43" s="1175"/>
      <c r="H43" s="1176"/>
      <c r="I43" s="345">
        <v>39528</v>
      </c>
      <c r="J43" s="346">
        <v>39796</v>
      </c>
      <c r="K43" s="346">
        <v>38986</v>
      </c>
      <c r="L43" s="346">
        <v>39228</v>
      </c>
      <c r="M43" s="347">
        <v>38423</v>
      </c>
    </row>
    <row r="44" spans="2:13" ht="27.75" customHeight="1" x14ac:dyDescent="0.15">
      <c r="B44" s="1171"/>
      <c r="C44" s="1172"/>
      <c r="D44" s="104"/>
      <c r="E44" s="1175" t="s">
        <v>36</v>
      </c>
      <c r="F44" s="1175"/>
      <c r="G44" s="1175"/>
      <c r="H44" s="1176"/>
      <c r="I44" s="345" t="s">
        <v>532</v>
      </c>
      <c r="J44" s="346" t="s">
        <v>532</v>
      </c>
      <c r="K44" s="346" t="s">
        <v>532</v>
      </c>
      <c r="L44" s="346" t="s">
        <v>532</v>
      </c>
      <c r="M44" s="347" t="s">
        <v>532</v>
      </c>
    </row>
    <row r="45" spans="2:13" ht="27.75" customHeight="1" x14ac:dyDescent="0.15">
      <c r="B45" s="1171"/>
      <c r="C45" s="1172"/>
      <c r="D45" s="104"/>
      <c r="E45" s="1175" t="s">
        <v>37</v>
      </c>
      <c r="F45" s="1175"/>
      <c r="G45" s="1175"/>
      <c r="H45" s="1176"/>
      <c r="I45" s="345">
        <v>18997</v>
      </c>
      <c r="J45" s="346">
        <v>18725</v>
      </c>
      <c r="K45" s="346">
        <v>18525</v>
      </c>
      <c r="L45" s="346">
        <v>18423</v>
      </c>
      <c r="M45" s="347">
        <v>17963</v>
      </c>
    </row>
    <row r="46" spans="2:13" ht="27.75" customHeight="1" x14ac:dyDescent="0.15">
      <c r="B46" s="1171"/>
      <c r="C46" s="1172"/>
      <c r="D46" s="105"/>
      <c r="E46" s="1175" t="s">
        <v>38</v>
      </c>
      <c r="F46" s="1175"/>
      <c r="G46" s="1175"/>
      <c r="H46" s="1176"/>
      <c r="I46" s="345" t="s">
        <v>532</v>
      </c>
      <c r="J46" s="346" t="s">
        <v>532</v>
      </c>
      <c r="K46" s="346" t="s">
        <v>532</v>
      </c>
      <c r="L46" s="346" t="s">
        <v>532</v>
      </c>
      <c r="M46" s="347" t="s">
        <v>532</v>
      </c>
    </row>
    <row r="47" spans="2:13" ht="27.75" customHeight="1" x14ac:dyDescent="0.15">
      <c r="B47" s="1171"/>
      <c r="C47" s="1172"/>
      <c r="D47" s="106"/>
      <c r="E47" s="1185" t="s">
        <v>39</v>
      </c>
      <c r="F47" s="1186"/>
      <c r="G47" s="1186"/>
      <c r="H47" s="1187"/>
      <c r="I47" s="345" t="s">
        <v>532</v>
      </c>
      <c r="J47" s="346" t="s">
        <v>532</v>
      </c>
      <c r="K47" s="346" t="s">
        <v>532</v>
      </c>
      <c r="L47" s="346" t="s">
        <v>532</v>
      </c>
      <c r="M47" s="347" t="s">
        <v>532</v>
      </c>
    </row>
    <row r="48" spans="2:13" ht="27.75" customHeight="1" x14ac:dyDescent="0.15">
      <c r="B48" s="1171"/>
      <c r="C48" s="1172"/>
      <c r="D48" s="104"/>
      <c r="E48" s="1175" t="s">
        <v>40</v>
      </c>
      <c r="F48" s="1175"/>
      <c r="G48" s="1175"/>
      <c r="H48" s="1176"/>
      <c r="I48" s="345" t="s">
        <v>532</v>
      </c>
      <c r="J48" s="346" t="s">
        <v>532</v>
      </c>
      <c r="K48" s="346" t="s">
        <v>532</v>
      </c>
      <c r="L48" s="346" t="s">
        <v>532</v>
      </c>
      <c r="M48" s="347" t="s">
        <v>532</v>
      </c>
    </row>
    <row r="49" spans="2:13" ht="27.75" customHeight="1" x14ac:dyDescent="0.15">
      <c r="B49" s="1173"/>
      <c r="C49" s="1174"/>
      <c r="D49" s="104"/>
      <c r="E49" s="1175" t="s">
        <v>41</v>
      </c>
      <c r="F49" s="1175"/>
      <c r="G49" s="1175"/>
      <c r="H49" s="1176"/>
      <c r="I49" s="345" t="s">
        <v>532</v>
      </c>
      <c r="J49" s="346" t="s">
        <v>532</v>
      </c>
      <c r="K49" s="346" t="s">
        <v>532</v>
      </c>
      <c r="L49" s="346" t="s">
        <v>532</v>
      </c>
      <c r="M49" s="347" t="s">
        <v>532</v>
      </c>
    </row>
    <row r="50" spans="2:13" ht="27.75" customHeight="1" x14ac:dyDescent="0.15">
      <c r="B50" s="1169" t="s">
        <v>42</v>
      </c>
      <c r="C50" s="1170"/>
      <c r="D50" s="107"/>
      <c r="E50" s="1175" t="s">
        <v>43</v>
      </c>
      <c r="F50" s="1175"/>
      <c r="G50" s="1175"/>
      <c r="H50" s="1176"/>
      <c r="I50" s="345">
        <v>31822</v>
      </c>
      <c r="J50" s="346">
        <v>31590</v>
      </c>
      <c r="K50" s="346">
        <v>29673</v>
      </c>
      <c r="L50" s="346">
        <v>34504</v>
      </c>
      <c r="M50" s="347">
        <v>33369</v>
      </c>
    </row>
    <row r="51" spans="2:13" ht="27.75" customHeight="1" x14ac:dyDescent="0.15">
      <c r="B51" s="1171"/>
      <c r="C51" s="1172"/>
      <c r="D51" s="104"/>
      <c r="E51" s="1175" t="s">
        <v>44</v>
      </c>
      <c r="F51" s="1175"/>
      <c r="G51" s="1175"/>
      <c r="H51" s="1176"/>
      <c r="I51" s="345">
        <v>35088</v>
      </c>
      <c r="J51" s="346">
        <v>39569</v>
      </c>
      <c r="K51" s="346">
        <v>38468</v>
      </c>
      <c r="L51" s="346">
        <v>38846</v>
      </c>
      <c r="M51" s="347">
        <v>39387</v>
      </c>
    </row>
    <row r="52" spans="2:13" ht="27.75" customHeight="1" x14ac:dyDescent="0.15">
      <c r="B52" s="1173"/>
      <c r="C52" s="1174"/>
      <c r="D52" s="104"/>
      <c r="E52" s="1175" t="s">
        <v>45</v>
      </c>
      <c r="F52" s="1175"/>
      <c r="G52" s="1175"/>
      <c r="H52" s="1176"/>
      <c r="I52" s="345">
        <v>113048</v>
      </c>
      <c r="J52" s="346">
        <v>111960</v>
      </c>
      <c r="K52" s="346">
        <v>111253</v>
      </c>
      <c r="L52" s="346">
        <v>110559</v>
      </c>
      <c r="M52" s="347">
        <v>106670</v>
      </c>
    </row>
    <row r="53" spans="2:13" ht="27.75" customHeight="1" thickBot="1" x14ac:dyDescent="0.2">
      <c r="B53" s="1177" t="s">
        <v>46</v>
      </c>
      <c r="C53" s="1178"/>
      <c r="D53" s="108"/>
      <c r="E53" s="1179" t="s">
        <v>47</v>
      </c>
      <c r="F53" s="1179"/>
      <c r="G53" s="1179"/>
      <c r="H53" s="1180"/>
      <c r="I53" s="348">
        <v>1869</v>
      </c>
      <c r="J53" s="349">
        <v>-217</v>
      </c>
      <c r="K53" s="349">
        <v>2008</v>
      </c>
      <c r="L53" s="349">
        <v>2925</v>
      </c>
      <c r="M53" s="350">
        <v>4809</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2505u+NbVH+XpHatHO9EKKsMCbu5417whk3T0vu9GSjtBi2p4JVLTAVBe2TJW4n2f1R27QEl17nUARaGYRh2uw==" saltValue="CQmr8IKTrjsdrP91ms3F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575</v>
      </c>
      <c r="G54" s="117" t="s">
        <v>576</v>
      </c>
      <c r="H54" s="118" t="s">
        <v>577</v>
      </c>
    </row>
    <row r="55" spans="2:8" ht="52.5" customHeight="1" x14ac:dyDescent="0.15">
      <c r="B55" s="119"/>
      <c r="C55" s="1196" t="s">
        <v>50</v>
      </c>
      <c r="D55" s="1196"/>
      <c r="E55" s="1197"/>
      <c r="F55" s="120">
        <v>12170</v>
      </c>
      <c r="G55" s="120">
        <v>15718</v>
      </c>
      <c r="H55" s="121">
        <v>12989</v>
      </c>
    </row>
    <row r="56" spans="2:8" ht="52.5" customHeight="1" x14ac:dyDescent="0.15">
      <c r="B56" s="122"/>
      <c r="C56" s="1198" t="s">
        <v>51</v>
      </c>
      <c r="D56" s="1198"/>
      <c r="E56" s="1199"/>
      <c r="F56" s="123">
        <v>25</v>
      </c>
      <c r="G56" s="123">
        <v>2248</v>
      </c>
      <c r="H56" s="124">
        <v>2248</v>
      </c>
    </row>
    <row r="57" spans="2:8" ht="53.25" customHeight="1" x14ac:dyDescent="0.15">
      <c r="B57" s="122"/>
      <c r="C57" s="1200" t="s">
        <v>52</v>
      </c>
      <c r="D57" s="1200"/>
      <c r="E57" s="1201"/>
      <c r="F57" s="125">
        <v>8136</v>
      </c>
      <c r="G57" s="125">
        <v>8079</v>
      </c>
      <c r="H57" s="126">
        <v>8621</v>
      </c>
    </row>
    <row r="58" spans="2:8" ht="45.75" customHeight="1" x14ac:dyDescent="0.15">
      <c r="B58" s="127"/>
      <c r="C58" s="1188" t="s">
        <v>621</v>
      </c>
      <c r="D58" s="1189"/>
      <c r="E58" s="1190"/>
      <c r="F58" s="128">
        <v>5703</v>
      </c>
      <c r="G58" s="128">
        <v>6204</v>
      </c>
      <c r="H58" s="129">
        <v>6705</v>
      </c>
    </row>
    <row r="59" spans="2:8" ht="45.75" customHeight="1" x14ac:dyDescent="0.15">
      <c r="B59" s="127"/>
      <c r="C59" s="1188" t="s">
        <v>622</v>
      </c>
      <c r="D59" s="1189"/>
      <c r="E59" s="1190"/>
      <c r="F59" s="128">
        <v>809</v>
      </c>
      <c r="G59" s="128">
        <v>809</v>
      </c>
      <c r="H59" s="129">
        <v>762</v>
      </c>
    </row>
    <row r="60" spans="2:8" ht="45.75" customHeight="1" x14ac:dyDescent="0.15">
      <c r="B60" s="127"/>
      <c r="C60" s="1188" t="s">
        <v>623</v>
      </c>
      <c r="D60" s="1189"/>
      <c r="E60" s="1190"/>
      <c r="F60" s="128">
        <v>57</v>
      </c>
      <c r="G60" s="128">
        <v>97</v>
      </c>
      <c r="H60" s="129">
        <v>139</v>
      </c>
    </row>
    <row r="61" spans="2:8" ht="45.75" customHeight="1" x14ac:dyDescent="0.15">
      <c r="B61" s="127"/>
      <c r="C61" s="1188" t="s">
        <v>624</v>
      </c>
      <c r="D61" s="1189"/>
      <c r="E61" s="1190"/>
      <c r="F61" s="128" t="s">
        <v>625</v>
      </c>
      <c r="G61" s="128" t="s">
        <v>625</v>
      </c>
      <c r="H61" s="129">
        <v>132</v>
      </c>
    </row>
    <row r="62" spans="2:8" ht="45.75" customHeight="1" thickBot="1" x14ac:dyDescent="0.2">
      <c r="B62" s="130"/>
      <c r="C62" s="1191" t="s">
        <v>626</v>
      </c>
      <c r="D62" s="1192"/>
      <c r="E62" s="1193"/>
      <c r="F62" s="131">
        <v>123</v>
      </c>
      <c r="G62" s="131">
        <v>123</v>
      </c>
      <c r="H62" s="132">
        <v>123</v>
      </c>
    </row>
    <row r="63" spans="2:8" ht="52.5" customHeight="1" thickBot="1" x14ac:dyDescent="0.2">
      <c r="B63" s="133"/>
      <c r="C63" s="1194" t="s">
        <v>53</v>
      </c>
      <c r="D63" s="1194"/>
      <c r="E63" s="1195"/>
      <c r="F63" s="134">
        <v>20331</v>
      </c>
      <c r="G63" s="134">
        <v>26044</v>
      </c>
      <c r="H63" s="135">
        <v>23858</v>
      </c>
    </row>
    <row r="64" spans="2:8" x14ac:dyDescent="0.15"/>
  </sheetData>
  <sheetProtection algorithmName="SHA-512" hashValue="ssLJtfR0q2q64PBV4nsdqFrxhtDOsRuQgTmkBNBPLGuV3TsHp/GUhjhTPCR9wDGlneo7f4tuuPdBjap11IhMYA==" saltValue="47m5DX4F8+sqPNKuy34e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570</v>
      </c>
      <c r="G2" s="149"/>
      <c r="H2" s="150"/>
    </row>
    <row r="3" spans="1:8" x14ac:dyDescent="0.15">
      <c r="A3" s="146" t="s">
        <v>563</v>
      </c>
      <c r="B3" s="151"/>
      <c r="C3" s="152"/>
      <c r="D3" s="153">
        <v>23141</v>
      </c>
      <c r="E3" s="154"/>
      <c r="F3" s="155">
        <v>33173</v>
      </c>
      <c r="G3" s="156"/>
      <c r="H3" s="157"/>
    </row>
    <row r="4" spans="1:8" x14ac:dyDescent="0.15">
      <c r="A4" s="158"/>
      <c r="B4" s="159"/>
      <c r="C4" s="160"/>
      <c r="D4" s="161">
        <v>15383</v>
      </c>
      <c r="E4" s="162"/>
      <c r="F4" s="163">
        <v>20353</v>
      </c>
      <c r="G4" s="164"/>
      <c r="H4" s="165"/>
    </row>
    <row r="5" spans="1:8" x14ac:dyDescent="0.15">
      <c r="A5" s="146" t="s">
        <v>565</v>
      </c>
      <c r="B5" s="151"/>
      <c r="C5" s="152"/>
      <c r="D5" s="153">
        <v>22793</v>
      </c>
      <c r="E5" s="154"/>
      <c r="F5" s="155">
        <v>37644</v>
      </c>
      <c r="G5" s="156"/>
      <c r="H5" s="157"/>
    </row>
    <row r="6" spans="1:8" x14ac:dyDescent="0.15">
      <c r="A6" s="158"/>
      <c r="B6" s="159"/>
      <c r="C6" s="160"/>
      <c r="D6" s="161">
        <v>15427</v>
      </c>
      <c r="E6" s="162"/>
      <c r="F6" s="163">
        <v>24939</v>
      </c>
      <c r="G6" s="164"/>
      <c r="H6" s="165"/>
    </row>
    <row r="7" spans="1:8" x14ac:dyDescent="0.15">
      <c r="A7" s="146" t="s">
        <v>566</v>
      </c>
      <c r="B7" s="151"/>
      <c r="C7" s="152"/>
      <c r="D7" s="153">
        <v>20400</v>
      </c>
      <c r="E7" s="154"/>
      <c r="F7" s="155">
        <v>39221</v>
      </c>
      <c r="G7" s="156"/>
      <c r="H7" s="157"/>
    </row>
    <row r="8" spans="1:8" x14ac:dyDescent="0.15">
      <c r="A8" s="158"/>
      <c r="B8" s="159"/>
      <c r="C8" s="160"/>
      <c r="D8" s="161">
        <v>12801</v>
      </c>
      <c r="E8" s="162"/>
      <c r="F8" s="163">
        <v>24821</v>
      </c>
      <c r="G8" s="164"/>
      <c r="H8" s="165"/>
    </row>
    <row r="9" spans="1:8" x14ac:dyDescent="0.15">
      <c r="A9" s="146" t="s">
        <v>567</v>
      </c>
      <c r="B9" s="151"/>
      <c r="C9" s="152"/>
      <c r="D9" s="153">
        <v>30891</v>
      </c>
      <c r="E9" s="154"/>
      <c r="F9" s="155">
        <v>38566</v>
      </c>
      <c r="G9" s="156"/>
      <c r="H9" s="157"/>
    </row>
    <row r="10" spans="1:8" x14ac:dyDescent="0.15">
      <c r="A10" s="158"/>
      <c r="B10" s="159"/>
      <c r="C10" s="160"/>
      <c r="D10" s="161">
        <v>17021</v>
      </c>
      <c r="E10" s="162"/>
      <c r="F10" s="163">
        <v>24059</v>
      </c>
      <c r="G10" s="164"/>
      <c r="H10" s="165"/>
    </row>
    <row r="11" spans="1:8" x14ac:dyDescent="0.15">
      <c r="A11" s="146" t="s">
        <v>568</v>
      </c>
      <c r="B11" s="151"/>
      <c r="C11" s="152"/>
      <c r="D11" s="153">
        <v>28976</v>
      </c>
      <c r="E11" s="154"/>
      <c r="F11" s="155">
        <v>35156</v>
      </c>
      <c r="G11" s="156"/>
      <c r="H11" s="157"/>
    </row>
    <row r="12" spans="1:8" x14ac:dyDescent="0.15">
      <c r="A12" s="158"/>
      <c r="B12" s="159"/>
      <c r="C12" s="166"/>
      <c r="D12" s="161">
        <v>17299</v>
      </c>
      <c r="E12" s="162"/>
      <c r="F12" s="163">
        <v>22430</v>
      </c>
      <c r="G12" s="164"/>
      <c r="H12" s="165"/>
    </row>
    <row r="13" spans="1:8" x14ac:dyDescent="0.15">
      <c r="A13" s="146"/>
      <c r="B13" s="151"/>
      <c r="C13" s="152"/>
      <c r="D13" s="153">
        <v>25240</v>
      </c>
      <c r="E13" s="154"/>
      <c r="F13" s="155">
        <v>36752</v>
      </c>
      <c r="G13" s="167"/>
      <c r="H13" s="157"/>
    </row>
    <row r="14" spans="1:8" x14ac:dyDescent="0.15">
      <c r="A14" s="158"/>
      <c r="B14" s="159"/>
      <c r="C14" s="160"/>
      <c r="D14" s="161">
        <v>15586</v>
      </c>
      <c r="E14" s="162"/>
      <c r="F14" s="163">
        <v>23320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6.47</v>
      </c>
      <c r="C19" s="168">
        <f>ROUND(VALUE(SUBSTITUTE(実質収支比率等に係る経年分析!G$48,"▲","-")),2)</f>
        <v>6.6</v>
      </c>
      <c r="D19" s="168">
        <f>ROUND(VALUE(SUBSTITUTE(実質収支比率等に係る経年分析!H$48,"▲","-")),2)</f>
        <v>6.51</v>
      </c>
      <c r="E19" s="168">
        <f>ROUND(VALUE(SUBSTITUTE(実質収支比率等に係る経年分析!I$48,"▲","-")),2)</f>
        <v>9.41</v>
      </c>
      <c r="F19" s="168">
        <f>ROUND(VALUE(SUBSTITUTE(実質収支比率等に係る経年分析!J$48,"▲","-")),2)</f>
        <v>7.49</v>
      </c>
    </row>
    <row r="20" spans="1:11" x14ac:dyDescent="0.15">
      <c r="A20" s="168" t="s">
        <v>57</v>
      </c>
      <c r="B20" s="168">
        <f>ROUND(VALUE(SUBSTITUTE(実質収支比率等に係る経年分析!F$47,"▲","-")),2)</f>
        <v>14.77</v>
      </c>
      <c r="C20" s="168">
        <f>ROUND(VALUE(SUBSTITUTE(実質収支比率等に係る経年分析!G$47,"▲","-")),2)</f>
        <v>14.44</v>
      </c>
      <c r="D20" s="168">
        <f>ROUND(VALUE(SUBSTITUTE(実質収支比率等に係る経年分析!H$47,"▲","-")),2)</f>
        <v>13.45</v>
      </c>
      <c r="E20" s="168">
        <f>ROUND(VALUE(SUBSTITUTE(実質収支比率等に係る経年分析!I$47,"▲","-")),2)</f>
        <v>16.45</v>
      </c>
      <c r="F20" s="168">
        <f>ROUND(VALUE(SUBSTITUTE(実質収支比率等に係る経年分析!J$47,"▲","-")),2)</f>
        <v>13.85</v>
      </c>
    </row>
    <row r="21" spans="1:11" x14ac:dyDescent="0.15">
      <c r="A21" s="168" t="s">
        <v>58</v>
      </c>
      <c r="B21" s="168">
        <f>IF(ISNUMBER(VALUE(SUBSTITUTE(実質収支比率等に係る経年分析!F$49,"▲","-"))),ROUND(VALUE(SUBSTITUTE(実質収支比率等に係る経年分析!F$49,"▲","-")),2),NA())</f>
        <v>-0.22</v>
      </c>
      <c r="C21" s="168">
        <f>IF(ISNUMBER(VALUE(SUBSTITUTE(実質収支比率等に係る経年分析!G$49,"▲","-"))),ROUND(VALUE(SUBSTITUTE(実質収支比率等に係る経年分析!G$49,"▲","-")),2),NA())</f>
        <v>-0.03</v>
      </c>
      <c r="D21" s="168">
        <f>IF(ISNUMBER(VALUE(SUBSTITUTE(実質収支比率等に係る経年分析!H$49,"▲","-"))),ROUND(VALUE(SUBSTITUTE(実質収支比率等に係る経年分析!H$49,"▲","-")),2),NA())</f>
        <v>-0.34</v>
      </c>
      <c r="E21" s="168">
        <f>IF(ISNUMBER(VALUE(SUBSTITUTE(実質収支比率等に係る経年分析!I$49,"▲","-"))),ROUND(VALUE(SUBSTITUTE(実質収支比率等に係る経年分析!I$49,"▲","-")),2),NA())</f>
        <v>6.96</v>
      </c>
      <c r="F21" s="168">
        <f>IF(ISNUMBER(VALUE(SUBSTITUTE(実質収支比率等に係る経年分析!J$49,"▲","-"))),ROUND(VALUE(SUBSTITUTE(実質収支比率等に係る経年分析!J$49,"▲","-")),2),NA())</f>
        <v>-5</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7.0000000000000007E-2</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0.09</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0.05</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0.03</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駐車場事業特別会計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0.09</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0.09</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0.09</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0.09</v>
      </c>
    </row>
    <row r="30" spans="1:11" x14ac:dyDescent="0.15">
      <c r="A30" s="169" t="str">
        <f>IF(連結実質赤字比率に係る赤字・黒字の構成分析!C$40="",NA(),連結実質赤字比率に係る赤字・黒字の構成分析!C$40)</f>
        <v>国民健康保険特別会計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2.02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0.4</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0.75</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0.66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0.53</v>
      </c>
    </row>
    <row r="31" spans="1:11" x14ac:dyDescent="0.15">
      <c r="A31" s="169" t="str">
        <f>IF(連結実質赤字比率に係る赤字・黒字の構成分析!C$39="",NA(),連結実質赤字比率に係る赤字・黒字の構成分析!C$39)</f>
        <v>介護保険特別会計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1.33</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1.1399999999999999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2.5099999999999998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0.97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1.51</v>
      </c>
    </row>
    <row r="32" spans="1:11" x14ac:dyDescent="0.15">
      <c r="A32" s="169" t="str">
        <f>IF(連結実質赤字比率に係る赤字・黒字の構成分析!C$38="",NA(),連結実質赤字比率に係る赤字・黒字の構成分析!C$38)</f>
        <v>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1.82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1.82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1.86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1.66</v>
      </c>
    </row>
    <row r="33" spans="1:16" x14ac:dyDescent="0.15">
      <c r="A33" s="169" t="str">
        <f>IF(連結実質赤字比率に係る赤字・黒字の構成分析!C$37="",NA(),連結実質赤字比率に係る赤字・黒字の構成分析!C$37)</f>
        <v>松戸競輪特別会計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1.39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1.66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1.56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1.54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1.67</v>
      </c>
    </row>
    <row r="34" spans="1:16" x14ac:dyDescent="0.15">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0.53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1.1200000000000001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1.56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1.99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2.52</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6.46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6.59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6.51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7.48</v>
      </c>
    </row>
    <row r="36" spans="1:16" x14ac:dyDescent="0.15">
      <c r="A36" s="169" t="str">
        <f>IF(連結実質赤字比率に係る赤字・黒字の構成分析!C$34="",NA(),連結実質赤字比率に係る赤字・黒字の構成分析!C$34)</f>
        <v>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4.8099999999999996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4.58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8.66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9.74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10.97</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12575</v>
      </c>
      <c r="E42" s="170"/>
      <c r="F42" s="170"/>
      <c r="G42" s="170">
        <f>'実質公債費比率（分子）の構造'!L$52</f>
        <v>12803</v>
      </c>
      <c r="H42" s="170"/>
      <c r="I42" s="170"/>
      <c r="J42" s="170">
        <f>'実質公債費比率（分子）の構造'!M$52</f>
        <v>12940</v>
      </c>
      <c r="K42" s="170"/>
      <c r="L42" s="170"/>
      <c r="M42" s="170">
        <f>'実質公債費比率（分子）の構造'!N$52</f>
        <v>13091</v>
      </c>
      <c r="N42" s="170"/>
      <c r="O42" s="170"/>
      <c r="P42" s="170">
        <f>'実質公債費比率（分子）の構造'!O$52</f>
        <v>12928</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213</v>
      </c>
      <c r="C44" s="170"/>
      <c r="D44" s="170"/>
      <c r="E44" s="170">
        <f>'実質公債費比率（分子）の構造'!L$50</f>
        <v>194</v>
      </c>
      <c r="F44" s="170"/>
      <c r="G44" s="170"/>
      <c r="H44" s="170">
        <f>'実質公債費比率（分子）の構造'!M$50</f>
        <v>222</v>
      </c>
      <c r="I44" s="170"/>
      <c r="J44" s="170"/>
      <c r="K44" s="170">
        <f>'実質公債費比率（分子）の構造'!N$50</f>
        <v>205</v>
      </c>
      <c r="L44" s="170"/>
      <c r="M44" s="170"/>
      <c r="N44" s="170">
        <f>'実質公債費比率（分子）の構造'!O$50</f>
        <v>228</v>
      </c>
      <c r="O44" s="170"/>
      <c r="P44" s="170"/>
    </row>
    <row r="45" spans="1:16" x14ac:dyDescent="0.15">
      <c r="A45" s="170" t="s">
        <v>68</v>
      </c>
      <c r="B45" s="170">
        <f>'実質公債費比率（分子）の構造'!K$49</f>
        <v>0</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3448</v>
      </c>
      <c r="C46" s="170"/>
      <c r="D46" s="170"/>
      <c r="E46" s="170">
        <f>'実質公債費比率（分子）の構造'!L$48</f>
        <v>3996</v>
      </c>
      <c r="F46" s="170"/>
      <c r="G46" s="170"/>
      <c r="H46" s="170">
        <f>'実質公債費比率（分子）の構造'!M$48</f>
        <v>3719</v>
      </c>
      <c r="I46" s="170"/>
      <c r="J46" s="170"/>
      <c r="K46" s="170">
        <f>'実質公債費比率（分子）の構造'!N$48</f>
        <v>3708</v>
      </c>
      <c r="L46" s="170"/>
      <c r="M46" s="170"/>
      <c r="N46" s="170">
        <f>'実質公債費比率（分子）の構造'!O$48</f>
        <v>3522</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9119</v>
      </c>
      <c r="C49" s="170"/>
      <c r="D49" s="170"/>
      <c r="E49" s="170">
        <f>'実質公債費比率（分子）の構造'!L$45</f>
        <v>9603</v>
      </c>
      <c r="F49" s="170"/>
      <c r="G49" s="170"/>
      <c r="H49" s="170">
        <f>'実質公債費比率（分子）の構造'!M$45</f>
        <v>10251</v>
      </c>
      <c r="I49" s="170"/>
      <c r="J49" s="170"/>
      <c r="K49" s="170">
        <f>'実質公債費比率（分子）の構造'!N$45</f>
        <v>10615</v>
      </c>
      <c r="L49" s="170"/>
      <c r="M49" s="170"/>
      <c r="N49" s="170">
        <f>'実質公債費比率（分子）の構造'!O$45</f>
        <v>10960</v>
      </c>
      <c r="O49" s="170"/>
      <c r="P49" s="170"/>
    </row>
    <row r="50" spans="1:16" x14ac:dyDescent="0.15">
      <c r="A50" s="170" t="s">
        <v>73</v>
      </c>
      <c r="B50" s="170" t="e">
        <f>NA()</f>
        <v>#N/A</v>
      </c>
      <c r="C50" s="170">
        <f>IF(ISNUMBER('実質公債費比率（分子）の構造'!K$53),'実質公債費比率（分子）の構造'!K$53,NA())</f>
        <v>205</v>
      </c>
      <c r="D50" s="170" t="e">
        <f>NA()</f>
        <v>#N/A</v>
      </c>
      <c r="E50" s="170" t="e">
        <f>NA()</f>
        <v>#N/A</v>
      </c>
      <c r="F50" s="170">
        <f>IF(ISNUMBER('実質公債費比率（分子）の構造'!L$53),'実質公債費比率（分子）の構造'!L$53,NA())</f>
        <v>990</v>
      </c>
      <c r="G50" s="170" t="e">
        <f>NA()</f>
        <v>#N/A</v>
      </c>
      <c r="H50" s="170" t="e">
        <f>NA()</f>
        <v>#N/A</v>
      </c>
      <c r="I50" s="170">
        <f>IF(ISNUMBER('実質公債費比率（分子）の構造'!M$53),'実質公債費比率（分子）の構造'!M$53,NA())</f>
        <v>1252</v>
      </c>
      <c r="J50" s="170" t="e">
        <f>NA()</f>
        <v>#N/A</v>
      </c>
      <c r="K50" s="170" t="e">
        <f>NA()</f>
        <v>#N/A</v>
      </c>
      <c r="L50" s="170">
        <f>IF(ISNUMBER('実質公債費比率（分子）の構造'!N$53),'実質公債費比率（分子）の構造'!N$53,NA())</f>
        <v>1437</v>
      </c>
      <c r="M50" s="170" t="e">
        <f>NA()</f>
        <v>#N/A</v>
      </c>
      <c r="N50" s="170" t="e">
        <f>NA()</f>
        <v>#N/A</v>
      </c>
      <c r="O50" s="170">
        <f>IF(ISNUMBER('実質公債費比率（分子）の構造'!O$53),'実質公債費比率（分子）の構造'!O$53,NA())</f>
        <v>1782</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113048</v>
      </c>
      <c r="E56" s="169"/>
      <c r="F56" s="169"/>
      <c r="G56" s="169">
        <f>'将来負担比率（分子）の構造'!J$52</f>
        <v>111960</v>
      </c>
      <c r="H56" s="169"/>
      <c r="I56" s="169"/>
      <c r="J56" s="169">
        <f>'将来負担比率（分子）の構造'!K$52</f>
        <v>111253</v>
      </c>
      <c r="K56" s="169"/>
      <c r="L56" s="169"/>
      <c r="M56" s="169">
        <f>'将来負担比率（分子）の構造'!L$52</f>
        <v>110559</v>
      </c>
      <c r="N56" s="169"/>
      <c r="O56" s="169"/>
      <c r="P56" s="169">
        <f>'将来負担比率（分子）の構造'!M$52</f>
        <v>106670</v>
      </c>
    </row>
    <row r="57" spans="1:16" x14ac:dyDescent="0.15">
      <c r="A57" s="169" t="s">
        <v>44</v>
      </c>
      <c r="B57" s="169"/>
      <c r="C57" s="169"/>
      <c r="D57" s="169">
        <f>'将来負担比率（分子）の構造'!I$51</f>
        <v>35088</v>
      </c>
      <c r="E57" s="169"/>
      <c r="F57" s="169"/>
      <c r="G57" s="169">
        <f>'将来負担比率（分子）の構造'!J$51</f>
        <v>39569</v>
      </c>
      <c r="H57" s="169"/>
      <c r="I57" s="169"/>
      <c r="J57" s="169">
        <f>'将来負担比率（分子）の構造'!K$51</f>
        <v>38468</v>
      </c>
      <c r="K57" s="169"/>
      <c r="L57" s="169"/>
      <c r="M57" s="169">
        <f>'将来負担比率（分子）の構造'!L$51</f>
        <v>38846</v>
      </c>
      <c r="N57" s="169"/>
      <c r="O57" s="169"/>
      <c r="P57" s="169">
        <f>'将来負担比率（分子）の構造'!M$51</f>
        <v>39387</v>
      </c>
    </row>
    <row r="58" spans="1:16" x14ac:dyDescent="0.15">
      <c r="A58" s="169" t="s">
        <v>43</v>
      </c>
      <c r="B58" s="169"/>
      <c r="C58" s="169"/>
      <c r="D58" s="169">
        <f>'将来負担比率（分子）の構造'!I$50</f>
        <v>31822</v>
      </c>
      <c r="E58" s="169"/>
      <c r="F58" s="169"/>
      <c r="G58" s="169">
        <f>'将来負担比率（分子）の構造'!J$50</f>
        <v>31590</v>
      </c>
      <c r="H58" s="169"/>
      <c r="I58" s="169"/>
      <c r="J58" s="169">
        <f>'将来負担比率（分子）の構造'!K$50</f>
        <v>29673</v>
      </c>
      <c r="K58" s="169"/>
      <c r="L58" s="169"/>
      <c r="M58" s="169">
        <f>'将来負担比率（分子）の構造'!L$50</f>
        <v>34504</v>
      </c>
      <c r="N58" s="169"/>
      <c r="O58" s="169"/>
      <c r="P58" s="169">
        <f>'将来負担比率（分子）の構造'!M$50</f>
        <v>33369</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18997</v>
      </c>
      <c r="C62" s="169"/>
      <c r="D62" s="169"/>
      <c r="E62" s="169">
        <f>'将来負担比率（分子）の構造'!J$45</f>
        <v>18725</v>
      </c>
      <c r="F62" s="169"/>
      <c r="G62" s="169"/>
      <c r="H62" s="169">
        <f>'将来負担比率（分子）の構造'!K$45</f>
        <v>18525</v>
      </c>
      <c r="I62" s="169"/>
      <c r="J62" s="169"/>
      <c r="K62" s="169">
        <f>'将来負担比率（分子）の構造'!L$45</f>
        <v>18423</v>
      </c>
      <c r="L62" s="169"/>
      <c r="M62" s="169"/>
      <c r="N62" s="169">
        <f>'将来負担比率（分子）の構造'!M$45</f>
        <v>17963</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39528</v>
      </c>
      <c r="C64" s="169"/>
      <c r="D64" s="169"/>
      <c r="E64" s="169">
        <f>'将来負担比率（分子）の構造'!J$43</f>
        <v>39796</v>
      </c>
      <c r="F64" s="169"/>
      <c r="G64" s="169"/>
      <c r="H64" s="169">
        <f>'将来負担比率（分子）の構造'!K$43</f>
        <v>38986</v>
      </c>
      <c r="I64" s="169"/>
      <c r="J64" s="169"/>
      <c r="K64" s="169">
        <f>'将来負担比率（分子）の構造'!L$43</f>
        <v>39228</v>
      </c>
      <c r="L64" s="169"/>
      <c r="M64" s="169"/>
      <c r="N64" s="169">
        <f>'将来負担比率（分子）の構造'!M$43</f>
        <v>38423</v>
      </c>
      <c r="O64" s="169"/>
      <c r="P64" s="169"/>
    </row>
    <row r="65" spans="1:16" x14ac:dyDescent="0.15">
      <c r="A65" s="169" t="s">
        <v>34</v>
      </c>
      <c r="B65" s="169">
        <f>'将来負担比率（分子）の構造'!I$42</f>
        <v>2918</v>
      </c>
      <c r="C65" s="169"/>
      <c r="D65" s="169"/>
      <c r="E65" s="169">
        <f>'将来負担比率（分子）の構造'!J$42</f>
        <v>2724</v>
      </c>
      <c r="F65" s="169"/>
      <c r="G65" s="169"/>
      <c r="H65" s="169">
        <f>'将来負担比率（分子）の構造'!K$42</f>
        <v>2626</v>
      </c>
      <c r="I65" s="169"/>
      <c r="J65" s="169"/>
      <c r="K65" s="169">
        <f>'将来負担比率（分子）の構造'!L$42</f>
        <v>3116</v>
      </c>
      <c r="L65" s="169"/>
      <c r="M65" s="169"/>
      <c r="N65" s="169">
        <f>'将来負担比率（分子）の構造'!M$42</f>
        <v>2888</v>
      </c>
      <c r="O65" s="169"/>
      <c r="P65" s="169"/>
    </row>
    <row r="66" spans="1:16" x14ac:dyDescent="0.15">
      <c r="A66" s="169" t="s">
        <v>33</v>
      </c>
      <c r="B66" s="169">
        <f>'将来負担比率（分子）の構造'!I$41</f>
        <v>120384</v>
      </c>
      <c r="C66" s="169"/>
      <c r="D66" s="169"/>
      <c r="E66" s="169">
        <f>'将来負担比率（分子）の構造'!J$41</f>
        <v>121658</v>
      </c>
      <c r="F66" s="169"/>
      <c r="G66" s="169"/>
      <c r="H66" s="169">
        <f>'将来負担比率（分子）の構造'!K$41</f>
        <v>121265</v>
      </c>
      <c r="I66" s="169"/>
      <c r="J66" s="169"/>
      <c r="K66" s="169">
        <f>'将来負担比率（分子）の構造'!L$41</f>
        <v>126066</v>
      </c>
      <c r="L66" s="169"/>
      <c r="M66" s="169"/>
      <c r="N66" s="169">
        <f>'将来負担比率（分子）の構造'!M$41</f>
        <v>124962</v>
      </c>
      <c r="O66" s="169"/>
      <c r="P66" s="169"/>
    </row>
    <row r="67" spans="1:16" x14ac:dyDescent="0.15">
      <c r="A67" s="169" t="s">
        <v>77</v>
      </c>
      <c r="B67" s="169" t="e">
        <f>NA()</f>
        <v>#N/A</v>
      </c>
      <c r="C67" s="169">
        <f>IF(ISNUMBER('将来負担比率（分子）の構造'!I$53), IF('将来負担比率（分子）の構造'!I$53 &lt; 0, 0, '将来負担比率（分子）の構造'!I$53), NA())</f>
        <v>1869</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2008</v>
      </c>
      <c r="J67" s="169" t="e">
        <f>NA()</f>
        <v>#N/A</v>
      </c>
      <c r="K67" s="169" t="e">
        <f>NA()</f>
        <v>#N/A</v>
      </c>
      <c r="L67" s="169">
        <f>IF(ISNUMBER('将来負担比率（分子）の構造'!L$53), IF('将来負担比率（分子）の構造'!L$53 &lt; 0, 0, '将来負担比率（分子）の構造'!L$53), NA())</f>
        <v>2925</v>
      </c>
      <c r="M67" s="169" t="e">
        <f>NA()</f>
        <v>#N/A</v>
      </c>
      <c r="N67" s="169" t="e">
        <f>NA()</f>
        <v>#N/A</v>
      </c>
      <c r="O67" s="169">
        <f>IF(ISNUMBER('将来負担比率（分子）の構造'!M$53), IF('将来負担比率（分子）の構造'!M$53 &lt; 0, 0, '将来負担比率（分子）の構造'!M$53), NA())</f>
        <v>4809</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12170</v>
      </c>
      <c r="C72" s="173">
        <f>基金残高に係る経年分析!G55</f>
        <v>15718</v>
      </c>
      <c r="D72" s="173">
        <f>基金残高に係る経年分析!H55</f>
        <v>12989</v>
      </c>
    </row>
    <row r="73" spans="1:16" x14ac:dyDescent="0.15">
      <c r="A73" s="172" t="s">
        <v>80</v>
      </c>
      <c r="B73" s="173">
        <f>基金残高に係る経年分析!F56</f>
        <v>25</v>
      </c>
      <c r="C73" s="173">
        <f>基金残高に係る経年分析!G56</f>
        <v>2248</v>
      </c>
      <c r="D73" s="173">
        <f>基金残高に係る経年分析!H56</f>
        <v>2248</v>
      </c>
    </row>
    <row r="74" spans="1:16" x14ac:dyDescent="0.15">
      <c r="A74" s="172" t="s">
        <v>81</v>
      </c>
      <c r="B74" s="173">
        <f>基金残高に係る経年分析!F57</f>
        <v>8136</v>
      </c>
      <c r="C74" s="173">
        <f>基金残高に係る経年分析!G57</f>
        <v>8079</v>
      </c>
      <c r="D74" s="173">
        <f>基金残高に係る経年分析!H57</f>
        <v>8621</v>
      </c>
    </row>
  </sheetData>
  <sheetProtection algorithmName="SHA-512" hashValue="PG7lMeNn8Wv0bqcDVgKFGgrD19aKNK3ZnlI+5HgHImHWnkzJ8y6Z8EzVOezyd4WvhdbcDJ9wobc5UIszcVExdw==" saltValue="8FThVc4JnbuWKDC3UKfL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213</v>
      </c>
      <c r="DI1" s="705"/>
      <c r="DJ1" s="705"/>
      <c r="DK1" s="705"/>
      <c r="DL1" s="705"/>
      <c r="DM1" s="705"/>
      <c r="DN1" s="706"/>
      <c r="DO1" s="208"/>
      <c r="DP1" s="704" t="s">
        <v>214</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216</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217</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218</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219</v>
      </c>
      <c r="S4" s="661"/>
      <c r="T4" s="661"/>
      <c r="U4" s="661"/>
      <c r="V4" s="661"/>
      <c r="W4" s="661"/>
      <c r="X4" s="661"/>
      <c r="Y4" s="662"/>
      <c r="Z4" s="660" t="s">
        <v>220</v>
      </c>
      <c r="AA4" s="661"/>
      <c r="AB4" s="661"/>
      <c r="AC4" s="662"/>
      <c r="AD4" s="660" t="s">
        <v>221</v>
      </c>
      <c r="AE4" s="661"/>
      <c r="AF4" s="661"/>
      <c r="AG4" s="661"/>
      <c r="AH4" s="661"/>
      <c r="AI4" s="661"/>
      <c r="AJ4" s="661"/>
      <c r="AK4" s="662"/>
      <c r="AL4" s="660" t="s">
        <v>220</v>
      </c>
      <c r="AM4" s="661"/>
      <c r="AN4" s="661"/>
      <c r="AO4" s="662"/>
      <c r="AP4" s="707" t="s">
        <v>222</v>
      </c>
      <c r="AQ4" s="707"/>
      <c r="AR4" s="707"/>
      <c r="AS4" s="707"/>
      <c r="AT4" s="707"/>
      <c r="AU4" s="707"/>
      <c r="AV4" s="707"/>
      <c r="AW4" s="707"/>
      <c r="AX4" s="707"/>
      <c r="AY4" s="707"/>
      <c r="AZ4" s="707"/>
      <c r="BA4" s="707"/>
      <c r="BB4" s="707"/>
      <c r="BC4" s="707"/>
      <c r="BD4" s="707"/>
      <c r="BE4" s="707"/>
      <c r="BF4" s="707"/>
      <c r="BG4" s="707" t="s">
        <v>223</v>
      </c>
      <c r="BH4" s="707"/>
      <c r="BI4" s="707"/>
      <c r="BJ4" s="707"/>
      <c r="BK4" s="707"/>
      <c r="BL4" s="707"/>
      <c r="BM4" s="707"/>
      <c r="BN4" s="707"/>
      <c r="BO4" s="707" t="s">
        <v>220</v>
      </c>
      <c r="BP4" s="707"/>
      <c r="BQ4" s="707"/>
      <c r="BR4" s="707"/>
      <c r="BS4" s="707" t="s">
        <v>224</v>
      </c>
      <c r="BT4" s="707"/>
      <c r="BU4" s="707"/>
      <c r="BV4" s="707"/>
      <c r="BW4" s="707"/>
      <c r="BX4" s="707"/>
      <c r="BY4" s="707"/>
      <c r="BZ4" s="707"/>
      <c r="CA4" s="707"/>
      <c r="CB4" s="707"/>
      <c r="CD4" s="660" t="s">
        <v>225</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226</v>
      </c>
      <c r="C5" s="667"/>
      <c r="D5" s="667"/>
      <c r="E5" s="667"/>
      <c r="F5" s="667"/>
      <c r="G5" s="667"/>
      <c r="H5" s="667"/>
      <c r="I5" s="667"/>
      <c r="J5" s="667"/>
      <c r="K5" s="667"/>
      <c r="L5" s="667"/>
      <c r="M5" s="667"/>
      <c r="N5" s="667"/>
      <c r="O5" s="667"/>
      <c r="P5" s="667"/>
      <c r="Q5" s="668"/>
      <c r="R5" s="663">
        <v>71755164</v>
      </c>
      <c r="S5" s="664"/>
      <c r="T5" s="664"/>
      <c r="U5" s="664"/>
      <c r="V5" s="664"/>
      <c r="W5" s="664"/>
      <c r="X5" s="664"/>
      <c r="Y5" s="689"/>
      <c r="Z5" s="702">
        <v>37.1</v>
      </c>
      <c r="AA5" s="702"/>
      <c r="AB5" s="702"/>
      <c r="AC5" s="702"/>
      <c r="AD5" s="703">
        <v>67458433</v>
      </c>
      <c r="AE5" s="703"/>
      <c r="AF5" s="703"/>
      <c r="AG5" s="703"/>
      <c r="AH5" s="703"/>
      <c r="AI5" s="703"/>
      <c r="AJ5" s="703"/>
      <c r="AK5" s="703"/>
      <c r="AL5" s="690">
        <v>71.599999999999994</v>
      </c>
      <c r="AM5" s="672"/>
      <c r="AN5" s="672"/>
      <c r="AO5" s="691"/>
      <c r="AP5" s="666" t="s">
        <v>227</v>
      </c>
      <c r="AQ5" s="667"/>
      <c r="AR5" s="667"/>
      <c r="AS5" s="667"/>
      <c r="AT5" s="667"/>
      <c r="AU5" s="667"/>
      <c r="AV5" s="667"/>
      <c r="AW5" s="667"/>
      <c r="AX5" s="667"/>
      <c r="AY5" s="667"/>
      <c r="AZ5" s="667"/>
      <c r="BA5" s="667"/>
      <c r="BB5" s="667"/>
      <c r="BC5" s="667"/>
      <c r="BD5" s="667"/>
      <c r="BE5" s="667"/>
      <c r="BF5" s="668"/>
      <c r="BG5" s="608">
        <v>66412645</v>
      </c>
      <c r="BH5" s="609"/>
      <c r="BI5" s="609"/>
      <c r="BJ5" s="609"/>
      <c r="BK5" s="609"/>
      <c r="BL5" s="609"/>
      <c r="BM5" s="609"/>
      <c r="BN5" s="610"/>
      <c r="BO5" s="646">
        <v>92.6</v>
      </c>
      <c r="BP5" s="646"/>
      <c r="BQ5" s="646"/>
      <c r="BR5" s="646"/>
      <c r="BS5" s="647">
        <v>636800</v>
      </c>
      <c r="BT5" s="647"/>
      <c r="BU5" s="647"/>
      <c r="BV5" s="647"/>
      <c r="BW5" s="647"/>
      <c r="BX5" s="647"/>
      <c r="BY5" s="647"/>
      <c r="BZ5" s="647"/>
      <c r="CA5" s="647"/>
      <c r="CB5" s="687"/>
      <c r="CD5" s="660" t="s">
        <v>222</v>
      </c>
      <c r="CE5" s="661"/>
      <c r="CF5" s="661"/>
      <c r="CG5" s="661"/>
      <c r="CH5" s="661"/>
      <c r="CI5" s="661"/>
      <c r="CJ5" s="661"/>
      <c r="CK5" s="661"/>
      <c r="CL5" s="661"/>
      <c r="CM5" s="661"/>
      <c r="CN5" s="661"/>
      <c r="CO5" s="661"/>
      <c r="CP5" s="661"/>
      <c r="CQ5" s="662"/>
      <c r="CR5" s="660" t="s">
        <v>228</v>
      </c>
      <c r="CS5" s="661"/>
      <c r="CT5" s="661"/>
      <c r="CU5" s="661"/>
      <c r="CV5" s="661"/>
      <c r="CW5" s="661"/>
      <c r="CX5" s="661"/>
      <c r="CY5" s="662"/>
      <c r="CZ5" s="660" t="s">
        <v>220</v>
      </c>
      <c r="DA5" s="661"/>
      <c r="DB5" s="661"/>
      <c r="DC5" s="662"/>
      <c r="DD5" s="660" t="s">
        <v>229</v>
      </c>
      <c r="DE5" s="661"/>
      <c r="DF5" s="661"/>
      <c r="DG5" s="661"/>
      <c r="DH5" s="661"/>
      <c r="DI5" s="661"/>
      <c r="DJ5" s="661"/>
      <c r="DK5" s="661"/>
      <c r="DL5" s="661"/>
      <c r="DM5" s="661"/>
      <c r="DN5" s="661"/>
      <c r="DO5" s="661"/>
      <c r="DP5" s="662"/>
      <c r="DQ5" s="660" t="s">
        <v>230</v>
      </c>
      <c r="DR5" s="661"/>
      <c r="DS5" s="661"/>
      <c r="DT5" s="661"/>
      <c r="DU5" s="661"/>
      <c r="DV5" s="661"/>
      <c r="DW5" s="661"/>
      <c r="DX5" s="661"/>
      <c r="DY5" s="661"/>
      <c r="DZ5" s="661"/>
      <c r="EA5" s="661"/>
      <c r="EB5" s="661"/>
      <c r="EC5" s="662"/>
    </row>
    <row r="6" spans="2:143" ht="11.25" customHeight="1" x14ac:dyDescent="0.15">
      <c r="B6" s="605" t="s">
        <v>231</v>
      </c>
      <c r="C6" s="606"/>
      <c r="D6" s="606"/>
      <c r="E6" s="606"/>
      <c r="F6" s="606"/>
      <c r="G6" s="606"/>
      <c r="H6" s="606"/>
      <c r="I6" s="606"/>
      <c r="J6" s="606"/>
      <c r="K6" s="606"/>
      <c r="L6" s="606"/>
      <c r="M6" s="606"/>
      <c r="N6" s="606"/>
      <c r="O6" s="606"/>
      <c r="P6" s="606"/>
      <c r="Q6" s="607"/>
      <c r="R6" s="608">
        <v>875088</v>
      </c>
      <c r="S6" s="609"/>
      <c r="T6" s="609"/>
      <c r="U6" s="609"/>
      <c r="V6" s="609"/>
      <c r="W6" s="609"/>
      <c r="X6" s="609"/>
      <c r="Y6" s="610"/>
      <c r="Z6" s="646">
        <v>0.5</v>
      </c>
      <c r="AA6" s="646"/>
      <c r="AB6" s="646"/>
      <c r="AC6" s="646"/>
      <c r="AD6" s="647">
        <v>875088</v>
      </c>
      <c r="AE6" s="647"/>
      <c r="AF6" s="647"/>
      <c r="AG6" s="647"/>
      <c r="AH6" s="647"/>
      <c r="AI6" s="647"/>
      <c r="AJ6" s="647"/>
      <c r="AK6" s="647"/>
      <c r="AL6" s="611">
        <v>0.9</v>
      </c>
      <c r="AM6" s="612"/>
      <c r="AN6" s="612"/>
      <c r="AO6" s="648"/>
      <c r="AP6" s="605" t="s">
        <v>232</v>
      </c>
      <c r="AQ6" s="606"/>
      <c r="AR6" s="606"/>
      <c r="AS6" s="606"/>
      <c r="AT6" s="606"/>
      <c r="AU6" s="606"/>
      <c r="AV6" s="606"/>
      <c r="AW6" s="606"/>
      <c r="AX6" s="606"/>
      <c r="AY6" s="606"/>
      <c r="AZ6" s="606"/>
      <c r="BA6" s="606"/>
      <c r="BB6" s="606"/>
      <c r="BC6" s="606"/>
      <c r="BD6" s="606"/>
      <c r="BE6" s="606"/>
      <c r="BF6" s="607"/>
      <c r="BG6" s="608">
        <v>66412645</v>
      </c>
      <c r="BH6" s="609"/>
      <c r="BI6" s="609"/>
      <c r="BJ6" s="609"/>
      <c r="BK6" s="609"/>
      <c r="BL6" s="609"/>
      <c r="BM6" s="609"/>
      <c r="BN6" s="610"/>
      <c r="BO6" s="646">
        <v>92.6</v>
      </c>
      <c r="BP6" s="646"/>
      <c r="BQ6" s="646"/>
      <c r="BR6" s="646"/>
      <c r="BS6" s="647">
        <v>636800</v>
      </c>
      <c r="BT6" s="647"/>
      <c r="BU6" s="647"/>
      <c r="BV6" s="647"/>
      <c r="BW6" s="647"/>
      <c r="BX6" s="647"/>
      <c r="BY6" s="647"/>
      <c r="BZ6" s="647"/>
      <c r="CA6" s="647"/>
      <c r="CB6" s="687"/>
      <c r="CD6" s="666" t="s">
        <v>233</v>
      </c>
      <c r="CE6" s="667"/>
      <c r="CF6" s="667"/>
      <c r="CG6" s="667"/>
      <c r="CH6" s="667"/>
      <c r="CI6" s="667"/>
      <c r="CJ6" s="667"/>
      <c r="CK6" s="667"/>
      <c r="CL6" s="667"/>
      <c r="CM6" s="667"/>
      <c r="CN6" s="667"/>
      <c r="CO6" s="667"/>
      <c r="CP6" s="667"/>
      <c r="CQ6" s="668"/>
      <c r="CR6" s="608">
        <v>760124</v>
      </c>
      <c r="CS6" s="609"/>
      <c r="CT6" s="609"/>
      <c r="CU6" s="609"/>
      <c r="CV6" s="609"/>
      <c r="CW6" s="609"/>
      <c r="CX6" s="609"/>
      <c r="CY6" s="610"/>
      <c r="CZ6" s="690">
        <v>0.4</v>
      </c>
      <c r="DA6" s="672"/>
      <c r="DB6" s="672"/>
      <c r="DC6" s="692"/>
      <c r="DD6" s="614" t="s">
        <v>129</v>
      </c>
      <c r="DE6" s="609"/>
      <c r="DF6" s="609"/>
      <c r="DG6" s="609"/>
      <c r="DH6" s="609"/>
      <c r="DI6" s="609"/>
      <c r="DJ6" s="609"/>
      <c r="DK6" s="609"/>
      <c r="DL6" s="609"/>
      <c r="DM6" s="609"/>
      <c r="DN6" s="609"/>
      <c r="DO6" s="609"/>
      <c r="DP6" s="610"/>
      <c r="DQ6" s="614">
        <v>760124</v>
      </c>
      <c r="DR6" s="609"/>
      <c r="DS6" s="609"/>
      <c r="DT6" s="609"/>
      <c r="DU6" s="609"/>
      <c r="DV6" s="609"/>
      <c r="DW6" s="609"/>
      <c r="DX6" s="609"/>
      <c r="DY6" s="609"/>
      <c r="DZ6" s="609"/>
      <c r="EA6" s="609"/>
      <c r="EB6" s="609"/>
      <c r="EC6" s="645"/>
    </row>
    <row r="7" spans="2:143" ht="11.25" customHeight="1" x14ac:dyDescent="0.15">
      <c r="B7" s="605" t="s">
        <v>234</v>
      </c>
      <c r="C7" s="606"/>
      <c r="D7" s="606"/>
      <c r="E7" s="606"/>
      <c r="F7" s="606"/>
      <c r="G7" s="606"/>
      <c r="H7" s="606"/>
      <c r="I7" s="606"/>
      <c r="J7" s="606"/>
      <c r="K7" s="606"/>
      <c r="L7" s="606"/>
      <c r="M7" s="606"/>
      <c r="N7" s="606"/>
      <c r="O7" s="606"/>
      <c r="P7" s="606"/>
      <c r="Q7" s="607"/>
      <c r="R7" s="608">
        <v>51599</v>
      </c>
      <c r="S7" s="609"/>
      <c r="T7" s="609"/>
      <c r="U7" s="609"/>
      <c r="V7" s="609"/>
      <c r="W7" s="609"/>
      <c r="X7" s="609"/>
      <c r="Y7" s="610"/>
      <c r="Z7" s="646">
        <v>0</v>
      </c>
      <c r="AA7" s="646"/>
      <c r="AB7" s="646"/>
      <c r="AC7" s="646"/>
      <c r="AD7" s="647">
        <v>51599</v>
      </c>
      <c r="AE7" s="647"/>
      <c r="AF7" s="647"/>
      <c r="AG7" s="647"/>
      <c r="AH7" s="647"/>
      <c r="AI7" s="647"/>
      <c r="AJ7" s="647"/>
      <c r="AK7" s="647"/>
      <c r="AL7" s="611">
        <v>0.1</v>
      </c>
      <c r="AM7" s="612"/>
      <c r="AN7" s="612"/>
      <c r="AO7" s="648"/>
      <c r="AP7" s="605" t="s">
        <v>235</v>
      </c>
      <c r="AQ7" s="606"/>
      <c r="AR7" s="606"/>
      <c r="AS7" s="606"/>
      <c r="AT7" s="606"/>
      <c r="AU7" s="606"/>
      <c r="AV7" s="606"/>
      <c r="AW7" s="606"/>
      <c r="AX7" s="606"/>
      <c r="AY7" s="606"/>
      <c r="AZ7" s="606"/>
      <c r="BA7" s="606"/>
      <c r="BB7" s="606"/>
      <c r="BC7" s="606"/>
      <c r="BD7" s="606"/>
      <c r="BE7" s="606"/>
      <c r="BF7" s="607"/>
      <c r="BG7" s="608">
        <v>37615805</v>
      </c>
      <c r="BH7" s="609"/>
      <c r="BI7" s="609"/>
      <c r="BJ7" s="609"/>
      <c r="BK7" s="609"/>
      <c r="BL7" s="609"/>
      <c r="BM7" s="609"/>
      <c r="BN7" s="610"/>
      <c r="BO7" s="646">
        <v>52.4</v>
      </c>
      <c r="BP7" s="646"/>
      <c r="BQ7" s="646"/>
      <c r="BR7" s="646"/>
      <c r="BS7" s="647">
        <v>636800</v>
      </c>
      <c r="BT7" s="647"/>
      <c r="BU7" s="647"/>
      <c r="BV7" s="647"/>
      <c r="BW7" s="647"/>
      <c r="BX7" s="647"/>
      <c r="BY7" s="647"/>
      <c r="BZ7" s="647"/>
      <c r="CA7" s="647"/>
      <c r="CB7" s="687"/>
      <c r="CD7" s="605" t="s">
        <v>236</v>
      </c>
      <c r="CE7" s="606"/>
      <c r="CF7" s="606"/>
      <c r="CG7" s="606"/>
      <c r="CH7" s="606"/>
      <c r="CI7" s="606"/>
      <c r="CJ7" s="606"/>
      <c r="CK7" s="606"/>
      <c r="CL7" s="606"/>
      <c r="CM7" s="606"/>
      <c r="CN7" s="606"/>
      <c r="CO7" s="606"/>
      <c r="CP7" s="606"/>
      <c r="CQ7" s="607"/>
      <c r="CR7" s="608">
        <v>13524759</v>
      </c>
      <c r="CS7" s="609"/>
      <c r="CT7" s="609"/>
      <c r="CU7" s="609"/>
      <c r="CV7" s="609"/>
      <c r="CW7" s="609"/>
      <c r="CX7" s="609"/>
      <c r="CY7" s="610"/>
      <c r="CZ7" s="646">
        <v>7.4</v>
      </c>
      <c r="DA7" s="646"/>
      <c r="DB7" s="646"/>
      <c r="DC7" s="646"/>
      <c r="DD7" s="614">
        <v>749655</v>
      </c>
      <c r="DE7" s="609"/>
      <c r="DF7" s="609"/>
      <c r="DG7" s="609"/>
      <c r="DH7" s="609"/>
      <c r="DI7" s="609"/>
      <c r="DJ7" s="609"/>
      <c r="DK7" s="609"/>
      <c r="DL7" s="609"/>
      <c r="DM7" s="609"/>
      <c r="DN7" s="609"/>
      <c r="DO7" s="609"/>
      <c r="DP7" s="610"/>
      <c r="DQ7" s="614">
        <v>11191475</v>
      </c>
      <c r="DR7" s="609"/>
      <c r="DS7" s="609"/>
      <c r="DT7" s="609"/>
      <c r="DU7" s="609"/>
      <c r="DV7" s="609"/>
      <c r="DW7" s="609"/>
      <c r="DX7" s="609"/>
      <c r="DY7" s="609"/>
      <c r="DZ7" s="609"/>
      <c r="EA7" s="609"/>
      <c r="EB7" s="609"/>
      <c r="EC7" s="645"/>
    </row>
    <row r="8" spans="2:143" ht="11.25" customHeight="1" x14ac:dyDescent="0.15">
      <c r="B8" s="605" t="s">
        <v>237</v>
      </c>
      <c r="C8" s="606"/>
      <c r="D8" s="606"/>
      <c r="E8" s="606"/>
      <c r="F8" s="606"/>
      <c r="G8" s="606"/>
      <c r="H8" s="606"/>
      <c r="I8" s="606"/>
      <c r="J8" s="606"/>
      <c r="K8" s="606"/>
      <c r="L8" s="606"/>
      <c r="M8" s="606"/>
      <c r="N8" s="606"/>
      <c r="O8" s="606"/>
      <c r="P8" s="606"/>
      <c r="Q8" s="607"/>
      <c r="R8" s="608">
        <v>521297</v>
      </c>
      <c r="S8" s="609"/>
      <c r="T8" s="609"/>
      <c r="U8" s="609"/>
      <c r="V8" s="609"/>
      <c r="W8" s="609"/>
      <c r="X8" s="609"/>
      <c r="Y8" s="610"/>
      <c r="Z8" s="646">
        <v>0.3</v>
      </c>
      <c r="AA8" s="646"/>
      <c r="AB8" s="646"/>
      <c r="AC8" s="646"/>
      <c r="AD8" s="647">
        <v>521297</v>
      </c>
      <c r="AE8" s="647"/>
      <c r="AF8" s="647"/>
      <c r="AG8" s="647"/>
      <c r="AH8" s="647"/>
      <c r="AI8" s="647"/>
      <c r="AJ8" s="647"/>
      <c r="AK8" s="647"/>
      <c r="AL8" s="611">
        <v>0.6</v>
      </c>
      <c r="AM8" s="612"/>
      <c r="AN8" s="612"/>
      <c r="AO8" s="648"/>
      <c r="AP8" s="605" t="s">
        <v>238</v>
      </c>
      <c r="AQ8" s="606"/>
      <c r="AR8" s="606"/>
      <c r="AS8" s="606"/>
      <c r="AT8" s="606"/>
      <c r="AU8" s="606"/>
      <c r="AV8" s="606"/>
      <c r="AW8" s="606"/>
      <c r="AX8" s="606"/>
      <c r="AY8" s="606"/>
      <c r="AZ8" s="606"/>
      <c r="BA8" s="606"/>
      <c r="BB8" s="606"/>
      <c r="BC8" s="606"/>
      <c r="BD8" s="606"/>
      <c r="BE8" s="606"/>
      <c r="BF8" s="607"/>
      <c r="BG8" s="608">
        <v>920380</v>
      </c>
      <c r="BH8" s="609"/>
      <c r="BI8" s="609"/>
      <c r="BJ8" s="609"/>
      <c r="BK8" s="609"/>
      <c r="BL8" s="609"/>
      <c r="BM8" s="609"/>
      <c r="BN8" s="610"/>
      <c r="BO8" s="646">
        <v>1.3</v>
      </c>
      <c r="BP8" s="646"/>
      <c r="BQ8" s="646"/>
      <c r="BR8" s="646"/>
      <c r="BS8" s="647" t="s">
        <v>239</v>
      </c>
      <c r="BT8" s="647"/>
      <c r="BU8" s="647"/>
      <c r="BV8" s="647"/>
      <c r="BW8" s="647"/>
      <c r="BX8" s="647"/>
      <c r="BY8" s="647"/>
      <c r="BZ8" s="647"/>
      <c r="CA8" s="647"/>
      <c r="CB8" s="687"/>
      <c r="CD8" s="605" t="s">
        <v>240</v>
      </c>
      <c r="CE8" s="606"/>
      <c r="CF8" s="606"/>
      <c r="CG8" s="606"/>
      <c r="CH8" s="606"/>
      <c r="CI8" s="606"/>
      <c r="CJ8" s="606"/>
      <c r="CK8" s="606"/>
      <c r="CL8" s="606"/>
      <c r="CM8" s="606"/>
      <c r="CN8" s="606"/>
      <c r="CO8" s="606"/>
      <c r="CP8" s="606"/>
      <c r="CQ8" s="607"/>
      <c r="CR8" s="608">
        <v>94546685</v>
      </c>
      <c r="CS8" s="609"/>
      <c r="CT8" s="609"/>
      <c r="CU8" s="609"/>
      <c r="CV8" s="609"/>
      <c r="CW8" s="609"/>
      <c r="CX8" s="609"/>
      <c r="CY8" s="610"/>
      <c r="CZ8" s="646">
        <v>51.4</v>
      </c>
      <c r="DA8" s="646"/>
      <c r="DB8" s="646"/>
      <c r="DC8" s="646"/>
      <c r="DD8" s="614">
        <v>1443364</v>
      </c>
      <c r="DE8" s="609"/>
      <c r="DF8" s="609"/>
      <c r="DG8" s="609"/>
      <c r="DH8" s="609"/>
      <c r="DI8" s="609"/>
      <c r="DJ8" s="609"/>
      <c r="DK8" s="609"/>
      <c r="DL8" s="609"/>
      <c r="DM8" s="609"/>
      <c r="DN8" s="609"/>
      <c r="DO8" s="609"/>
      <c r="DP8" s="610"/>
      <c r="DQ8" s="614">
        <v>42018296</v>
      </c>
      <c r="DR8" s="609"/>
      <c r="DS8" s="609"/>
      <c r="DT8" s="609"/>
      <c r="DU8" s="609"/>
      <c r="DV8" s="609"/>
      <c r="DW8" s="609"/>
      <c r="DX8" s="609"/>
      <c r="DY8" s="609"/>
      <c r="DZ8" s="609"/>
      <c r="EA8" s="609"/>
      <c r="EB8" s="609"/>
      <c r="EC8" s="645"/>
    </row>
    <row r="9" spans="2:143" ht="11.25" customHeight="1" x14ac:dyDescent="0.15">
      <c r="B9" s="605" t="s">
        <v>241</v>
      </c>
      <c r="C9" s="606"/>
      <c r="D9" s="606"/>
      <c r="E9" s="606"/>
      <c r="F9" s="606"/>
      <c r="G9" s="606"/>
      <c r="H9" s="606"/>
      <c r="I9" s="606"/>
      <c r="J9" s="606"/>
      <c r="K9" s="606"/>
      <c r="L9" s="606"/>
      <c r="M9" s="606"/>
      <c r="N9" s="606"/>
      <c r="O9" s="606"/>
      <c r="P9" s="606"/>
      <c r="Q9" s="607"/>
      <c r="R9" s="608">
        <v>416612</v>
      </c>
      <c r="S9" s="609"/>
      <c r="T9" s="609"/>
      <c r="U9" s="609"/>
      <c r="V9" s="609"/>
      <c r="W9" s="609"/>
      <c r="X9" s="609"/>
      <c r="Y9" s="610"/>
      <c r="Z9" s="646">
        <v>0.2</v>
      </c>
      <c r="AA9" s="646"/>
      <c r="AB9" s="646"/>
      <c r="AC9" s="646"/>
      <c r="AD9" s="647">
        <v>416612</v>
      </c>
      <c r="AE9" s="647"/>
      <c r="AF9" s="647"/>
      <c r="AG9" s="647"/>
      <c r="AH9" s="647"/>
      <c r="AI9" s="647"/>
      <c r="AJ9" s="647"/>
      <c r="AK9" s="647"/>
      <c r="AL9" s="611">
        <v>0.4</v>
      </c>
      <c r="AM9" s="612"/>
      <c r="AN9" s="612"/>
      <c r="AO9" s="648"/>
      <c r="AP9" s="605" t="s">
        <v>242</v>
      </c>
      <c r="AQ9" s="606"/>
      <c r="AR9" s="606"/>
      <c r="AS9" s="606"/>
      <c r="AT9" s="606"/>
      <c r="AU9" s="606"/>
      <c r="AV9" s="606"/>
      <c r="AW9" s="606"/>
      <c r="AX9" s="606"/>
      <c r="AY9" s="606"/>
      <c r="AZ9" s="606"/>
      <c r="BA9" s="606"/>
      <c r="BB9" s="606"/>
      <c r="BC9" s="606"/>
      <c r="BD9" s="606"/>
      <c r="BE9" s="606"/>
      <c r="BF9" s="607"/>
      <c r="BG9" s="608">
        <v>33248343</v>
      </c>
      <c r="BH9" s="609"/>
      <c r="BI9" s="609"/>
      <c r="BJ9" s="609"/>
      <c r="BK9" s="609"/>
      <c r="BL9" s="609"/>
      <c r="BM9" s="609"/>
      <c r="BN9" s="610"/>
      <c r="BO9" s="646">
        <v>46.3</v>
      </c>
      <c r="BP9" s="646"/>
      <c r="BQ9" s="646"/>
      <c r="BR9" s="646"/>
      <c r="BS9" s="647" t="s">
        <v>129</v>
      </c>
      <c r="BT9" s="647"/>
      <c r="BU9" s="647"/>
      <c r="BV9" s="647"/>
      <c r="BW9" s="647"/>
      <c r="BX9" s="647"/>
      <c r="BY9" s="647"/>
      <c r="BZ9" s="647"/>
      <c r="CA9" s="647"/>
      <c r="CB9" s="687"/>
      <c r="CD9" s="605" t="s">
        <v>243</v>
      </c>
      <c r="CE9" s="606"/>
      <c r="CF9" s="606"/>
      <c r="CG9" s="606"/>
      <c r="CH9" s="606"/>
      <c r="CI9" s="606"/>
      <c r="CJ9" s="606"/>
      <c r="CK9" s="606"/>
      <c r="CL9" s="606"/>
      <c r="CM9" s="606"/>
      <c r="CN9" s="606"/>
      <c r="CO9" s="606"/>
      <c r="CP9" s="606"/>
      <c r="CQ9" s="607"/>
      <c r="CR9" s="608">
        <v>22319593</v>
      </c>
      <c r="CS9" s="609"/>
      <c r="CT9" s="609"/>
      <c r="CU9" s="609"/>
      <c r="CV9" s="609"/>
      <c r="CW9" s="609"/>
      <c r="CX9" s="609"/>
      <c r="CY9" s="610"/>
      <c r="CZ9" s="646">
        <v>12.1</v>
      </c>
      <c r="DA9" s="646"/>
      <c r="DB9" s="646"/>
      <c r="DC9" s="646"/>
      <c r="DD9" s="614">
        <v>2694058</v>
      </c>
      <c r="DE9" s="609"/>
      <c r="DF9" s="609"/>
      <c r="DG9" s="609"/>
      <c r="DH9" s="609"/>
      <c r="DI9" s="609"/>
      <c r="DJ9" s="609"/>
      <c r="DK9" s="609"/>
      <c r="DL9" s="609"/>
      <c r="DM9" s="609"/>
      <c r="DN9" s="609"/>
      <c r="DO9" s="609"/>
      <c r="DP9" s="610"/>
      <c r="DQ9" s="614">
        <v>15069147</v>
      </c>
      <c r="DR9" s="609"/>
      <c r="DS9" s="609"/>
      <c r="DT9" s="609"/>
      <c r="DU9" s="609"/>
      <c r="DV9" s="609"/>
      <c r="DW9" s="609"/>
      <c r="DX9" s="609"/>
      <c r="DY9" s="609"/>
      <c r="DZ9" s="609"/>
      <c r="EA9" s="609"/>
      <c r="EB9" s="609"/>
      <c r="EC9" s="645"/>
    </row>
    <row r="10" spans="2:143" ht="11.25" customHeight="1" x14ac:dyDescent="0.15">
      <c r="B10" s="605" t="s">
        <v>244</v>
      </c>
      <c r="C10" s="606"/>
      <c r="D10" s="606"/>
      <c r="E10" s="606"/>
      <c r="F10" s="606"/>
      <c r="G10" s="606"/>
      <c r="H10" s="606"/>
      <c r="I10" s="606"/>
      <c r="J10" s="606"/>
      <c r="K10" s="606"/>
      <c r="L10" s="606"/>
      <c r="M10" s="606"/>
      <c r="N10" s="606"/>
      <c r="O10" s="606"/>
      <c r="P10" s="606"/>
      <c r="Q10" s="607"/>
      <c r="R10" s="608" t="s">
        <v>239</v>
      </c>
      <c r="S10" s="609"/>
      <c r="T10" s="609"/>
      <c r="U10" s="609"/>
      <c r="V10" s="609"/>
      <c r="W10" s="609"/>
      <c r="X10" s="609"/>
      <c r="Y10" s="610"/>
      <c r="Z10" s="646" t="s">
        <v>129</v>
      </c>
      <c r="AA10" s="646"/>
      <c r="AB10" s="646"/>
      <c r="AC10" s="646"/>
      <c r="AD10" s="647" t="s">
        <v>129</v>
      </c>
      <c r="AE10" s="647"/>
      <c r="AF10" s="647"/>
      <c r="AG10" s="647"/>
      <c r="AH10" s="647"/>
      <c r="AI10" s="647"/>
      <c r="AJ10" s="647"/>
      <c r="AK10" s="647"/>
      <c r="AL10" s="611" t="s">
        <v>239</v>
      </c>
      <c r="AM10" s="612"/>
      <c r="AN10" s="612"/>
      <c r="AO10" s="648"/>
      <c r="AP10" s="605" t="s">
        <v>245</v>
      </c>
      <c r="AQ10" s="606"/>
      <c r="AR10" s="606"/>
      <c r="AS10" s="606"/>
      <c r="AT10" s="606"/>
      <c r="AU10" s="606"/>
      <c r="AV10" s="606"/>
      <c r="AW10" s="606"/>
      <c r="AX10" s="606"/>
      <c r="AY10" s="606"/>
      <c r="AZ10" s="606"/>
      <c r="BA10" s="606"/>
      <c r="BB10" s="606"/>
      <c r="BC10" s="606"/>
      <c r="BD10" s="606"/>
      <c r="BE10" s="606"/>
      <c r="BF10" s="607"/>
      <c r="BG10" s="608">
        <v>1087543</v>
      </c>
      <c r="BH10" s="609"/>
      <c r="BI10" s="609"/>
      <c r="BJ10" s="609"/>
      <c r="BK10" s="609"/>
      <c r="BL10" s="609"/>
      <c r="BM10" s="609"/>
      <c r="BN10" s="610"/>
      <c r="BO10" s="646">
        <v>1.5</v>
      </c>
      <c r="BP10" s="646"/>
      <c r="BQ10" s="646"/>
      <c r="BR10" s="646"/>
      <c r="BS10" s="647" t="s">
        <v>239</v>
      </c>
      <c r="BT10" s="647"/>
      <c r="BU10" s="647"/>
      <c r="BV10" s="647"/>
      <c r="BW10" s="647"/>
      <c r="BX10" s="647"/>
      <c r="BY10" s="647"/>
      <c r="BZ10" s="647"/>
      <c r="CA10" s="647"/>
      <c r="CB10" s="687"/>
      <c r="CD10" s="605" t="s">
        <v>246</v>
      </c>
      <c r="CE10" s="606"/>
      <c r="CF10" s="606"/>
      <c r="CG10" s="606"/>
      <c r="CH10" s="606"/>
      <c r="CI10" s="606"/>
      <c r="CJ10" s="606"/>
      <c r="CK10" s="606"/>
      <c r="CL10" s="606"/>
      <c r="CM10" s="606"/>
      <c r="CN10" s="606"/>
      <c r="CO10" s="606"/>
      <c r="CP10" s="606"/>
      <c r="CQ10" s="607"/>
      <c r="CR10" s="608">
        <v>98265</v>
      </c>
      <c r="CS10" s="609"/>
      <c r="CT10" s="609"/>
      <c r="CU10" s="609"/>
      <c r="CV10" s="609"/>
      <c r="CW10" s="609"/>
      <c r="CX10" s="609"/>
      <c r="CY10" s="610"/>
      <c r="CZ10" s="646">
        <v>0.1</v>
      </c>
      <c r="DA10" s="646"/>
      <c r="DB10" s="646"/>
      <c r="DC10" s="646"/>
      <c r="DD10" s="614" t="s">
        <v>239</v>
      </c>
      <c r="DE10" s="609"/>
      <c r="DF10" s="609"/>
      <c r="DG10" s="609"/>
      <c r="DH10" s="609"/>
      <c r="DI10" s="609"/>
      <c r="DJ10" s="609"/>
      <c r="DK10" s="609"/>
      <c r="DL10" s="609"/>
      <c r="DM10" s="609"/>
      <c r="DN10" s="609"/>
      <c r="DO10" s="609"/>
      <c r="DP10" s="610"/>
      <c r="DQ10" s="614">
        <v>83372</v>
      </c>
      <c r="DR10" s="609"/>
      <c r="DS10" s="609"/>
      <c r="DT10" s="609"/>
      <c r="DU10" s="609"/>
      <c r="DV10" s="609"/>
      <c r="DW10" s="609"/>
      <c r="DX10" s="609"/>
      <c r="DY10" s="609"/>
      <c r="DZ10" s="609"/>
      <c r="EA10" s="609"/>
      <c r="EB10" s="609"/>
      <c r="EC10" s="645"/>
    </row>
    <row r="11" spans="2:143" ht="11.25" customHeight="1" x14ac:dyDescent="0.15">
      <c r="B11" s="605" t="s">
        <v>247</v>
      </c>
      <c r="C11" s="606"/>
      <c r="D11" s="606"/>
      <c r="E11" s="606"/>
      <c r="F11" s="606"/>
      <c r="G11" s="606"/>
      <c r="H11" s="606"/>
      <c r="I11" s="606"/>
      <c r="J11" s="606"/>
      <c r="K11" s="606"/>
      <c r="L11" s="606"/>
      <c r="M11" s="606"/>
      <c r="N11" s="606"/>
      <c r="O11" s="606"/>
      <c r="P11" s="606"/>
      <c r="Q11" s="607"/>
      <c r="R11" s="608">
        <v>11374423</v>
      </c>
      <c r="S11" s="609"/>
      <c r="T11" s="609"/>
      <c r="U11" s="609"/>
      <c r="V11" s="609"/>
      <c r="W11" s="609"/>
      <c r="X11" s="609"/>
      <c r="Y11" s="610"/>
      <c r="Z11" s="611">
        <v>5.9</v>
      </c>
      <c r="AA11" s="612"/>
      <c r="AB11" s="612"/>
      <c r="AC11" s="613"/>
      <c r="AD11" s="614">
        <v>11374423</v>
      </c>
      <c r="AE11" s="609"/>
      <c r="AF11" s="609"/>
      <c r="AG11" s="609"/>
      <c r="AH11" s="609"/>
      <c r="AI11" s="609"/>
      <c r="AJ11" s="609"/>
      <c r="AK11" s="610"/>
      <c r="AL11" s="611">
        <v>12.1</v>
      </c>
      <c r="AM11" s="612"/>
      <c r="AN11" s="612"/>
      <c r="AO11" s="648"/>
      <c r="AP11" s="605" t="s">
        <v>248</v>
      </c>
      <c r="AQ11" s="606"/>
      <c r="AR11" s="606"/>
      <c r="AS11" s="606"/>
      <c r="AT11" s="606"/>
      <c r="AU11" s="606"/>
      <c r="AV11" s="606"/>
      <c r="AW11" s="606"/>
      <c r="AX11" s="606"/>
      <c r="AY11" s="606"/>
      <c r="AZ11" s="606"/>
      <c r="BA11" s="606"/>
      <c r="BB11" s="606"/>
      <c r="BC11" s="606"/>
      <c r="BD11" s="606"/>
      <c r="BE11" s="606"/>
      <c r="BF11" s="607"/>
      <c r="BG11" s="608">
        <v>2359539</v>
      </c>
      <c r="BH11" s="609"/>
      <c r="BI11" s="609"/>
      <c r="BJ11" s="609"/>
      <c r="BK11" s="609"/>
      <c r="BL11" s="609"/>
      <c r="BM11" s="609"/>
      <c r="BN11" s="610"/>
      <c r="BO11" s="646">
        <v>3.3</v>
      </c>
      <c r="BP11" s="646"/>
      <c r="BQ11" s="646"/>
      <c r="BR11" s="646"/>
      <c r="BS11" s="647">
        <v>636800</v>
      </c>
      <c r="BT11" s="647"/>
      <c r="BU11" s="647"/>
      <c r="BV11" s="647"/>
      <c r="BW11" s="647"/>
      <c r="BX11" s="647"/>
      <c r="BY11" s="647"/>
      <c r="BZ11" s="647"/>
      <c r="CA11" s="647"/>
      <c r="CB11" s="687"/>
      <c r="CD11" s="605" t="s">
        <v>249</v>
      </c>
      <c r="CE11" s="606"/>
      <c r="CF11" s="606"/>
      <c r="CG11" s="606"/>
      <c r="CH11" s="606"/>
      <c r="CI11" s="606"/>
      <c r="CJ11" s="606"/>
      <c r="CK11" s="606"/>
      <c r="CL11" s="606"/>
      <c r="CM11" s="606"/>
      <c r="CN11" s="606"/>
      <c r="CO11" s="606"/>
      <c r="CP11" s="606"/>
      <c r="CQ11" s="607"/>
      <c r="CR11" s="608">
        <v>351554</v>
      </c>
      <c r="CS11" s="609"/>
      <c r="CT11" s="609"/>
      <c r="CU11" s="609"/>
      <c r="CV11" s="609"/>
      <c r="CW11" s="609"/>
      <c r="CX11" s="609"/>
      <c r="CY11" s="610"/>
      <c r="CZ11" s="646">
        <v>0.2</v>
      </c>
      <c r="DA11" s="646"/>
      <c r="DB11" s="646"/>
      <c r="DC11" s="646"/>
      <c r="DD11" s="614">
        <v>15769</v>
      </c>
      <c r="DE11" s="609"/>
      <c r="DF11" s="609"/>
      <c r="DG11" s="609"/>
      <c r="DH11" s="609"/>
      <c r="DI11" s="609"/>
      <c r="DJ11" s="609"/>
      <c r="DK11" s="609"/>
      <c r="DL11" s="609"/>
      <c r="DM11" s="609"/>
      <c r="DN11" s="609"/>
      <c r="DO11" s="609"/>
      <c r="DP11" s="610"/>
      <c r="DQ11" s="614">
        <v>239068</v>
      </c>
      <c r="DR11" s="609"/>
      <c r="DS11" s="609"/>
      <c r="DT11" s="609"/>
      <c r="DU11" s="609"/>
      <c r="DV11" s="609"/>
      <c r="DW11" s="609"/>
      <c r="DX11" s="609"/>
      <c r="DY11" s="609"/>
      <c r="DZ11" s="609"/>
      <c r="EA11" s="609"/>
      <c r="EB11" s="609"/>
      <c r="EC11" s="645"/>
    </row>
    <row r="12" spans="2:143" ht="11.25" customHeight="1" x14ac:dyDescent="0.15">
      <c r="B12" s="605" t="s">
        <v>250</v>
      </c>
      <c r="C12" s="606"/>
      <c r="D12" s="606"/>
      <c r="E12" s="606"/>
      <c r="F12" s="606"/>
      <c r="G12" s="606"/>
      <c r="H12" s="606"/>
      <c r="I12" s="606"/>
      <c r="J12" s="606"/>
      <c r="K12" s="606"/>
      <c r="L12" s="606"/>
      <c r="M12" s="606"/>
      <c r="N12" s="606"/>
      <c r="O12" s="606"/>
      <c r="P12" s="606"/>
      <c r="Q12" s="607"/>
      <c r="R12" s="608">
        <v>7563</v>
      </c>
      <c r="S12" s="609"/>
      <c r="T12" s="609"/>
      <c r="U12" s="609"/>
      <c r="V12" s="609"/>
      <c r="W12" s="609"/>
      <c r="X12" s="609"/>
      <c r="Y12" s="610"/>
      <c r="Z12" s="646">
        <v>0</v>
      </c>
      <c r="AA12" s="646"/>
      <c r="AB12" s="646"/>
      <c r="AC12" s="646"/>
      <c r="AD12" s="647">
        <v>7563</v>
      </c>
      <c r="AE12" s="647"/>
      <c r="AF12" s="647"/>
      <c r="AG12" s="647"/>
      <c r="AH12" s="647"/>
      <c r="AI12" s="647"/>
      <c r="AJ12" s="647"/>
      <c r="AK12" s="647"/>
      <c r="AL12" s="611">
        <v>0</v>
      </c>
      <c r="AM12" s="612"/>
      <c r="AN12" s="612"/>
      <c r="AO12" s="648"/>
      <c r="AP12" s="605" t="s">
        <v>251</v>
      </c>
      <c r="AQ12" s="606"/>
      <c r="AR12" s="606"/>
      <c r="AS12" s="606"/>
      <c r="AT12" s="606"/>
      <c r="AU12" s="606"/>
      <c r="AV12" s="606"/>
      <c r="AW12" s="606"/>
      <c r="AX12" s="606"/>
      <c r="AY12" s="606"/>
      <c r="AZ12" s="606"/>
      <c r="BA12" s="606"/>
      <c r="BB12" s="606"/>
      <c r="BC12" s="606"/>
      <c r="BD12" s="606"/>
      <c r="BE12" s="606"/>
      <c r="BF12" s="607"/>
      <c r="BG12" s="608">
        <v>25104950</v>
      </c>
      <c r="BH12" s="609"/>
      <c r="BI12" s="609"/>
      <c r="BJ12" s="609"/>
      <c r="BK12" s="609"/>
      <c r="BL12" s="609"/>
      <c r="BM12" s="609"/>
      <c r="BN12" s="610"/>
      <c r="BO12" s="646">
        <v>35</v>
      </c>
      <c r="BP12" s="646"/>
      <c r="BQ12" s="646"/>
      <c r="BR12" s="646"/>
      <c r="BS12" s="647" t="s">
        <v>239</v>
      </c>
      <c r="BT12" s="647"/>
      <c r="BU12" s="647"/>
      <c r="BV12" s="647"/>
      <c r="BW12" s="647"/>
      <c r="BX12" s="647"/>
      <c r="BY12" s="647"/>
      <c r="BZ12" s="647"/>
      <c r="CA12" s="647"/>
      <c r="CB12" s="687"/>
      <c r="CD12" s="605" t="s">
        <v>252</v>
      </c>
      <c r="CE12" s="606"/>
      <c r="CF12" s="606"/>
      <c r="CG12" s="606"/>
      <c r="CH12" s="606"/>
      <c r="CI12" s="606"/>
      <c r="CJ12" s="606"/>
      <c r="CK12" s="606"/>
      <c r="CL12" s="606"/>
      <c r="CM12" s="606"/>
      <c r="CN12" s="606"/>
      <c r="CO12" s="606"/>
      <c r="CP12" s="606"/>
      <c r="CQ12" s="607"/>
      <c r="CR12" s="608">
        <v>1197774</v>
      </c>
      <c r="CS12" s="609"/>
      <c r="CT12" s="609"/>
      <c r="CU12" s="609"/>
      <c r="CV12" s="609"/>
      <c r="CW12" s="609"/>
      <c r="CX12" s="609"/>
      <c r="CY12" s="610"/>
      <c r="CZ12" s="646">
        <v>0.7</v>
      </c>
      <c r="DA12" s="646"/>
      <c r="DB12" s="646"/>
      <c r="DC12" s="646"/>
      <c r="DD12" s="614">
        <v>30330</v>
      </c>
      <c r="DE12" s="609"/>
      <c r="DF12" s="609"/>
      <c r="DG12" s="609"/>
      <c r="DH12" s="609"/>
      <c r="DI12" s="609"/>
      <c r="DJ12" s="609"/>
      <c r="DK12" s="609"/>
      <c r="DL12" s="609"/>
      <c r="DM12" s="609"/>
      <c r="DN12" s="609"/>
      <c r="DO12" s="609"/>
      <c r="DP12" s="610"/>
      <c r="DQ12" s="614">
        <v>1191544</v>
      </c>
      <c r="DR12" s="609"/>
      <c r="DS12" s="609"/>
      <c r="DT12" s="609"/>
      <c r="DU12" s="609"/>
      <c r="DV12" s="609"/>
      <c r="DW12" s="609"/>
      <c r="DX12" s="609"/>
      <c r="DY12" s="609"/>
      <c r="DZ12" s="609"/>
      <c r="EA12" s="609"/>
      <c r="EB12" s="609"/>
      <c r="EC12" s="645"/>
    </row>
    <row r="13" spans="2:143" ht="11.25" customHeight="1" x14ac:dyDescent="0.15">
      <c r="B13" s="605" t="s">
        <v>253</v>
      </c>
      <c r="C13" s="606"/>
      <c r="D13" s="606"/>
      <c r="E13" s="606"/>
      <c r="F13" s="606"/>
      <c r="G13" s="606"/>
      <c r="H13" s="606"/>
      <c r="I13" s="606"/>
      <c r="J13" s="606"/>
      <c r="K13" s="606"/>
      <c r="L13" s="606"/>
      <c r="M13" s="606"/>
      <c r="N13" s="606"/>
      <c r="O13" s="606"/>
      <c r="P13" s="606"/>
      <c r="Q13" s="607"/>
      <c r="R13" s="608" t="s">
        <v>129</v>
      </c>
      <c r="S13" s="609"/>
      <c r="T13" s="609"/>
      <c r="U13" s="609"/>
      <c r="V13" s="609"/>
      <c r="W13" s="609"/>
      <c r="X13" s="609"/>
      <c r="Y13" s="610"/>
      <c r="Z13" s="646" t="s">
        <v>129</v>
      </c>
      <c r="AA13" s="646"/>
      <c r="AB13" s="646"/>
      <c r="AC13" s="646"/>
      <c r="AD13" s="647" t="s">
        <v>239</v>
      </c>
      <c r="AE13" s="647"/>
      <c r="AF13" s="647"/>
      <c r="AG13" s="647"/>
      <c r="AH13" s="647"/>
      <c r="AI13" s="647"/>
      <c r="AJ13" s="647"/>
      <c r="AK13" s="647"/>
      <c r="AL13" s="611" t="s">
        <v>239</v>
      </c>
      <c r="AM13" s="612"/>
      <c r="AN13" s="612"/>
      <c r="AO13" s="648"/>
      <c r="AP13" s="605" t="s">
        <v>254</v>
      </c>
      <c r="AQ13" s="606"/>
      <c r="AR13" s="606"/>
      <c r="AS13" s="606"/>
      <c r="AT13" s="606"/>
      <c r="AU13" s="606"/>
      <c r="AV13" s="606"/>
      <c r="AW13" s="606"/>
      <c r="AX13" s="606"/>
      <c r="AY13" s="606"/>
      <c r="AZ13" s="606"/>
      <c r="BA13" s="606"/>
      <c r="BB13" s="606"/>
      <c r="BC13" s="606"/>
      <c r="BD13" s="606"/>
      <c r="BE13" s="606"/>
      <c r="BF13" s="607"/>
      <c r="BG13" s="608">
        <v>25033204</v>
      </c>
      <c r="BH13" s="609"/>
      <c r="BI13" s="609"/>
      <c r="BJ13" s="609"/>
      <c r="BK13" s="609"/>
      <c r="BL13" s="609"/>
      <c r="BM13" s="609"/>
      <c r="BN13" s="610"/>
      <c r="BO13" s="646">
        <v>34.9</v>
      </c>
      <c r="BP13" s="646"/>
      <c r="BQ13" s="646"/>
      <c r="BR13" s="646"/>
      <c r="BS13" s="647" t="s">
        <v>129</v>
      </c>
      <c r="BT13" s="647"/>
      <c r="BU13" s="647"/>
      <c r="BV13" s="647"/>
      <c r="BW13" s="647"/>
      <c r="BX13" s="647"/>
      <c r="BY13" s="647"/>
      <c r="BZ13" s="647"/>
      <c r="CA13" s="647"/>
      <c r="CB13" s="687"/>
      <c r="CD13" s="605" t="s">
        <v>255</v>
      </c>
      <c r="CE13" s="606"/>
      <c r="CF13" s="606"/>
      <c r="CG13" s="606"/>
      <c r="CH13" s="606"/>
      <c r="CI13" s="606"/>
      <c r="CJ13" s="606"/>
      <c r="CK13" s="606"/>
      <c r="CL13" s="606"/>
      <c r="CM13" s="606"/>
      <c r="CN13" s="606"/>
      <c r="CO13" s="606"/>
      <c r="CP13" s="606"/>
      <c r="CQ13" s="607"/>
      <c r="CR13" s="608">
        <v>14755585</v>
      </c>
      <c r="CS13" s="609"/>
      <c r="CT13" s="609"/>
      <c r="CU13" s="609"/>
      <c r="CV13" s="609"/>
      <c r="CW13" s="609"/>
      <c r="CX13" s="609"/>
      <c r="CY13" s="610"/>
      <c r="CZ13" s="646">
        <v>8</v>
      </c>
      <c r="DA13" s="646"/>
      <c r="DB13" s="646"/>
      <c r="DC13" s="646"/>
      <c r="DD13" s="614">
        <v>6513739</v>
      </c>
      <c r="DE13" s="609"/>
      <c r="DF13" s="609"/>
      <c r="DG13" s="609"/>
      <c r="DH13" s="609"/>
      <c r="DI13" s="609"/>
      <c r="DJ13" s="609"/>
      <c r="DK13" s="609"/>
      <c r="DL13" s="609"/>
      <c r="DM13" s="609"/>
      <c r="DN13" s="609"/>
      <c r="DO13" s="609"/>
      <c r="DP13" s="610"/>
      <c r="DQ13" s="614">
        <v>8659165</v>
      </c>
      <c r="DR13" s="609"/>
      <c r="DS13" s="609"/>
      <c r="DT13" s="609"/>
      <c r="DU13" s="609"/>
      <c r="DV13" s="609"/>
      <c r="DW13" s="609"/>
      <c r="DX13" s="609"/>
      <c r="DY13" s="609"/>
      <c r="DZ13" s="609"/>
      <c r="EA13" s="609"/>
      <c r="EB13" s="609"/>
      <c r="EC13" s="645"/>
    </row>
    <row r="14" spans="2:143" ht="11.25" customHeight="1" x14ac:dyDescent="0.15">
      <c r="B14" s="605" t="s">
        <v>256</v>
      </c>
      <c r="C14" s="606"/>
      <c r="D14" s="606"/>
      <c r="E14" s="606"/>
      <c r="F14" s="606"/>
      <c r="G14" s="606"/>
      <c r="H14" s="606"/>
      <c r="I14" s="606"/>
      <c r="J14" s="606"/>
      <c r="K14" s="606"/>
      <c r="L14" s="606"/>
      <c r="M14" s="606"/>
      <c r="N14" s="606"/>
      <c r="O14" s="606"/>
      <c r="P14" s="606"/>
      <c r="Q14" s="607"/>
      <c r="R14" s="608">
        <v>2892</v>
      </c>
      <c r="S14" s="609"/>
      <c r="T14" s="609"/>
      <c r="U14" s="609"/>
      <c r="V14" s="609"/>
      <c r="W14" s="609"/>
      <c r="X14" s="609"/>
      <c r="Y14" s="610"/>
      <c r="Z14" s="646">
        <v>0</v>
      </c>
      <c r="AA14" s="646"/>
      <c r="AB14" s="646"/>
      <c r="AC14" s="646"/>
      <c r="AD14" s="647">
        <v>2892</v>
      </c>
      <c r="AE14" s="647"/>
      <c r="AF14" s="647"/>
      <c r="AG14" s="647"/>
      <c r="AH14" s="647"/>
      <c r="AI14" s="647"/>
      <c r="AJ14" s="647"/>
      <c r="AK14" s="647"/>
      <c r="AL14" s="611">
        <v>0</v>
      </c>
      <c r="AM14" s="612"/>
      <c r="AN14" s="612"/>
      <c r="AO14" s="648"/>
      <c r="AP14" s="605" t="s">
        <v>257</v>
      </c>
      <c r="AQ14" s="606"/>
      <c r="AR14" s="606"/>
      <c r="AS14" s="606"/>
      <c r="AT14" s="606"/>
      <c r="AU14" s="606"/>
      <c r="AV14" s="606"/>
      <c r="AW14" s="606"/>
      <c r="AX14" s="606"/>
      <c r="AY14" s="606"/>
      <c r="AZ14" s="606"/>
      <c r="BA14" s="606"/>
      <c r="BB14" s="606"/>
      <c r="BC14" s="606"/>
      <c r="BD14" s="606"/>
      <c r="BE14" s="606"/>
      <c r="BF14" s="607"/>
      <c r="BG14" s="608">
        <v>574817</v>
      </c>
      <c r="BH14" s="609"/>
      <c r="BI14" s="609"/>
      <c r="BJ14" s="609"/>
      <c r="BK14" s="609"/>
      <c r="BL14" s="609"/>
      <c r="BM14" s="609"/>
      <c r="BN14" s="610"/>
      <c r="BO14" s="646">
        <v>0.8</v>
      </c>
      <c r="BP14" s="646"/>
      <c r="BQ14" s="646"/>
      <c r="BR14" s="646"/>
      <c r="BS14" s="647" t="s">
        <v>129</v>
      </c>
      <c r="BT14" s="647"/>
      <c r="BU14" s="647"/>
      <c r="BV14" s="647"/>
      <c r="BW14" s="647"/>
      <c r="BX14" s="647"/>
      <c r="BY14" s="647"/>
      <c r="BZ14" s="647"/>
      <c r="CA14" s="647"/>
      <c r="CB14" s="687"/>
      <c r="CD14" s="605" t="s">
        <v>258</v>
      </c>
      <c r="CE14" s="606"/>
      <c r="CF14" s="606"/>
      <c r="CG14" s="606"/>
      <c r="CH14" s="606"/>
      <c r="CI14" s="606"/>
      <c r="CJ14" s="606"/>
      <c r="CK14" s="606"/>
      <c r="CL14" s="606"/>
      <c r="CM14" s="606"/>
      <c r="CN14" s="606"/>
      <c r="CO14" s="606"/>
      <c r="CP14" s="606"/>
      <c r="CQ14" s="607"/>
      <c r="CR14" s="608">
        <v>5837511</v>
      </c>
      <c r="CS14" s="609"/>
      <c r="CT14" s="609"/>
      <c r="CU14" s="609"/>
      <c r="CV14" s="609"/>
      <c r="CW14" s="609"/>
      <c r="CX14" s="609"/>
      <c r="CY14" s="610"/>
      <c r="CZ14" s="646">
        <v>3.2</v>
      </c>
      <c r="DA14" s="646"/>
      <c r="DB14" s="646"/>
      <c r="DC14" s="646"/>
      <c r="DD14" s="614">
        <v>290843</v>
      </c>
      <c r="DE14" s="609"/>
      <c r="DF14" s="609"/>
      <c r="DG14" s="609"/>
      <c r="DH14" s="609"/>
      <c r="DI14" s="609"/>
      <c r="DJ14" s="609"/>
      <c r="DK14" s="609"/>
      <c r="DL14" s="609"/>
      <c r="DM14" s="609"/>
      <c r="DN14" s="609"/>
      <c r="DO14" s="609"/>
      <c r="DP14" s="610"/>
      <c r="DQ14" s="614">
        <v>5276095</v>
      </c>
      <c r="DR14" s="609"/>
      <c r="DS14" s="609"/>
      <c r="DT14" s="609"/>
      <c r="DU14" s="609"/>
      <c r="DV14" s="609"/>
      <c r="DW14" s="609"/>
      <c r="DX14" s="609"/>
      <c r="DY14" s="609"/>
      <c r="DZ14" s="609"/>
      <c r="EA14" s="609"/>
      <c r="EB14" s="609"/>
      <c r="EC14" s="645"/>
    </row>
    <row r="15" spans="2:143" ht="11.25" customHeight="1" x14ac:dyDescent="0.15">
      <c r="B15" s="605" t="s">
        <v>259</v>
      </c>
      <c r="C15" s="606"/>
      <c r="D15" s="606"/>
      <c r="E15" s="606"/>
      <c r="F15" s="606"/>
      <c r="G15" s="606"/>
      <c r="H15" s="606"/>
      <c r="I15" s="606"/>
      <c r="J15" s="606"/>
      <c r="K15" s="606"/>
      <c r="L15" s="606"/>
      <c r="M15" s="606"/>
      <c r="N15" s="606"/>
      <c r="O15" s="606"/>
      <c r="P15" s="606"/>
      <c r="Q15" s="607"/>
      <c r="R15" s="608" t="s">
        <v>129</v>
      </c>
      <c r="S15" s="609"/>
      <c r="T15" s="609"/>
      <c r="U15" s="609"/>
      <c r="V15" s="609"/>
      <c r="W15" s="609"/>
      <c r="X15" s="609"/>
      <c r="Y15" s="610"/>
      <c r="Z15" s="646" t="s">
        <v>260</v>
      </c>
      <c r="AA15" s="646"/>
      <c r="AB15" s="646"/>
      <c r="AC15" s="646"/>
      <c r="AD15" s="647" t="s">
        <v>129</v>
      </c>
      <c r="AE15" s="647"/>
      <c r="AF15" s="647"/>
      <c r="AG15" s="647"/>
      <c r="AH15" s="647"/>
      <c r="AI15" s="647"/>
      <c r="AJ15" s="647"/>
      <c r="AK15" s="647"/>
      <c r="AL15" s="611" t="s">
        <v>129</v>
      </c>
      <c r="AM15" s="612"/>
      <c r="AN15" s="612"/>
      <c r="AO15" s="648"/>
      <c r="AP15" s="605" t="s">
        <v>261</v>
      </c>
      <c r="AQ15" s="606"/>
      <c r="AR15" s="606"/>
      <c r="AS15" s="606"/>
      <c r="AT15" s="606"/>
      <c r="AU15" s="606"/>
      <c r="AV15" s="606"/>
      <c r="AW15" s="606"/>
      <c r="AX15" s="606"/>
      <c r="AY15" s="606"/>
      <c r="AZ15" s="606"/>
      <c r="BA15" s="606"/>
      <c r="BB15" s="606"/>
      <c r="BC15" s="606"/>
      <c r="BD15" s="606"/>
      <c r="BE15" s="606"/>
      <c r="BF15" s="607"/>
      <c r="BG15" s="608">
        <v>3117073</v>
      </c>
      <c r="BH15" s="609"/>
      <c r="BI15" s="609"/>
      <c r="BJ15" s="609"/>
      <c r="BK15" s="609"/>
      <c r="BL15" s="609"/>
      <c r="BM15" s="609"/>
      <c r="BN15" s="610"/>
      <c r="BO15" s="646">
        <v>4.3</v>
      </c>
      <c r="BP15" s="646"/>
      <c r="BQ15" s="646"/>
      <c r="BR15" s="646"/>
      <c r="BS15" s="647" t="s">
        <v>260</v>
      </c>
      <c r="BT15" s="647"/>
      <c r="BU15" s="647"/>
      <c r="BV15" s="647"/>
      <c r="BW15" s="647"/>
      <c r="BX15" s="647"/>
      <c r="BY15" s="647"/>
      <c r="BZ15" s="647"/>
      <c r="CA15" s="647"/>
      <c r="CB15" s="687"/>
      <c r="CD15" s="605" t="s">
        <v>262</v>
      </c>
      <c r="CE15" s="606"/>
      <c r="CF15" s="606"/>
      <c r="CG15" s="606"/>
      <c r="CH15" s="606"/>
      <c r="CI15" s="606"/>
      <c r="CJ15" s="606"/>
      <c r="CK15" s="606"/>
      <c r="CL15" s="606"/>
      <c r="CM15" s="606"/>
      <c r="CN15" s="606"/>
      <c r="CO15" s="606"/>
      <c r="CP15" s="606"/>
      <c r="CQ15" s="607"/>
      <c r="CR15" s="608">
        <v>19510105</v>
      </c>
      <c r="CS15" s="609"/>
      <c r="CT15" s="609"/>
      <c r="CU15" s="609"/>
      <c r="CV15" s="609"/>
      <c r="CW15" s="609"/>
      <c r="CX15" s="609"/>
      <c r="CY15" s="610"/>
      <c r="CZ15" s="646">
        <v>10.6</v>
      </c>
      <c r="DA15" s="646"/>
      <c r="DB15" s="646"/>
      <c r="DC15" s="646"/>
      <c r="DD15" s="614">
        <v>2666588</v>
      </c>
      <c r="DE15" s="609"/>
      <c r="DF15" s="609"/>
      <c r="DG15" s="609"/>
      <c r="DH15" s="609"/>
      <c r="DI15" s="609"/>
      <c r="DJ15" s="609"/>
      <c r="DK15" s="609"/>
      <c r="DL15" s="609"/>
      <c r="DM15" s="609"/>
      <c r="DN15" s="609"/>
      <c r="DO15" s="609"/>
      <c r="DP15" s="610"/>
      <c r="DQ15" s="614">
        <v>13616603</v>
      </c>
      <c r="DR15" s="609"/>
      <c r="DS15" s="609"/>
      <c r="DT15" s="609"/>
      <c r="DU15" s="609"/>
      <c r="DV15" s="609"/>
      <c r="DW15" s="609"/>
      <c r="DX15" s="609"/>
      <c r="DY15" s="609"/>
      <c r="DZ15" s="609"/>
      <c r="EA15" s="609"/>
      <c r="EB15" s="609"/>
      <c r="EC15" s="645"/>
    </row>
    <row r="16" spans="2:143" ht="11.25" customHeight="1" x14ac:dyDescent="0.15">
      <c r="B16" s="605" t="s">
        <v>263</v>
      </c>
      <c r="C16" s="606"/>
      <c r="D16" s="606"/>
      <c r="E16" s="606"/>
      <c r="F16" s="606"/>
      <c r="G16" s="606"/>
      <c r="H16" s="606"/>
      <c r="I16" s="606"/>
      <c r="J16" s="606"/>
      <c r="K16" s="606"/>
      <c r="L16" s="606"/>
      <c r="M16" s="606"/>
      <c r="N16" s="606"/>
      <c r="O16" s="606"/>
      <c r="P16" s="606"/>
      <c r="Q16" s="607"/>
      <c r="R16" s="608">
        <v>130628</v>
      </c>
      <c r="S16" s="609"/>
      <c r="T16" s="609"/>
      <c r="U16" s="609"/>
      <c r="V16" s="609"/>
      <c r="W16" s="609"/>
      <c r="X16" s="609"/>
      <c r="Y16" s="610"/>
      <c r="Z16" s="646">
        <v>0.1</v>
      </c>
      <c r="AA16" s="646"/>
      <c r="AB16" s="646"/>
      <c r="AC16" s="646"/>
      <c r="AD16" s="647">
        <v>130628</v>
      </c>
      <c r="AE16" s="647"/>
      <c r="AF16" s="647"/>
      <c r="AG16" s="647"/>
      <c r="AH16" s="647"/>
      <c r="AI16" s="647"/>
      <c r="AJ16" s="647"/>
      <c r="AK16" s="647"/>
      <c r="AL16" s="611">
        <v>0.1</v>
      </c>
      <c r="AM16" s="612"/>
      <c r="AN16" s="612"/>
      <c r="AO16" s="648"/>
      <c r="AP16" s="605" t="s">
        <v>264</v>
      </c>
      <c r="AQ16" s="606"/>
      <c r="AR16" s="606"/>
      <c r="AS16" s="606"/>
      <c r="AT16" s="606"/>
      <c r="AU16" s="606"/>
      <c r="AV16" s="606"/>
      <c r="AW16" s="606"/>
      <c r="AX16" s="606"/>
      <c r="AY16" s="606"/>
      <c r="AZ16" s="606"/>
      <c r="BA16" s="606"/>
      <c r="BB16" s="606"/>
      <c r="BC16" s="606"/>
      <c r="BD16" s="606"/>
      <c r="BE16" s="606"/>
      <c r="BF16" s="607"/>
      <c r="BG16" s="608" t="s">
        <v>129</v>
      </c>
      <c r="BH16" s="609"/>
      <c r="BI16" s="609"/>
      <c r="BJ16" s="609"/>
      <c r="BK16" s="609"/>
      <c r="BL16" s="609"/>
      <c r="BM16" s="609"/>
      <c r="BN16" s="610"/>
      <c r="BO16" s="646" t="s">
        <v>129</v>
      </c>
      <c r="BP16" s="646"/>
      <c r="BQ16" s="646"/>
      <c r="BR16" s="646"/>
      <c r="BS16" s="647" t="s">
        <v>129</v>
      </c>
      <c r="BT16" s="647"/>
      <c r="BU16" s="647"/>
      <c r="BV16" s="647"/>
      <c r="BW16" s="647"/>
      <c r="BX16" s="647"/>
      <c r="BY16" s="647"/>
      <c r="BZ16" s="647"/>
      <c r="CA16" s="647"/>
      <c r="CB16" s="687"/>
      <c r="CD16" s="605" t="s">
        <v>265</v>
      </c>
      <c r="CE16" s="606"/>
      <c r="CF16" s="606"/>
      <c r="CG16" s="606"/>
      <c r="CH16" s="606"/>
      <c r="CI16" s="606"/>
      <c r="CJ16" s="606"/>
      <c r="CK16" s="606"/>
      <c r="CL16" s="606"/>
      <c r="CM16" s="606"/>
      <c r="CN16" s="606"/>
      <c r="CO16" s="606"/>
      <c r="CP16" s="606"/>
      <c r="CQ16" s="607"/>
      <c r="CR16" s="608" t="s">
        <v>239</v>
      </c>
      <c r="CS16" s="609"/>
      <c r="CT16" s="609"/>
      <c r="CU16" s="609"/>
      <c r="CV16" s="609"/>
      <c r="CW16" s="609"/>
      <c r="CX16" s="609"/>
      <c r="CY16" s="610"/>
      <c r="CZ16" s="646" t="s">
        <v>239</v>
      </c>
      <c r="DA16" s="646"/>
      <c r="DB16" s="646"/>
      <c r="DC16" s="646"/>
      <c r="DD16" s="614" t="s">
        <v>239</v>
      </c>
      <c r="DE16" s="609"/>
      <c r="DF16" s="609"/>
      <c r="DG16" s="609"/>
      <c r="DH16" s="609"/>
      <c r="DI16" s="609"/>
      <c r="DJ16" s="609"/>
      <c r="DK16" s="609"/>
      <c r="DL16" s="609"/>
      <c r="DM16" s="609"/>
      <c r="DN16" s="609"/>
      <c r="DO16" s="609"/>
      <c r="DP16" s="610"/>
      <c r="DQ16" s="614" t="s">
        <v>129</v>
      </c>
      <c r="DR16" s="609"/>
      <c r="DS16" s="609"/>
      <c r="DT16" s="609"/>
      <c r="DU16" s="609"/>
      <c r="DV16" s="609"/>
      <c r="DW16" s="609"/>
      <c r="DX16" s="609"/>
      <c r="DY16" s="609"/>
      <c r="DZ16" s="609"/>
      <c r="EA16" s="609"/>
      <c r="EB16" s="609"/>
      <c r="EC16" s="645"/>
    </row>
    <row r="17" spans="2:133" ht="11.25" customHeight="1" x14ac:dyDescent="0.15">
      <c r="B17" s="605" t="s">
        <v>266</v>
      </c>
      <c r="C17" s="606"/>
      <c r="D17" s="606"/>
      <c r="E17" s="606"/>
      <c r="F17" s="606"/>
      <c r="G17" s="606"/>
      <c r="H17" s="606"/>
      <c r="I17" s="606"/>
      <c r="J17" s="606"/>
      <c r="K17" s="606"/>
      <c r="L17" s="606"/>
      <c r="M17" s="606"/>
      <c r="N17" s="606"/>
      <c r="O17" s="606"/>
      <c r="P17" s="606"/>
      <c r="Q17" s="607"/>
      <c r="R17" s="608">
        <v>685542</v>
      </c>
      <c r="S17" s="609"/>
      <c r="T17" s="609"/>
      <c r="U17" s="609"/>
      <c r="V17" s="609"/>
      <c r="W17" s="609"/>
      <c r="X17" s="609"/>
      <c r="Y17" s="610"/>
      <c r="Z17" s="646">
        <v>0.4</v>
      </c>
      <c r="AA17" s="646"/>
      <c r="AB17" s="646"/>
      <c r="AC17" s="646"/>
      <c r="AD17" s="647">
        <v>685542</v>
      </c>
      <c r="AE17" s="647"/>
      <c r="AF17" s="647"/>
      <c r="AG17" s="647"/>
      <c r="AH17" s="647"/>
      <c r="AI17" s="647"/>
      <c r="AJ17" s="647"/>
      <c r="AK17" s="647"/>
      <c r="AL17" s="611">
        <v>0.7</v>
      </c>
      <c r="AM17" s="612"/>
      <c r="AN17" s="612"/>
      <c r="AO17" s="648"/>
      <c r="AP17" s="605" t="s">
        <v>267</v>
      </c>
      <c r="AQ17" s="606"/>
      <c r="AR17" s="606"/>
      <c r="AS17" s="606"/>
      <c r="AT17" s="606"/>
      <c r="AU17" s="606"/>
      <c r="AV17" s="606"/>
      <c r="AW17" s="606"/>
      <c r="AX17" s="606"/>
      <c r="AY17" s="606"/>
      <c r="AZ17" s="606"/>
      <c r="BA17" s="606"/>
      <c r="BB17" s="606"/>
      <c r="BC17" s="606"/>
      <c r="BD17" s="606"/>
      <c r="BE17" s="606"/>
      <c r="BF17" s="607"/>
      <c r="BG17" s="608" t="s">
        <v>129</v>
      </c>
      <c r="BH17" s="609"/>
      <c r="BI17" s="609"/>
      <c r="BJ17" s="609"/>
      <c r="BK17" s="609"/>
      <c r="BL17" s="609"/>
      <c r="BM17" s="609"/>
      <c r="BN17" s="610"/>
      <c r="BO17" s="646" t="s">
        <v>129</v>
      </c>
      <c r="BP17" s="646"/>
      <c r="BQ17" s="646"/>
      <c r="BR17" s="646"/>
      <c r="BS17" s="647" t="s">
        <v>239</v>
      </c>
      <c r="BT17" s="647"/>
      <c r="BU17" s="647"/>
      <c r="BV17" s="647"/>
      <c r="BW17" s="647"/>
      <c r="BX17" s="647"/>
      <c r="BY17" s="647"/>
      <c r="BZ17" s="647"/>
      <c r="CA17" s="647"/>
      <c r="CB17" s="687"/>
      <c r="CD17" s="605" t="s">
        <v>268</v>
      </c>
      <c r="CE17" s="606"/>
      <c r="CF17" s="606"/>
      <c r="CG17" s="606"/>
      <c r="CH17" s="606"/>
      <c r="CI17" s="606"/>
      <c r="CJ17" s="606"/>
      <c r="CK17" s="606"/>
      <c r="CL17" s="606"/>
      <c r="CM17" s="606"/>
      <c r="CN17" s="606"/>
      <c r="CO17" s="606"/>
      <c r="CP17" s="606"/>
      <c r="CQ17" s="607"/>
      <c r="CR17" s="608">
        <v>10963706</v>
      </c>
      <c r="CS17" s="609"/>
      <c r="CT17" s="609"/>
      <c r="CU17" s="609"/>
      <c r="CV17" s="609"/>
      <c r="CW17" s="609"/>
      <c r="CX17" s="609"/>
      <c r="CY17" s="610"/>
      <c r="CZ17" s="646">
        <v>6</v>
      </c>
      <c r="DA17" s="646"/>
      <c r="DB17" s="646"/>
      <c r="DC17" s="646"/>
      <c r="DD17" s="614" t="s">
        <v>239</v>
      </c>
      <c r="DE17" s="609"/>
      <c r="DF17" s="609"/>
      <c r="DG17" s="609"/>
      <c r="DH17" s="609"/>
      <c r="DI17" s="609"/>
      <c r="DJ17" s="609"/>
      <c r="DK17" s="609"/>
      <c r="DL17" s="609"/>
      <c r="DM17" s="609"/>
      <c r="DN17" s="609"/>
      <c r="DO17" s="609"/>
      <c r="DP17" s="610"/>
      <c r="DQ17" s="614">
        <v>10908602</v>
      </c>
      <c r="DR17" s="609"/>
      <c r="DS17" s="609"/>
      <c r="DT17" s="609"/>
      <c r="DU17" s="609"/>
      <c r="DV17" s="609"/>
      <c r="DW17" s="609"/>
      <c r="DX17" s="609"/>
      <c r="DY17" s="609"/>
      <c r="DZ17" s="609"/>
      <c r="EA17" s="609"/>
      <c r="EB17" s="609"/>
      <c r="EC17" s="645"/>
    </row>
    <row r="18" spans="2:133" ht="11.25" customHeight="1" x14ac:dyDescent="0.15">
      <c r="B18" s="605" t="s">
        <v>269</v>
      </c>
      <c r="C18" s="606"/>
      <c r="D18" s="606"/>
      <c r="E18" s="606"/>
      <c r="F18" s="606"/>
      <c r="G18" s="606"/>
      <c r="H18" s="606"/>
      <c r="I18" s="606"/>
      <c r="J18" s="606"/>
      <c r="K18" s="606"/>
      <c r="L18" s="606"/>
      <c r="M18" s="606"/>
      <c r="N18" s="606"/>
      <c r="O18" s="606"/>
      <c r="P18" s="606"/>
      <c r="Q18" s="607"/>
      <c r="R18" s="608">
        <v>532127</v>
      </c>
      <c r="S18" s="609"/>
      <c r="T18" s="609"/>
      <c r="U18" s="609"/>
      <c r="V18" s="609"/>
      <c r="W18" s="609"/>
      <c r="X18" s="609"/>
      <c r="Y18" s="610"/>
      <c r="Z18" s="646">
        <v>0.3</v>
      </c>
      <c r="AA18" s="646"/>
      <c r="AB18" s="646"/>
      <c r="AC18" s="646"/>
      <c r="AD18" s="647">
        <v>532127</v>
      </c>
      <c r="AE18" s="647"/>
      <c r="AF18" s="647"/>
      <c r="AG18" s="647"/>
      <c r="AH18" s="647"/>
      <c r="AI18" s="647"/>
      <c r="AJ18" s="647"/>
      <c r="AK18" s="647"/>
      <c r="AL18" s="611">
        <v>0.6</v>
      </c>
      <c r="AM18" s="612"/>
      <c r="AN18" s="612"/>
      <c r="AO18" s="648"/>
      <c r="AP18" s="605" t="s">
        <v>270</v>
      </c>
      <c r="AQ18" s="606"/>
      <c r="AR18" s="606"/>
      <c r="AS18" s="606"/>
      <c r="AT18" s="606"/>
      <c r="AU18" s="606"/>
      <c r="AV18" s="606"/>
      <c r="AW18" s="606"/>
      <c r="AX18" s="606"/>
      <c r="AY18" s="606"/>
      <c r="AZ18" s="606"/>
      <c r="BA18" s="606"/>
      <c r="BB18" s="606"/>
      <c r="BC18" s="606"/>
      <c r="BD18" s="606"/>
      <c r="BE18" s="606"/>
      <c r="BF18" s="607"/>
      <c r="BG18" s="608" t="s">
        <v>129</v>
      </c>
      <c r="BH18" s="609"/>
      <c r="BI18" s="609"/>
      <c r="BJ18" s="609"/>
      <c r="BK18" s="609"/>
      <c r="BL18" s="609"/>
      <c r="BM18" s="609"/>
      <c r="BN18" s="610"/>
      <c r="BO18" s="646" t="s">
        <v>129</v>
      </c>
      <c r="BP18" s="646"/>
      <c r="BQ18" s="646"/>
      <c r="BR18" s="646"/>
      <c r="BS18" s="647" t="s">
        <v>129</v>
      </c>
      <c r="BT18" s="647"/>
      <c r="BU18" s="647"/>
      <c r="BV18" s="647"/>
      <c r="BW18" s="647"/>
      <c r="BX18" s="647"/>
      <c r="BY18" s="647"/>
      <c r="BZ18" s="647"/>
      <c r="CA18" s="647"/>
      <c r="CB18" s="687"/>
      <c r="CD18" s="605" t="s">
        <v>271</v>
      </c>
      <c r="CE18" s="606"/>
      <c r="CF18" s="606"/>
      <c r="CG18" s="606"/>
      <c r="CH18" s="606"/>
      <c r="CI18" s="606"/>
      <c r="CJ18" s="606"/>
      <c r="CK18" s="606"/>
      <c r="CL18" s="606"/>
      <c r="CM18" s="606"/>
      <c r="CN18" s="606"/>
      <c r="CO18" s="606"/>
      <c r="CP18" s="606"/>
      <c r="CQ18" s="607"/>
      <c r="CR18" s="608" t="s">
        <v>239</v>
      </c>
      <c r="CS18" s="609"/>
      <c r="CT18" s="609"/>
      <c r="CU18" s="609"/>
      <c r="CV18" s="609"/>
      <c r="CW18" s="609"/>
      <c r="CX18" s="609"/>
      <c r="CY18" s="610"/>
      <c r="CZ18" s="646" t="s">
        <v>129</v>
      </c>
      <c r="DA18" s="646"/>
      <c r="DB18" s="646"/>
      <c r="DC18" s="646"/>
      <c r="DD18" s="614" t="s">
        <v>129</v>
      </c>
      <c r="DE18" s="609"/>
      <c r="DF18" s="609"/>
      <c r="DG18" s="609"/>
      <c r="DH18" s="609"/>
      <c r="DI18" s="609"/>
      <c r="DJ18" s="609"/>
      <c r="DK18" s="609"/>
      <c r="DL18" s="609"/>
      <c r="DM18" s="609"/>
      <c r="DN18" s="609"/>
      <c r="DO18" s="609"/>
      <c r="DP18" s="610"/>
      <c r="DQ18" s="614" t="s">
        <v>129</v>
      </c>
      <c r="DR18" s="609"/>
      <c r="DS18" s="609"/>
      <c r="DT18" s="609"/>
      <c r="DU18" s="609"/>
      <c r="DV18" s="609"/>
      <c r="DW18" s="609"/>
      <c r="DX18" s="609"/>
      <c r="DY18" s="609"/>
      <c r="DZ18" s="609"/>
      <c r="EA18" s="609"/>
      <c r="EB18" s="609"/>
      <c r="EC18" s="645"/>
    </row>
    <row r="19" spans="2:133" ht="11.25" customHeight="1" x14ac:dyDescent="0.15">
      <c r="B19" s="605" t="s">
        <v>272</v>
      </c>
      <c r="C19" s="606"/>
      <c r="D19" s="606"/>
      <c r="E19" s="606"/>
      <c r="F19" s="606"/>
      <c r="G19" s="606"/>
      <c r="H19" s="606"/>
      <c r="I19" s="606"/>
      <c r="J19" s="606"/>
      <c r="K19" s="606"/>
      <c r="L19" s="606"/>
      <c r="M19" s="606"/>
      <c r="N19" s="606"/>
      <c r="O19" s="606"/>
      <c r="P19" s="606"/>
      <c r="Q19" s="607"/>
      <c r="R19" s="608">
        <v>519814</v>
      </c>
      <c r="S19" s="609"/>
      <c r="T19" s="609"/>
      <c r="U19" s="609"/>
      <c r="V19" s="609"/>
      <c r="W19" s="609"/>
      <c r="X19" s="609"/>
      <c r="Y19" s="610"/>
      <c r="Z19" s="646">
        <v>0.3</v>
      </c>
      <c r="AA19" s="646"/>
      <c r="AB19" s="646"/>
      <c r="AC19" s="646"/>
      <c r="AD19" s="647">
        <v>519814</v>
      </c>
      <c r="AE19" s="647"/>
      <c r="AF19" s="647"/>
      <c r="AG19" s="647"/>
      <c r="AH19" s="647"/>
      <c r="AI19" s="647"/>
      <c r="AJ19" s="647"/>
      <c r="AK19" s="647"/>
      <c r="AL19" s="611">
        <v>0.6</v>
      </c>
      <c r="AM19" s="612"/>
      <c r="AN19" s="612"/>
      <c r="AO19" s="648"/>
      <c r="AP19" s="605" t="s">
        <v>273</v>
      </c>
      <c r="AQ19" s="606"/>
      <c r="AR19" s="606"/>
      <c r="AS19" s="606"/>
      <c r="AT19" s="606"/>
      <c r="AU19" s="606"/>
      <c r="AV19" s="606"/>
      <c r="AW19" s="606"/>
      <c r="AX19" s="606"/>
      <c r="AY19" s="606"/>
      <c r="AZ19" s="606"/>
      <c r="BA19" s="606"/>
      <c r="BB19" s="606"/>
      <c r="BC19" s="606"/>
      <c r="BD19" s="606"/>
      <c r="BE19" s="606"/>
      <c r="BF19" s="607"/>
      <c r="BG19" s="608">
        <v>5342519</v>
      </c>
      <c r="BH19" s="609"/>
      <c r="BI19" s="609"/>
      <c r="BJ19" s="609"/>
      <c r="BK19" s="609"/>
      <c r="BL19" s="609"/>
      <c r="BM19" s="609"/>
      <c r="BN19" s="610"/>
      <c r="BO19" s="646">
        <v>7.4</v>
      </c>
      <c r="BP19" s="646"/>
      <c r="BQ19" s="646"/>
      <c r="BR19" s="646"/>
      <c r="BS19" s="647" t="s">
        <v>129</v>
      </c>
      <c r="BT19" s="647"/>
      <c r="BU19" s="647"/>
      <c r="BV19" s="647"/>
      <c r="BW19" s="647"/>
      <c r="BX19" s="647"/>
      <c r="BY19" s="647"/>
      <c r="BZ19" s="647"/>
      <c r="CA19" s="647"/>
      <c r="CB19" s="687"/>
      <c r="CD19" s="605" t="s">
        <v>274</v>
      </c>
      <c r="CE19" s="606"/>
      <c r="CF19" s="606"/>
      <c r="CG19" s="606"/>
      <c r="CH19" s="606"/>
      <c r="CI19" s="606"/>
      <c r="CJ19" s="606"/>
      <c r="CK19" s="606"/>
      <c r="CL19" s="606"/>
      <c r="CM19" s="606"/>
      <c r="CN19" s="606"/>
      <c r="CO19" s="606"/>
      <c r="CP19" s="606"/>
      <c r="CQ19" s="607"/>
      <c r="CR19" s="608" t="s">
        <v>129</v>
      </c>
      <c r="CS19" s="609"/>
      <c r="CT19" s="609"/>
      <c r="CU19" s="609"/>
      <c r="CV19" s="609"/>
      <c r="CW19" s="609"/>
      <c r="CX19" s="609"/>
      <c r="CY19" s="610"/>
      <c r="CZ19" s="646" t="s">
        <v>239</v>
      </c>
      <c r="DA19" s="646"/>
      <c r="DB19" s="646"/>
      <c r="DC19" s="646"/>
      <c r="DD19" s="614" t="s">
        <v>239</v>
      </c>
      <c r="DE19" s="609"/>
      <c r="DF19" s="609"/>
      <c r="DG19" s="609"/>
      <c r="DH19" s="609"/>
      <c r="DI19" s="609"/>
      <c r="DJ19" s="609"/>
      <c r="DK19" s="609"/>
      <c r="DL19" s="609"/>
      <c r="DM19" s="609"/>
      <c r="DN19" s="609"/>
      <c r="DO19" s="609"/>
      <c r="DP19" s="610"/>
      <c r="DQ19" s="614" t="s">
        <v>129</v>
      </c>
      <c r="DR19" s="609"/>
      <c r="DS19" s="609"/>
      <c r="DT19" s="609"/>
      <c r="DU19" s="609"/>
      <c r="DV19" s="609"/>
      <c r="DW19" s="609"/>
      <c r="DX19" s="609"/>
      <c r="DY19" s="609"/>
      <c r="DZ19" s="609"/>
      <c r="EA19" s="609"/>
      <c r="EB19" s="609"/>
      <c r="EC19" s="645"/>
    </row>
    <row r="20" spans="2:133" ht="11.25" customHeight="1" x14ac:dyDescent="0.15">
      <c r="B20" s="675" t="s">
        <v>275</v>
      </c>
      <c r="C20" s="676"/>
      <c r="D20" s="676"/>
      <c r="E20" s="676"/>
      <c r="F20" s="676"/>
      <c r="G20" s="676"/>
      <c r="H20" s="676"/>
      <c r="I20" s="676"/>
      <c r="J20" s="676"/>
      <c r="K20" s="676"/>
      <c r="L20" s="676"/>
      <c r="M20" s="676"/>
      <c r="N20" s="676"/>
      <c r="O20" s="676"/>
      <c r="P20" s="676"/>
      <c r="Q20" s="677"/>
      <c r="R20" s="608">
        <v>12313</v>
      </c>
      <c r="S20" s="609"/>
      <c r="T20" s="609"/>
      <c r="U20" s="609"/>
      <c r="V20" s="609"/>
      <c r="W20" s="609"/>
      <c r="X20" s="609"/>
      <c r="Y20" s="610"/>
      <c r="Z20" s="646">
        <v>0</v>
      </c>
      <c r="AA20" s="646"/>
      <c r="AB20" s="646"/>
      <c r="AC20" s="646"/>
      <c r="AD20" s="647">
        <v>12313</v>
      </c>
      <c r="AE20" s="647"/>
      <c r="AF20" s="647"/>
      <c r="AG20" s="647"/>
      <c r="AH20" s="647"/>
      <c r="AI20" s="647"/>
      <c r="AJ20" s="647"/>
      <c r="AK20" s="647"/>
      <c r="AL20" s="611">
        <v>0</v>
      </c>
      <c r="AM20" s="612"/>
      <c r="AN20" s="612"/>
      <c r="AO20" s="648"/>
      <c r="AP20" s="605" t="s">
        <v>276</v>
      </c>
      <c r="AQ20" s="606"/>
      <c r="AR20" s="606"/>
      <c r="AS20" s="606"/>
      <c r="AT20" s="606"/>
      <c r="AU20" s="606"/>
      <c r="AV20" s="606"/>
      <c r="AW20" s="606"/>
      <c r="AX20" s="606"/>
      <c r="AY20" s="606"/>
      <c r="AZ20" s="606"/>
      <c r="BA20" s="606"/>
      <c r="BB20" s="606"/>
      <c r="BC20" s="606"/>
      <c r="BD20" s="606"/>
      <c r="BE20" s="606"/>
      <c r="BF20" s="607"/>
      <c r="BG20" s="608">
        <v>5342519</v>
      </c>
      <c r="BH20" s="609"/>
      <c r="BI20" s="609"/>
      <c r="BJ20" s="609"/>
      <c r="BK20" s="609"/>
      <c r="BL20" s="609"/>
      <c r="BM20" s="609"/>
      <c r="BN20" s="610"/>
      <c r="BO20" s="646">
        <v>7.4</v>
      </c>
      <c r="BP20" s="646"/>
      <c r="BQ20" s="646"/>
      <c r="BR20" s="646"/>
      <c r="BS20" s="647" t="s">
        <v>129</v>
      </c>
      <c r="BT20" s="647"/>
      <c r="BU20" s="647"/>
      <c r="BV20" s="647"/>
      <c r="BW20" s="647"/>
      <c r="BX20" s="647"/>
      <c r="BY20" s="647"/>
      <c r="BZ20" s="647"/>
      <c r="CA20" s="647"/>
      <c r="CB20" s="687"/>
      <c r="CD20" s="605" t="s">
        <v>277</v>
      </c>
      <c r="CE20" s="606"/>
      <c r="CF20" s="606"/>
      <c r="CG20" s="606"/>
      <c r="CH20" s="606"/>
      <c r="CI20" s="606"/>
      <c r="CJ20" s="606"/>
      <c r="CK20" s="606"/>
      <c r="CL20" s="606"/>
      <c r="CM20" s="606"/>
      <c r="CN20" s="606"/>
      <c r="CO20" s="606"/>
      <c r="CP20" s="606"/>
      <c r="CQ20" s="607"/>
      <c r="CR20" s="608">
        <v>183865661</v>
      </c>
      <c r="CS20" s="609"/>
      <c r="CT20" s="609"/>
      <c r="CU20" s="609"/>
      <c r="CV20" s="609"/>
      <c r="CW20" s="609"/>
      <c r="CX20" s="609"/>
      <c r="CY20" s="610"/>
      <c r="CZ20" s="646">
        <v>100</v>
      </c>
      <c r="DA20" s="646"/>
      <c r="DB20" s="646"/>
      <c r="DC20" s="646"/>
      <c r="DD20" s="614">
        <v>14404346</v>
      </c>
      <c r="DE20" s="609"/>
      <c r="DF20" s="609"/>
      <c r="DG20" s="609"/>
      <c r="DH20" s="609"/>
      <c r="DI20" s="609"/>
      <c r="DJ20" s="609"/>
      <c r="DK20" s="609"/>
      <c r="DL20" s="609"/>
      <c r="DM20" s="609"/>
      <c r="DN20" s="609"/>
      <c r="DO20" s="609"/>
      <c r="DP20" s="610"/>
      <c r="DQ20" s="614">
        <v>109013491</v>
      </c>
      <c r="DR20" s="609"/>
      <c r="DS20" s="609"/>
      <c r="DT20" s="609"/>
      <c r="DU20" s="609"/>
      <c r="DV20" s="609"/>
      <c r="DW20" s="609"/>
      <c r="DX20" s="609"/>
      <c r="DY20" s="609"/>
      <c r="DZ20" s="609"/>
      <c r="EA20" s="609"/>
      <c r="EB20" s="609"/>
      <c r="EC20" s="645"/>
    </row>
    <row r="21" spans="2:133" ht="11.25" customHeight="1" x14ac:dyDescent="0.15">
      <c r="B21" s="605" t="s">
        <v>278</v>
      </c>
      <c r="C21" s="606"/>
      <c r="D21" s="606"/>
      <c r="E21" s="606"/>
      <c r="F21" s="606"/>
      <c r="G21" s="606"/>
      <c r="H21" s="606"/>
      <c r="I21" s="606"/>
      <c r="J21" s="606"/>
      <c r="K21" s="606"/>
      <c r="L21" s="606"/>
      <c r="M21" s="606"/>
      <c r="N21" s="606"/>
      <c r="O21" s="606"/>
      <c r="P21" s="606"/>
      <c r="Q21" s="607"/>
      <c r="R21" s="608">
        <v>12038180</v>
      </c>
      <c r="S21" s="609"/>
      <c r="T21" s="609"/>
      <c r="U21" s="609"/>
      <c r="V21" s="609"/>
      <c r="W21" s="609"/>
      <c r="X21" s="609"/>
      <c r="Y21" s="610"/>
      <c r="Z21" s="646">
        <v>6.2</v>
      </c>
      <c r="AA21" s="646"/>
      <c r="AB21" s="646"/>
      <c r="AC21" s="646"/>
      <c r="AD21" s="647">
        <v>11520567</v>
      </c>
      <c r="AE21" s="647"/>
      <c r="AF21" s="647"/>
      <c r="AG21" s="647"/>
      <c r="AH21" s="647"/>
      <c r="AI21" s="647"/>
      <c r="AJ21" s="647"/>
      <c r="AK21" s="647"/>
      <c r="AL21" s="611">
        <v>12.2</v>
      </c>
      <c r="AM21" s="612"/>
      <c r="AN21" s="612"/>
      <c r="AO21" s="648"/>
      <c r="AP21" s="605" t="s">
        <v>279</v>
      </c>
      <c r="AQ21" s="685"/>
      <c r="AR21" s="685"/>
      <c r="AS21" s="685"/>
      <c r="AT21" s="685"/>
      <c r="AU21" s="685"/>
      <c r="AV21" s="685"/>
      <c r="AW21" s="685"/>
      <c r="AX21" s="685"/>
      <c r="AY21" s="685"/>
      <c r="AZ21" s="685"/>
      <c r="BA21" s="685"/>
      <c r="BB21" s="685"/>
      <c r="BC21" s="685"/>
      <c r="BD21" s="685"/>
      <c r="BE21" s="685"/>
      <c r="BF21" s="686"/>
      <c r="BG21" s="608" t="s">
        <v>239</v>
      </c>
      <c r="BH21" s="609"/>
      <c r="BI21" s="609"/>
      <c r="BJ21" s="609"/>
      <c r="BK21" s="609"/>
      <c r="BL21" s="609"/>
      <c r="BM21" s="609"/>
      <c r="BN21" s="610"/>
      <c r="BO21" s="646" t="s">
        <v>129</v>
      </c>
      <c r="BP21" s="646"/>
      <c r="BQ21" s="646"/>
      <c r="BR21" s="646"/>
      <c r="BS21" s="647" t="s">
        <v>239</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280</v>
      </c>
      <c r="C22" s="606"/>
      <c r="D22" s="606"/>
      <c r="E22" s="606"/>
      <c r="F22" s="606"/>
      <c r="G22" s="606"/>
      <c r="H22" s="606"/>
      <c r="I22" s="606"/>
      <c r="J22" s="606"/>
      <c r="K22" s="606"/>
      <c r="L22" s="606"/>
      <c r="M22" s="606"/>
      <c r="N22" s="606"/>
      <c r="O22" s="606"/>
      <c r="P22" s="606"/>
      <c r="Q22" s="607"/>
      <c r="R22" s="608">
        <v>11520567</v>
      </c>
      <c r="S22" s="609"/>
      <c r="T22" s="609"/>
      <c r="U22" s="609"/>
      <c r="V22" s="609"/>
      <c r="W22" s="609"/>
      <c r="X22" s="609"/>
      <c r="Y22" s="610"/>
      <c r="Z22" s="646">
        <v>6</v>
      </c>
      <c r="AA22" s="646"/>
      <c r="AB22" s="646"/>
      <c r="AC22" s="646"/>
      <c r="AD22" s="647">
        <v>11520567</v>
      </c>
      <c r="AE22" s="647"/>
      <c r="AF22" s="647"/>
      <c r="AG22" s="647"/>
      <c r="AH22" s="647"/>
      <c r="AI22" s="647"/>
      <c r="AJ22" s="647"/>
      <c r="AK22" s="647"/>
      <c r="AL22" s="611">
        <v>12.2</v>
      </c>
      <c r="AM22" s="612"/>
      <c r="AN22" s="612"/>
      <c r="AO22" s="648"/>
      <c r="AP22" s="605" t="s">
        <v>281</v>
      </c>
      <c r="AQ22" s="685"/>
      <c r="AR22" s="685"/>
      <c r="AS22" s="685"/>
      <c r="AT22" s="685"/>
      <c r="AU22" s="685"/>
      <c r="AV22" s="685"/>
      <c r="AW22" s="685"/>
      <c r="AX22" s="685"/>
      <c r="AY22" s="685"/>
      <c r="AZ22" s="685"/>
      <c r="BA22" s="685"/>
      <c r="BB22" s="685"/>
      <c r="BC22" s="685"/>
      <c r="BD22" s="685"/>
      <c r="BE22" s="685"/>
      <c r="BF22" s="686"/>
      <c r="BG22" s="608">
        <v>1045788</v>
      </c>
      <c r="BH22" s="609"/>
      <c r="BI22" s="609"/>
      <c r="BJ22" s="609"/>
      <c r="BK22" s="609"/>
      <c r="BL22" s="609"/>
      <c r="BM22" s="609"/>
      <c r="BN22" s="610"/>
      <c r="BO22" s="646">
        <v>1.5</v>
      </c>
      <c r="BP22" s="646"/>
      <c r="BQ22" s="646"/>
      <c r="BR22" s="646"/>
      <c r="BS22" s="647" t="s">
        <v>129</v>
      </c>
      <c r="BT22" s="647"/>
      <c r="BU22" s="647"/>
      <c r="BV22" s="647"/>
      <c r="BW22" s="647"/>
      <c r="BX22" s="647"/>
      <c r="BY22" s="647"/>
      <c r="BZ22" s="647"/>
      <c r="CA22" s="647"/>
      <c r="CB22" s="687"/>
      <c r="CD22" s="660" t="s">
        <v>282</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283</v>
      </c>
      <c r="C23" s="606"/>
      <c r="D23" s="606"/>
      <c r="E23" s="606"/>
      <c r="F23" s="606"/>
      <c r="G23" s="606"/>
      <c r="H23" s="606"/>
      <c r="I23" s="606"/>
      <c r="J23" s="606"/>
      <c r="K23" s="606"/>
      <c r="L23" s="606"/>
      <c r="M23" s="606"/>
      <c r="N23" s="606"/>
      <c r="O23" s="606"/>
      <c r="P23" s="606"/>
      <c r="Q23" s="607"/>
      <c r="R23" s="608">
        <v>514999</v>
      </c>
      <c r="S23" s="609"/>
      <c r="T23" s="609"/>
      <c r="U23" s="609"/>
      <c r="V23" s="609"/>
      <c r="W23" s="609"/>
      <c r="X23" s="609"/>
      <c r="Y23" s="610"/>
      <c r="Z23" s="646">
        <v>0.3</v>
      </c>
      <c r="AA23" s="646"/>
      <c r="AB23" s="646"/>
      <c r="AC23" s="646"/>
      <c r="AD23" s="647" t="s">
        <v>129</v>
      </c>
      <c r="AE23" s="647"/>
      <c r="AF23" s="647"/>
      <c r="AG23" s="647"/>
      <c r="AH23" s="647"/>
      <c r="AI23" s="647"/>
      <c r="AJ23" s="647"/>
      <c r="AK23" s="647"/>
      <c r="AL23" s="611" t="s">
        <v>239</v>
      </c>
      <c r="AM23" s="612"/>
      <c r="AN23" s="612"/>
      <c r="AO23" s="648"/>
      <c r="AP23" s="605" t="s">
        <v>284</v>
      </c>
      <c r="AQ23" s="685"/>
      <c r="AR23" s="685"/>
      <c r="AS23" s="685"/>
      <c r="AT23" s="685"/>
      <c r="AU23" s="685"/>
      <c r="AV23" s="685"/>
      <c r="AW23" s="685"/>
      <c r="AX23" s="685"/>
      <c r="AY23" s="685"/>
      <c r="AZ23" s="685"/>
      <c r="BA23" s="685"/>
      <c r="BB23" s="685"/>
      <c r="BC23" s="685"/>
      <c r="BD23" s="685"/>
      <c r="BE23" s="685"/>
      <c r="BF23" s="686"/>
      <c r="BG23" s="608">
        <v>4296731</v>
      </c>
      <c r="BH23" s="609"/>
      <c r="BI23" s="609"/>
      <c r="BJ23" s="609"/>
      <c r="BK23" s="609"/>
      <c r="BL23" s="609"/>
      <c r="BM23" s="609"/>
      <c r="BN23" s="610"/>
      <c r="BO23" s="646">
        <v>6</v>
      </c>
      <c r="BP23" s="646"/>
      <c r="BQ23" s="646"/>
      <c r="BR23" s="646"/>
      <c r="BS23" s="647" t="s">
        <v>239</v>
      </c>
      <c r="BT23" s="647"/>
      <c r="BU23" s="647"/>
      <c r="BV23" s="647"/>
      <c r="BW23" s="647"/>
      <c r="BX23" s="647"/>
      <c r="BY23" s="647"/>
      <c r="BZ23" s="647"/>
      <c r="CA23" s="647"/>
      <c r="CB23" s="687"/>
      <c r="CD23" s="660" t="s">
        <v>222</v>
      </c>
      <c r="CE23" s="661"/>
      <c r="CF23" s="661"/>
      <c r="CG23" s="661"/>
      <c r="CH23" s="661"/>
      <c r="CI23" s="661"/>
      <c r="CJ23" s="661"/>
      <c r="CK23" s="661"/>
      <c r="CL23" s="661"/>
      <c r="CM23" s="661"/>
      <c r="CN23" s="661"/>
      <c r="CO23" s="661"/>
      <c r="CP23" s="661"/>
      <c r="CQ23" s="662"/>
      <c r="CR23" s="660" t="s">
        <v>285</v>
      </c>
      <c r="CS23" s="661"/>
      <c r="CT23" s="661"/>
      <c r="CU23" s="661"/>
      <c r="CV23" s="661"/>
      <c r="CW23" s="661"/>
      <c r="CX23" s="661"/>
      <c r="CY23" s="662"/>
      <c r="CZ23" s="660" t="s">
        <v>286</v>
      </c>
      <c r="DA23" s="661"/>
      <c r="DB23" s="661"/>
      <c r="DC23" s="662"/>
      <c r="DD23" s="660" t="s">
        <v>287</v>
      </c>
      <c r="DE23" s="661"/>
      <c r="DF23" s="661"/>
      <c r="DG23" s="661"/>
      <c r="DH23" s="661"/>
      <c r="DI23" s="661"/>
      <c r="DJ23" s="661"/>
      <c r="DK23" s="662"/>
      <c r="DL23" s="698" t="s">
        <v>288</v>
      </c>
      <c r="DM23" s="699"/>
      <c r="DN23" s="699"/>
      <c r="DO23" s="699"/>
      <c r="DP23" s="699"/>
      <c r="DQ23" s="699"/>
      <c r="DR23" s="699"/>
      <c r="DS23" s="699"/>
      <c r="DT23" s="699"/>
      <c r="DU23" s="699"/>
      <c r="DV23" s="700"/>
      <c r="DW23" s="660" t="s">
        <v>289</v>
      </c>
      <c r="DX23" s="661"/>
      <c r="DY23" s="661"/>
      <c r="DZ23" s="661"/>
      <c r="EA23" s="661"/>
      <c r="EB23" s="661"/>
      <c r="EC23" s="662"/>
    </row>
    <row r="24" spans="2:133" ht="11.25" customHeight="1" x14ac:dyDescent="0.15">
      <c r="B24" s="605" t="s">
        <v>290</v>
      </c>
      <c r="C24" s="606"/>
      <c r="D24" s="606"/>
      <c r="E24" s="606"/>
      <c r="F24" s="606"/>
      <c r="G24" s="606"/>
      <c r="H24" s="606"/>
      <c r="I24" s="606"/>
      <c r="J24" s="606"/>
      <c r="K24" s="606"/>
      <c r="L24" s="606"/>
      <c r="M24" s="606"/>
      <c r="N24" s="606"/>
      <c r="O24" s="606"/>
      <c r="P24" s="606"/>
      <c r="Q24" s="607"/>
      <c r="R24" s="608">
        <v>2614</v>
      </c>
      <c r="S24" s="609"/>
      <c r="T24" s="609"/>
      <c r="U24" s="609"/>
      <c r="V24" s="609"/>
      <c r="W24" s="609"/>
      <c r="X24" s="609"/>
      <c r="Y24" s="610"/>
      <c r="Z24" s="646">
        <v>0</v>
      </c>
      <c r="AA24" s="646"/>
      <c r="AB24" s="646"/>
      <c r="AC24" s="646"/>
      <c r="AD24" s="647" t="s">
        <v>129</v>
      </c>
      <c r="AE24" s="647"/>
      <c r="AF24" s="647"/>
      <c r="AG24" s="647"/>
      <c r="AH24" s="647"/>
      <c r="AI24" s="647"/>
      <c r="AJ24" s="647"/>
      <c r="AK24" s="647"/>
      <c r="AL24" s="611" t="s">
        <v>260</v>
      </c>
      <c r="AM24" s="612"/>
      <c r="AN24" s="612"/>
      <c r="AO24" s="648"/>
      <c r="AP24" s="605" t="s">
        <v>291</v>
      </c>
      <c r="AQ24" s="685"/>
      <c r="AR24" s="685"/>
      <c r="AS24" s="685"/>
      <c r="AT24" s="685"/>
      <c r="AU24" s="685"/>
      <c r="AV24" s="685"/>
      <c r="AW24" s="685"/>
      <c r="AX24" s="685"/>
      <c r="AY24" s="685"/>
      <c r="AZ24" s="685"/>
      <c r="BA24" s="685"/>
      <c r="BB24" s="685"/>
      <c r="BC24" s="685"/>
      <c r="BD24" s="685"/>
      <c r="BE24" s="685"/>
      <c r="BF24" s="686"/>
      <c r="BG24" s="608" t="s">
        <v>239</v>
      </c>
      <c r="BH24" s="609"/>
      <c r="BI24" s="609"/>
      <c r="BJ24" s="609"/>
      <c r="BK24" s="609"/>
      <c r="BL24" s="609"/>
      <c r="BM24" s="609"/>
      <c r="BN24" s="610"/>
      <c r="BO24" s="646" t="s">
        <v>129</v>
      </c>
      <c r="BP24" s="646"/>
      <c r="BQ24" s="646"/>
      <c r="BR24" s="646"/>
      <c r="BS24" s="647" t="s">
        <v>239</v>
      </c>
      <c r="BT24" s="647"/>
      <c r="BU24" s="647"/>
      <c r="BV24" s="647"/>
      <c r="BW24" s="647"/>
      <c r="BX24" s="647"/>
      <c r="BY24" s="647"/>
      <c r="BZ24" s="647"/>
      <c r="CA24" s="647"/>
      <c r="CB24" s="687"/>
      <c r="CD24" s="666" t="s">
        <v>292</v>
      </c>
      <c r="CE24" s="667"/>
      <c r="CF24" s="667"/>
      <c r="CG24" s="667"/>
      <c r="CH24" s="667"/>
      <c r="CI24" s="667"/>
      <c r="CJ24" s="667"/>
      <c r="CK24" s="667"/>
      <c r="CL24" s="667"/>
      <c r="CM24" s="667"/>
      <c r="CN24" s="667"/>
      <c r="CO24" s="667"/>
      <c r="CP24" s="667"/>
      <c r="CQ24" s="668"/>
      <c r="CR24" s="663">
        <v>101565514</v>
      </c>
      <c r="CS24" s="664"/>
      <c r="CT24" s="664"/>
      <c r="CU24" s="664"/>
      <c r="CV24" s="664"/>
      <c r="CW24" s="664"/>
      <c r="CX24" s="664"/>
      <c r="CY24" s="689"/>
      <c r="CZ24" s="690">
        <v>55.2</v>
      </c>
      <c r="DA24" s="672"/>
      <c r="DB24" s="672"/>
      <c r="DC24" s="692"/>
      <c r="DD24" s="688">
        <v>53202221</v>
      </c>
      <c r="DE24" s="664"/>
      <c r="DF24" s="664"/>
      <c r="DG24" s="664"/>
      <c r="DH24" s="664"/>
      <c r="DI24" s="664"/>
      <c r="DJ24" s="664"/>
      <c r="DK24" s="689"/>
      <c r="DL24" s="688">
        <v>51370030</v>
      </c>
      <c r="DM24" s="664"/>
      <c r="DN24" s="664"/>
      <c r="DO24" s="664"/>
      <c r="DP24" s="664"/>
      <c r="DQ24" s="664"/>
      <c r="DR24" s="664"/>
      <c r="DS24" s="664"/>
      <c r="DT24" s="664"/>
      <c r="DU24" s="664"/>
      <c r="DV24" s="689"/>
      <c r="DW24" s="690">
        <v>53.3</v>
      </c>
      <c r="DX24" s="672"/>
      <c r="DY24" s="672"/>
      <c r="DZ24" s="672"/>
      <c r="EA24" s="672"/>
      <c r="EB24" s="672"/>
      <c r="EC24" s="691"/>
    </row>
    <row r="25" spans="2:133" ht="11.25" customHeight="1" x14ac:dyDescent="0.15">
      <c r="B25" s="605" t="s">
        <v>293</v>
      </c>
      <c r="C25" s="606"/>
      <c r="D25" s="606"/>
      <c r="E25" s="606"/>
      <c r="F25" s="606"/>
      <c r="G25" s="606"/>
      <c r="H25" s="606"/>
      <c r="I25" s="606"/>
      <c r="J25" s="606"/>
      <c r="K25" s="606"/>
      <c r="L25" s="606"/>
      <c r="M25" s="606"/>
      <c r="N25" s="606"/>
      <c r="O25" s="606"/>
      <c r="P25" s="606"/>
      <c r="Q25" s="607"/>
      <c r="R25" s="608">
        <v>98391115</v>
      </c>
      <c r="S25" s="609"/>
      <c r="T25" s="609"/>
      <c r="U25" s="609"/>
      <c r="V25" s="609"/>
      <c r="W25" s="609"/>
      <c r="X25" s="609"/>
      <c r="Y25" s="610"/>
      <c r="Z25" s="646">
        <v>50.9</v>
      </c>
      <c r="AA25" s="646"/>
      <c r="AB25" s="646"/>
      <c r="AC25" s="646"/>
      <c r="AD25" s="647">
        <v>93576771</v>
      </c>
      <c r="AE25" s="647"/>
      <c r="AF25" s="647"/>
      <c r="AG25" s="647"/>
      <c r="AH25" s="647"/>
      <c r="AI25" s="647"/>
      <c r="AJ25" s="647"/>
      <c r="AK25" s="647"/>
      <c r="AL25" s="611">
        <v>99.4</v>
      </c>
      <c r="AM25" s="612"/>
      <c r="AN25" s="612"/>
      <c r="AO25" s="648"/>
      <c r="AP25" s="605" t="s">
        <v>294</v>
      </c>
      <c r="AQ25" s="685"/>
      <c r="AR25" s="685"/>
      <c r="AS25" s="685"/>
      <c r="AT25" s="685"/>
      <c r="AU25" s="685"/>
      <c r="AV25" s="685"/>
      <c r="AW25" s="685"/>
      <c r="AX25" s="685"/>
      <c r="AY25" s="685"/>
      <c r="AZ25" s="685"/>
      <c r="BA25" s="685"/>
      <c r="BB25" s="685"/>
      <c r="BC25" s="685"/>
      <c r="BD25" s="685"/>
      <c r="BE25" s="685"/>
      <c r="BF25" s="686"/>
      <c r="BG25" s="608" t="s">
        <v>129</v>
      </c>
      <c r="BH25" s="609"/>
      <c r="BI25" s="609"/>
      <c r="BJ25" s="609"/>
      <c r="BK25" s="609"/>
      <c r="BL25" s="609"/>
      <c r="BM25" s="609"/>
      <c r="BN25" s="610"/>
      <c r="BO25" s="646" t="s">
        <v>239</v>
      </c>
      <c r="BP25" s="646"/>
      <c r="BQ25" s="646"/>
      <c r="BR25" s="646"/>
      <c r="BS25" s="647" t="s">
        <v>129</v>
      </c>
      <c r="BT25" s="647"/>
      <c r="BU25" s="647"/>
      <c r="BV25" s="647"/>
      <c r="BW25" s="647"/>
      <c r="BX25" s="647"/>
      <c r="BY25" s="647"/>
      <c r="BZ25" s="647"/>
      <c r="CA25" s="647"/>
      <c r="CB25" s="687"/>
      <c r="CD25" s="605" t="s">
        <v>295</v>
      </c>
      <c r="CE25" s="606"/>
      <c r="CF25" s="606"/>
      <c r="CG25" s="606"/>
      <c r="CH25" s="606"/>
      <c r="CI25" s="606"/>
      <c r="CJ25" s="606"/>
      <c r="CK25" s="606"/>
      <c r="CL25" s="606"/>
      <c r="CM25" s="606"/>
      <c r="CN25" s="606"/>
      <c r="CO25" s="606"/>
      <c r="CP25" s="606"/>
      <c r="CQ25" s="607"/>
      <c r="CR25" s="608">
        <v>28340836</v>
      </c>
      <c r="CS25" s="621"/>
      <c r="CT25" s="621"/>
      <c r="CU25" s="621"/>
      <c r="CV25" s="621"/>
      <c r="CW25" s="621"/>
      <c r="CX25" s="621"/>
      <c r="CY25" s="622"/>
      <c r="CZ25" s="611">
        <v>15.4</v>
      </c>
      <c r="DA25" s="623"/>
      <c r="DB25" s="623"/>
      <c r="DC25" s="624"/>
      <c r="DD25" s="614">
        <v>26300017</v>
      </c>
      <c r="DE25" s="621"/>
      <c r="DF25" s="621"/>
      <c r="DG25" s="621"/>
      <c r="DH25" s="621"/>
      <c r="DI25" s="621"/>
      <c r="DJ25" s="621"/>
      <c r="DK25" s="622"/>
      <c r="DL25" s="614">
        <v>25405489</v>
      </c>
      <c r="DM25" s="621"/>
      <c r="DN25" s="621"/>
      <c r="DO25" s="621"/>
      <c r="DP25" s="621"/>
      <c r="DQ25" s="621"/>
      <c r="DR25" s="621"/>
      <c r="DS25" s="621"/>
      <c r="DT25" s="621"/>
      <c r="DU25" s="621"/>
      <c r="DV25" s="622"/>
      <c r="DW25" s="611">
        <v>26.4</v>
      </c>
      <c r="DX25" s="623"/>
      <c r="DY25" s="623"/>
      <c r="DZ25" s="623"/>
      <c r="EA25" s="623"/>
      <c r="EB25" s="623"/>
      <c r="EC25" s="635"/>
    </row>
    <row r="26" spans="2:133" ht="11.25" customHeight="1" x14ac:dyDescent="0.15">
      <c r="B26" s="605" t="s">
        <v>296</v>
      </c>
      <c r="C26" s="606"/>
      <c r="D26" s="606"/>
      <c r="E26" s="606"/>
      <c r="F26" s="606"/>
      <c r="G26" s="606"/>
      <c r="H26" s="606"/>
      <c r="I26" s="606"/>
      <c r="J26" s="606"/>
      <c r="K26" s="606"/>
      <c r="L26" s="606"/>
      <c r="M26" s="606"/>
      <c r="N26" s="606"/>
      <c r="O26" s="606"/>
      <c r="P26" s="606"/>
      <c r="Q26" s="607"/>
      <c r="R26" s="608">
        <v>49480</v>
      </c>
      <c r="S26" s="609"/>
      <c r="T26" s="609"/>
      <c r="U26" s="609"/>
      <c r="V26" s="609"/>
      <c r="W26" s="609"/>
      <c r="X26" s="609"/>
      <c r="Y26" s="610"/>
      <c r="Z26" s="646">
        <v>0</v>
      </c>
      <c r="AA26" s="646"/>
      <c r="AB26" s="646"/>
      <c r="AC26" s="646"/>
      <c r="AD26" s="647">
        <v>49480</v>
      </c>
      <c r="AE26" s="647"/>
      <c r="AF26" s="647"/>
      <c r="AG26" s="647"/>
      <c r="AH26" s="647"/>
      <c r="AI26" s="647"/>
      <c r="AJ26" s="647"/>
      <c r="AK26" s="647"/>
      <c r="AL26" s="611">
        <v>0.1</v>
      </c>
      <c r="AM26" s="612"/>
      <c r="AN26" s="612"/>
      <c r="AO26" s="648"/>
      <c r="AP26" s="605" t="s">
        <v>297</v>
      </c>
      <c r="AQ26" s="685"/>
      <c r="AR26" s="685"/>
      <c r="AS26" s="685"/>
      <c r="AT26" s="685"/>
      <c r="AU26" s="685"/>
      <c r="AV26" s="685"/>
      <c r="AW26" s="685"/>
      <c r="AX26" s="685"/>
      <c r="AY26" s="685"/>
      <c r="AZ26" s="685"/>
      <c r="BA26" s="685"/>
      <c r="BB26" s="685"/>
      <c r="BC26" s="685"/>
      <c r="BD26" s="685"/>
      <c r="BE26" s="685"/>
      <c r="BF26" s="686"/>
      <c r="BG26" s="608" t="s">
        <v>239</v>
      </c>
      <c r="BH26" s="609"/>
      <c r="BI26" s="609"/>
      <c r="BJ26" s="609"/>
      <c r="BK26" s="609"/>
      <c r="BL26" s="609"/>
      <c r="BM26" s="609"/>
      <c r="BN26" s="610"/>
      <c r="BO26" s="646" t="s">
        <v>129</v>
      </c>
      <c r="BP26" s="646"/>
      <c r="BQ26" s="646"/>
      <c r="BR26" s="646"/>
      <c r="BS26" s="647" t="s">
        <v>129</v>
      </c>
      <c r="BT26" s="647"/>
      <c r="BU26" s="647"/>
      <c r="BV26" s="647"/>
      <c r="BW26" s="647"/>
      <c r="BX26" s="647"/>
      <c r="BY26" s="647"/>
      <c r="BZ26" s="647"/>
      <c r="CA26" s="647"/>
      <c r="CB26" s="687"/>
      <c r="CD26" s="605" t="s">
        <v>298</v>
      </c>
      <c r="CE26" s="606"/>
      <c r="CF26" s="606"/>
      <c r="CG26" s="606"/>
      <c r="CH26" s="606"/>
      <c r="CI26" s="606"/>
      <c r="CJ26" s="606"/>
      <c r="CK26" s="606"/>
      <c r="CL26" s="606"/>
      <c r="CM26" s="606"/>
      <c r="CN26" s="606"/>
      <c r="CO26" s="606"/>
      <c r="CP26" s="606"/>
      <c r="CQ26" s="607"/>
      <c r="CR26" s="608">
        <v>18910481</v>
      </c>
      <c r="CS26" s="609"/>
      <c r="CT26" s="609"/>
      <c r="CU26" s="609"/>
      <c r="CV26" s="609"/>
      <c r="CW26" s="609"/>
      <c r="CX26" s="609"/>
      <c r="CY26" s="610"/>
      <c r="CZ26" s="611">
        <v>10.3</v>
      </c>
      <c r="DA26" s="623"/>
      <c r="DB26" s="623"/>
      <c r="DC26" s="624"/>
      <c r="DD26" s="614">
        <v>17234808</v>
      </c>
      <c r="DE26" s="609"/>
      <c r="DF26" s="609"/>
      <c r="DG26" s="609"/>
      <c r="DH26" s="609"/>
      <c r="DI26" s="609"/>
      <c r="DJ26" s="609"/>
      <c r="DK26" s="610"/>
      <c r="DL26" s="614" t="s">
        <v>129</v>
      </c>
      <c r="DM26" s="609"/>
      <c r="DN26" s="609"/>
      <c r="DO26" s="609"/>
      <c r="DP26" s="609"/>
      <c r="DQ26" s="609"/>
      <c r="DR26" s="609"/>
      <c r="DS26" s="609"/>
      <c r="DT26" s="609"/>
      <c r="DU26" s="609"/>
      <c r="DV26" s="610"/>
      <c r="DW26" s="611" t="s">
        <v>239</v>
      </c>
      <c r="DX26" s="623"/>
      <c r="DY26" s="623"/>
      <c r="DZ26" s="623"/>
      <c r="EA26" s="623"/>
      <c r="EB26" s="623"/>
      <c r="EC26" s="635"/>
    </row>
    <row r="27" spans="2:133" ht="11.25" customHeight="1" x14ac:dyDescent="0.15">
      <c r="B27" s="605" t="s">
        <v>299</v>
      </c>
      <c r="C27" s="606"/>
      <c r="D27" s="606"/>
      <c r="E27" s="606"/>
      <c r="F27" s="606"/>
      <c r="G27" s="606"/>
      <c r="H27" s="606"/>
      <c r="I27" s="606"/>
      <c r="J27" s="606"/>
      <c r="K27" s="606"/>
      <c r="L27" s="606"/>
      <c r="M27" s="606"/>
      <c r="N27" s="606"/>
      <c r="O27" s="606"/>
      <c r="P27" s="606"/>
      <c r="Q27" s="607"/>
      <c r="R27" s="608">
        <v>961666</v>
      </c>
      <c r="S27" s="609"/>
      <c r="T27" s="609"/>
      <c r="U27" s="609"/>
      <c r="V27" s="609"/>
      <c r="W27" s="609"/>
      <c r="X27" s="609"/>
      <c r="Y27" s="610"/>
      <c r="Z27" s="646">
        <v>0.5</v>
      </c>
      <c r="AA27" s="646"/>
      <c r="AB27" s="646"/>
      <c r="AC27" s="646"/>
      <c r="AD27" s="647" t="s">
        <v>239</v>
      </c>
      <c r="AE27" s="647"/>
      <c r="AF27" s="647"/>
      <c r="AG27" s="647"/>
      <c r="AH27" s="647"/>
      <c r="AI27" s="647"/>
      <c r="AJ27" s="647"/>
      <c r="AK27" s="647"/>
      <c r="AL27" s="611" t="s">
        <v>129</v>
      </c>
      <c r="AM27" s="612"/>
      <c r="AN27" s="612"/>
      <c r="AO27" s="648"/>
      <c r="AP27" s="605" t="s">
        <v>300</v>
      </c>
      <c r="AQ27" s="606"/>
      <c r="AR27" s="606"/>
      <c r="AS27" s="606"/>
      <c r="AT27" s="606"/>
      <c r="AU27" s="606"/>
      <c r="AV27" s="606"/>
      <c r="AW27" s="606"/>
      <c r="AX27" s="606"/>
      <c r="AY27" s="606"/>
      <c r="AZ27" s="606"/>
      <c r="BA27" s="606"/>
      <c r="BB27" s="606"/>
      <c r="BC27" s="606"/>
      <c r="BD27" s="606"/>
      <c r="BE27" s="606"/>
      <c r="BF27" s="607"/>
      <c r="BG27" s="608">
        <v>71755164</v>
      </c>
      <c r="BH27" s="609"/>
      <c r="BI27" s="609"/>
      <c r="BJ27" s="609"/>
      <c r="BK27" s="609"/>
      <c r="BL27" s="609"/>
      <c r="BM27" s="609"/>
      <c r="BN27" s="610"/>
      <c r="BO27" s="646">
        <v>100</v>
      </c>
      <c r="BP27" s="646"/>
      <c r="BQ27" s="646"/>
      <c r="BR27" s="646"/>
      <c r="BS27" s="647">
        <v>636800</v>
      </c>
      <c r="BT27" s="647"/>
      <c r="BU27" s="647"/>
      <c r="BV27" s="647"/>
      <c r="BW27" s="647"/>
      <c r="BX27" s="647"/>
      <c r="BY27" s="647"/>
      <c r="BZ27" s="647"/>
      <c r="CA27" s="647"/>
      <c r="CB27" s="687"/>
      <c r="CD27" s="605" t="s">
        <v>301</v>
      </c>
      <c r="CE27" s="606"/>
      <c r="CF27" s="606"/>
      <c r="CG27" s="606"/>
      <c r="CH27" s="606"/>
      <c r="CI27" s="606"/>
      <c r="CJ27" s="606"/>
      <c r="CK27" s="606"/>
      <c r="CL27" s="606"/>
      <c r="CM27" s="606"/>
      <c r="CN27" s="606"/>
      <c r="CO27" s="606"/>
      <c r="CP27" s="606"/>
      <c r="CQ27" s="607"/>
      <c r="CR27" s="608">
        <v>62260972</v>
      </c>
      <c r="CS27" s="621"/>
      <c r="CT27" s="621"/>
      <c r="CU27" s="621"/>
      <c r="CV27" s="621"/>
      <c r="CW27" s="621"/>
      <c r="CX27" s="621"/>
      <c r="CY27" s="622"/>
      <c r="CZ27" s="611">
        <v>33.9</v>
      </c>
      <c r="DA27" s="623"/>
      <c r="DB27" s="623"/>
      <c r="DC27" s="624"/>
      <c r="DD27" s="614">
        <v>15993602</v>
      </c>
      <c r="DE27" s="621"/>
      <c r="DF27" s="621"/>
      <c r="DG27" s="621"/>
      <c r="DH27" s="621"/>
      <c r="DI27" s="621"/>
      <c r="DJ27" s="621"/>
      <c r="DK27" s="622"/>
      <c r="DL27" s="614">
        <v>15058949</v>
      </c>
      <c r="DM27" s="621"/>
      <c r="DN27" s="621"/>
      <c r="DO27" s="621"/>
      <c r="DP27" s="621"/>
      <c r="DQ27" s="621"/>
      <c r="DR27" s="621"/>
      <c r="DS27" s="621"/>
      <c r="DT27" s="621"/>
      <c r="DU27" s="621"/>
      <c r="DV27" s="622"/>
      <c r="DW27" s="611">
        <v>15.6</v>
      </c>
      <c r="DX27" s="623"/>
      <c r="DY27" s="623"/>
      <c r="DZ27" s="623"/>
      <c r="EA27" s="623"/>
      <c r="EB27" s="623"/>
      <c r="EC27" s="635"/>
    </row>
    <row r="28" spans="2:133" ht="11.25" customHeight="1" x14ac:dyDescent="0.15">
      <c r="B28" s="605" t="s">
        <v>302</v>
      </c>
      <c r="C28" s="606"/>
      <c r="D28" s="606"/>
      <c r="E28" s="606"/>
      <c r="F28" s="606"/>
      <c r="G28" s="606"/>
      <c r="H28" s="606"/>
      <c r="I28" s="606"/>
      <c r="J28" s="606"/>
      <c r="K28" s="606"/>
      <c r="L28" s="606"/>
      <c r="M28" s="606"/>
      <c r="N28" s="606"/>
      <c r="O28" s="606"/>
      <c r="P28" s="606"/>
      <c r="Q28" s="607"/>
      <c r="R28" s="608">
        <v>2217644</v>
      </c>
      <c r="S28" s="609"/>
      <c r="T28" s="609"/>
      <c r="U28" s="609"/>
      <c r="V28" s="609"/>
      <c r="W28" s="609"/>
      <c r="X28" s="609"/>
      <c r="Y28" s="610"/>
      <c r="Z28" s="646">
        <v>1.1000000000000001</v>
      </c>
      <c r="AA28" s="646"/>
      <c r="AB28" s="646"/>
      <c r="AC28" s="646"/>
      <c r="AD28" s="647">
        <v>536807</v>
      </c>
      <c r="AE28" s="647"/>
      <c r="AF28" s="647"/>
      <c r="AG28" s="647"/>
      <c r="AH28" s="647"/>
      <c r="AI28" s="647"/>
      <c r="AJ28" s="647"/>
      <c r="AK28" s="647"/>
      <c r="AL28" s="611">
        <v>0.6</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303</v>
      </c>
      <c r="CE28" s="606"/>
      <c r="CF28" s="606"/>
      <c r="CG28" s="606"/>
      <c r="CH28" s="606"/>
      <c r="CI28" s="606"/>
      <c r="CJ28" s="606"/>
      <c r="CK28" s="606"/>
      <c r="CL28" s="606"/>
      <c r="CM28" s="606"/>
      <c r="CN28" s="606"/>
      <c r="CO28" s="606"/>
      <c r="CP28" s="606"/>
      <c r="CQ28" s="607"/>
      <c r="CR28" s="608">
        <v>10963706</v>
      </c>
      <c r="CS28" s="609"/>
      <c r="CT28" s="609"/>
      <c r="CU28" s="609"/>
      <c r="CV28" s="609"/>
      <c r="CW28" s="609"/>
      <c r="CX28" s="609"/>
      <c r="CY28" s="610"/>
      <c r="CZ28" s="611">
        <v>6</v>
      </c>
      <c r="DA28" s="623"/>
      <c r="DB28" s="623"/>
      <c r="DC28" s="624"/>
      <c r="DD28" s="614">
        <v>10908602</v>
      </c>
      <c r="DE28" s="609"/>
      <c r="DF28" s="609"/>
      <c r="DG28" s="609"/>
      <c r="DH28" s="609"/>
      <c r="DI28" s="609"/>
      <c r="DJ28" s="609"/>
      <c r="DK28" s="610"/>
      <c r="DL28" s="614">
        <v>10905592</v>
      </c>
      <c r="DM28" s="609"/>
      <c r="DN28" s="609"/>
      <c r="DO28" s="609"/>
      <c r="DP28" s="609"/>
      <c r="DQ28" s="609"/>
      <c r="DR28" s="609"/>
      <c r="DS28" s="609"/>
      <c r="DT28" s="609"/>
      <c r="DU28" s="609"/>
      <c r="DV28" s="610"/>
      <c r="DW28" s="611">
        <v>11.3</v>
      </c>
      <c r="DX28" s="623"/>
      <c r="DY28" s="623"/>
      <c r="DZ28" s="623"/>
      <c r="EA28" s="623"/>
      <c r="EB28" s="623"/>
      <c r="EC28" s="635"/>
    </row>
    <row r="29" spans="2:133" ht="11.25" customHeight="1" x14ac:dyDescent="0.15">
      <c r="B29" s="605" t="s">
        <v>304</v>
      </c>
      <c r="C29" s="606"/>
      <c r="D29" s="606"/>
      <c r="E29" s="606"/>
      <c r="F29" s="606"/>
      <c r="G29" s="606"/>
      <c r="H29" s="606"/>
      <c r="I29" s="606"/>
      <c r="J29" s="606"/>
      <c r="K29" s="606"/>
      <c r="L29" s="606"/>
      <c r="M29" s="606"/>
      <c r="N29" s="606"/>
      <c r="O29" s="606"/>
      <c r="P29" s="606"/>
      <c r="Q29" s="607"/>
      <c r="R29" s="608">
        <v>943644</v>
      </c>
      <c r="S29" s="609"/>
      <c r="T29" s="609"/>
      <c r="U29" s="609"/>
      <c r="V29" s="609"/>
      <c r="W29" s="609"/>
      <c r="X29" s="609"/>
      <c r="Y29" s="610"/>
      <c r="Z29" s="646">
        <v>0.5</v>
      </c>
      <c r="AA29" s="646"/>
      <c r="AB29" s="646"/>
      <c r="AC29" s="646"/>
      <c r="AD29" s="647" t="s">
        <v>239</v>
      </c>
      <c r="AE29" s="647"/>
      <c r="AF29" s="647"/>
      <c r="AG29" s="647"/>
      <c r="AH29" s="647"/>
      <c r="AI29" s="647"/>
      <c r="AJ29" s="647"/>
      <c r="AK29" s="647"/>
      <c r="AL29" s="611" t="s">
        <v>129</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305</v>
      </c>
      <c r="CE29" s="628"/>
      <c r="CF29" s="605" t="s">
        <v>72</v>
      </c>
      <c r="CG29" s="606"/>
      <c r="CH29" s="606"/>
      <c r="CI29" s="606"/>
      <c r="CJ29" s="606"/>
      <c r="CK29" s="606"/>
      <c r="CL29" s="606"/>
      <c r="CM29" s="606"/>
      <c r="CN29" s="606"/>
      <c r="CO29" s="606"/>
      <c r="CP29" s="606"/>
      <c r="CQ29" s="607"/>
      <c r="CR29" s="608">
        <v>10963706</v>
      </c>
      <c r="CS29" s="621"/>
      <c r="CT29" s="621"/>
      <c r="CU29" s="621"/>
      <c r="CV29" s="621"/>
      <c r="CW29" s="621"/>
      <c r="CX29" s="621"/>
      <c r="CY29" s="622"/>
      <c r="CZ29" s="611">
        <v>6</v>
      </c>
      <c r="DA29" s="623"/>
      <c r="DB29" s="623"/>
      <c r="DC29" s="624"/>
      <c r="DD29" s="614">
        <v>10908602</v>
      </c>
      <c r="DE29" s="621"/>
      <c r="DF29" s="621"/>
      <c r="DG29" s="621"/>
      <c r="DH29" s="621"/>
      <c r="DI29" s="621"/>
      <c r="DJ29" s="621"/>
      <c r="DK29" s="622"/>
      <c r="DL29" s="614">
        <v>10905592</v>
      </c>
      <c r="DM29" s="621"/>
      <c r="DN29" s="621"/>
      <c r="DO29" s="621"/>
      <c r="DP29" s="621"/>
      <c r="DQ29" s="621"/>
      <c r="DR29" s="621"/>
      <c r="DS29" s="621"/>
      <c r="DT29" s="621"/>
      <c r="DU29" s="621"/>
      <c r="DV29" s="622"/>
      <c r="DW29" s="611">
        <v>11.3</v>
      </c>
      <c r="DX29" s="623"/>
      <c r="DY29" s="623"/>
      <c r="DZ29" s="623"/>
      <c r="EA29" s="623"/>
      <c r="EB29" s="623"/>
      <c r="EC29" s="635"/>
    </row>
    <row r="30" spans="2:133" ht="11.25" customHeight="1" x14ac:dyDescent="0.15">
      <c r="B30" s="605" t="s">
        <v>306</v>
      </c>
      <c r="C30" s="606"/>
      <c r="D30" s="606"/>
      <c r="E30" s="606"/>
      <c r="F30" s="606"/>
      <c r="G30" s="606"/>
      <c r="H30" s="606"/>
      <c r="I30" s="606"/>
      <c r="J30" s="606"/>
      <c r="K30" s="606"/>
      <c r="L30" s="606"/>
      <c r="M30" s="606"/>
      <c r="N30" s="606"/>
      <c r="O30" s="606"/>
      <c r="P30" s="606"/>
      <c r="Q30" s="607"/>
      <c r="R30" s="608">
        <v>50006861</v>
      </c>
      <c r="S30" s="609"/>
      <c r="T30" s="609"/>
      <c r="U30" s="609"/>
      <c r="V30" s="609"/>
      <c r="W30" s="609"/>
      <c r="X30" s="609"/>
      <c r="Y30" s="610"/>
      <c r="Z30" s="646">
        <v>25.8</v>
      </c>
      <c r="AA30" s="646"/>
      <c r="AB30" s="646"/>
      <c r="AC30" s="646"/>
      <c r="AD30" s="647" t="s">
        <v>129</v>
      </c>
      <c r="AE30" s="647"/>
      <c r="AF30" s="647"/>
      <c r="AG30" s="647"/>
      <c r="AH30" s="647"/>
      <c r="AI30" s="647"/>
      <c r="AJ30" s="647"/>
      <c r="AK30" s="647"/>
      <c r="AL30" s="611" t="s">
        <v>239</v>
      </c>
      <c r="AM30" s="612"/>
      <c r="AN30" s="612"/>
      <c r="AO30" s="648"/>
      <c r="AP30" s="660" t="s">
        <v>222</v>
      </c>
      <c r="AQ30" s="661"/>
      <c r="AR30" s="661"/>
      <c r="AS30" s="661"/>
      <c r="AT30" s="661"/>
      <c r="AU30" s="661"/>
      <c r="AV30" s="661"/>
      <c r="AW30" s="661"/>
      <c r="AX30" s="661"/>
      <c r="AY30" s="661"/>
      <c r="AZ30" s="661"/>
      <c r="BA30" s="661"/>
      <c r="BB30" s="661"/>
      <c r="BC30" s="661"/>
      <c r="BD30" s="661"/>
      <c r="BE30" s="661"/>
      <c r="BF30" s="662"/>
      <c r="BG30" s="660" t="s">
        <v>307</v>
      </c>
      <c r="BH30" s="678"/>
      <c r="BI30" s="678"/>
      <c r="BJ30" s="678"/>
      <c r="BK30" s="678"/>
      <c r="BL30" s="678"/>
      <c r="BM30" s="678"/>
      <c r="BN30" s="678"/>
      <c r="BO30" s="678"/>
      <c r="BP30" s="678"/>
      <c r="BQ30" s="679"/>
      <c r="BR30" s="660" t="s">
        <v>308</v>
      </c>
      <c r="BS30" s="678"/>
      <c r="BT30" s="678"/>
      <c r="BU30" s="678"/>
      <c r="BV30" s="678"/>
      <c r="BW30" s="678"/>
      <c r="BX30" s="678"/>
      <c r="BY30" s="678"/>
      <c r="BZ30" s="678"/>
      <c r="CA30" s="678"/>
      <c r="CB30" s="679"/>
      <c r="CD30" s="629"/>
      <c r="CE30" s="630"/>
      <c r="CF30" s="605" t="s">
        <v>309</v>
      </c>
      <c r="CG30" s="606"/>
      <c r="CH30" s="606"/>
      <c r="CI30" s="606"/>
      <c r="CJ30" s="606"/>
      <c r="CK30" s="606"/>
      <c r="CL30" s="606"/>
      <c r="CM30" s="606"/>
      <c r="CN30" s="606"/>
      <c r="CO30" s="606"/>
      <c r="CP30" s="606"/>
      <c r="CQ30" s="607"/>
      <c r="CR30" s="608">
        <v>10667334</v>
      </c>
      <c r="CS30" s="609"/>
      <c r="CT30" s="609"/>
      <c r="CU30" s="609"/>
      <c r="CV30" s="609"/>
      <c r="CW30" s="609"/>
      <c r="CX30" s="609"/>
      <c r="CY30" s="610"/>
      <c r="CZ30" s="611">
        <v>5.8</v>
      </c>
      <c r="DA30" s="623"/>
      <c r="DB30" s="623"/>
      <c r="DC30" s="624"/>
      <c r="DD30" s="614">
        <v>10612622</v>
      </c>
      <c r="DE30" s="609"/>
      <c r="DF30" s="609"/>
      <c r="DG30" s="609"/>
      <c r="DH30" s="609"/>
      <c r="DI30" s="609"/>
      <c r="DJ30" s="609"/>
      <c r="DK30" s="610"/>
      <c r="DL30" s="614">
        <v>10609612</v>
      </c>
      <c r="DM30" s="609"/>
      <c r="DN30" s="609"/>
      <c r="DO30" s="609"/>
      <c r="DP30" s="609"/>
      <c r="DQ30" s="609"/>
      <c r="DR30" s="609"/>
      <c r="DS30" s="609"/>
      <c r="DT30" s="609"/>
      <c r="DU30" s="609"/>
      <c r="DV30" s="610"/>
      <c r="DW30" s="611">
        <v>11</v>
      </c>
      <c r="DX30" s="623"/>
      <c r="DY30" s="623"/>
      <c r="DZ30" s="623"/>
      <c r="EA30" s="623"/>
      <c r="EB30" s="623"/>
      <c r="EC30" s="635"/>
    </row>
    <row r="31" spans="2:133" ht="11.25" customHeight="1" x14ac:dyDescent="0.15">
      <c r="B31" s="675" t="s">
        <v>310</v>
      </c>
      <c r="C31" s="676"/>
      <c r="D31" s="676"/>
      <c r="E31" s="676"/>
      <c r="F31" s="676"/>
      <c r="G31" s="676"/>
      <c r="H31" s="676"/>
      <c r="I31" s="676"/>
      <c r="J31" s="676"/>
      <c r="K31" s="676"/>
      <c r="L31" s="676"/>
      <c r="M31" s="676"/>
      <c r="N31" s="676"/>
      <c r="O31" s="676"/>
      <c r="P31" s="676"/>
      <c r="Q31" s="677"/>
      <c r="R31" s="608" t="s">
        <v>129</v>
      </c>
      <c r="S31" s="609"/>
      <c r="T31" s="609"/>
      <c r="U31" s="609"/>
      <c r="V31" s="609"/>
      <c r="W31" s="609"/>
      <c r="X31" s="609"/>
      <c r="Y31" s="610"/>
      <c r="Z31" s="646" t="s">
        <v>239</v>
      </c>
      <c r="AA31" s="646"/>
      <c r="AB31" s="646"/>
      <c r="AC31" s="646"/>
      <c r="AD31" s="647" t="s">
        <v>129</v>
      </c>
      <c r="AE31" s="647"/>
      <c r="AF31" s="647"/>
      <c r="AG31" s="647"/>
      <c r="AH31" s="647"/>
      <c r="AI31" s="647"/>
      <c r="AJ31" s="647"/>
      <c r="AK31" s="647"/>
      <c r="AL31" s="611" t="s">
        <v>129</v>
      </c>
      <c r="AM31" s="612"/>
      <c r="AN31" s="612"/>
      <c r="AO31" s="648"/>
      <c r="AP31" s="680" t="s">
        <v>311</v>
      </c>
      <c r="AQ31" s="681"/>
      <c r="AR31" s="681"/>
      <c r="AS31" s="681"/>
      <c r="AT31" s="682" t="s">
        <v>312</v>
      </c>
      <c r="AU31" s="212"/>
      <c r="AV31" s="212"/>
      <c r="AW31" s="212"/>
      <c r="AX31" s="666" t="s">
        <v>187</v>
      </c>
      <c r="AY31" s="667"/>
      <c r="AZ31" s="667"/>
      <c r="BA31" s="667"/>
      <c r="BB31" s="667"/>
      <c r="BC31" s="667"/>
      <c r="BD31" s="667"/>
      <c r="BE31" s="667"/>
      <c r="BF31" s="668"/>
      <c r="BG31" s="670">
        <v>99.1</v>
      </c>
      <c r="BH31" s="671"/>
      <c r="BI31" s="671"/>
      <c r="BJ31" s="671"/>
      <c r="BK31" s="671"/>
      <c r="BL31" s="671"/>
      <c r="BM31" s="672">
        <v>97.9</v>
      </c>
      <c r="BN31" s="671"/>
      <c r="BO31" s="671"/>
      <c r="BP31" s="671"/>
      <c r="BQ31" s="673"/>
      <c r="BR31" s="670">
        <v>99.1</v>
      </c>
      <c r="BS31" s="671"/>
      <c r="BT31" s="671"/>
      <c r="BU31" s="671"/>
      <c r="BV31" s="671"/>
      <c r="BW31" s="671"/>
      <c r="BX31" s="672">
        <v>97.8</v>
      </c>
      <c r="BY31" s="671"/>
      <c r="BZ31" s="671"/>
      <c r="CA31" s="671"/>
      <c r="CB31" s="673"/>
      <c r="CD31" s="629"/>
      <c r="CE31" s="630"/>
      <c r="CF31" s="605" t="s">
        <v>313</v>
      </c>
      <c r="CG31" s="606"/>
      <c r="CH31" s="606"/>
      <c r="CI31" s="606"/>
      <c r="CJ31" s="606"/>
      <c r="CK31" s="606"/>
      <c r="CL31" s="606"/>
      <c r="CM31" s="606"/>
      <c r="CN31" s="606"/>
      <c r="CO31" s="606"/>
      <c r="CP31" s="606"/>
      <c r="CQ31" s="607"/>
      <c r="CR31" s="608">
        <v>296372</v>
      </c>
      <c r="CS31" s="621"/>
      <c r="CT31" s="621"/>
      <c r="CU31" s="621"/>
      <c r="CV31" s="621"/>
      <c r="CW31" s="621"/>
      <c r="CX31" s="621"/>
      <c r="CY31" s="622"/>
      <c r="CZ31" s="611">
        <v>0.2</v>
      </c>
      <c r="DA31" s="623"/>
      <c r="DB31" s="623"/>
      <c r="DC31" s="624"/>
      <c r="DD31" s="614">
        <v>295980</v>
      </c>
      <c r="DE31" s="621"/>
      <c r="DF31" s="621"/>
      <c r="DG31" s="621"/>
      <c r="DH31" s="621"/>
      <c r="DI31" s="621"/>
      <c r="DJ31" s="621"/>
      <c r="DK31" s="622"/>
      <c r="DL31" s="614">
        <v>295980</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15">
      <c r="B32" s="605" t="s">
        <v>314</v>
      </c>
      <c r="C32" s="606"/>
      <c r="D32" s="606"/>
      <c r="E32" s="606"/>
      <c r="F32" s="606"/>
      <c r="G32" s="606"/>
      <c r="H32" s="606"/>
      <c r="I32" s="606"/>
      <c r="J32" s="606"/>
      <c r="K32" s="606"/>
      <c r="L32" s="606"/>
      <c r="M32" s="606"/>
      <c r="N32" s="606"/>
      <c r="O32" s="606"/>
      <c r="P32" s="606"/>
      <c r="Q32" s="607"/>
      <c r="R32" s="608">
        <v>12753151</v>
      </c>
      <c r="S32" s="609"/>
      <c r="T32" s="609"/>
      <c r="U32" s="609"/>
      <c r="V32" s="609"/>
      <c r="W32" s="609"/>
      <c r="X32" s="609"/>
      <c r="Y32" s="610"/>
      <c r="Z32" s="646">
        <v>6.6</v>
      </c>
      <c r="AA32" s="646"/>
      <c r="AB32" s="646"/>
      <c r="AC32" s="646"/>
      <c r="AD32" s="647" t="s">
        <v>239</v>
      </c>
      <c r="AE32" s="647"/>
      <c r="AF32" s="647"/>
      <c r="AG32" s="647"/>
      <c r="AH32" s="647"/>
      <c r="AI32" s="647"/>
      <c r="AJ32" s="647"/>
      <c r="AK32" s="647"/>
      <c r="AL32" s="611" t="s">
        <v>129</v>
      </c>
      <c r="AM32" s="612"/>
      <c r="AN32" s="612"/>
      <c r="AO32" s="648"/>
      <c r="AP32" s="649"/>
      <c r="AQ32" s="650"/>
      <c r="AR32" s="650"/>
      <c r="AS32" s="650"/>
      <c r="AT32" s="683"/>
      <c r="AU32" s="208" t="s">
        <v>315</v>
      </c>
      <c r="AX32" s="605" t="s">
        <v>316</v>
      </c>
      <c r="AY32" s="606"/>
      <c r="AZ32" s="606"/>
      <c r="BA32" s="606"/>
      <c r="BB32" s="606"/>
      <c r="BC32" s="606"/>
      <c r="BD32" s="606"/>
      <c r="BE32" s="606"/>
      <c r="BF32" s="607"/>
      <c r="BG32" s="674">
        <v>98.8</v>
      </c>
      <c r="BH32" s="621"/>
      <c r="BI32" s="621"/>
      <c r="BJ32" s="621"/>
      <c r="BK32" s="621"/>
      <c r="BL32" s="621"/>
      <c r="BM32" s="612">
        <v>97.4</v>
      </c>
      <c r="BN32" s="621"/>
      <c r="BO32" s="621"/>
      <c r="BP32" s="621"/>
      <c r="BQ32" s="644"/>
      <c r="BR32" s="674">
        <v>98.8</v>
      </c>
      <c r="BS32" s="621"/>
      <c r="BT32" s="621"/>
      <c r="BU32" s="621"/>
      <c r="BV32" s="621"/>
      <c r="BW32" s="621"/>
      <c r="BX32" s="612">
        <v>97.4</v>
      </c>
      <c r="BY32" s="621"/>
      <c r="BZ32" s="621"/>
      <c r="CA32" s="621"/>
      <c r="CB32" s="644"/>
      <c r="CD32" s="631"/>
      <c r="CE32" s="632"/>
      <c r="CF32" s="605" t="s">
        <v>317</v>
      </c>
      <c r="CG32" s="606"/>
      <c r="CH32" s="606"/>
      <c r="CI32" s="606"/>
      <c r="CJ32" s="606"/>
      <c r="CK32" s="606"/>
      <c r="CL32" s="606"/>
      <c r="CM32" s="606"/>
      <c r="CN32" s="606"/>
      <c r="CO32" s="606"/>
      <c r="CP32" s="606"/>
      <c r="CQ32" s="607"/>
      <c r="CR32" s="608" t="s">
        <v>239</v>
      </c>
      <c r="CS32" s="609"/>
      <c r="CT32" s="609"/>
      <c r="CU32" s="609"/>
      <c r="CV32" s="609"/>
      <c r="CW32" s="609"/>
      <c r="CX32" s="609"/>
      <c r="CY32" s="610"/>
      <c r="CZ32" s="611" t="s">
        <v>129</v>
      </c>
      <c r="DA32" s="623"/>
      <c r="DB32" s="623"/>
      <c r="DC32" s="624"/>
      <c r="DD32" s="614" t="s">
        <v>129</v>
      </c>
      <c r="DE32" s="609"/>
      <c r="DF32" s="609"/>
      <c r="DG32" s="609"/>
      <c r="DH32" s="609"/>
      <c r="DI32" s="609"/>
      <c r="DJ32" s="609"/>
      <c r="DK32" s="610"/>
      <c r="DL32" s="614" t="s">
        <v>129</v>
      </c>
      <c r="DM32" s="609"/>
      <c r="DN32" s="609"/>
      <c r="DO32" s="609"/>
      <c r="DP32" s="609"/>
      <c r="DQ32" s="609"/>
      <c r="DR32" s="609"/>
      <c r="DS32" s="609"/>
      <c r="DT32" s="609"/>
      <c r="DU32" s="609"/>
      <c r="DV32" s="610"/>
      <c r="DW32" s="611" t="s">
        <v>260</v>
      </c>
      <c r="DX32" s="623"/>
      <c r="DY32" s="623"/>
      <c r="DZ32" s="623"/>
      <c r="EA32" s="623"/>
      <c r="EB32" s="623"/>
      <c r="EC32" s="635"/>
    </row>
    <row r="33" spans="2:133" ht="11.25" customHeight="1" x14ac:dyDescent="0.15">
      <c r="B33" s="605" t="s">
        <v>318</v>
      </c>
      <c r="C33" s="606"/>
      <c r="D33" s="606"/>
      <c r="E33" s="606"/>
      <c r="F33" s="606"/>
      <c r="G33" s="606"/>
      <c r="H33" s="606"/>
      <c r="I33" s="606"/>
      <c r="J33" s="606"/>
      <c r="K33" s="606"/>
      <c r="L33" s="606"/>
      <c r="M33" s="606"/>
      <c r="N33" s="606"/>
      <c r="O33" s="606"/>
      <c r="P33" s="606"/>
      <c r="Q33" s="607"/>
      <c r="R33" s="608">
        <v>139594</v>
      </c>
      <c r="S33" s="609"/>
      <c r="T33" s="609"/>
      <c r="U33" s="609"/>
      <c r="V33" s="609"/>
      <c r="W33" s="609"/>
      <c r="X33" s="609"/>
      <c r="Y33" s="610"/>
      <c r="Z33" s="646">
        <v>0.1</v>
      </c>
      <c r="AA33" s="646"/>
      <c r="AB33" s="646"/>
      <c r="AC33" s="646"/>
      <c r="AD33" s="647" t="s">
        <v>260</v>
      </c>
      <c r="AE33" s="647"/>
      <c r="AF33" s="647"/>
      <c r="AG33" s="647"/>
      <c r="AH33" s="647"/>
      <c r="AI33" s="647"/>
      <c r="AJ33" s="647"/>
      <c r="AK33" s="647"/>
      <c r="AL33" s="611" t="s">
        <v>129</v>
      </c>
      <c r="AM33" s="612"/>
      <c r="AN33" s="612"/>
      <c r="AO33" s="648"/>
      <c r="AP33" s="651"/>
      <c r="AQ33" s="652"/>
      <c r="AR33" s="652"/>
      <c r="AS33" s="652"/>
      <c r="AT33" s="684"/>
      <c r="AU33" s="213"/>
      <c r="AV33" s="213"/>
      <c r="AW33" s="213"/>
      <c r="AX33" s="589" t="s">
        <v>319</v>
      </c>
      <c r="AY33" s="590"/>
      <c r="AZ33" s="590"/>
      <c r="BA33" s="590"/>
      <c r="BB33" s="590"/>
      <c r="BC33" s="590"/>
      <c r="BD33" s="590"/>
      <c r="BE33" s="590"/>
      <c r="BF33" s="591"/>
      <c r="BG33" s="669">
        <v>99.4</v>
      </c>
      <c r="BH33" s="593"/>
      <c r="BI33" s="593"/>
      <c r="BJ33" s="593"/>
      <c r="BK33" s="593"/>
      <c r="BL33" s="593"/>
      <c r="BM33" s="639">
        <v>98.2</v>
      </c>
      <c r="BN33" s="593"/>
      <c r="BO33" s="593"/>
      <c r="BP33" s="593"/>
      <c r="BQ33" s="656"/>
      <c r="BR33" s="669">
        <v>99.4</v>
      </c>
      <c r="BS33" s="593"/>
      <c r="BT33" s="593"/>
      <c r="BU33" s="593"/>
      <c r="BV33" s="593"/>
      <c r="BW33" s="593"/>
      <c r="BX33" s="639">
        <v>98.1</v>
      </c>
      <c r="BY33" s="593"/>
      <c r="BZ33" s="593"/>
      <c r="CA33" s="593"/>
      <c r="CB33" s="656"/>
      <c r="CD33" s="605" t="s">
        <v>320</v>
      </c>
      <c r="CE33" s="606"/>
      <c r="CF33" s="606"/>
      <c r="CG33" s="606"/>
      <c r="CH33" s="606"/>
      <c r="CI33" s="606"/>
      <c r="CJ33" s="606"/>
      <c r="CK33" s="606"/>
      <c r="CL33" s="606"/>
      <c r="CM33" s="606"/>
      <c r="CN33" s="606"/>
      <c r="CO33" s="606"/>
      <c r="CP33" s="606"/>
      <c r="CQ33" s="607"/>
      <c r="CR33" s="608">
        <v>67895801</v>
      </c>
      <c r="CS33" s="621"/>
      <c r="CT33" s="621"/>
      <c r="CU33" s="621"/>
      <c r="CV33" s="621"/>
      <c r="CW33" s="621"/>
      <c r="CX33" s="621"/>
      <c r="CY33" s="622"/>
      <c r="CZ33" s="611">
        <v>36.9</v>
      </c>
      <c r="DA33" s="623"/>
      <c r="DB33" s="623"/>
      <c r="DC33" s="624"/>
      <c r="DD33" s="614">
        <v>51910777</v>
      </c>
      <c r="DE33" s="621"/>
      <c r="DF33" s="621"/>
      <c r="DG33" s="621"/>
      <c r="DH33" s="621"/>
      <c r="DI33" s="621"/>
      <c r="DJ33" s="621"/>
      <c r="DK33" s="622"/>
      <c r="DL33" s="614">
        <v>37907615</v>
      </c>
      <c r="DM33" s="621"/>
      <c r="DN33" s="621"/>
      <c r="DO33" s="621"/>
      <c r="DP33" s="621"/>
      <c r="DQ33" s="621"/>
      <c r="DR33" s="621"/>
      <c r="DS33" s="621"/>
      <c r="DT33" s="621"/>
      <c r="DU33" s="621"/>
      <c r="DV33" s="622"/>
      <c r="DW33" s="611">
        <v>39.4</v>
      </c>
      <c r="DX33" s="623"/>
      <c r="DY33" s="623"/>
      <c r="DZ33" s="623"/>
      <c r="EA33" s="623"/>
      <c r="EB33" s="623"/>
      <c r="EC33" s="635"/>
    </row>
    <row r="34" spans="2:133" ht="11.25" customHeight="1" x14ac:dyDescent="0.15">
      <c r="B34" s="605" t="s">
        <v>321</v>
      </c>
      <c r="C34" s="606"/>
      <c r="D34" s="606"/>
      <c r="E34" s="606"/>
      <c r="F34" s="606"/>
      <c r="G34" s="606"/>
      <c r="H34" s="606"/>
      <c r="I34" s="606"/>
      <c r="J34" s="606"/>
      <c r="K34" s="606"/>
      <c r="L34" s="606"/>
      <c r="M34" s="606"/>
      <c r="N34" s="606"/>
      <c r="O34" s="606"/>
      <c r="P34" s="606"/>
      <c r="Q34" s="607"/>
      <c r="R34" s="608">
        <v>368082</v>
      </c>
      <c r="S34" s="609"/>
      <c r="T34" s="609"/>
      <c r="U34" s="609"/>
      <c r="V34" s="609"/>
      <c r="W34" s="609"/>
      <c r="X34" s="609"/>
      <c r="Y34" s="610"/>
      <c r="Z34" s="646">
        <v>0.2</v>
      </c>
      <c r="AA34" s="646"/>
      <c r="AB34" s="646"/>
      <c r="AC34" s="646"/>
      <c r="AD34" s="647" t="s">
        <v>260</v>
      </c>
      <c r="AE34" s="647"/>
      <c r="AF34" s="647"/>
      <c r="AG34" s="647"/>
      <c r="AH34" s="647"/>
      <c r="AI34" s="647"/>
      <c r="AJ34" s="647"/>
      <c r="AK34" s="647"/>
      <c r="AL34" s="611" t="s">
        <v>239</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322</v>
      </c>
      <c r="CE34" s="606"/>
      <c r="CF34" s="606"/>
      <c r="CG34" s="606"/>
      <c r="CH34" s="606"/>
      <c r="CI34" s="606"/>
      <c r="CJ34" s="606"/>
      <c r="CK34" s="606"/>
      <c r="CL34" s="606"/>
      <c r="CM34" s="606"/>
      <c r="CN34" s="606"/>
      <c r="CO34" s="606"/>
      <c r="CP34" s="606"/>
      <c r="CQ34" s="607"/>
      <c r="CR34" s="608">
        <v>32971929</v>
      </c>
      <c r="CS34" s="609"/>
      <c r="CT34" s="609"/>
      <c r="CU34" s="609"/>
      <c r="CV34" s="609"/>
      <c r="CW34" s="609"/>
      <c r="CX34" s="609"/>
      <c r="CY34" s="610"/>
      <c r="CZ34" s="611">
        <v>17.899999999999999</v>
      </c>
      <c r="DA34" s="623"/>
      <c r="DB34" s="623"/>
      <c r="DC34" s="624"/>
      <c r="DD34" s="614">
        <v>21472656</v>
      </c>
      <c r="DE34" s="609"/>
      <c r="DF34" s="609"/>
      <c r="DG34" s="609"/>
      <c r="DH34" s="609"/>
      <c r="DI34" s="609"/>
      <c r="DJ34" s="609"/>
      <c r="DK34" s="610"/>
      <c r="DL34" s="614">
        <v>17972037</v>
      </c>
      <c r="DM34" s="609"/>
      <c r="DN34" s="609"/>
      <c r="DO34" s="609"/>
      <c r="DP34" s="609"/>
      <c r="DQ34" s="609"/>
      <c r="DR34" s="609"/>
      <c r="DS34" s="609"/>
      <c r="DT34" s="609"/>
      <c r="DU34" s="609"/>
      <c r="DV34" s="610"/>
      <c r="DW34" s="611">
        <v>18.7</v>
      </c>
      <c r="DX34" s="623"/>
      <c r="DY34" s="623"/>
      <c r="DZ34" s="623"/>
      <c r="EA34" s="623"/>
      <c r="EB34" s="623"/>
      <c r="EC34" s="635"/>
    </row>
    <row r="35" spans="2:133" ht="11.25" customHeight="1" x14ac:dyDescent="0.15">
      <c r="B35" s="605" t="s">
        <v>323</v>
      </c>
      <c r="C35" s="606"/>
      <c r="D35" s="606"/>
      <c r="E35" s="606"/>
      <c r="F35" s="606"/>
      <c r="G35" s="606"/>
      <c r="H35" s="606"/>
      <c r="I35" s="606"/>
      <c r="J35" s="606"/>
      <c r="K35" s="606"/>
      <c r="L35" s="606"/>
      <c r="M35" s="606"/>
      <c r="N35" s="606"/>
      <c r="O35" s="606"/>
      <c r="P35" s="606"/>
      <c r="Q35" s="607"/>
      <c r="R35" s="608">
        <v>3518057</v>
      </c>
      <c r="S35" s="609"/>
      <c r="T35" s="609"/>
      <c r="U35" s="609"/>
      <c r="V35" s="609"/>
      <c r="W35" s="609"/>
      <c r="X35" s="609"/>
      <c r="Y35" s="610"/>
      <c r="Z35" s="646">
        <v>1.8</v>
      </c>
      <c r="AA35" s="646"/>
      <c r="AB35" s="646"/>
      <c r="AC35" s="646"/>
      <c r="AD35" s="647" t="s">
        <v>260</v>
      </c>
      <c r="AE35" s="647"/>
      <c r="AF35" s="647"/>
      <c r="AG35" s="647"/>
      <c r="AH35" s="647"/>
      <c r="AI35" s="647"/>
      <c r="AJ35" s="647"/>
      <c r="AK35" s="647"/>
      <c r="AL35" s="611" t="s">
        <v>239</v>
      </c>
      <c r="AM35" s="612"/>
      <c r="AN35" s="612"/>
      <c r="AO35" s="648"/>
      <c r="AP35" s="216"/>
      <c r="AQ35" s="660" t="s">
        <v>324</v>
      </c>
      <c r="AR35" s="661"/>
      <c r="AS35" s="661"/>
      <c r="AT35" s="661"/>
      <c r="AU35" s="661"/>
      <c r="AV35" s="661"/>
      <c r="AW35" s="661"/>
      <c r="AX35" s="661"/>
      <c r="AY35" s="661"/>
      <c r="AZ35" s="661"/>
      <c r="BA35" s="661"/>
      <c r="BB35" s="661"/>
      <c r="BC35" s="661"/>
      <c r="BD35" s="661"/>
      <c r="BE35" s="661"/>
      <c r="BF35" s="662"/>
      <c r="BG35" s="660" t="s">
        <v>325</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326</v>
      </c>
      <c r="CE35" s="606"/>
      <c r="CF35" s="606"/>
      <c r="CG35" s="606"/>
      <c r="CH35" s="606"/>
      <c r="CI35" s="606"/>
      <c r="CJ35" s="606"/>
      <c r="CK35" s="606"/>
      <c r="CL35" s="606"/>
      <c r="CM35" s="606"/>
      <c r="CN35" s="606"/>
      <c r="CO35" s="606"/>
      <c r="CP35" s="606"/>
      <c r="CQ35" s="607"/>
      <c r="CR35" s="608">
        <v>2019088</v>
      </c>
      <c r="CS35" s="621"/>
      <c r="CT35" s="621"/>
      <c r="CU35" s="621"/>
      <c r="CV35" s="621"/>
      <c r="CW35" s="621"/>
      <c r="CX35" s="621"/>
      <c r="CY35" s="622"/>
      <c r="CZ35" s="611">
        <v>1.1000000000000001</v>
      </c>
      <c r="DA35" s="623"/>
      <c r="DB35" s="623"/>
      <c r="DC35" s="624"/>
      <c r="DD35" s="614">
        <v>1944070</v>
      </c>
      <c r="DE35" s="621"/>
      <c r="DF35" s="621"/>
      <c r="DG35" s="621"/>
      <c r="DH35" s="621"/>
      <c r="DI35" s="621"/>
      <c r="DJ35" s="621"/>
      <c r="DK35" s="622"/>
      <c r="DL35" s="614">
        <v>1944070</v>
      </c>
      <c r="DM35" s="621"/>
      <c r="DN35" s="621"/>
      <c r="DO35" s="621"/>
      <c r="DP35" s="621"/>
      <c r="DQ35" s="621"/>
      <c r="DR35" s="621"/>
      <c r="DS35" s="621"/>
      <c r="DT35" s="621"/>
      <c r="DU35" s="621"/>
      <c r="DV35" s="622"/>
      <c r="DW35" s="611">
        <v>2</v>
      </c>
      <c r="DX35" s="623"/>
      <c r="DY35" s="623"/>
      <c r="DZ35" s="623"/>
      <c r="EA35" s="623"/>
      <c r="EB35" s="623"/>
      <c r="EC35" s="635"/>
    </row>
    <row r="36" spans="2:133" ht="11.25" customHeight="1" x14ac:dyDescent="0.15">
      <c r="B36" s="605" t="s">
        <v>327</v>
      </c>
      <c r="C36" s="606"/>
      <c r="D36" s="606"/>
      <c r="E36" s="606"/>
      <c r="F36" s="606"/>
      <c r="G36" s="606"/>
      <c r="H36" s="606"/>
      <c r="I36" s="606"/>
      <c r="J36" s="606"/>
      <c r="K36" s="606"/>
      <c r="L36" s="606"/>
      <c r="M36" s="606"/>
      <c r="N36" s="606"/>
      <c r="O36" s="606"/>
      <c r="P36" s="606"/>
      <c r="Q36" s="607"/>
      <c r="R36" s="608">
        <v>9855962</v>
      </c>
      <c r="S36" s="609"/>
      <c r="T36" s="609"/>
      <c r="U36" s="609"/>
      <c r="V36" s="609"/>
      <c r="W36" s="609"/>
      <c r="X36" s="609"/>
      <c r="Y36" s="610"/>
      <c r="Z36" s="646">
        <v>5.0999999999999996</v>
      </c>
      <c r="AA36" s="646"/>
      <c r="AB36" s="646"/>
      <c r="AC36" s="646"/>
      <c r="AD36" s="647" t="s">
        <v>129</v>
      </c>
      <c r="AE36" s="647"/>
      <c r="AF36" s="647"/>
      <c r="AG36" s="647"/>
      <c r="AH36" s="647"/>
      <c r="AI36" s="647"/>
      <c r="AJ36" s="647"/>
      <c r="AK36" s="647"/>
      <c r="AL36" s="611" t="s">
        <v>129</v>
      </c>
      <c r="AM36" s="612"/>
      <c r="AN36" s="612"/>
      <c r="AO36" s="648"/>
      <c r="AP36" s="216"/>
      <c r="AQ36" s="657" t="s">
        <v>328</v>
      </c>
      <c r="AR36" s="658"/>
      <c r="AS36" s="658"/>
      <c r="AT36" s="658"/>
      <c r="AU36" s="658"/>
      <c r="AV36" s="658"/>
      <c r="AW36" s="658"/>
      <c r="AX36" s="658"/>
      <c r="AY36" s="659"/>
      <c r="AZ36" s="663">
        <v>22742816</v>
      </c>
      <c r="BA36" s="664"/>
      <c r="BB36" s="664"/>
      <c r="BC36" s="664"/>
      <c r="BD36" s="664"/>
      <c r="BE36" s="664"/>
      <c r="BF36" s="665"/>
      <c r="BG36" s="666" t="s">
        <v>329</v>
      </c>
      <c r="BH36" s="667"/>
      <c r="BI36" s="667"/>
      <c r="BJ36" s="667"/>
      <c r="BK36" s="667"/>
      <c r="BL36" s="667"/>
      <c r="BM36" s="667"/>
      <c r="BN36" s="667"/>
      <c r="BO36" s="667"/>
      <c r="BP36" s="667"/>
      <c r="BQ36" s="667"/>
      <c r="BR36" s="667"/>
      <c r="BS36" s="667"/>
      <c r="BT36" s="667"/>
      <c r="BU36" s="668"/>
      <c r="BV36" s="663">
        <v>506251</v>
      </c>
      <c r="BW36" s="664"/>
      <c r="BX36" s="664"/>
      <c r="BY36" s="664"/>
      <c r="BZ36" s="664"/>
      <c r="CA36" s="664"/>
      <c r="CB36" s="665"/>
      <c r="CD36" s="605" t="s">
        <v>330</v>
      </c>
      <c r="CE36" s="606"/>
      <c r="CF36" s="606"/>
      <c r="CG36" s="606"/>
      <c r="CH36" s="606"/>
      <c r="CI36" s="606"/>
      <c r="CJ36" s="606"/>
      <c r="CK36" s="606"/>
      <c r="CL36" s="606"/>
      <c r="CM36" s="606"/>
      <c r="CN36" s="606"/>
      <c r="CO36" s="606"/>
      <c r="CP36" s="606"/>
      <c r="CQ36" s="607"/>
      <c r="CR36" s="608">
        <v>13347895</v>
      </c>
      <c r="CS36" s="609"/>
      <c r="CT36" s="609"/>
      <c r="CU36" s="609"/>
      <c r="CV36" s="609"/>
      <c r="CW36" s="609"/>
      <c r="CX36" s="609"/>
      <c r="CY36" s="610"/>
      <c r="CZ36" s="611">
        <v>7.3</v>
      </c>
      <c r="DA36" s="623"/>
      <c r="DB36" s="623"/>
      <c r="DC36" s="624"/>
      <c r="DD36" s="614">
        <v>12154533</v>
      </c>
      <c r="DE36" s="609"/>
      <c r="DF36" s="609"/>
      <c r="DG36" s="609"/>
      <c r="DH36" s="609"/>
      <c r="DI36" s="609"/>
      <c r="DJ36" s="609"/>
      <c r="DK36" s="610"/>
      <c r="DL36" s="614">
        <v>6472870</v>
      </c>
      <c r="DM36" s="609"/>
      <c r="DN36" s="609"/>
      <c r="DO36" s="609"/>
      <c r="DP36" s="609"/>
      <c r="DQ36" s="609"/>
      <c r="DR36" s="609"/>
      <c r="DS36" s="609"/>
      <c r="DT36" s="609"/>
      <c r="DU36" s="609"/>
      <c r="DV36" s="610"/>
      <c r="DW36" s="611">
        <v>6.7</v>
      </c>
      <c r="DX36" s="623"/>
      <c r="DY36" s="623"/>
      <c r="DZ36" s="623"/>
      <c r="EA36" s="623"/>
      <c r="EB36" s="623"/>
      <c r="EC36" s="635"/>
    </row>
    <row r="37" spans="2:133" ht="11.25" customHeight="1" x14ac:dyDescent="0.15">
      <c r="B37" s="605" t="s">
        <v>331</v>
      </c>
      <c r="C37" s="606"/>
      <c r="D37" s="606"/>
      <c r="E37" s="606"/>
      <c r="F37" s="606"/>
      <c r="G37" s="606"/>
      <c r="H37" s="606"/>
      <c r="I37" s="606"/>
      <c r="J37" s="606"/>
      <c r="K37" s="606"/>
      <c r="L37" s="606"/>
      <c r="M37" s="606"/>
      <c r="N37" s="606"/>
      <c r="O37" s="606"/>
      <c r="P37" s="606"/>
      <c r="Q37" s="607"/>
      <c r="R37" s="608">
        <v>4562071</v>
      </c>
      <c r="S37" s="609"/>
      <c r="T37" s="609"/>
      <c r="U37" s="609"/>
      <c r="V37" s="609"/>
      <c r="W37" s="609"/>
      <c r="X37" s="609"/>
      <c r="Y37" s="610"/>
      <c r="Z37" s="646">
        <v>2.4</v>
      </c>
      <c r="AA37" s="646"/>
      <c r="AB37" s="646"/>
      <c r="AC37" s="646"/>
      <c r="AD37" s="647">
        <v>13818</v>
      </c>
      <c r="AE37" s="647"/>
      <c r="AF37" s="647"/>
      <c r="AG37" s="647"/>
      <c r="AH37" s="647"/>
      <c r="AI37" s="647"/>
      <c r="AJ37" s="647"/>
      <c r="AK37" s="647"/>
      <c r="AL37" s="611">
        <v>0</v>
      </c>
      <c r="AM37" s="612"/>
      <c r="AN37" s="612"/>
      <c r="AO37" s="648"/>
      <c r="AQ37" s="641" t="s">
        <v>332</v>
      </c>
      <c r="AR37" s="642"/>
      <c r="AS37" s="642"/>
      <c r="AT37" s="642"/>
      <c r="AU37" s="642"/>
      <c r="AV37" s="642"/>
      <c r="AW37" s="642"/>
      <c r="AX37" s="642"/>
      <c r="AY37" s="643"/>
      <c r="AZ37" s="608">
        <v>3029715</v>
      </c>
      <c r="BA37" s="609"/>
      <c r="BB37" s="609"/>
      <c r="BC37" s="609"/>
      <c r="BD37" s="621"/>
      <c r="BE37" s="621"/>
      <c r="BF37" s="644"/>
      <c r="BG37" s="605" t="s">
        <v>333</v>
      </c>
      <c r="BH37" s="606"/>
      <c r="BI37" s="606"/>
      <c r="BJ37" s="606"/>
      <c r="BK37" s="606"/>
      <c r="BL37" s="606"/>
      <c r="BM37" s="606"/>
      <c r="BN37" s="606"/>
      <c r="BO37" s="606"/>
      <c r="BP37" s="606"/>
      <c r="BQ37" s="606"/>
      <c r="BR37" s="606"/>
      <c r="BS37" s="606"/>
      <c r="BT37" s="606"/>
      <c r="BU37" s="607"/>
      <c r="BV37" s="608">
        <v>-1361549</v>
      </c>
      <c r="BW37" s="609"/>
      <c r="BX37" s="609"/>
      <c r="BY37" s="609"/>
      <c r="BZ37" s="609"/>
      <c r="CA37" s="609"/>
      <c r="CB37" s="645"/>
      <c r="CD37" s="605" t="s">
        <v>334</v>
      </c>
      <c r="CE37" s="606"/>
      <c r="CF37" s="606"/>
      <c r="CG37" s="606"/>
      <c r="CH37" s="606"/>
      <c r="CI37" s="606"/>
      <c r="CJ37" s="606"/>
      <c r="CK37" s="606"/>
      <c r="CL37" s="606"/>
      <c r="CM37" s="606"/>
      <c r="CN37" s="606"/>
      <c r="CO37" s="606"/>
      <c r="CP37" s="606"/>
      <c r="CQ37" s="607"/>
      <c r="CR37" s="608">
        <v>20896</v>
      </c>
      <c r="CS37" s="621"/>
      <c r="CT37" s="621"/>
      <c r="CU37" s="621"/>
      <c r="CV37" s="621"/>
      <c r="CW37" s="621"/>
      <c r="CX37" s="621"/>
      <c r="CY37" s="622"/>
      <c r="CZ37" s="611">
        <v>0</v>
      </c>
      <c r="DA37" s="623"/>
      <c r="DB37" s="623"/>
      <c r="DC37" s="624"/>
      <c r="DD37" s="614">
        <v>18739</v>
      </c>
      <c r="DE37" s="621"/>
      <c r="DF37" s="621"/>
      <c r="DG37" s="621"/>
      <c r="DH37" s="621"/>
      <c r="DI37" s="621"/>
      <c r="DJ37" s="621"/>
      <c r="DK37" s="622"/>
      <c r="DL37" s="614">
        <v>16679</v>
      </c>
      <c r="DM37" s="621"/>
      <c r="DN37" s="621"/>
      <c r="DO37" s="621"/>
      <c r="DP37" s="621"/>
      <c r="DQ37" s="621"/>
      <c r="DR37" s="621"/>
      <c r="DS37" s="621"/>
      <c r="DT37" s="621"/>
      <c r="DU37" s="621"/>
      <c r="DV37" s="622"/>
      <c r="DW37" s="611">
        <v>0</v>
      </c>
      <c r="DX37" s="623"/>
      <c r="DY37" s="623"/>
      <c r="DZ37" s="623"/>
      <c r="EA37" s="623"/>
      <c r="EB37" s="623"/>
      <c r="EC37" s="635"/>
    </row>
    <row r="38" spans="2:133" ht="11.25" customHeight="1" x14ac:dyDescent="0.15">
      <c r="B38" s="605" t="s">
        <v>335</v>
      </c>
      <c r="C38" s="606"/>
      <c r="D38" s="606"/>
      <c r="E38" s="606"/>
      <c r="F38" s="606"/>
      <c r="G38" s="606"/>
      <c r="H38" s="606"/>
      <c r="I38" s="606"/>
      <c r="J38" s="606"/>
      <c r="K38" s="606"/>
      <c r="L38" s="606"/>
      <c r="M38" s="606"/>
      <c r="N38" s="606"/>
      <c r="O38" s="606"/>
      <c r="P38" s="606"/>
      <c r="Q38" s="607"/>
      <c r="R38" s="608">
        <v>9699900</v>
      </c>
      <c r="S38" s="609"/>
      <c r="T38" s="609"/>
      <c r="U38" s="609"/>
      <c r="V38" s="609"/>
      <c r="W38" s="609"/>
      <c r="X38" s="609"/>
      <c r="Y38" s="610"/>
      <c r="Z38" s="646">
        <v>5</v>
      </c>
      <c r="AA38" s="646"/>
      <c r="AB38" s="646"/>
      <c r="AC38" s="646"/>
      <c r="AD38" s="647" t="s">
        <v>239</v>
      </c>
      <c r="AE38" s="647"/>
      <c r="AF38" s="647"/>
      <c r="AG38" s="647"/>
      <c r="AH38" s="647"/>
      <c r="AI38" s="647"/>
      <c r="AJ38" s="647"/>
      <c r="AK38" s="647"/>
      <c r="AL38" s="611" t="s">
        <v>129</v>
      </c>
      <c r="AM38" s="612"/>
      <c r="AN38" s="612"/>
      <c r="AO38" s="648"/>
      <c r="AQ38" s="641" t="s">
        <v>336</v>
      </c>
      <c r="AR38" s="642"/>
      <c r="AS38" s="642"/>
      <c r="AT38" s="642"/>
      <c r="AU38" s="642"/>
      <c r="AV38" s="642"/>
      <c r="AW38" s="642"/>
      <c r="AX38" s="642"/>
      <c r="AY38" s="643"/>
      <c r="AZ38" s="608">
        <v>2920074</v>
      </c>
      <c r="BA38" s="609"/>
      <c r="BB38" s="609"/>
      <c r="BC38" s="609"/>
      <c r="BD38" s="621"/>
      <c r="BE38" s="621"/>
      <c r="BF38" s="644"/>
      <c r="BG38" s="605" t="s">
        <v>337</v>
      </c>
      <c r="BH38" s="606"/>
      <c r="BI38" s="606"/>
      <c r="BJ38" s="606"/>
      <c r="BK38" s="606"/>
      <c r="BL38" s="606"/>
      <c r="BM38" s="606"/>
      <c r="BN38" s="606"/>
      <c r="BO38" s="606"/>
      <c r="BP38" s="606"/>
      <c r="BQ38" s="606"/>
      <c r="BR38" s="606"/>
      <c r="BS38" s="606"/>
      <c r="BT38" s="606"/>
      <c r="BU38" s="607"/>
      <c r="BV38" s="608">
        <v>66010</v>
      </c>
      <c r="BW38" s="609"/>
      <c r="BX38" s="609"/>
      <c r="BY38" s="609"/>
      <c r="BZ38" s="609"/>
      <c r="CA38" s="609"/>
      <c r="CB38" s="645"/>
      <c r="CD38" s="605" t="s">
        <v>338</v>
      </c>
      <c r="CE38" s="606"/>
      <c r="CF38" s="606"/>
      <c r="CG38" s="606"/>
      <c r="CH38" s="606"/>
      <c r="CI38" s="606"/>
      <c r="CJ38" s="606"/>
      <c r="CK38" s="606"/>
      <c r="CL38" s="606"/>
      <c r="CM38" s="606"/>
      <c r="CN38" s="606"/>
      <c r="CO38" s="606"/>
      <c r="CP38" s="606"/>
      <c r="CQ38" s="607"/>
      <c r="CR38" s="608">
        <v>16760568</v>
      </c>
      <c r="CS38" s="609"/>
      <c r="CT38" s="609"/>
      <c r="CU38" s="609"/>
      <c r="CV38" s="609"/>
      <c r="CW38" s="609"/>
      <c r="CX38" s="609"/>
      <c r="CY38" s="610"/>
      <c r="CZ38" s="611">
        <v>9.1</v>
      </c>
      <c r="DA38" s="623"/>
      <c r="DB38" s="623"/>
      <c r="DC38" s="624"/>
      <c r="DD38" s="614">
        <v>14065793</v>
      </c>
      <c r="DE38" s="609"/>
      <c r="DF38" s="609"/>
      <c r="DG38" s="609"/>
      <c r="DH38" s="609"/>
      <c r="DI38" s="609"/>
      <c r="DJ38" s="609"/>
      <c r="DK38" s="610"/>
      <c r="DL38" s="614">
        <v>11518638</v>
      </c>
      <c r="DM38" s="609"/>
      <c r="DN38" s="609"/>
      <c r="DO38" s="609"/>
      <c r="DP38" s="609"/>
      <c r="DQ38" s="609"/>
      <c r="DR38" s="609"/>
      <c r="DS38" s="609"/>
      <c r="DT38" s="609"/>
      <c r="DU38" s="609"/>
      <c r="DV38" s="610"/>
      <c r="DW38" s="611">
        <v>12</v>
      </c>
      <c r="DX38" s="623"/>
      <c r="DY38" s="623"/>
      <c r="DZ38" s="623"/>
      <c r="EA38" s="623"/>
      <c r="EB38" s="623"/>
      <c r="EC38" s="635"/>
    </row>
    <row r="39" spans="2:133" ht="11.25" customHeight="1" x14ac:dyDescent="0.15">
      <c r="B39" s="605" t="s">
        <v>339</v>
      </c>
      <c r="C39" s="606"/>
      <c r="D39" s="606"/>
      <c r="E39" s="606"/>
      <c r="F39" s="606"/>
      <c r="G39" s="606"/>
      <c r="H39" s="606"/>
      <c r="I39" s="606"/>
      <c r="J39" s="606"/>
      <c r="K39" s="606"/>
      <c r="L39" s="606"/>
      <c r="M39" s="606"/>
      <c r="N39" s="606"/>
      <c r="O39" s="606"/>
      <c r="P39" s="606"/>
      <c r="Q39" s="607"/>
      <c r="R39" s="608" t="s">
        <v>239</v>
      </c>
      <c r="S39" s="609"/>
      <c r="T39" s="609"/>
      <c r="U39" s="609"/>
      <c r="V39" s="609"/>
      <c r="W39" s="609"/>
      <c r="X39" s="609"/>
      <c r="Y39" s="610"/>
      <c r="Z39" s="646" t="s">
        <v>239</v>
      </c>
      <c r="AA39" s="646"/>
      <c r="AB39" s="646"/>
      <c r="AC39" s="646"/>
      <c r="AD39" s="647" t="s">
        <v>129</v>
      </c>
      <c r="AE39" s="647"/>
      <c r="AF39" s="647"/>
      <c r="AG39" s="647"/>
      <c r="AH39" s="647"/>
      <c r="AI39" s="647"/>
      <c r="AJ39" s="647"/>
      <c r="AK39" s="647"/>
      <c r="AL39" s="611" t="s">
        <v>129</v>
      </c>
      <c r="AM39" s="612"/>
      <c r="AN39" s="612"/>
      <c r="AO39" s="648"/>
      <c r="AQ39" s="641" t="s">
        <v>340</v>
      </c>
      <c r="AR39" s="642"/>
      <c r="AS39" s="642"/>
      <c r="AT39" s="642"/>
      <c r="AU39" s="642"/>
      <c r="AV39" s="642"/>
      <c r="AW39" s="642"/>
      <c r="AX39" s="642"/>
      <c r="AY39" s="643"/>
      <c r="AZ39" s="608">
        <v>137596</v>
      </c>
      <c r="BA39" s="609"/>
      <c r="BB39" s="609"/>
      <c r="BC39" s="609"/>
      <c r="BD39" s="621"/>
      <c r="BE39" s="621"/>
      <c r="BF39" s="644"/>
      <c r="BG39" s="605" t="s">
        <v>341</v>
      </c>
      <c r="BH39" s="606"/>
      <c r="BI39" s="606"/>
      <c r="BJ39" s="606"/>
      <c r="BK39" s="606"/>
      <c r="BL39" s="606"/>
      <c r="BM39" s="606"/>
      <c r="BN39" s="606"/>
      <c r="BO39" s="606"/>
      <c r="BP39" s="606"/>
      <c r="BQ39" s="606"/>
      <c r="BR39" s="606"/>
      <c r="BS39" s="606"/>
      <c r="BT39" s="606"/>
      <c r="BU39" s="607"/>
      <c r="BV39" s="608">
        <v>93652</v>
      </c>
      <c r="BW39" s="609"/>
      <c r="BX39" s="609"/>
      <c r="BY39" s="609"/>
      <c r="BZ39" s="609"/>
      <c r="CA39" s="609"/>
      <c r="CB39" s="645"/>
      <c r="CD39" s="605" t="s">
        <v>342</v>
      </c>
      <c r="CE39" s="606"/>
      <c r="CF39" s="606"/>
      <c r="CG39" s="606"/>
      <c r="CH39" s="606"/>
      <c r="CI39" s="606"/>
      <c r="CJ39" s="606"/>
      <c r="CK39" s="606"/>
      <c r="CL39" s="606"/>
      <c r="CM39" s="606"/>
      <c r="CN39" s="606"/>
      <c r="CO39" s="606"/>
      <c r="CP39" s="606"/>
      <c r="CQ39" s="607"/>
      <c r="CR39" s="608">
        <v>836678</v>
      </c>
      <c r="CS39" s="621"/>
      <c r="CT39" s="621"/>
      <c r="CU39" s="621"/>
      <c r="CV39" s="621"/>
      <c r="CW39" s="621"/>
      <c r="CX39" s="621"/>
      <c r="CY39" s="622"/>
      <c r="CZ39" s="611">
        <v>0.5</v>
      </c>
      <c r="DA39" s="623"/>
      <c r="DB39" s="623"/>
      <c r="DC39" s="624"/>
      <c r="DD39" s="614">
        <v>576983</v>
      </c>
      <c r="DE39" s="621"/>
      <c r="DF39" s="621"/>
      <c r="DG39" s="621"/>
      <c r="DH39" s="621"/>
      <c r="DI39" s="621"/>
      <c r="DJ39" s="621"/>
      <c r="DK39" s="622"/>
      <c r="DL39" s="614" t="s">
        <v>239</v>
      </c>
      <c r="DM39" s="621"/>
      <c r="DN39" s="621"/>
      <c r="DO39" s="621"/>
      <c r="DP39" s="621"/>
      <c r="DQ39" s="621"/>
      <c r="DR39" s="621"/>
      <c r="DS39" s="621"/>
      <c r="DT39" s="621"/>
      <c r="DU39" s="621"/>
      <c r="DV39" s="622"/>
      <c r="DW39" s="611" t="s">
        <v>239</v>
      </c>
      <c r="DX39" s="623"/>
      <c r="DY39" s="623"/>
      <c r="DZ39" s="623"/>
      <c r="EA39" s="623"/>
      <c r="EB39" s="623"/>
      <c r="EC39" s="635"/>
    </row>
    <row r="40" spans="2:133" ht="11.25" customHeight="1" x14ac:dyDescent="0.15">
      <c r="B40" s="605" t="s">
        <v>343</v>
      </c>
      <c r="C40" s="606"/>
      <c r="D40" s="606"/>
      <c r="E40" s="606"/>
      <c r="F40" s="606"/>
      <c r="G40" s="606"/>
      <c r="H40" s="606"/>
      <c r="I40" s="606"/>
      <c r="J40" s="606"/>
      <c r="K40" s="606"/>
      <c r="L40" s="606"/>
      <c r="M40" s="606"/>
      <c r="N40" s="606"/>
      <c r="O40" s="606"/>
      <c r="P40" s="606"/>
      <c r="Q40" s="607"/>
      <c r="R40" s="608">
        <v>2140000</v>
      </c>
      <c r="S40" s="609"/>
      <c r="T40" s="609"/>
      <c r="U40" s="609"/>
      <c r="V40" s="609"/>
      <c r="W40" s="609"/>
      <c r="X40" s="609"/>
      <c r="Y40" s="610"/>
      <c r="Z40" s="646">
        <v>1.1000000000000001</v>
      </c>
      <c r="AA40" s="646"/>
      <c r="AB40" s="646"/>
      <c r="AC40" s="646"/>
      <c r="AD40" s="647" t="s">
        <v>239</v>
      </c>
      <c r="AE40" s="647"/>
      <c r="AF40" s="647"/>
      <c r="AG40" s="647"/>
      <c r="AH40" s="647"/>
      <c r="AI40" s="647"/>
      <c r="AJ40" s="647"/>
      <c r="AK40" s="647"/>
      <c r="AL40" s="611" t="s">
        <v>260</v>
      </c>
      <c r="AM40" s="612"/>
      <c r="AN40" s="612"/>
      <c r="AO40" s="648"/>
      <c r="AQ40" s="641" t="s">
        <v>344</v>
      </c>
      <c r="AR40" s="642"/>
      <c r="AS40" s="642"/>
      <c r="AT40" s="642"/>
      <c r="AU40" s="642"/>
      <c r="AV40" s="642"/>
      <c r="AW40" s="642"/>
      <c r="AX40" s="642"/>
      <c r="AY40" s="643"/>
      <c r="AZ40" s="608">
        <v>45190</v>
      </c>
      <c r="BA40" s="609"/>
      <c r="BB40" s="609"/>
      <c r="BC40" s="609"/>
      <c r="BD40" s="621"/>
      <c r="BE40" s="621"/>
      <c r="BF40" s="644"/>
      <c r="BG40" s="649" t="s">
        <v>345</v>
      </c>
      <c r="BH40" s="650"/>
      <c r="BI40" s="650"/>
      <c r="BJ40" s="650"/>
      <c r="BK40" s="650"/>
      <c r="BL40" s="217"/>
      <c r="BM40" s="606" t="s">
        <v>346</v>
      </c>
      <c r="BN40" s="606"/>
      <c r="BO40" s="606"/>
      <c r="BP40" s="606"/>
      <c r="BQ40" s="606"/>
      <c r="BR40" s="606"/>
      <c r="BS40" s="606"/>
      <c r="BT40" s="606"/>
      <c r="BU40" s="607"/>
      <c r="BV40" s="608">
        <v>102</v>
      </c>
      <c r="BW40" s="609"/>
      <c r="BX40" s="609"/>
      <c r="BY40" s="609"/>
      <c r="BZ40" s="609"/>
      <c r="CA40" s="609"/>
      <c r="CB40" s="645"/>
      <c r="CD40" s="605" t="s">
        <v>347</v>
      </c>
      <c r="CE40" s="606"/>
      <c r="CF40" s="606"/>
      <c r="CG40" s="606"/>
      <c r="CH40" s="606"/>
      <c r="CI40" s="606"/>
      <c r="CJ40" s="606"/>
      <c r="CK40" s="606"/>
      <c r="CL40" s="606"/>
      <c r="CM40" s="606"/>
      <c r="CN40" s="606"/>
      <c r="CO40" s="606"/>
      <c r="CP40" s="606"/>
      <c r="CQ40" s="607"/>
      <c r="CR40" s="608">
        <v>1959643</v>
      </c>
      <c r="CS40" s="609"/>
      <c r="CT40" s="609"/>
      <c r="CU40" s="609"/>
      <c r="CV40" s="609"/>
      <c r="CW40" s="609"/>
      <c r="CX40" s="609"/>
      <c r="CY40" s="610"/>
      <c r="CZ40" s="611">
        <v>1.1000000000000001</v>
      </c>
      <c r="DA40" s="623"/>
      <c r="DB40" s="623"/>
      <c r="DC40" s="624"/>
      <c r="DD40" s="614">
        <v>1696742</v>
      </c>
      <c r="DE40" s="609"/>
      <c r="DF40" s="609"/>
      <c r="DG40" s="609"/>
      <c r="DH40" s="609"/>
      <c r="DI40" s="609"/>
      <c r="DJ40" s="609"/>
      <c r="DK40" s="610"/>
      <c r="DL40" s="614" t="s">
        <v>129</v>
      </c>
      <c r="DM40" s="609"/>
      <c r="DN40" s="609"/>
      <c r="DO40" s="609"/>
      <c r="DP40" s="609"/>
      <c r="DQ40" s="609"/>
      <c r="DR40" s="609"/>
      <c r="DS40" s="609"/>
      <c r="DT40" s="609"/>
      <c r="DU40" s="609"/>
      <c r="DV40" s="610"/>
      <c r="DW40" s="611" t="s">
        <v>129</v>
      </c>
      <c r="DX40" s="623"/>
      <c r="DY40" s="623"/>
      <c r="DZ40" s="623"/>
      <c r="EA40" s="623"/>
      <c r="EB40" s="623"/>
      <c r="EC40" s="635"/>
    </row>
    <row r="41" spans="2:133" ht="11.25" customHeight="1" x14ac:dyDescent="0.15">
      <c r="B41" s="589" t="s">
        <v>348</v>
      </c>
      <c r="C41" s="590"/>
      <c r="D41" s="590"/>
      <c r="E41" s="590"/>
      <c r="F41" s="590"/>
      <c r="G41" s="590"/>
      <c r="H41" s="590"/>
      <c r="I41" s="590"/>
      <c r="J41" s="590"/>
      <c r="K41" s="590"/>
      <c r="L41" s="590"/>
      <c r="M41" s="590"/>
      <c r="N41" s="590"/>
      <c r="O41" s="590"/>
      <c r="P41" s="590"/>
      <c r="Q41" s="591"/>
      <c r="R41" s="592">
        <v>193467227</v>
      </c>
      <c r="S41" s="633"/>
      <c r="T41" s="633"/>
      <c r="U41" s="633"/>
      <c r="V41" s="633"/>
      <c r="W41" s="633"/>
      <c r="X41" s="633"/>
      <c r="Y41" s="636"/>
      <c r="Z41" s="637">
        <v>100</v>
      </c>
      <c r="AA41" s="637"/>
      <c r="AB41" s="637"/>
      <c r="AC41" s="637"/>
      <c r="AD41" s="638">
        <v>94176876</v>
      </c>
      <c r="AE41" s="638"/>
      <c r="AF41" s="638"/>
      <c r="AG41" s="638"/>
      <c r="AH41" s="638"/>
      <c r="AI41" s="638"/>
      <c r="AJ41" s="638"/>
      <c r="AK41" s="638"/>
      <c r="AL41" s="595">
        <v>100</v>
      </c>
      <c r="AM41" s="639"/>
      <c r="AN41" s="639"/>
      <c r="AO41" s="640"/>
      <c r="AQ41" s="641" t="s">
        <v>349</v>
      </c>
      <c r="AR41" s="642"/>
      <c r="AS41" s="642"/>
      <c r="AT41" s="642"/>
      <c r="AU41" s="642"/>
      <c r="AV41" s="642"/>
      <c r="AW41" s="642"/>
      <c r="AX41" s="642"/>
      <c r="AY41" s="643"/>
      <c r="AZ41" s="608">
        <v>4647059</v>
      </c>
      <c r="BA41" s="609"/>
      <c r="BB41" s="609"/>
      <c r="BC41" s="609"/>
      <c r="BD41" s="621"/>
      <c r="BE41" s="621"/>
      <c r="BF41" s="644"/>
      <c r="BG41" s="649"/>
      <c r="BH41" s="650"/>
      <c r="BI41" s="650"/>
      <c r="BJ41" s="650"/>
      <c r="BK41" s="650"/>
      <c r="BL41" s="217"/>
      <c r="BM41" s="606" t="s">
        <v>350</v>
      </c>
      <c r="BN41" s="606"/>
      <c r="BO41" s="606"/>
      <c r="BP41" s="606"/>
      <c r="BQ41" s="606"/>
      <c r="BR41" s="606"/>
      <c r="BS41" s="606"/>
      <c r="BT41" s="606"/>
      <c r="BU41" s="607"/>
      <c r="BV41" s="608" t="s">
        <v>129</v>
      </c>
      <c r="BW41" s="609"/>
      <c r="BX41" s="609"/>
      <c r="BY41" s="609"/>
      <c r="BZ41" s="609"/>
      <c r="CA41" s="609"/>
      <c r="CB41" s="645"/>
      <c r="CD41" s="605" t="s">
        <v>351</v>
      </c>
      <c r="CE41" s="606"/>
      <c r="CF41" s="606"/>
      <c r="CG41" s="606"/>
      <c r="CH41" s="606"/>
      <c r="CI41" s="606"/>
      <c r="CJ41" s="606"/>
      <c r="CK41" s="606"/>
      <c r="CL41" s="606"/>
      <c r="CM41" s="606"/>
      <c r="CN41" s="606"/>
      <c r="CO41" s="606"/>
      <c r="CP41" s="606"/>
      <c r="CQ41" s="607"/>
      <c r="CR41" s="608" t="s">
        <v>260</v>
      </c>
      <c r="CS41" s="621"/>
      <c r="CT41" s="621"/>
      <c r="CU41" s="621"/>
      <c r="CV41" s="621"/>
      <c r="CW41" s="621"/>
      <c r="CX41" s="621"/>
      <c r="CY41" s="622"/>
      <c r="CZ41" s="611" t="s">
        <v>260</v>
      </c>
      <c r="DA41" s="623"/>
      <c r="DB41" s="623"/>
      <c r="DC41" s="624"/>
      <c r="DD41" s="614" t="s">
        <v>129</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352</v>
      </c>
      <c r="AR42" s="654"/>
      <c r="AS42" s="654"/>
      <c r="AT42" s="654"/>
      <c r="AU42" s="654"/>
      <c r="AV42" s="654"/>
      <c r="AW42" s="654"/>
      <c r="AX42" s="654"/>
      <c r="AY42" s="655"/>
      <c r="AZ42" s="592">
        <v>11963182</v>
      </c>
      <c r="BA42" s="633"/>
      <c r="BB42" s="633"/>
      <c r="BC42" s="633"/>
      <c r="BD42" s="593"/>
      <c r="BE42" s="593"/>
      <c r="BF42" s="656"/>
      <c r="BG42" s="651"/>
      <c r="BH42" s="652"/>
      <c r="BI42" s="652"/>
      <c r="BJ42" s="652"/>
      <c r="BK42" s="652"/>
      <c r="BL42" s="218"/>
      <c r="BM42" s="590" t="s">
        <v>353</v>
      </c>
      <c r="BN42" s="590"/>
      <c r="BO42" s="590"/>
      <c r="BP42" s="590"/>
      <c r="BQ42" s="590"/>
      <c r="BR42" s="590"/>
      <c r="BS42" s="590"/>
      <c r="BT42" s="590"/>
      <c r="BU42" s="591"/>
      <c r="BV42" s="592">
        <v>305</v>
      </c>
      <c r="BW42" s="633"/>
      <c r="BX42" s="633"/>
      <c r="BY42" s="633"/>
      <c r="BZ42" s="633"/>
      <c r="CA42" s="633"/>
      <c r="CB42" s="634"/>
      <c r="CD42" s="605" t="s">
        <v>354</v>
      </c>
      <c r="CE42" s="606"/>
      <c r="CF42" s="606"/>
      <c r="CG42" s="606"/>
      <c r="CH42" s="606"/>
      <c r="CI42" s="606"/>
      <c r="CJ42" s="606"/>
      <c r="CK42" s="606"/>
      <c r="CL42" s="606"/>
      <c r="CM42" s="606"/>
      <c r="CN42" s="606"/>
      <c r="CO42" s="606"/>
      <c r="CP42" s="606"/>
      <c r="CQ42" s="607"/>
      <c r="CR42" s="608">
        <v>14404346</v>
      </c>
      <c r="CS42" s="621"/>
      <c r="CT42" s="621"/>
      <c r="CU42" s="621"/>
      <c r="CV42" s="621"/>
      <c r="CW42" s="621"/>
      <c r="CX42" s="621"/>
      <c r="CY42" s="622"/>
      <c r="CZ42" s="611">
        <v>7.8</v>
      </c>
      <c r="DA42" s="623"/>
      <c r="DB42" s="623"/>
      <c r="DC42" s="624"/>
      <c r="DD42" s="614">
        <v>3900493</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355</v>
      </c>
      <c r="CD43" s="605" t="s">
        <v>356</v>
      </c>
      <c r="CE43" s="606"/>
      <c r="CF43" s="606"/>
      <c r="CG43" s="606"/>
      <c r="CH43" s="606"/>
      <c r="CI43" s="606"/>
      <c r="CJ43" s="606"/>
      <c r="CK43" s="606"/>
      <c r="CL43" s="606"/>
      <c r="CM43" s="606"/>
      <c r="CN43" s="606"/>
      <c r="CO43" s="606"/>
      <c r="CP43" s="606"/>
      <c r="CQ43" s="607"/>
      <c r="CR43" s="608">
        <v>662875</v>
      </c>
      <c r="CS43" s="621"/>
      <c r="CT43" s="621"/>
      <c r="CU43" s="621"/>
      <c r="CV43" s="621"/>
      <c r="CW43" s="621"/>
      <c r="CX43" s="621"/>
      <c r="CY43" s="622"/>
      <c r="CZ43" s="611">
        <v>0.4</v>
      </c>
      <c r="DA43" s="623"/>
      <c r="DB43" s="623"/>
      <c r="DC43" s="624"/>
      <c r="DD43" s="614">
        <v>660419</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357</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305</v>
      </c>
      <c r="CE44" s="628"/>
      <c r="CF44" s="605" t="s">
        <v>358</v>
      </c>
      <c r="CG44" s="606"/>
      <c r="CH44" s="606"/>
      <c r="CI44" s="606"/>
      <c r="CJ44" s="606"/>
      <c r="CK44" s="606"/>
      <c r="CL44" s="606"/>
      <c r="CM44" s="606"/>
      <c r="CN44" s="606"/>
      <c r="CO44" s="606"/>
      <c r="CP44" s="606"/>
      <c r="CQ44" s="607"/>
      <c r="CR44" s="608">
        <v>14404346</v>
      </c>
      <c r="CS44" s="609"/>
      <c r="CT44" s="609"/>
      <c r="CU44" s="609"/>
      <c r="CV44" s="609"/>
      <c r="CW44" s="609"/>
      <c r="CX44" s="609"/>
      <c r="CY44" s="610"/>
      <c r="CZ44" s="611">
        <v>7.8</v>
      </c>
      <c r="DA44" s="612"/>
      <c r="DB44" s="612"/>
      <c r="DC44" s="613"/>
      <c r="DD44" s="614">
        <v>3900493</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359</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360</v>
      </c>
      <c r="CG45" s="606"/>
      <c r="CH45" s="606"/>
      <c r="CI45" s="606"/>
      <c r="CJ45" s="606"/>
      <c r="CK45" s="606"/>
      <c r="CL45" s="606"/>
      <c r="CM45" s="606"/>
      <c r="CN45" s="606"/>
      <c r="CO45" s="606"/>
      <c r="CP45" s="606"/>
      <c r="CQ45" s="607"/>
      <c r="CR45" s="608">
        <v>5738914</v>
      </c>
      <c r="CS45" s="621"/>
      <c r="CT45" s="621"/>
      <c r="CU45" s="621"/>
      <c r="CV45" s="621"/>
      <c r="CW45" s="621"/>
      <c r="CX45" s="621"/>
      <c r="CY45" s="622"/>
      <c r="CZ45" s="611">
        <v>3.1</v>
      </c>
      <c r="DA45" s="623"/>
      <c r="DB45" s="623"/>
      <c r="DC45" s="624"/>
      <c r="DD45" s="614">
        <v>351590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361</v>
      </c>
      <c r="CG46" s="606"/>
      <c r="CH46" s="606"/>
      <c r="CI46" s="606"/>
      <c r="CJ46" s="606"/>
      <c r="CK46" s="606"/>
      <c r="CL46" s="606"/>
      <c r="CM46" s="606"/>
      <c r="CN46" s="606"/>
      <c r="CO46" s="606"/>
      <c r="CP46" s="606"/>
      <c r="CQ46" s="607"/>
      <c r="CR46" s="608">
        <v>8599534</v>
      </c>
      <c r="CS46" s="609"/>
      <c r="CT46" s="609"/>
      <c r="CU46" s="609"/>
      <c r="CV46" s="609"/>
      <c r="CW46" s="609"/>
      <c r="CX46" s="609"/>
      <c r="CY46" s="610"/>
      <c r="CZ46" s="611">
        <v>4.7</v>
      </c>
      <c r="DA46" s="612"/>
      <c r="DB46" s="612"/>
      <c r="DC46" s="613"/>
      <c r="DD46" s="614">
        <v>3503405</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362</v>
      </c>
      <c r="CG47" s="606"/>
      <c r="CH47" s="606"/>
      <c r="CI47" s="606"/>
      <c r="CJ47" s="606"/>
      <c r="CK47" s="606"/>
      <c r="CL47" s="606"/>
      <c r="CM47" s="606"/>
      <c r="CN47" s="606"/>
      <c r="CO47" s="606"/>
      <c r="CP47" s="606"/>
      <c r="CQ47" s="607"/>
      <c r="CR47" s="608" t="s">
        <v>239</v>
      </c>
      <c r="CS47" s="621"/>
      <c r="CT47" s="621"/>
      <c r="CU47" s="621"/>
      <c r="CV47" s="621"/>
      <c r="CW47" s="621"/>
      <c r="CX47" s="621"/>
      <c r="CY47" s="622"/>
      <c r="CZ47" s="611" t="s">
        <v>239</v>
      </c>
      <c r="DA47" s="623"/>
      <c r="DB47" s="623"/>
      <c r="DC47" s="624"/>
      <c r="DD47" s="614" t="s">
        <v>129</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363</v>
      </c>
      <c r="CG48" s="606"/>
      <c r="CH48" s="606"/>
      <c r="CI48" s="606"/>
      <c r="CJ48" s="606"/>
      <c r="CK48" s="606"/>
      <c r="CL48" s="606"/>
      <c r="CM48" s="606"/>
      <c r="CN48" s="606"/>
      <c r="CO48" s="606"/>
      <c r="CP48" s="606"/>
      <c r="CQ48" s="607"/>
      <c r="CR48" s="608" t="s">
        <v>239</v>
      </c>
      <c r="CS48" s="609"/>
      <c r="CT48" s="609"/>
      <c r="CU48" s="609"/>
      <c r="CV48" s="609"/>
      <c r="CW48" s="609"/>
      <c r="CX48" s="609"/>
      <c r="CY48" s="610"/>
      <c r="CZ48" s="611" t="s">
        <v>239</v>
      </c>
      <c r="DA48" s="612"/>
      <c r="DB48" s="612"/>
      <c r="DC48" s="613"/>
      <c r="DD48" s="614" t="s">
        <v>129</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364</v>
      </c>
      <c r="CE49" s="590"/>
      <c r="CF49" s="590"/>
      <c r="CG49" s="590"/>
      <c r="CH49" s="590"/>
      <c r="CI49" s="590"/>
      <c r="CJ49" s="590"/>
      <c r="CK49" s="590"/>
      <c r="CL49" s="590"/>
      <c r="CM49" s="590"/>
      <c r="CN49" s="590"/>
      <c r="CO49" s="590"/>
      <c r="CP49" s="590"/>
      <c r="CQ49" s="591"/>
      <c r="CR49" s="592">
        <v>183865661</v>
      </c>
      <c r="CS49" s="593"/>
      <c r="CT49" s="593"/>
      <c r="CU49" s="593"/>
      <c r="CV49" s="593"/>
      <c r="CW49" s="593"/>
      <c r="CX49" s="593"/>
      <c r="CY49" s="594"/>
      <c r="CZ49" s="595">
        <v>100</v>
      </c>
      <c r="DA49" s="596"/>
      <c r="DB49" s="596"/>
      <c r="DC49" s="597"/>
      <c r="DD49" s="598">
        <v>109013491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e7pXEzYayaWp6q1v2mBLPZqTfMTXJvv3alKnPTuuyGeSXEoWGIvBTz8QpWe7aeVRF2/dvjwN01OSFYQf54dtHQ==" saltValue="U6hrAAu1p4eezrtm0Htdy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365</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366</v>
      </c>
      <c r="DK2" s="1079"/>
      <c r="DL2" s="1079"/>
      <c r="DM2" s="1079"/>
      <c r="DN2" s="1079"/>
      <c r="DO2" s="1080"/>
      <c r="DP2" s="222"/>
      <c r="DQ2" s="1078" t="s">
        <v>367</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368</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369</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370</v>
      </c>
      <c r="B5" s="983"/>
      <c r="C5" s="983"/>
      <c r="D5" s="983"/>
      <c r="E5" s="983"/>
      <c r="F5" s="983"/>
      <c r="G5" s="983"/>
      <c r="H5" s="983"/>
      <c r="I5" s="983"/>
      <c r="J5" s="983"/>
      <c r="K5" s="983"/>
      <c r="L5" s="983"/>
      <c r="M5" s="983"/>
      <c r="N5" s="983"/>
      <c r="O5" s="983"/>
      <c r="P5" s="984"/>
      <c r="Q5" s="988" t="s">
        <v>371</v>
      </c>
      <c r="R5" s="989"/>
      <c r="S5" s="989"/>
      <c r="T5" s="989"/>
      <c r="U5" s="990"/>
      <c r="V5" s="988" t="s">
        <v>372</v>
      </c>
      <c r="W5" s="989"/>
      <c r="X5" s="989"/>
      <c r="Y5" s="989"/>
      <c r="Z5" s="990"/>
      <c r="AA5" s="988" t="s">
        <v>373</v>
      </c>
      <c r="AB5" s="989"/>
      <c r="AC5" s="989"/>
      <c r="AD5" s="989"/>
      <c r="AE5" s="989"/>
      <c r="AF5" s="1081" t="s">
        <v>374</v>
      </c>
      <c r="AG5" s="989"/>
      <c r="AH5" s="989"/>
      <c r="AI5" s="989"/>
      <c r="AJ5" s="1002"/>
      <c r="AK5" s="989" t="s">
        <v>375</v>
      </c>
      <c r="AL5" s="989"/>
      <c r="AM5" s="989"/>
      <c r="AN5" s="989"/>
      <c r="AO5" s="990"/>
      <c r="AP5" s="988" t="s">
        <v>376</v>
      </c>
      <c r="AQ5" s="989"/>
      <c r="AR5" s="989"/>
      <c r="AS5" s="989"/>
      <c r="AT5" s="990"/>
      <c r="AU5" s="988" t="s">
        <v>377</v>
      </c>
      <c r="AV5" s="989"/>
      <c r="AW5" s="989"/>
      <c r="AX5" s="989"/>
      <c r="AY5" s="1002"/>
      <c r="AZ5" s="226"/>
      <c r="BA5" s="226"/>
      <c r="BB5" s="226"/>
      <c r="BC5" s="226"/>
      <c r="BD5" s="226"/>
      <c r="BE5" s="227"/>
      <c r="BF5" s="227"/>
      <c r="BG5" s="227"/>
      <c r="BH5" s="227"/>
      <c r="BI5" s="227"/>
      <c r="BJ5" s="227"/>
      <c r="BK5" s="227"/>
      <c r="BL5" s="227"/>
      <c r="BM5" s="227"/>
      <c r="BN5" s="227"/>
      <c r="BO5" s="227"/>
      <c r="BP5" s="227"/>
      <c r="BQ5" s="982" t="s">
        <v>378</v>
      </c>
      <c r="BR5" s="983"/>
      <c r="BS5" s="983"/>
      <c r="BT5" s="983"/>
      <c r="BU5" s="983"/>
      <c r="BV5" s="983"/>
      <c r="BW5" s="983"/>
      <c r="BX5" s="983"/>
      <c r="BY5" s="983"/>
      <c r="BZ5" s="983"/>
      <c r="CA5" s="983"/>
      <c r="CB5" s="983"/>
      <c r="CC5" s="983"/>
      <c r="CD5" s="983"/>
      <c r="CE5" s="983"/>
      <c r="CF5" s="983"/>
      <c r="CG5" s="984"/>
      <c r="CH5" s="988" t="s">
        <v>379</v>
      </c>
      <c r="CI5" s="989"/>
      <c r="CJ5" s="989"/>
      <c r="CK5" s="989"/>
      <c r="CL5" s="990"/>
      <c r="CM5" s="988" t="s">
        <v>380</v>
      </c>
      <c r="CN5" s="989"/>
      <c r="CO5" s="989"/>
      <c r="CP5" s="989"/>
      <c r="CQ5" s="990"/>
      <c r="CR5" s="988" t="s">
        <v>381</v>
      </c>
      <c r="CS5" s="989"/>
      <c r="CT5" s="989"/>
      <c r="CU5" s="989"/>
      <c r="CV5" s="990"/>
      <c r="CW5" s="988" t="s">
        <v>382</v>
      </c>
      <c r="CX5" s="989"/>
      <c r="CY5" s="989"/>
      <c r="CZ5" s="989"/>
      <c r="DA5" s="990"/>
      <c r="DB5" s="988" t="s">
        <v>383</v>
      </c>
      <c r="DC5" s="989"/>
      <c r="DD5" s="989"/>
      <c r="DE5" s="989"/>
      <c r="DF5" s="990"/>
      <c r="DG5" s="1071" t="s">
        <v>384</v>
      </c>
      <c r="DH5" s="1072"/>
      <c r="DI5" s="1072"/>
      <c r="DJ5" s="1072"/>
      <c r="DK5" s="1073"/>
      <c r="DL5" s="1071" t="s">
        <v>385</v>
      </c>
      <c r="DM5" s="1072"/>
      <c r="DN5" s="1072"/>
      <c r="DO5" s="1072"/>
      <c r="DP5" s="1073"/>
      <c r="DQ5" s="988" t="s">
        <v>386</v>
      </c>
      <c r="DR5" s="989"/>
      <c r="DS5" s="989"/>
      <c r="DT5" s="989"/>
      <c r="DU5" s="990"/>
      <c r="DV5" s="988" t="s">
        <v>377</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387</v>
      </c>
      <c r="C7" s="1035"/>
      <c r="D7" s="1035"/>
      <c r="E7" s="1035"/>
      <c r="F7" s="1035"/>
      <c r="G7" s="1035"/>
      <c r="H7" s="1035"/>
      <c r="I7" s="1035"/>
      <c r="J7" s="1035"/>
      <c r="K7" s="1035"/>
      <c r="L7" s="1035"/>
      <c r="M7" s="1035"/>
      <c r="N7" s="1035"/>
      <c r="O7" s="1035"/>
      <c r="P7" s="1036"/>
      <c r="Q7" s="1089">
        <v>195529</v>
      </c>
      <c r="R7" s="1090"/>
      <c r="S7" s="1090"/>
      <c r="T7" s="1090"/>
      <c r="U7" s="1090"/>
      <c r="V7" s="1090">
        <v>185937</v>
      </c>
      <c r="W7" s="1090"/>
      <c r="X7" s="1090"/>
      <c r="Y7" s="1090"/>
      <c r="Z7" s="1090"/>
      <c r="AA7" s="1090">
        <v>9592</v>
      </c>
      <c r="AB7" s="1090"/>
      <c r="AC7" s="1090"/>
      <c r="AD7" s="1090"/>
      <c r="AE7" s="1091"/>
      <c r="AF7" s="1092">
        <v>7022</v>
      </c>
      <c r="AG7" s="1093"/>
      <c r="AH7" s="1093"/>
      <c r="AI7" s="1093"/>
      <c r="AJ7" s="1094"/>
      <c r="AK7" s="1095">
        <v>495265</v>
      </c>
      <c r="AL7" s="1096"/>
      <c r="AM7" s="1096"/>
      <c r="AN7" s="1096"/>
      <c r="AO7" s="1096"/>
      <c r="AP7" s="1096">
        <v>124962</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615</v>
      </c>
      <c r="BT7" s="1087"/>
      <c r="BU7" s="1087"/>
      <c r="BV7" s="1087"/>
      <c r="BW7" s="1087"/>
      <c r="BX7" s="1087"/>
      <c r="BY7" s="1087"/>
      <c r="BZ7" s="1087"/>
      <c r="CA7" s="1087"/>
      <c r="CB7" s="1087"/>
      <c r="CC7" s="1087"/>
      <c r="CD7" s="1087"/>
      <c r="CE7" s="1087"/>
      <c r="CF7" s="1087"/>
      <c r="CG7" s="1099"/>
      <c r="CH7" s="1083">
        <v>4</v>
      </c>
      <c r="CI7" s="1084"/>
      <c r="CJ7" s="1084"/>
      <c r="CK7" s="1084"/>
      <c r="CL7" s="1085"/>
      <c r="CM7" s="1083">
        <v>514</v>
      </c>
      <c r="CN7" s="1084"/>
      <c r="CO7" s="1084"/>
      <c r="CP7" s="1084"/>
      <c r="CQ7" s="1085"/>
      <c r="CR7" s="1083">
        <v>500</v>
      </c>
      <c r="CS7" s="1084"/>
      <c r="CT7" s="1084"/>
      <c r="CU7" s="1084"/>
      <c r="CV7" s="1085"/>
      <c r="CW7" s="1083">
        <v>49</v>
      </c>
      <c r="CX7" s="1084"/>
      <c r="CY7" s="1084"/>
      <c r="CZ7" s="1084"/>
      <c r="DA7" s="1085"/>
      <c r="DB7" s="1083" t="s">
        <v>618</v>
      </c>
      <c r="DC7" s="1084"/>
      <c r="DD7" s="1084"/>
      <c r="DE7" s="1084"/>
      <c r="DF7" s="1085"/>
      <c r="DG7" s="1083" t="s">
        <v>618</v>
      </c>
      <c r="DH7" s="1084"/>
      <c r="DI7" s="1084"/>
      <c r="DJ7" s="1084"/>
      <c r="DK7" s="1085"/>
      <c r="DL7" s="1083" t="s">
        <v>603</v>
      </c>
      <c r="DM7" s="1084"/>
      <c r="DN7" s="1084"/>
      <c r="DO7" s="1084"/>
      <c r="DP7" s="1085"/>
      <c r="DQ7" s="1083" t="s">
        <v>603</v>
      </c>
      <c r="DR7" s="1084"/>
      <c r="DS7" s="1084"/>
      <c r="DT7" s="1084"/>
      <c r="DU7" s="1085"/>
      <c r="DV7" s="1086"/>
      <c r="DW7" s="1087"/>
      <c r="DX7" s="1087"/>
      <c r="DY7" s="1087"/>
      <c r="DZ7" s="1088"/>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616</v>
      </c>
      <c r="BT8" s="980"/>
      <c r="BU8" s="980"/>
      <c r="BV8" s="980"/>
      <c r="BW8" s="980"/>
      <c r="BX8" s="980"/>
      <c r="BY8" s="980"/>
      <c r="BZ8" s="980"/>
      <c r="CA8" s="980"/>
      <c r="CB8" s="980"/>
      <c r="CC8" s="980"/>
      <c r="CD8" s="980"/>
      <c r="CE8" s="980"/>
      <c r="CF8" s="980"/>
      <c r="CG8" s="1001"/>
      <c r="CH8" s="976">
        <v>6</v>
      </c>
      <c r="CI8" s="977"/>
      <c r="CJ8" s="977"/>
      <c r="CK8" s="977"/>
      <c r="CL8" s="978"/>
      <c r="CM8" s="976">
        <v>515</v>
      </c>
      <c r="CN8" s="977"/>
      <c r="CO8" s="977"/>
      <c r="CP8" s="977"/>
      <c r="CQ8" s="978"/>
      <c r="CR8" s="976">
        <v>401</v>
      </c>
      <c r="CS8" s="977"/>
      <c r="CT8" s="977"/>
      <c r="CU8" s="977"/>
      <c r="CV8" s="978"/>
      <c r="CW8" s="976">
        <v>42</v>
      </c>
      <c r="CX8" s="977"/>
      <c r="CY8" s="977"/>
      <c r="CZ8" s="977"/>
      <c r="DA8" s="978"/>
      <c r="DB8" s="976" t="s">
        <v>603</v>
      </c>
      <c r="DC8" s="977"/>
      <c r="DD8" s="977"/>
      <c r="DE8" s="977"/>
      <c r="DF8" s="978"/>
      <c r="DG8" s="976" t="s">
        <v>603</v>
      </c>
      <c r="DH8" s="977"/>
      <c r="DI8" s="977"/>
      <c r="DJ8" s="977"/>
      <c r="DK8" s="978"/>
      <c r="DL8" s="976" t="s">
        <v>603</v>
      </c>
      <c r="DM8" s="977"/>
      <c r="DN8" s="977"/>
      <c r="DO8" s="977"/>
      <c r="DP8" s="978"/>
      <c r="DQ8" s="976" t="s">
        <v>603</v>
      </c>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t="s">
        <v>617</v>
      </c>
      <c r="BT9" s="980"/>
      <c r="BU9" s="980"/>
      <c r="BV9" s="980"/>
      <c r="BW9" s="980"/>
      <c r="BX9" s="980"/>
      <c r="BY9" s="980"/>
      <c r="BZ9" s="980"/>
      <c r="CA9" s="980"/>
      <c r="CB9" s="980"/>
      <c r="CC9" s="980"/>
      <c r="CD9" s="980"/>
      <c r="CE9" s="980"/>
      <c r="CF9" s="980"/>
      <c r="CG9" s="1001"/>
      <c r="CH9" s="976">
        <v>-1</v>
      </c>
      <c r="CI9" s="977"/>
      <c r="CJ9" s="977"/>
      <c r="CK9" s="977"/>
      <c r="CL9" s="978"/>
      <c r="CM9" s="976">
        <v>305</v>
      </c>
      <c r="CN9" s="977"/>
      <c r="CO9" s="977"/>
      <c r="CP9" s="977"/>
      <c r="CQ9" s="978"/>
      <c r="CR9" s="976">
        <v>300</v>
      </c>
      <c r="CS9" s="977"/>
      <c r="CT9" s="977"/>
      <c r="CU9" s="977"/>
      <c r="CV9" s="978"/>
      <c r="CW9" s="976">
        <v>48</v>
      </c>
      <c r="CX9" s="977"/>
      <c r="CY9" s="977"/>
      <c r="CZ9" s="977"/>
      <c r="DA9" s="978"/>
      <c r="DB9" s="976" t="s">
        <v>603</v>
      </c>
      <c r="DC9" s="977"/>
      <c r="DD9" s="977"/>
      <c r="DE9" s="977"/>
      <c r="DF9" s="978"/>
      <c r="DG9" s="976" t="s">
        <v>618</v>
      </c>
      <c r="DH9" s="977"/>
      <c r="DI9" s="977"/>
      <c r="DJ9" s="977"/>
      <c r="DK9" s="978"/>
      <c r="DL9" s="976" t="s">
        <v>603</v>
      </c>
      <c r="DM9" s="977"/>
      <c r="DN9" s="977"/>
      <c r="DO9" s="977"/>
      <c r="DP9" s="978"/>
      <c r="DQ9" s="976" t="s">
        <v>603</v>
      </c>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388</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389</v>
      </c>
      <c r="B23" s="924" t="s">
        <v>390</v>
      </c>
      <c r="C23" s="925"/>
      <c r="D23" s="925"/>
      <c r="E23" s="925"/>
      <c r="F23" s="925"/>
      <c r="G23" s="925"/>
      <c r="H23" s="925"/>
      <c r="I23" s="925"/>
      <c r="J23" s="925"/>
      <c r="K23" s="925"/>
      <c r="L23" s="925"/>
      <c r="M23" s="925"/>
      <c r="N23" s="925"/>
      <c r="O23" s="925"/>
      <c r="P23" s="935"/>
      <c r="Q23" s="1054">
        <v>195528</v>
      </c>
      <c r="R23" s="1048"/>
      <c r="S23" s="1048"/>
      <c r="T23" s="1048"/>
      <c r="U23" s="1048"/>
      <c r="V23" s="1048">
        <v>185937</v>
      </c>
      <c r="W23" s="1048"/>
      <c r="X23" s="1048"/>
      <c r="Y23" s="1048"/>
      <c r="Z23" s="1048"/>
      <c r="AA23" s="1048">
        <v>9592</v>
      </c>
      <c r="AB23" s="1048"/>
      <c r="AC23" s="1048"/>
      <c r="AD23" s="1048"/>
      <c r="AE23" s="1055"/>
      <c r="AF23" s="1056">
        <v>7022</v>
      </c>
      <c r="AG23" s="1048"/>
      <c r="AH23" s="1048"/>
      <c r="AI23" s="1048"/>
      <c r="AJ23" s="1057"/>
      <c r="AK23" s="1058"/>
      <c r="AL23" s="1059"/>
      <c r="AM23" s="1059"/>
      <c r="AN23" s="1059"/>
      <c r="AO23" s="1059"/>
      <c r="AP23" s="1048">
        <v>124962</v>
      </c>
      <c r="AQ23" s="1048"/>
      <c r="AR23" s="1048"/>
      <c r="AS23" s="1048"/>
      <c r="AT23" s="1048"/>
      <c r="AU23" s="1049"/>
      <c r="AV23" s="1049"/>
      <c r="AW23" s="1049"/>
      <c r="AX23" s="1049"/>
      <c r="AY23" s="1050"/>
      <c r="AZ23" s="1051" t="s">
        <v>391</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392</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393</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370</v>
      </c>
      <c r="B26" s="983"/>
      <c r="C26" s="983"/>
      <c r="D26" s="983"/>
      <c r="E26" s="983"/>
      <c r="F26" s="983"/>
      <c r="G26" s="983"/>
      <c r="H26" s="983"/>
      <c r="I26" s="983"/>
      <c r="J26" s="983"/>
      <c r="K26" s="983"/>
      <c r="L26" s="983"/>
      <c r="M26" s="983"/>
      <c r="N26" s="983"/>
      <c r="O26" s="983"/>
      <c r="P26" s="984"/>
      <c r="Q26" s="988" t="s">
        <v>394</v>
      </c>
      <c r="R26" s="989"/>
      <c r="S26" s="989"/>
      <c r="T26" s="989"/>
      <c r="U26" s="990"/>
      <c r="V26" s="988" t="s">
        <v>395</v>
      </c>
      <c r="W26" s="989"/>
      <c r="X26" s="989"/>
      <c r="Y26" s="989"/>
      <c r="Z26" s="990"/>
      <c r="AA26" s="988" t="s">
        <v>396</v>
      </c>
      <c r="AB26" s="989"/>
      <c r="AC26" s="989"/>
      <c r="AD26" s="989"/>
      <c r="AE26" s="989"/>
      <c r="AF26" s="1042" t="s">
        <v>397</v>
      </c>
      <c r="AG26" s="995"/>
      <c r="AH26" s="995"/>
      <c r="AI26" s="995"/>
      <c r="AJ26" s="1043"/>
      <c r="AK26" s="989" t="s">
        <v>398</v>
      </c>
      <c r="AL26" s="989"/>
      <c r="AM26" s="989"/>
      <c r="AN26" s="989"/>
      <c r="AO26" s="990"/>
      <c r="AP26" s="988" t="s">
        <v>399</v>
      </c>
      <c r="AQ26" s="989"/>
      <c r="AR26" s="989"/>
      <c r="AS26" s="989"/>
      <c r="AT26" s="990"/>
      <c r="AU26" s="988" t="s">
        <v>400</v>
      </c>
      <c r="AV26" s="989"/>
      <c r="AW26" s="989"/>
      <c r="AX26" s="989"/>
      <c r="AY26" s="990"/>
      <c r="AZ26" s="988" t="s">
        <v>401</v>
      </c>
      <c r="BA26" s="989"/>
      <c r="BB26" s="989"/>
      <c r="BC26" s="989"/>
      <c r="BD26" s="990"/>
      <c r="BE26" s="988" t="s">
        <v>377</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402</v>
      </c>
      <c r="C28" s="1035"/>
      <c r="D28" s="1035"/>
      <c r="E28" s="1035"/>
      <c r="F28" s="1035"/>
      <c r="G28" s="1035"/>
      <c r="H28" s="1035"/>
      <c r="I28" s="1035"/>
      <c r="J28" s="1035"/>
      <c r="K28" s="1035"/>
      <c r="L28" s="1035"/>
      <c r="M28" s="1035"/>
      <c r="N28" s="1035"/>
      <c r="O28" s="1035"/>
      <c r="P28" s="1036"/>
      <c r="Q28" s="1037">
        <v>44753</v>
      </c>
      <c r="R28" s="1038"/>
      <c r="S28" s="1038"/>
      <c r="T28" s="1038"/>
      <c r="U28" s="1038"/>
      <c r="V28" s="1038">
        <v>44246</v>
      </c>
      <c r="W28" s="1038"/>
      <c r="X28" s="1038"/>
      <c r="Y28" s="1038"/>
      <c r="Z28" s="1038"/>
      <c r="AA28" s="1038">
        <v>506</v>
      </c>
      <c r="AB28" s="1038"/>
      <c r="AC28" s="1038"/>
      <c r="AD28" s="1038"/>
      <c r="AE28" s="1039"/>
      <c r="AF28" s="1040">
        <v>506</v>
      </c>
      <c r="AG28" s="1038"/>
      <c r="AH28" s="1038"/>
      <c r="AI28" s="1038"/>
      <c r="AJ28" s="1041"/>
      <c r="AK28" s="1029">
        <v>5402</v>
      </c>
      <c r="AL28" s="1030"/>
      <c r="AM28" s="1030"/>
      <c r="AN28" s="1030"/>
      <c r="AO28" s="1030"/>
      <c r="AP28" s="1030" t="s">
        <v>598</v>
      </c>
      <c r="AQ28" s="1030"/>
      <c r="AR28" s="1030"/>
      <c r="AS28" s="1030"/>
      <c r="AT28" s="1030"/>
      <c r="AU28" s="1030" t="s">
        <v>599</v>
      </c>
      <c r="AV28" s="1030"/>
      <c r="AW28" s="1030"/>
      <c r="AX28" s="1030"/>
      <c r="AY28" s="1030"/>
      <c r="AZ28" s="1031"/>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403</v>
      </c>
      <c r="C29" s="1018"/>
      <c r="D29" s="1018"/>
      <c r="E29" s="1018"/>
      <c r="F29" s="1018"/>
      <c r="G29" s="1018"/>
      <c r="H29" s="1018"/>
      <c r="I29" s="1018"/>
      <c r="J29" s="1018"/>
      <c r="K29" s="1018"/>
      <c r="L29" s="1018"/>
      <c r="M29" s="1018"/>
      <c r="N29" s="1018"/>
      <c r="O29" s="1018"/>
      <c r="P29" s="1019"/>
      <c r="Q29" s="1025">
        <v>40414</v>
      </c>
      <c r="R29" s="1026"/>
      <c r="S29" s="1026"/>
      <c r="T29" s="1026"/>
      <c r="U29" s="1026"/>
      <c r="V29" s="1026">
        <v>38990</v>
      </c>
      <c r="W29" s="1026"/>
      <c r="X29" s="1026"/>
      <c r="Y29" s="1026"/>
      <c r="Z29" s="1026"/>
      <c r="AA29" s="1026">
        <v>1424</v>
      </c>
      <c r="AB29" s="1026"/>
      <c r="AC29" s="1026"/>
      <c r="AD29" s="1026"/>
      <c r="AE29" s="1027"/>
      <c r="AF29" s="1022">
        <v>1424</v>
      </c>
      <c r="AG29" s="1023"/>
      <c r="AH29" s="1023"/>
      <c r="AI29" s="1023"/>
      <c r="AJ29" s="1024"/>
      <c r="AK29" s="967">
        <v>6339</v>
      </c>
      <c r="AL29" s="958"/>
      <c r="AM29" s="958"/>
      <c r="AN29" s="958"/>
      <c r="AO29" s="958"/>
      <c r="AP29" s="958" t="s">
        <v>599</v>
      </c>
      <c r="AQ29" s="958"/>
      <c r="AR29" s="958"/>
      <c r="AS29" s="958"/>
      <c r="AT29" s="958"/>
      <c r="AU29" s="958" t="s">
        <v>599</v>
      </c>
      <c r="AV29" s="958"/>
      <c r="AW29" s="958"/>
      <c r="AX29" s="958"/>
      <c r="AY29" s="958"/>
      <c r="AZ29" s="1028"/>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404</v>
      </c>
      <c r="C30" s="1018"/>
      <c r="D30" s="1018"/>
      <c r="E30" s="1018"/>
      <c r="F30" s="1018"/>
      <c r="G30" s="1018"/>
      <c r="H30" s="1018"/>
      <c r="I30" s="1018"/>
      <c r="J30" s="1018"/>
      <c r="K30" s="1018"/>
      <c r="L30" s="1018"/>
      <c r="M30" s="1018"/>
      <c r="N30" s="1018"/>
      <c r="O30" s="1018"/>
      <c r="P30" s="1019"/>
      <c r="Q30" s="1025">
        <v>6996</v>
      </c>
      <c r="R30" s="1026"/>
      <c r="S30" s="1026"/>
      <c r="T30" s="1026"/>
      <c r="U30" s="1026"/>
      <c r="V30" s="1026">
        <v>6979</v>
      </c>
      <c r="W30" s="1026"/>
      <c r="X30" s="1026"/>
      <c r="Y30" s="1026"/>
      <c r="Z30" s="1026"/>
      <c r="AA30" s="1026">
        <v>17</v>
      </c>
      <c r="AB30" s="1026"/>
      <c r="AC30" s="1026"/>
      <c r="AD30" s="1026"/>
      <c r="AE30" s="1027"/>
      <c r="AF30" s="1022">
        <v>17</v>
      </c>
      <c r="AG30" s="1023"/>
      <c r="AH30" s="1023"/>
      <c r="AI30" s="1023"/>
      <c r="AJ30" s="1024"/>
      <c r="AK30" s="967">
        <v>1098</v>
      </c>
      <c r="AL30" s="958"/>
      <c r="AM30" s="958"/>
      <c r="AN30" s="958"/>
      <c r="AO30" s="958"/>
      <c r="AP30" s="958" t="s">
        <v>600</v>
      </c>
      <c r="AQ30" s="958"/>
      <c r="AR30" s="958"/>
      <c r="AS30" s="958"/>
      <c r="AT30" s="958"/>
      <c r="AU30" s="958" t="s">
        <v>599</v>
      </c>
      <c r="AV30" s="958"/>
      <c r="AW30" s="958"/>
      <c r="AX30" s="958"/>
      <c r="AY30" s="958"/>
      <c r="AZ30" s="1028"/>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405</v>
      </c>
      <c r="C31" s="1018"/>
      <c r="D31" s="1018"/>
      <c r="E31" s="1018"/>
      <c r="F31" s="1018"/>
      <c r="G31" s="1018"/>
      <c r="H31" s="1018"/>
      <c r="I31" s="1018"/>
      <c r="J31" s="1018"/>
      <c r="K31" s="1018"/>
      <c r="L31" s="1018"/>
      <c r="M31" s="1018"/>
      <c r="N31" s="1018"/>
      <c r="O31" s="1018"/>
      <c r="P31" s="1019"/>
      <c r="Q31" s="1025">
        <v>187</v>
      </c>
      <c r="R31" s="1026"/>
      <c r="S31" s="1026"/>
      <c r="T31" s="1026"/>
      <c r="U31" s="1026"/>
      <c r="V31" s="1026">
        <v>101</v>
      </c>
      <c r="W31" s="1026"/>
      <c r="X31" s="1026"/>
      <c r="Y31" s="1026"/>
      <c r="Z31" s="1026"/>
      <c r="AA31" s="1026">
        <v>86</v>
      </c>
      <c r="AB31" s="1026"/>
      <c r="AC31" s="1026"/>
      <c r="AD31" s="1026"/>
      <c r="AE31" s="1027"/>
      <c r="AF31" s="1022">
        <v>86</v>
      </c>
      <c r="AG31" s="1023"/>
      <c r="AH31" s="1023"/>
      <c r="AI31" s="1023"/>
      <c r="AJ31" s="1024"/>
      <c r="AK31" s="967" t="s">
        <v>599</v>
      </c>
      <c r="AL31" s="958"/>
      <c r="AM31" s="958"/>
      <c r="AN31" s="958"/>
      <c r="AO31" s="958"/>
      <c r="AP31" s="958" t="s">
        <v>601</v>
      </c>
      <c r="AQ31" s="958"/>
      <c r="AR31" s="958"/>
      <c r="AS31" s="958"/>
      <c r="AT31" s="958"/>
      <c r="AU31" s="958" t="s">
        <v>601</v>
      </c>
      <c r="AV31" s="958"/>
      <c r="AW31" s="958"/>
      <c r="AX31" s="958"/>
      <c r="AY31" s="958"/>
      <c r="AZ31" s="1028"/>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406</v>
      </c>
      <c r="C32" s="1018"/>
      <c r="D32" s="1018"/>
      <c r="E32" s="1018"/>
      <c r="F32" s="1018"/>
      <c r="G32" s="1018"/>
      <c r="H32" s="1018"/>
      <c r="I32" s="1018"/>
      <c r="J32" s="1018"/>
      <c r="K32" s="1018"/>
      <c r="L32" s="1018"/>
      <c r="M32" s="1018"/>
      <c r="N32" s="1018"/>
      <c r="O32" s="1018"/>
      <c r="P32" s="1019"/>
      <c r="Q32" s="1025">
        <v>34404</v>
      </c>
      <c r="R32" s="1026"/>
      <c r="S32" s="1026"/>
      <c r="T32" s="1026"/>
      <c r="U32" s="1026"/>
      <c r="V32" s="1026">
        <v>32833</v>
      </c>
      <c r="W32" s="1026"/>
      <c r="X32" s="1026"/>
      <c r="Y32" s="1026"/>
      <c r="Z32" s="1026"/>
      <c r="AA32" s="1026">
        <v>1570</v>
      </c>
      <c r="AB32" s="1026"/>
      <c r="AC32" s="1026"/>
      <c r="AD32" s="1026"/>
      <c r="AE32" s="1027"/>
      <c r="AF32" s="1022">
        <v>1570</v>
      </c>
      <c r="AG32" s="1023"/>
      <c r="AH32" s="1023"/>
      <c r="AI32" s="1023"/>
      <c r="AJ32" s="1024"/>
      <c r="AK32" s="967" t="s">
        <v>599</v>
      </c>
      <c r="AL32" s="958"/>
      <c r="AM32" s="958"/>
      <c r="AN32" s="958"/>
      <c r="AO32" s="958"/>
      <c r="AP32" s="958" t="s">
        <v>599</v>
      </c>
      <c r="AQ32" s="958"/>
      <c r="AR32" s="958"/>
      <c r="AS32" s="958"/>
      <c r="AT32" s="958"/>
      <c r="AU32" s="958" t="s">
        <v>599</v>
      </c>
      <c r="AV32" s="958"/>
      <c r="AW32" s="958"/>
      <c r="AX32" s="958"/>
      <c r="AY32" s="958"/>
      <c r="AZ32" s="1028"/>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407</v>
      </c>
      <c r="C33" s="1018"/>
      <c r="D33" s="1018"/>
      <c r="E33" s="1018"/>
      <c r="F33" s="1018"/>
      <c r="G33" s="1018"/>
      <c r="H33" s="1018"/>
      <c r="I33" s="1018"/>
      <c r="J33" s="1018"/>
      <c r="K33" s="1018"/>
      <c r="L33" s="1018"/>
      <c r="M33" s="1018"/>
      <c r="N33" s="1018"/>
      <c r="O33" s="1018"/>
      <c r="P33" s="1019"/>
      <c r="Q33" s="1025">
        <v>1546</v>
      </c>
      <c r="R33" s="1026"/>
      <c r="S33" s="1026"/>
      <c r="T33" s="1026"/>
      <c r="U33" s="1026"/>
      <c r="V33" s="1026">
        <v>1483</v>
      </c>
      <c r="W33" s="1026"/>
      <c r="X33" s="1026"/>
      <c r="Y33" s="1026"/>
      <c r="Z33" s="1026"/>
      <c r="AA33" s="1026">
        <v>62</v>
      </c>
      <c r="AB33" s="1026"/>
      <c r="AC33" s="1026"/>
      <c r="AD33" s="1026"/>
      <c r="AE33" s="1027"/>
      <c r="AF33" s="1022">
        <v>1566</v>
      </c>
      <c r="AG33" s="1023"/>
      <c r="AH33" s="1023"/>
      <c r="AI33" s="1023"/>
      <c r="AJ33" s="1024"/>
      <c r="AK33" s="967">
        <v>32</v>
      </c>
      <c r="AL33" s="958"/>
      <c r="AM33" s="958"/>
      <c r="AN33" s="958"/>
      <c r="AO33" s="958"/>
      <c r="AP33" s="958">
        <v>2502</v>
      </c>
      <c r="AQ33" s="958"/>
      <c r="AR33" s="958"/>
      <c r="AS33" s="958"/>
      <c r="AT33" s="958"/>
      <c r="AU33" s="958">
        <v>218</v>
      </c>
      <c r="AV33" s="958"/>
      <c r="AW33" s="958"/>
      <c r="AX33" s="958"/>
      <c r="AY33" s="958"/>
      <c r="AZ33" s="1028" t="s">
        <v>602</v>
      </c>
      <c r="BA33" s="1028"/>
      <c r="BB33" s="1028"/>
      <c r="BC33" s="1028"/>
      <c r="BD33" s="1028"/>
      <c r="BE33" s="959" t="s">
        <v>408</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409</v>
      </c>
      <c r="C34" s="1018"/>
      <c r="D34" s="1018"/>
      <c r="E34" s="1018"/>
      <c r="F34" s="1018"/>
      <c r="G34" s="1018"/>
      <c r="H34" s="1018"/>
      <c r="I34" s="1018"/>
      <c r="J34" s="1018"/>
      <c r="K34" s="1018"/>
      <c r="L34" s="1018"/>
      <c r="M34" s="1018"/>
      <c r="N34" s="1018"/>
      <c r="O34" s="1018"/>
      <c r="P34" s="1019"/>
      <c r="Q34" s="1025">
        <v>24156</v>
      </c>
      <c r="R34" s="1026"/>
      <c r="S34" s="1026"/>
      <c r="T34" s="1026"/>
      <c r="U34" s="1026"/>
      <c r="V34" s="1026">
        <v>24921</v>
      </c>
      <c r="W34" s="1026"/>
      <c r="X34" s="1026"/>
      <c r="Y34" s="1026"/>
      <c r="Z34" s="1026"/>
      <c r="AA34" s="1026">
        <v>-765</v>
      </c>
      <c r="AB34" s="1026"/>
      <c r="AC34" s="1026"/>
      <c r="AD34" s="1026"/>
      <c r="AE34" s="1027"/>
      <c r="AF34" s="1022">
        <v>10296</v>
      </c>
      <c r="AG34" s="1023"/>
      <c r="AH34" s="1023"/>
      <c r="AI34" s="1023"/>
      <c r="AJ34" s="1024"/>
      <c r="AK34" s="967">
        <v>2920</v>
      </c>
      <c r="AL34" s="958"/>
      <c r="AM34" s="958"/>
      <c r="AN34" s="958"/>
      <c r="AO34" s="958"/>
      <c r="AP34" s="958">
        <v>20325</v>
      </c>
      <c r="AQ34" s="958"/>
      <c r="AR34" s="958"/>
      <c r="AS34" s="958"/>
      <c r="AT34" s="958"/>
      <c r="AU34" s="958">
        <v>11055</v>
      </c>
      <c r="AV34" s="958"/>
      <c r="AW34" s="958"/>
      <c r="AX34" s="958"/>
      <c r="AY34" s="958"/>
      <c r="AZ34" s="1028" t="s">
        <v>599</v>
      </c>
      <c r="BA34" s="1028"/>
      <c r="BB34" s="1028"/>
      <c r="BC34" s="1028"/>
      <c r="BD34" s="1028"/>
      <c r="BE34" s="959" t="s">
        <v>410</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t="s">
        <v>411</v>
      </c>
      <c r="C35" s="1018"/>
      <c r="D35" s="1018"/>
      <c r="E35" s="1018"/>
      <c r="F35" s="1018"/>
      <c r="G35" s="1018"/>
      <c r="H35" s="1018"/>
      <c r="I35" s="1018"/>
      <c r="J35" s="1018"/>
      <c r="K35" s="1018"/>
      <c r="L35" s="1018"/>
      <c r="M35" s="1018"/>
      <c r="N35" s="1018"/>
      <c r="O35" s="1018"/>
      <c r="P35" s="1019"/>
      <c r="Q35" s="1025">
        <v>11325</v>
      </c>
      <c r="R35" s="1026"/>
      <c r="S35" s="1026"/>
      <c r="T35" s="1026"/>
      <c r="U35" s="1026"/>
      <c r="V35" s="1026">
        <v>10712</v>
      </c>
      <c r="W35" s="1026"/>
      <c r="X35" s="1026"/>
      <c r="Y35" s="1026"/>
      <c r="Z35" s="1026"/>
      <c r="AA35" s="1026">
        <v>614</v>
      </c>
      <c r="AB35" s="1026"/>
      <c r="AC35" s="1026"/>
      <c r="AD35" s="1026"/>
      <c r="AE35" s="1027"/>
      <c r="AF35" s="1022">
        <v>2372</v>
      </c>
      <c r="AG35" s="1023"/>
      <c r="AH35" s="1023"/>
      <c r="AI35" s="1023"/>
      <c r="AJ35" s="1024"/>
      <c r="AK35" s="967">
        <v>3030</v>
      </c>
      <c r="AL35" s="958"/>
      <c r="AM35" s="958"/>
      <c r="AN35" s="958"/>
      <c r="AO35" s="958"/>
      <c r="AP35" s="958">
        <v>45140</v>
      </c>
      <c r="AQ35" s="958"/>
      <c r="AR35" s="958"/>
      <c r="AS35" s="958"/>
      <c r="AT35" s="958"/>
      <c r="AU35" s="958">
        <v>26767</v>
      </c>
      <c r="AV35" s="958"/>
      <c r="AW35" s="958"/>
      <c r="AX35" s="958"/>
      <c r="AY35" s="958"/>
      <c r="AZ35" s="1028" t="s">
        <v>599</v>
      </c>
      <c r="BA35" s="1028"/>
      <c r="BB35" s="1028"/>
      <c r="BC35" s="1028"/>
      <c r="BD35" s="1028"/>
      <c r="BE35" s="959" t="s">
        <v>412</v>
      </c>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t="s">
        <v>413</v>
      </c>
      <c r="C36" s="1018"/>
      <c r="D36" s="1018"/>
      <c r="E36" s="1018"/>
      <c r="F36" s="1018"/>
      <c r="G36" s="1018"/>
      <c r="H36" s="1018"/>
      <c r="I36" s="1018"/>
      <c r="J36" s="1018"/>
      <c r="K36" s="1018"/>
      <c r="L36" s="1018"/>
      <c r="M36" s="1018"/>
      <c r="N36" s="1018"/>
      <c r="O36" s="1018"/>
      <c r="P36" s="1019"/>
      <c r="Q36" s="1025">
        <v>101</v>
      </c>
      <c r="R36" s="1026"/>
      <c r="S36" s="1026"/>
      <c r="T36" s="1026"/>
      <c r="U36" s="1026"/>
      <c r="V36" s="1026">
        <v>89</v>
      </c>
      <c r="W36" s="1026"/>
      <c r="X36" s="1026"/>
      <c r="Y36" s="1026"/>
      <c r="Z36" s="1026"/>
      <c r="AA36" s="1026">
        <v>11</v>
      </c>
      <c r="AB36" s="1026"/>
      <c r="AC36" s="1026"/>
      <c r="AD36" s="1026"/>
      <c r="AE36" s="1027"/>
      <c r="AF36" s="1022">
        <v>11</v>
      </c>
      <c r="AG36" s="1023"/>
      <c r="AH36" s="1023"/>
      <c r="AI36" s="1023"/>
      <c r="AJ36" s="1024"/>
      <c r="AK36" s="967">
        <v>45</v>
      </c>
      <c r="AL36" s="958"/>
      <c r="AM36" s="958"/>
      <c r="AN36" s="958"/>
      <c r="AO36" s="958"/>
      <c r="AP36" s="958" t="s">
        <v>603</v>
      </c>
      <c r="AQ36" s="958"/>
      <c r="AR36" s="958"/>
      <c r="AS36" s="958"/>
      <c r="AT36" s="958"/>
      <c r="AU36" s="958" t="s">
        <v>603</v>
      </c>
      <c r="AV36" s="958"/>
      <c r="AW36" s="958"/>
      <c r="AX36" s="958"/>
      <c r="AY36" s="958"/>
      <c r="AZ36" s="1028" t="s">
        <v>603</v>
      </c>
      <c r="BA36" s="1028"/>
      <c r="BB36" s="1028"/>
      <c r="BC36" s="1028"/>
      <c r="BD36" s="1028"/>
      <c r="BE36" s="959" t="s">
        <v>414</v>
      </c>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t="s">
        <v>415</v>
      </c>
      <c r="C37" s="1018"/>
      <c r="D37" s="1018"/>
      <c r="E37" s="1018"/>
      <c r="F37" s="1018"/>
      <c r="G37" s="1018"/>
      <c r="H37" s="1018"/>
      <c r="I37" s="1018"/>
      <c r="J37" s="1018"/>
      <c r="K37" s="1018"/>
      <c r="L37" s="1018"/>
      <c r="M37" s="1018"/>
      <c r="N37" s="1018"/>
      <c r="O37" s="1018"/>
      <c r="P37" s="1019"/>
      <c r="Q37" s="1025">
        <v>277</v>
      </c>
      <c r="R37" s="1026"/>
      <c r="S37" s="1026"/>
      <c r="T37" s="1026"/>
      <c r="U37" s="1026"/>
      <c r="V37" s="1026">
        <v>250</v>
      </c>
      <c r="W37" s="1026"/>
      <c r="X37" s="1026"/>
      <c r="Y37" s="1026"/>
      <c r="Z37" s="1026"/>
      <c r="AA37" s="1026">
        <v>1</v>
      </c>
      <c r="AB37" s="1026"/>
      <c r="AC37" s="1026"/>
      <c r="AD37" s="1026"/>
      <c r="AE37" s="1027"/>
      <c r="AF37" s="1022">
        <v>1</v>
      </c>
      <c r="AG37" s="1023"/>
      <c r="AH37" s="1023"/>
      <c r="AI37" s="1023"/>
      <c r="AJ37" s="1024"/>
      <c r="AK37" s="967">
        <v>60</v>
      </c>
      <c r="AL37" s="958"/>
      <c r="AM37" s="958"/>
      <c r="AN37" s="958"/>
      <c r="AO37" s="958"/>
      <c r="AP37" s="958">
        <v>382</v>
      </c>
      <c r="AQ37" s="958"/>
      <c r="AR37" s="958"/>
      <c r="AS37" s="958"/>
      <c r="AT37" s="958"/>
      <c r="AU37" s="958">
        <v>382</v>
      </c>
      <c r="AV37" s="958"/>
      <c r="AW37" s="958"/>
      <c r="AX37" s="958"/>
      <c r="AY37" s="958"/>
      <c r="AZ37" s="1028" t="s">
        <v>603</v>
      </c>
      <c r="BA37" s="1028"/>
      <c r="BB37" s="1028"/>
      <c r="BC37" s="1028"/>
      <c r="BD37" s="1028"/>
      <c r="BE37" s="959" t="s">
        <v>416</v>
      </c>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t="s">
        <v>417</v>
      </c>
      <c r="C38" s="1018"/>
      <c r="D38" s="1018"/>
      <c r="E38" s="1018"/>
      <c r="F38" s="1018"/>
      <c r="G38" s="1018"/>
      <c r="H38" s="1018"/>
      <c r="I38" s="1018"/>
      <c r="J38" s="1018"/>
      <c r="K38" s="1018"/>
      <c r="L38" s="1018"/>
      <c r="M38" s="1018"/>
      <c r="N38" s="1018"/>
      <c r="O38" s="1018"/>
      <c r="P38" s="1019"/>
      <c r="Q38" s="1025">
        <v>77</v>
      </c>
      <c r="R38" s="1026"/>
      <c r="S38" s="1026"/>
      <c r="T38" s="1026"/>
      <c r="U38" s="1026"/>
      <c r="V38" s="1026">
        <v>64</v>
      </c>
      <c r="W38" s="1026"/>
      <c r="X38" s="1026"/>
      <c r="Y38" s="1026"/>
      <c r="Z38" s="1026"/>
      <c r="AA38" s="1026">
        <v>1</v>
      </c>
      <c r="AB38" s="1026"/>
      <c r="AC38" s="1026"/>
      <c r="AD38" s="1026"/>
      <c r="AE38" s="1027"/>
      <c r="AF38" s="1022">
        <v>1</v>
      </c>
      <c r="AG38" s="1023"/>
      <c r="AH38" s="1023"/>
      <c r="AI38" s="1023"/>
      <c r="AJ38" s="1024"/>
      <c r="AK38" s="967">
        <v>77</v>
      </c>
      <c r="AL38" s="958"/>
      <c r="AM38" s="958"/>
      <c r="AN38" s="958"/>
      <c r="AO38" s="958"/>
      <c r="AP38" s="958" t="s">
        <v>603</v>
      </c>
      <c r="AQ38" s="958"/>
      <c r="AR38" s="958"/>
      <c r="AS38" s="958"/>
      <c r="AT38" s="958"/>
      <c r="AU38" s="958" t="s">
        <v>603</v>
      </c>
      <c r="AV38" s="958"/>
      <c r="AW38" s="958"/>
      <c r="AX38" s="958"/>
      <c r="AY38" s="958"/>
      <c r="AZ38" s="1028" t="s">
        <v>603</v>
      </c>
      <c r="BA38" s="1028"/>
      <c r="BB38" s="1028"/>
      <c r="BC38" s="1028"/>
      <c r="BD38" s="1028"/>
      <c r="BE38" s="959" t="s">
        <v>414</v>
      </c>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418</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389</v>
      </c>
      <c r="B63" s="924" t="s">
        <v>419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17850</v>
      </c>
      <c r="AG63" s="946"/>
      <c r="AH63" s="946"/>
      <c r="AI63" s="946"/>
      <c r="AJ63" s="1009"/>
      <c r="AK63" s="1010"/>
      <c r="AL63" s="950"/>
      <c r="AM63" s="950"/>
      <c r="AN63" s="950"/>
      <c r="AO63" s="950"/>
      <c r="AP63" s="946">
        <v>68349</v>
      </c>
      <c r="AQ63" s="946"/>
      <c r="AR63" s="946"/>
      <c r="AS63" s="946"/>
      <c r="AT63" s="946"/>
      <c r="AU63" s="946">
        <v>37422</v>
      </c>
      <c r="AV63" s="946"/>
      <c r="AW63" s="946"/>
      <c r="AX63" s="946"/>
      <c r="AY63" s="946"/>
      <c r="AZ63" s="1004"/>
      <c r="BA63" s="1004"/>
      <c r="BB63" s="1004"/>
      <c r="BC63" s="1004"/>
      <c r="BD63" s="1004"/>
      <c r="BE63" s="947"/>
      <c r="BF63" s="947"/>
      <c r="BG63" s="947"/>
      <c r="BH63" s="947"/>
      <c r="BI63" s="948"/>
      <c r="BJ63" s="1005" t="s">
        <v>420</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422</v>
      </c>
      <c r="B66" s="983"/>
      <c r="C66" s="983"/>
      <c r="D66" s="983"/>
      <c r="E66" s="983"/>
      <c r="F66" s="983"/>
      <c r="G66" s="983"/>
      <c r="H66" s="983"/>
      <c r="I66" s="983"/>
      <c r="J66" s="983"/>
      <c r="K66" s="983"/>
      <c r="L66" s="983"/>
      <c r="M66" s="983"/>
      <c r="N66" s="983"/>
      <c r="O66" s="983"/>
      <c r="P66" s="984"/>
      <c r="Q66" s="988" t="s">
        <v>423</v>
      </c>
      <c r="R66" s="989"/>
      <c r="S66" s="989"/>
      <c r="T66" s="989"/>
      <c r="U66" s="990"/>
      <c r="V66" s="988" t="s">
        <v>424</v>
      </c>
      <c r="W66" s="989"/>
      <c r="X66" s="989"/>
      <c r="Y66" s="989"/>
      <c r="Z66" s="990"/>
      <c r="AA66" s="988" t="s">
        <v>425</v>
      </c>
      <c r="AB66" s="989"/>
      <c r="AC66" s="989"/>
      <c r="AD66" s="989"/>
      <c r="AE66" s="990"/>
      <c r="AF66" s="994" t="s">
        <v>426</v>
      </c>
      <c r="AG66" s="995"/>
      <c r="AH66" s="995"/>
      <c r="AI66" s="995"/>
      <c r="AJ66" s="996"/>
      <c r="AK66" s="988" t="s">
        <v>427</v>
      </c>
      <c r="AL66" s="983"/>
      <c r="AM66" s="983"/>
      <c r="AN66" s="983"/>
      <c r="AO66" s="984"/>
      <c r="AP66" s="988" t="s">
        <v>428</v>
      </c>
      <c r="AQ66" s="989"/>
      <c r="AR66" s="989"/>
      <c r="AS66" s="989"/>
      <c r="AT66" s="990"/>
      <c r="AU66" s="988" t="s">
        <v>429</v>
      </c>
      <c r="AV66" s="989"/>
      <c r="AW66" s="989"/>
      <c r="AX66" s="989"/>
      <c r="AY66" s="990"/>
      <c r="AZ66" s="988" t="s">
        <v>377</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604</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603</v>
      </c>
      <c r="AQ68" s="969"/>
      <c r="AR68" s="969"/>
      <c r="AS68" s="969"/>
      <c r="AT68" s="969"/>
      <c r="AU68" s="969" t="s">
        <v>603</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605</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603</v>
      </c>
      <c r="AL69" s="958"/>
      <c r="AM69" s="958"/>
      <c r="AN69" s="958"/>
      <c r="AO69" s="958"/>
      <c r="AP69" s="958" t="s">
        <v>606</v>
      </c>
      <c r="AQ69" s="958"/>
      <c r="AR69" s="958"/>
      <c r="AS69" s="958"/>
      <c r="AT69" s="958"/>
      <c r="AU69" s="958" t="s">
        <v>606</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607</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603</v>
      </c>
      <c r="AQ70" s="958"/>
      <c r="AR70" s="958"/>
      <c r="AS70" s="958"/>
      <c r="AT70" s="958"/>
      <c r="AU70" s="958" t="s">
        <v>603</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608</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609</v>
      </c>
      <c r="AL71" s="958"/>
      <c r="AM71" s="958"/>
      <c r="AN71" s="958"/>
      <c r="AO71" s="958"/>
      <c r="AP71" s="958" t="s">
        <v>610</v>
      </c>
      <c r="AQ71" s="958"/>
      <c r="AR71" s="958"/>
      <c r="AS71" s="958"/>
      <c r="AT71" s="958"/>
      <c r="AU71" s="958" t="s">
        <v>603</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611</v>
      </c>
      <c r="C72" s="962"/>
      <c r="D72" s="962"/>
      <c r="E72" s="962"/>
      <c r="F72" s="962"/>
      <c r="G72" s="962"/>
      <c r="H72" s="962"/>
      <c r="I72" s="962"/>
      <c r="J72" s="962"/>
      <c r="K72" s="962"/>
      <c r="L72" s="962"/>
      <c r="M72" s="962"/>
      <c r="N72" s="962"/>
      <c r="O72" s="962"/>
      <c r="P72" s="963"/>
      <c r="Q72" s="964">
        <v>2423</v>
      </c>
      <c r="R72" s="958"/>
      <c r="S72" s="958"/>
      <c r="T72" s="958"/>
      <c r="U72" s="958"/>
      <c r="V72" s="958">
        <v>2308</v>
      </c>
      <c r="W72" s="958"/>
      <c r="X72" s="958"/>
      <c r="Y72" s="958"/>
      <c r="Z72" s="958"/>
      <c r="AA72" s="958">
        <v>115</v>
      </c>
      <c r="AB72" s="958"/>
      <c r="AC72" s="958"/>
      <c r="AD72" s="958"/>
      <c r="AE72" s="958"/>
      <c r="AF72" s="958">
        <v>115</v>
      </c>
      <c r="AG72" s="958"/>
      <c r="AH72" s="958"/>
      <c r="AI72" s="958"/>
      <c r="AJ72" s="958"/>
      <c r="AK72" s="958">
        <v>130</v>
      </c>
      <c r="AL72" s="958"/>
      <c r="AM72" s="958"/>
      <c r="AN72" s="958"/>
      <c r="AO72" s="958"/>
      <c r="AP72" s="958" t="s">
        <v>603</v>
      </c>
      <c r="AQ72" s="958"/>
      <c r="AR72" s="958"/>
      <c r="AS72" s="958"/>
      <c r="AT72" s="958"/>
      <c r="AU72" s="958" t="s">
        <v>613</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612</v>
      </c>
      <c r="C73" s="962"/>
      <c r="D73" s="962"/>
      <c r="E73" s="962"/>
      <c r="F73" s="962"/>
      <c r="G73" s="962"/>
      <c r="H73" s="962"/>
      <c r="I73" s="962"/>
      <c r="J73" s="962"/>
      <c r="K73" s="962"/>
      <c r="L73" s="962"/>
      <c r="M73" s="962"/>
      <c r="N73" s="962"/>
      <c r="O73" s="962"/>
      <c r="P73" s="963"/>
      <c r="Q73" s="964">
        <v>719774</v>
      </c>
      <c r="R73" s="958"/>
      <c r="S73" s="958"/>
      <c r="T73" s="958"/>
      <c r="U73" s="958"/>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t="s">
        <v>603</v>
      </c>
      <c r="AQ73" s="958"/>
      <c r="AR73" s="958"/>
      <c r="AS73" s="958"/>
      <c r="AT73" s="958"/>
      <c r="AU73" s="958" t="s">
        <v>603</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614</v>
      </c>
      <c r="C74" s="962"/>
      <c r="D74" s="962"/>
      <c r="E74" s="962"/>
      <c r="F74" s="962"/>
      <c r="G74" s="962"/>
      <c r="H74" s="962"/>
      <c r="I74" s="962"/>
      <c r="J74" s="962"/>
      <c r="K74" s="962"/>
      <c r="L74" s="962"/>
      <c r="M74" s="962"/>
      <c r="N74" s="962"/>
      <c r="O74" s="962"/>
      <c r="P74" s="963"/>
      <c r="Q74" s="964">
        <v>11929</v>
      </c>
      <c r="R74" s="958"/>
      <c r="S74" s="958"/>
      <c r="T74" s="958"/>
      <c r="U74" s="958"/>
      <c r="V74" s="958">
        <v>11218</v>
      </c>
      <c r="W74" s="958"/>
      <c r="X74" s="958"/>
      <c r="Y74" s="958"/>
      <c r="Z74" s="958"/>
      <c r="AA74" s="958">
        <v>711</v>
      </c>
      <c r="AB74" s="958"/>
      <c r="AC74" s="958"/>
      <c r="AD74" s="958"/>
      <c r="AE74" s="958"/>
      <c r="AF74" s="958">
        <v>9114</v>
      </c>
      <c r="AG74" s="958"/>
      <c r="AH74" s="958"/>
      <c r="AI74" s="958"/>
      <c r="AJ74" s="958"/>
      <c r="AK74" s="958">
        <v>2</v>
      </c>
      <c r="AL74" s="958"/>
      <c r="AM74" s="958"/>
      <c r="AN74" s="958"/>
      <c r="AO74" s="958"/>
      <c r="AP74" s="958">
        <v>24152</v>
      </c>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389</v>
      </c>
      <c r="B88" s="924" t="s">
        <v>430</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18147</v>
      </c>
      <c r="AG88" s="946"/>
      <c r="AH88" s="946"/>
      <c r="AI88" s="946"/>
      <c r="AJ88" s="946"/>
      <c r="AK88" s="950"/>
      <c r="AL88" s="950"/>
      <c r="AM88" s="950"/>
      <c r="AN88" s="950"/>
      <c r="AO88" s="950"/>
      <c r="AP88" s="946">
        <v>24152</v>
      </c>
      <c r="AQ88" s="946"/>
      <c r="AR88" s="946"/>
      <c r="AS88" s="946"/>
      <c r="AT88" s="946"/>
      <c r="AU88" s="946"/>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389</v>
      </c>
      <c r="BR102" s="924" t="s">
        <v>431</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1201</v>
      </c>
      <c r="CS102" s="940"/>
      <c r="CT102" s="940"/>
      <c r="CU102" s="940"/>
      <c r="CV102" s="941"/>
      <c r="CW102" s="939">
        <v>139</v>
      </c>
      <c r="CX102" s="940"/>
      <c r="CY102" s="940"/>
      <c r="CZ102" s="940"/>
      <c r="DA102" s="941"/>
      <c r="DB102" s="939" t="s">
        <v>603</v>
      </c>
      <c r="DC102" s="940"/>
      <c r="DD102" s="940"/>
      <c r="DE102" s="940"/>
      <c r="DF102" s="941"/>
      <c r="DG102" s="939" t="s">
        <v>603</v>
      </c>
      <c r="DH102" s="940"/>
      <c r="DI102" s="940"/>
      <c r="DJ102" s="940"/>
      <c r="DK102" s="941"/>
      <c r="DL102" s="939" t="s">
        <v>603</v>
      </c>
      <c r="DM102" s="940"/>
      <c r="DN102" s="940"/>
      <c r="DO102" s="940"/>
      <c r="DP102" s="941"/>
      <c r="DQ102" s="939" t="s">
        <v>603</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432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439</v>
      </c>
      <c r="AB109" s="883"/>
      <c r="AC109" s="883"/>
      <c r="AD109" s="883"/>
      <c r="AE109" s="884"/>
      <c r="AF109" s="885" t="s">
        <v>440</v>
      </c>
      <c r="AG109" s="883"/>
      <c r="AH109" s="883"/>
      <c r="AI109" s="883"/>
      <c r="AJ109" s="884"/>
      <c r="AK109" s="885" t="s">
        <v>307</v>
      </c>
      <c r="AL109" s="883"/>
      <c r="AM109" s="883"/>
      <c r="AN109" s="883"/>
      <c r="AO109" s="884"/>
      <c r="AP109" s="885" t="s">
        <v>441</v>
      </c>
      <c r="AQ109" s="883"/>
      <c r="AR109" s="883"/>
      <c r="AS109" s="883"/>
      <c r="AT109" s="916"/>
      <c r="AU109" s="882" t="s">
        <v>438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439</v>
      </c>
      <c r="BR109" s="883"/>
      <c r="BS109" s="883"/>
      <c r="BT109" s="883"/>
      <c r="BU109" s="884"/>
      <c r="BV109" s="885" t="s">
        <v>440</v>
      </c>
      <c r="BW109" s="883"/>
      <c r="BX109" s="883"/>
      <c r="BY109" s="883"/>
      <c r="BZ109" s="884"/>
      <c r="CA109" s="885" t="s">
        <v>307</v>
      </c>
      <c r="CB109" s="883"/>
      <c r="CC109" s="883"/>
      <c r="CD109" s="883"/>
      <c r="CE109" s="884"/>
      <c r="CF109" s="923" t="s">
        <v>441</v>
      </c>
      <c r="CG109" s="923"/>
      <c r="CH109" s="923"/>
      <c r="CI109" s="923"/>
      <c r="CJ109" s="923"/>
      <c r="CK109" s="885" t="s">
        <v>442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439</v>
      </c>
      <c r="DH109" s="883"/>
      <c r="DI109" s="883"/>
      <c r="DJ109" s="883"/>
      <c r="DK109" s="884"/>
      <c r="DL109" s="885" t="s">
        <v>440</v>
      </c>
      <c r="DM109" s="883"/>
      <c r="DN109" s="883"/>
      <c r="DO109" s="883"/>
      <c r="DP109" s="884"/>
      <c r="DQ109" s="885" t="s">
        <v>307</v>
      </c>
      <c r="DR109" s="883"/>
      <c r="DS109" s="883"/>
      <c r="DT109" s="883"/>
      <c r="DU109" s="884"/>
      <c r="DV109" s="885" t="s">
        <v>441</v>
      </c>
      <c r="DW109" s="883"/>
      <c r="DX109" s="883"/>
      <c r="DY109" s="883"/>
      <c r="DZ109" s="916"/>
    </row>
    <row r="110" spans="1:131" s="224" customFormat="1" ht="26.25" customHeight="1" x14ac:dyDescent="0.15">
      <c r="A110" s="794" t="s">
        <v>443</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10250881</v>
      </c>
      <c r="AB110" s="876"/>
      <c r="AC110" s="876"/>
      <c r="AD110" s="876"/>
      <c r="AE110" s="877"/>
      <c r="AF110" s="878">
        <v>10615358</v>
      </c>
      <c r="AG110" s="876"/>
      <c r="AH110" s="876"/>
      <c r="AI110" s="876"/>
      <c r="AJ110" s="877"/>
      <c r="AK110" s="878">
        <v>10960304</v>
      </c>
      <c r="AL110" s="876"/>
      <c r="AM110" s="876"/>
      <c r="AN110" s="876"/>
      <c r="AO110" s="877"/>
      <c r="AP110" s="879">
        <v>13</v>
      </c>
      <c r="AQ110" s="880"/>
      <c r="AR110" s="880"/>
      <c r="AS110" s="880"/>
      <c r="AT110" s="881"/>
      <c r="AU110" s="917" t="s">
        <v>75</v>
      </c>
      <c r="AV110" s="918"/>
      <c r="AW110" s="918"/>
      <c r="AX110" s="918"/>
      <c r="AY110" s="918"/>
      <c r="AZ110" s="847" t="s">
        <v>444</v>
      </c>
      <c r="BA110" s="795"/>
      <c r="BB110" s="795"/>
      <c r="BC110" s="795"/>
      <c r="BD110" s="795"/>
      <c r="BE110" s="795"/>
      <c r="BF110" s="795"/>
      <c r="BG110" s="795"/>
      <c r="BH110" s="795"/>
      <c r="BI110" s="795"/>
      <c r="BJ110" s="795"/>
      <c r="BK110" s="795"/>
      <c r="BL110" s="795"/>
      <c r="BM110" s="795"/>
      <c r="BN110" s="795"/>
      <c r="BO110" s="795"/>
      <c r="BP110" s="796"/>
      <c r="BQ110" s="848">
        <v>121264914</v>
      </c>
      <c r="BR110" s="829"/>
      <c r="BS110" s="829"/>
      <c r="BT110" s="829"/>
      <c r="BU110" s="829"/>
      <c r="BV110" s="829">
        <v>126065537</v>
      </c>
      <c r="BW110" s="829"/>
      <c r="BX110" s="829"/>
      <c r="BY110" s="829"/>
      <c r="BZ110" s="829"/>
      <c r="CA110" s="829">
        <v>124962003</v>
      </c>
      <c r="CB110" s="829"/>
      <c r="CC110" s="829"/>
      <c r="CD110" s="829"/>
      <c r="CE110" s="829"/>
      <c r="CF110" s="853">
        <v>148</v>
      </c>
      <c r="CG110" s="854"/>
      <c r="CH110" s="854"/>
      <c r="CI110" s="854"/>
      <c r="CJ110" s="854"/>
      <c r="CK110" s="913" t="s">
        <v>445</v>
      </c>
      <c r="CL110" s="806"/>
      <c r="CM110" s="847" t="s">
        <v>446</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2267554</v>
      </c>
      <c r="DH110" s="829"/>
      <c r="DI110" s="829"/>
      <c r="DJ110" s="829"/>
      <c r="DK110" s="829"/>
      <c r="DL110" s="829">
        <v>2101261</v>
      </c>
      <c r="DM110" s="829"/>
      <c r="DN110" s="829"/>
      <c r="DO110" s="829"/>
      <c r="DP110" s="829"/>
      <c r="DQ110" s="829">
        <v>1911170</v>
      </c>
      <c r="DR110" s="829"/>
      <c r="DS110" s="829"/>
      <c r="DT110" s="829"/>
      <c r="DU110" s="829"/>
      <c r="DV110" s="830">
        <v>2.2999999999999998</v>
      </c>
      <c r="DW110" s="830"/>
      <c r="DX110" s="830"/>
      <c r="DY110" s="830"/>
      <c r="DZ110" s="831"/>
    </row>
    <row r="111" spans="1:131" s="224" customFormat="1" ht="26.25" customHeight="1" x14ac:dyDescent="0.15">
      <c r="A111" s="761" t="s">
        <v>447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448</v>
      </c>
      <c r="AB111" s="906"/>
      <c r="AC111" s="906"/>
      <c r="AD111" s="906"/>
      <c r="AE111" s="907"/>
      <c r="AF111" s="908" t="s">
        <v>449</v>
      </c>
      <c r="AG111" s="906"/>
      <c r="AH111" s="906"/>
      <c r="AI111" s="906"/>
      <c r="AJ111" s="907"/>
      <c r="AK111" s="908" t="s">
        <v>450</v>
      </c>
      <c r="AL111" s="906"/>
      <c r="AM111" s="906"/>
      <c r="AN111" s="906"/>
      <c r="AO111" s="907"/>
      <c r="AP111" s="909" t="s">
        <v>450</v>
      </c>
      <c r="AQ111" s="910"/>
      <c r="AR111" s="910"/>
      <c r="AS111" s="910"/>
      <c r="AT111" s="911"/>
      <c r="AU111" s="919"/>
      <c r="AV111" s="920"/>
      <c r="AW111" s="920"/>
      <c r="AX111" s="920"/>
      <c r="AY111" s="920"/>
      <c r="AZ111" s="802" t="s">
        <v>451</v>
      </c>
      <c r="BA111" s="739"/>
      <c r="BB111" s="739"/>
      <c r="BC111" s="739"/>
      <c r="BD111" s="739"/>
      <c r="BE111" s="739"/>
      <c r="BF111" s="739"/>
      <c r="BG111" s="739"/>
      <c r="BH111" s="739"/>
      <c r="BI111" s="739"/>
      <c r="BJ111" s="739"/>
      <c r="BK111" s="739"/>
      <c r="BL111" s="739"/>
      <c r="BM111" s="739"/>
      <c r="BN111" s="739"/>
      <c r="BO111" s="739"/>
      <c r="BP111" s="740"/>
      <c r="BQ111" s="803">
        <v>2626017</v>
      </c>
      <c r="BR111" s="804"/>
      <c r="BS111" s="804"/>
      <c r="BT111" s="804"/>
      <c r="BU111" s="804"/>
      <c r="BV111" s="804">
        <v>3115952</v>
      </c>
      <c r="BW111" s="804"/>
      <c r="BX111" s="804"/>
      <c r="BY111" s="804"/>
      <c r="BZ111" s="804"/>
      <c r="CA111" s="804">
        <v>2887634</v>
      </c>
      <c r="CB111" s="804"/>
      <c r="CC111" s="804"/>
      <c r="CD111" s="804"/>
      <c r="CE111" s="804"/>
      <c r="CF111" s="862">
        <v>3.4</v>
      </c>
      <c r="CG111" s="863"/>
      <c r="CH111" s="863"/>
      <c r="CI111" s="863"/>
      <c r="CJ111" s="863"/>
      <c r="CK111" s="914"/>
      <c r="CL111" s="808"/>
      <c r="CM111" s="802" t="s">
        <v>452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453</v>
      </c>
      <c r="DH111" s="804"/>
      <c r="DI111" s="804"/>
      <c r="DJ111" s="804"/>
      <c r="DK111" s="804"/>
      <c r="DL111" s="804" t="s">
        <v>449</v>
      </c>
      <c r="DM111" s="804"/>
      <c r="DN111" s="804"/>
      <c r="DO111" s="804"/>
      <c r="DP111" s="804"/>
      <c r="DQ111" s="804" t="s">
        <v>448</v>
      </c>
      <c r="DR111" s="804"/>
      <c r="DS111" s="804"/>
      <c r="DT111" s="804"/>
      <c r="DU111" s="804"/>
      <c r="DV111" s="781" t="s">
        <v>449</v>
      </c>
      <c r="DW111" s="781"/>
      <c r="DX111" s="781"/>
      <c r="DY111" s="781"/>
      <c r="DZ111" s="782"/>
    </row>
    <row r="112" spans="1:131" s="224" customFormat="1" ht="26.25" customHeight="1" x14ac:dyDescent="0.15">
      <c r="A112" s="899" t="s">
        <v>454</v>
      </c>
      <c r="B112" s="900"/>
      <c r="C112" s="739" t="s">
        <v>455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420</v>
      </c>
      <c r="AB112" s="767"/>
      <c r="AC112" s="767"/>
      <c r="AD112" s="767"/>
      <c r="AE112" s="768"/>
      <c r="AF112" s="769" t="s">
        <v>448</v>
      </c>
      <c r="AG112" s="767"/>
      <c r="AH112" s="767"/>
      <c r="AI112" s="767"/>
      <c r="AJ112" s="768"/>
      <c r="AK112" s="769" t="s">
        <v>448</v>
      </c>
      <c r="AL112" s="767"/>
      <c r="AM112" s="767"/>
      <c r="AN112" s="767"/>
      <c r="AO112" s="768"/>
      <c r="AP112" s="811" t="s">
        <v>448</v>
      </c>
      <c r="AQ112" s="812"/>
      <c r="AR112" s="812"/>
      <c r="AS112" s="812"/>
      <c r="AT112" s="813"/>
      <c r="AU112" s="919"/>
      <c r="AV112" s="920"/>
      <c r="AW112" s="920"/>
      <c r="AX112" s="920"/>
      <c r="AY112" s="920"/>
      <c r="AZ112" s="802" t="s">
        <v>456</v>
      </c>
      <c r="BA112" s="739"/>
      <c r="BB112" s="739"/>
      <c r="BC112" s="739"/>
      <c r="BD112" s="739"/>
      <c r="BE112" s="739"/>
      <c r="BF112" s="739"/>
      <c r="BG112" s="739"/>
      <c r="BH112" s="739"/>
      <c r="BI112" s="739"/>
      <c r="BJ112" s="739"/>
      <c r="BK112" s="739"/>
      <c r="BL112" s="739"/>
      <c r="BM112" s="739"/>
      <c r="BN112" s="739"/>
      <c r="BO112" s="739"/>
      <c r="BP112" s="740"/>
      <c r="BQ112" s="803">
        <v>38986263</v>
      </c>
      <c r="BR112" s="804"/>
      <c r="BS112" s="804"/>
      <c r="BT112" s="804"/>
      <c r="BU112" s="804"/>
      <c r="BV112" s="804">
        <v>39228486</v>
      </c>
      <c r="BW112" s="804"/>
      <c r="BX112" s="804"/>
      <c r="BY112" s="804"/>
      <c r="BZ112" s="804"/>
      <c r="CA112" s="804">
        <v>38422926</v>
      </c>
      <c r="CB112" s="804"/>
      <c r="CC112" s="804"/>
      <c r="CD112" s="804"/>
      <c r="CE112" s="804"/>
      <c r="CF112" s="862">
        <v>45.5</v>
      </c>
      <c r="CG112" s="863"/>
      <c r="CH112" s="863"/>
      <c r="CI112" s="863"/>
      <c r="CJ112" s="863"/>
      <c r="CK112" s="914"/>
      <c r="CL112" s="808"/>
      <c r="CM112" s="802" t="s">
        <v>457</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v>21632</v>
      </c>
      <c r="DH112" s="804"/>
      <c r="DI112" s="804"/>
      <c r="DJ112" s="804"/>
      <c r="DK112" s="804"/>
      <c r="DL112" s="804">
        <v>21632</v>
      </c>
      <c r="DM112" s="804"/>
      <c r="DN112" s="804"/>
      <c r="DO112" s="804"/>
      <c r="DP112" s="804"/>
      <c r="DQ112" s="804">
        <v>21632</v>
      </c>
      <c r="DR112" s="804"/>
      <c r="DS112" s="804"/>
      <c r="DT112" s="804"/>
      <c r="DU112" s="804"/>
      <c r="DV112" s="781">
        <v>0</v>
      </c>
      <c r="DW112" s="781"/>
      <c r="DX112" s="781"/>
      <c r="DY112" s="781"/>
      <c r="DZ112" s="782"/>
    </row>
    <row r="113" spans="1:130" s="224" customFormat="1" ht="26.25" customHeight="1" x14ac:dyDescent="0.15">
      <c r="A113" s="901"/>
      <c r="B113" s="902"/>
      <c r="C113" s="739" t="s">
        <v>458</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3718888</v>
      </c>
      <c r="AB113" s="906"/>
      <c r="AC113" s="906"/>
      <c r="AD113" s="906"/>
      <c r="AE113" s="907"/>
      <c r="AF113" s="908">
        <v>3707618</v>
      </c>
      <c r="AG113" s="906"/>
      <c r="AH113" s="906"/>
      <c r="AI113" s="906"/>
      <c r="AJ113" s="907"/>
      <c r="AK113" s="908">
        <v>3521579</v>
      </c>
      <c r="AL113" s="906"/>
      <c r="AM113" s="906"/>
      <c r="AN113" s="906"/>
      <c r="AO113" s="907"/>
      <c r="AP113" s="909">
        <v>4.2</v>
      </c>
      <c r="AQ113" s="910"/>
      <c r="AR113" s="910"/>
      <c r="AS113" s="910"/>
      <c r="AT113" s="911"/>
      <c r="AU113" s="919"/>
      <c r="AV113" s="920"/>
      <c r="AW113" s="920"/>
      <c r="AX113" s="920"/>
      <c r="AY113" s="920"/>
      <c r="AZ113" s="802" t="s">
        <v>459</v>
      </c>
      <c r="BA113" s="739"/>
      <c r="BB113" s="739"/>
      <c r="BC113" s="739"/>
      <c r="BD113" s="739"/>
      <c r="BE113" s="739"/>
      <c r="BF113" s="739"/>
      <c r="BG113" s="739"/>
      <c r="BH113" s="739"/>
      <c r="BI113" s="739"/>
      <c r="BJ113" s="739"/>
      <c r="BK113" s="739"/>
      <c r="BL113" s="739"/>
      <c r="BM113" s="739"/>
      <c r="BN113" s="739"/>
      <c r="BO113" s="739"/>
      <c r="BP113" s="740"/>
      <c r="BQ113" s="803" t="s">
        <v>420</v>
      </c>
      <c r="BR113" s="804"/>
      <c r="BS113" s="804"/>
      <c r="BT113" s="804"/>
      <c r="BU113" s="804"/>
      <c r="BV113" s="804" t="s">
        <v>420</v>
      </c>
      <c r="BW113" s="804"/>
      <c r="BX113" s="804"/>
      <c r="BY113" s="804"/>
      <c r="BZ113" s="804"/>
      <c r="CA113" s="804" t="s">
        <v>448</v>
      </c>
      <c r="CB113" s="804"/>
      <c r="CC113" s="804"/>
      <c r="CD113" s="804"/>
      <c r="CE113" s="804"/>
      <c r="CF113" s="862" t="s">
        <v>448</v>
      </c>
      <c r="CG113" s="863"/>
      <c r="CH113" s="863"/>
      <c r="CI113" s="863"/>
      <c r="CJ113" s="863"/>
      <c r="CK113" s="914"/>
      <c r="CL113" s="808"/>
      <c r="CM113" s="802" t="s">
        <v>460</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461</v>
      </c>
      <c r="DH113" s="767"/>
      <c r="DI113" s="767"/>
      <c r="DJ113" s="767"/>
      <c r="DK113" s="768"/>
      <c r="DL113" s="769" t="s">
        <v>420</v>
      </c>
      <c r="DM113" s="767"/>
      <c r="DN113" s="767"/>
      <c r="DO113" s="767"/>
      <c r="DP113" s="768"/>
      <c r="DQ113" s="769" t="s">
        <v>448</v>
      </c>
      <c r="DR113" s="767"/>
      <c r="DS113" s="767"/>
      <c r="DT113" s="767"/>
      <c r="DU113" s="768"/>
      <c r="DV113" s="811" t="s">
        <v>420</v>
      </c>
      <c r="DW113" s="812"/>
      <c r="DX113" s="812"/>
      <c r="DY113" s="812"/>
      <c r="DZ113" s="813"/>
    </row>
    <row r="114" spans="1:130" s="224" customFormat="1" ht="26.25" customHeight="1" x14ac:dyDescent="0.15">
      <c r="A114" s="901"/>
      <c r="B114" s="902"/>
      <c r="C114" s="739" t="s">
        <v>462</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420</v>
      </c>
      <c r="AB114" s="767"/>
      <c r="AC114" s="767"/>
      <c r="AD114" s="767"/>
      <c r="AE114" s="768"/>
      <c r="AF114" s="769" t="s">
        <v>453</v>
      </c>
      <c r="AG114" s="767"/>
      <c r="AH114" s="767"/>
      <c r="AI114" s="767"/>
      <c r="AJ114" s="768"/>
      <c r="AK114" s="769" t="s">
        <v>453</v>
      </c>
      <c r="AL114" s="767"/>
      <c r="AM114" s="767"/>
      <c r="AN114" s="767"/>
      <c r="AO114" s="768"/>
      <c r="AP114" s="811" t="s">
        <v>448</v>
      </c>
      <c r="AQ114" s="812"/>
      <c r="AR114" s="812"/>
      <c r="AS114" s="812"/>
      <c r="AT114" s="813"/>
      <c r="AU114" s="919"/>
      <c r="AV114" s="920"/>
      <c r="AW114" s="920"/>
      <c r="AX114" s="920"/>
      <c r="AY114" s="920"/>
      <c r="AZ114" s="802" t="s">
        <v>463</v>
      </c>
      <c r="BA114" s="739"/>
      <c r="BB114" s="739"/>
      <c r="BC114" s="739"/>
      <c r="BD114" s="739"/>
      <c r="BE114" s="739"/>
      <c r="BF114" s="739"/>
      <c r="BG114" s="739"/>
      <c r="BH114" s="739"/>
      <c r="BI114" s="739"/>
      <c r="BJ114" s="739"/>
      <c r="BK114" s="739"/>
      <c r="BL114" s="739"/>
      <c r="BM114" s="739"/>
      <c r="BN114" s="739"/>
      <c r="BO114" s="739"/>
      <c r="BP114" s="740"/>
      <c r="BQ114" s="803">
        <v>18525025</v>
      </c>
      <c r="BR114" s="804"/>
      <c r="BS114" s="804"/>
      <c r="BT114" s="804"/>
      <c r="BU114" s="804"/>
      <c r="BV114" s="804">
        <v>18422938</v>
      </c>
      <c r="BW114" s="804"/>
      <c r="BX114" s="804"/>
      <c r="BY114" s="804"/>
      <c r="BZ114" s="804"/>
      <c r="CA114" s="804">
        <v>17962599</v>
      </c>
      <c r="CB114" s="804"/>
      <c r="CC114" s="804"/>
      <c r="CD114" s="804"/>
      <c r="CE114" s="804"/>
      <c r="CF114" s="862">
        <v>21.3</v>
      </c>
      <c r="CG114" s="863"/>
      <c r="CH114" s="863"/>
      <c r="CI114" s="863"/>
      <c r="CJ114" s="863"/>
      <c r="CK114" s="914"/>
      <c r="CL114" s="808"/>
      <c r="CM114" s="802" t="s">
        <v>464</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420</v>
      </c>
      <c r="DH114" s="767"/>
      <c r="DI114" s="767"/>
      <c r="DJ114" s="767"/>
      <c r="DK114" s="768"/>
      <c r="DL114" s="769" t="s">
        <v>453</v>
      </c>
      <c r="DM114" s="767"/>
      <c r="DN114" s="767"/>
      <c r="DO114" s="767"/>
      <c r="DP114" s="768"/>
      <c r="DQ114" s="769" t="s">
        <v>448</v>
      </c>
      <c r="DR114" s="767"/>
      <c r="DS114" s="767"/>
      <c r="DT114" s="767"/>
      <c r="DU114" s="768"/>
      <c r="DV114" s="811" t="s">
        <v>420</v>
      </c>
      <c r="DW114" s="812"/>
      <c r="DX114" s="812"/>
      <c r="DY114" s="812"/>
      <c r="DZ114" s="813"/>
    </row>
    <row r="115" spans="1:130" s="224" customFormat="1" ht="26.25" customHeight="1" x14ac:dyDescent="0.15">
      <c r="A115" s="901"/>
      <c r="B115" s="902"/>
      <c r="C115" s="739" t="s">
        <v>465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222013</v>
      </c>
      <c r="AB115" s="906"/>
      <c r="AC115" s="906"/>
      <c r="AD115" s="906"/>
      <c r="AE115" s="907"/>
      <c r="AF115" s="908">
        <v>204519</v>
      </c>
      <c r="AG115" s="906"/>
      <c r="AH115" s="906"/>
      <c r="AI115" s="906"/>
      <c r="AJ115" s="907"/>
      <c r="AK115" s="908">
        <v>228317</v>
      </c>
      <c r="AL115" s="906"/>
      <c r="AM115" s="906"/>
      <c r="AN115" s="906"/>
      <c r="AO115" s="907"/>
      <c r="AP115" s="909">
        <v>0.3</v>
      </c>
      <c r="AQ115" s="910"/>
      <c r="AR115" s="910"/>
      <c r="AS115" s="910"/>
      <c r="AT115" s="911"/>
      <c r="AU115" s="919"/>
      <c r="AV115" s="920"/>
      <c r="AW115" s="920"/>
      <c r="AX115" s="920"/>
      <c r="AY115" s="920"/>
      <c r="AZ115" s="802" t="s">
        <v>466</v>
      </c>
      <c r="BA115" s="739"/>
      <c r="BB115" s="739"/>
      <c r="BC115" s="739"/>
      <c r="BD115" s="739"/>
      <c r="BE115" s="739"/>
      <c r="BF115" s="739"/>
      <c r="BG115" s="739"/>
      <c r="BH115" s="739"/>
      <c r="BI115" s="739"/>
      <c r="BJ115" s="739"/>
      <c r="BK115" s="739"/>
      <c r="BL115" s="739"/>
      <c r="BM115" s="739"/>
      <c r="BN115" s="739"/>
      <c r="BO115" s="739"/>
      <c r="BP115" s="740"/>
      <c r="BQ115" s="803" t="s">
        <v>453</v>
      </c>
      <c r="BR115" s="804"/>
      <c r="BS115" s="804"/>
      <c r="BT115" s="804"/>
      <c r="BU115" s="804"/>
      <c r="BV115" s="804" t="s">
        <v>420</v>
      </c>
      <c r="BW115" s="804"/>
      <c r="BX115" s="804"/>
      <c r="BY115" s="804"/>
      <c r="BZ115" s="804"/>
      <c r="CA115" s="804" t="s">
        <v>420</v>
      </c>
      <c r="CB115" s="804"/>
      <c r="CC115" s="804"/>
      <c r="CD115" s="804"/>
      <c r="CE115" s="804"/>
      <c r="CF115" s="862" t="s">
        <v>453</v>
      </c>
      <c r="CG115" s="863"/>
      <c r="CH115" s="863"/>
      <c r="CI115" s="863"/>
      <c r="CJ115" s="863"/>
      <c r="CK115" s="914"/>
      <c r="CL115" s="808"/>
      <c r="CM115" s="802" t="s">
        <v>467</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453</v>
      </c>
      <c r="DH115" s="767"/>
      <c r="DI115" s="767"/>
      <c r="DJ115" s="767"/>
      <c r="DK115" s="768"/>
      <c r="DL115" s="769" t="s">
        <v>453</v>
      </c>
      <c r="DM115" s="767"/>
      <c r="DN115" s="767"/>
      <c r="DO115" s="767"/>
      <c r="DP115" s="768"/>
      <c r="DQ115" s="769" t="s">
        <v>453</v>
      </c>
      <c r="DR115" s="767"/>
      <c r="DS115" s="767"/>
      <c r="DT115" s="767"/>
      <c r="DU115" s="768"/>
      <c r="DV115" s="811" t="s">
        <v>420</v>
      </c>
      <c r="DW115" s="812"/>
      <c r="DX115" s="812"/>
      <c r="DY115" s="812"/>
      <c r="DZ115" s="813"/>
    </row>
    <row r="116" spans="1:130" s="224" customFormat="1" ht="26.25" customHeight="1" x14ac:dyDescent="0.15">
      <c r="A116" s="903"/>
      <c r="B116" s="904"/>
      <c r="C116" s="826" t="s">
        <v>468</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420</v>
      </c>
      <c r="AB116" s="767"/>
      <c r="AC116" s="767"/>
      <c r="AD116" s="767"/>
      <c r="AE116" s="768"/>
      <c r="AF116" s="769" t="s">
        <v>453</v>
      </c>
      <c r="AG116" s="767"/>
      <c r="AH116" s="767"/>
      <c r="AI116" s="767"/>
      <c r="AJ116" s="768"/>
      <c r="AK116" s="769" t="s">
        <v>453</v>
      </c>
      <c r="AL116" s="767"/>
      <c r="AM116" s="767"/>
      <c r="AN116" s="767"/>
      <c r="AO116" s="768"/>
      <c r="AP116" s="811" t="s">
        <v>448</v>
      </c>
      <c r="AQ116" s="812"/>
      <c r="AR116" s="812"/>
      <c r="AS116" s="812"/>
      <c r="AT116" s="813"/>
      <c r="AU116" s="919"/>
      <c r="AV116" s="920"/>
      <c r="AW116" s="920"/>
      <c r="AX116" s="920"/>
      <c r="AY116" s="920"/>
      <c r="AZ116" s="896" t="s">
        <v>469</v>
      </c>
      <c r="BA116" s="897"/>
      <c r="BB116" s="897"/>
      <c r="BC116" s="897"/>
      <c r="BD116" s="897"/>
      <c r="BE116" s="897"/>
      <c r="BF116" s="897"/>
      <c r="BG116" s="897"/>
      <c r="BH116" s="897"/>
      <c r="BI116" s="897"/>
      <c r="BJ116" s="897"/>
      <c r="BK116" s="897"/>
      <c r="BL116" s="897"/>
      <c r="BM116" s="897"/>
      <c r="BN116" s="897"/>
      <c r="BO116" s="897"/>
      <c r="BP116" s="898"/>
      <c r="BQ116" s="803" t="s">
        <v>420</v>
      </c>
      <c r="BR116" s="804"/>
      <c r="BS116" s="804"/>
      <c r="BT116" s="804"/>
      <c r="BU116" s="804"/>
      <c r="BV116" s="804" t="s">
        <v>453</v>
      </c>
      <c r="BW116" s="804"/>
      <c r="BX116" s="804"/>
      <c r="BY116" s="804"/>
      <c r="BZ116" s="804"/>
      <c r="CA116" s="804" t="s">
        <v>420</v>
      </c>
      <c r="CB116" s="804"/>
      <c r="CC116" s="804"/>
      <c r="CD116" s="804"/>
      <c r="CE116" s="804"/>
      <c r="CF116" s="862" t="s">
        <v>420</v>
      </c>
      <c r="CG116" s="863"/>
      <c r="CH116" s="863"/>
      <c r="CI116" s="863"/>
      <c r="CJ116" s="863"/>
      <c r="CK116" s="914"/>
      <c r="CL116" s="808"/>
      <c r="CM116" s="802" t="s">
        <v>470</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461</v>
      </c>
      <c r="DH116" s="767"/>
      <c r="DI116" s="767"/>
      <c r="DJ116" s="767"/>
      <c r="DK116" s="768"/>
      <c r="DL116" s="769" t="s">
        <v>420</v>
      </c>
      <c r="DM116" s="767"/>
      <c r="DN116" s="767"/>
      <c r="DO116" s="767"/>
      <c r="DP116" s="768"/>
      <c r="DQ116" s="769" t="s">
        <v>420</v>
      </c>
      <c r="DR116" s="767"/>
      <c r="DS116" s="767"/>
      <c r="DT116" s="767"/>
      <c r="DU116" s="768"/>
      <c r="DV116" s="811" t="s">
        <v>420</v>
      </c>
      <c r="DW116" s="812"/>
      <c r="DX116" s="812"/>
      <c r="DY116" s="812"/>
      <c r="DZ116" s="813"/>
    </row>
    <row r="117" spans="1:130" s="224" customFormat="1" ht="26.25" customHeight="1" x14ac:dyDescent="0.15">
      <c r="A117" s="882" t="s">
        <v>187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471</v>
      </c>
      <c r="Z117" s="884"/>
      <c r="AA117" s="889">
        <v>14191782</v>
      </c>
      <c r="AB117" s="890"/>
      <c r="AC117" s="890"/>
      <c r="AD117" s="890"/>
      <c r="AE117" s="891"/>
      <c r="AF117" s="892">
        <v>14527495</v>
      </c>
      <c r="AG117" s="890"/>
      <c r="AH117" s="890"/>
      <c r="AI117" s="890"/>
      <c r="AJ117" s="891"/>
      <c r="AK117" s="892">
        <v>14710200</v>
      </c>
      <c r="AL117" s="890"/>
      <c r="AM117" s="890"/>
      <c r="AN117" s="890"/>
      <c r="AO117" s="891"/>
      <c r="AP117" s="893"/>
      <c r="AQ117" s="894"/>
      <c r="AR117" s="894"/>
      <c r="AS117" s="894"/>
      <c r="AT117" s="895"/>
      <c r="AU117" s="919"/>
      <c r="AV117" s="920"/>
      <c r="AW117" s="920"/>
      <c r="AX117" s="920"/>
      <c r="AY117" s="920"/>
      <c r="AZ117" s="850" t="s">
        <v>472</v>
      </c>
      <c r="BA117" s="851"/>
      <c r="BB117" s="851"/>
      <c r="BC117" s="851"/>
      <c r="BD117" s="851"/>
      <c r="BE117" s="851"/>
      <c r="BF117" s="851"/>
      <c r="BG117" s="851"/>
      <c r="BH117" s="851"/>
      <c r="BI117" s="851"/>
      <c r="BJ117" s="851"/>
      <c r="BK117" s="851"/>
      <c r="BL117" s="851"/>
      <c r="BM117" s="851"/>
      <c r="BN117" s="851"/>
      <c r="BO117" s="851"/>
      <c r="BP117" s="852"/>
      <c r="BQ117" s="803" t="s">
        <v>449</v>
      </c>
      <c r="BR117" s="804"/>
      <c r="BS117" s="804"/>
      <c r="BT117" s="804"/>
      <c r="BU117" s="804"/>
      <c r="BV117" s="804" t="s">
        <v>449</v>
      </c>
      <c r="BW117" s="804"/>
      <c r="BX117" s="804"/>
      <c r="BY117" s="804"/>
      <c r="BZ117" s="804"/>
      <c r="CA117" s="804" t="s">
        <v>449</v>
      </c>
      <c r="CB117" s="804"/>
      <c r="CC117" s="804"/>
      <c r="CD117" s="804"/>
      <c r="CE117" s="804"/>
      <c r="CF117" s="862" t="s">
        <v>449</v>
      </c>
      <c r="CG117" s="863"/>
      <c r="CH117" s="863"/>
      <c r="CI117" s="863"/>
      <c r="CJ117" s="863"/>
      <c r="CK117" s="914"/>
      <c r="CL117" s="808"/>
      <c r="CM117" s="802" t="s">
        <v>473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474</v>
      </c>
      <c r="DH117" s="767"/>
      <c r="DI117" s="767"/>
      <c r="DJ117" s="767"/>
      <c r="DK117" s="768"/>
      <c r="DL117" s="769" t="s">
        <v>475</v>
      </c>
      <c r="DM117" s="767"/>
      <c r="DN117" s="767"/>
      <c r="DO117" s="767"/>
      <c r="DP117" s="768"/>
      <c r="DQ117" s="769" t="s">
        <v>476</v>
      </c>
      <c r="DR117" s="767"/>
      <c r="DS117" s="767"/>
      <c r="DT117" s="767"/>
      <c r="DU117" s="768"/>
      <c r="DV117" s="811" t="s">
        <v>477</v>
      </c>
      <c r="DW117" s="812"/>
      <c r="DX117" s="812"/>
      <c r="DY117" s="812"/>
      <c r="DZ117" s="813"/>
    </row>
    <row r="118" spans="1:130" s="224" customFormat="1" ht="26.25" customHeight="1" x14ac:dyDescent="0.15">
      <c r="A118" s="882" t="s">
        <v>442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439</v>
      </c>
      <c r="AB118" s="883"/>
      <c r="AC118" s="883"/>
      <c r="AD118" s="883"/>
      <c r="AE118" s="884"/>
      <c r="AF118" s="885" t="s">
        <v>440</v>
      </c>
      <c r="AG118" s="883"/>
      <c r="AH118" s="883"/>
      <c r="AI118" s="883"/>
      <c r="AJ118" s="884"/>
      <c r="AK118" s="885" t="s">
        <v>307</v>
      </c>
      <c r="AL118" s="883"/>
      <c r="AM118" s="883"/>
      <c r="AN118" s="883"/>
      <c r="AO118" s="884"/>
      <c r="AP118" s="886" t="s">
        <v>441</v>
      </c>
      <c r="AQ118" s="887"/>
      <c r="AR118" s="887"/>
      <c r="AS118" s="887"/>
      <c r="AT118" s="888"/>
      <c r="AU118" s="919"/>
      <c r="AV118" s="920"/>
      <c r="AW118" s="920"/>
      <c r="AX118" s="920"/>
      <c r="AY118" s="920"/>
      <c r="AZ118" s="825" t="s">
        <v>478</v>
      </c>
      <c r="BA118" s="826"/>
      <c r="BB118" s="826"/>
      <c r="BC118" s="826"/>
      <c r="BD118" s="826"/>
      <c r="BE118" s="826"/>
      <c r="BF118" s="826"/>
      <c r="BG118" s="826"/>
      <c r="BH118" s="826"/>
      <c r="BI118" s="826"/>
      <c r="BJ118" s="826"/>
      <c r="BK118" s="826"/>
      <c r="BL118" s="826"/>
      <c r="BM118" s="826"/>
      <c r="BN118" s="826"/>
      <c r="BO118" s="826"/>
      <c r="BP118" s="827"/>
      <c r="BQ118" s="866" t="s">
        <v>449</v>
      </c>
      <c r="BR118" s="832"/>
      <c r="BS118" s="832"/>
      <c r="BT118" s="832"/>
      <c r="BU118" s="832"/>
      <c r="BV118" s="832" t="s">
        <v>476</v>
      </c>
      <c r="BW118" s="832"/>
      <c r="BX118" s="832"/>
      <c r="BY118" s="832"/>
      <c r="BZ118" s="832"/>
      <c r="CA118" s="832" t="s">
        <v>477</v>
      </c>
      <c r="CB118" s="832"/>
      <c r="CC118" s="832"/>
      <c r="CD118" s="832"/>
      <c r="CE118" s="832"/>
      <c r="CF118" s="862" t="s">
        <v>476</v>
      </c>
      <c r="CG118" s="863"/>
      <c r="CH118" s="863"/>
      <c r="CI118" s="863"/>
      <c r="CJ118" s="863"/>
      <c r="CK118" s="914"/>
      <c r="CL118" s="808"/>
      <c r="CM118" s="802" t="s">
        <v>479</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474</v>
      </c>
      <c r="DH118" s="767"/>
      <c r="DI118" s="767"/>
      <c r="DJ118" s="767"/>
      <c r="DK118" s="768"/>
      <c r="DL118" s="769" t="s">
        <v>477</v>
      </c>
      <c r="DM118" s="767"/>
      <c r="DN118" s="767"/>
      <c r="DO118" s="767"/>
      <c r="DP118" s="768"/>
      <c r="DQ118" s="769" t="s">
        <v>480</v>
      </c>
      <c r="DR118" s="767"/>
      <c r="DS118" s="767"/>
      <c r="DT118" s="767"/>
      <c r="DU118" s="768"/>
      <c r="DV118" s="811" t="s">
        <v>476</v>
      </c>
      <c r="DW118" s="812"/>
      <c r="DX118" s="812"/>
      <c r="DY118" s="812"/>
      <c r="DZ118" s="813"/>
    </row>
    <row r="119" spans="1:130" s="224" customFormat="1" ht="26.25" customHeight="1" x14ac:dyDescent="0.15">
      <c r="A119" s="805" t="s">
        <v>445</v>
      </c>
      <c r="B119" s="806"/>
      <c r="C119" s="847" t="s">
        <v>446</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194123</v>
      </c>
      <c r="AB119" s="876"/>
      <c r="AC119" s="876"/>
      <c r="AD119" s="876"/>
      <c r="AE119" s="877"/>
      <c r="AF119" s="878">
        <v>166293</v>
      </c>
      <c r="AG119" s="876"/>
      <c r="AH119" s="876"/>
      <c r="AI119" s="876"/>
      <c r="AJ119" s="877"/>
      <c r="AK119" s="878">
        <v>190091</v>
      </c>
      <c r="AL119" s="876"/>
      <c r="AM119" s="876"/>
      <c r="AN119" s="876"/>
      <c r="AO119" s="877"/>
      <c r="AP119" s="879">
        <v>0.2</v>
      </c>
      <c r="AQ119" s="880"/>
      <c r="AR119" s="880"/>
      <c r="AS119" s="880"/>
      <c r="AT119" s="881"/>
      <c r="AU119" s="921"/>
      <c r="AV119" s="922"/>
      <c r="AW119" s="922"/>
      <c r="AX119" s="922"/>
      <c r="AY119" s="922"/>
      <c r="AZ119" s="245" t="s">
        <v>187</v>
      </c>
      <c r="BA119" s="245"/>
      <c r="BB119" s="245"/>
      <c r="BC119" s="245"/>
      <c r="BD119" s="245"/>
      <c r="BE119" s="245"/>
      <c r="BF119" s="245"/>
      <c r="BG119" s="245"/>
      <c r="BH119" s="245"/>
      <c r="BI119" s="245"/>
      <c r="BJ119" s="245"/>
      <c r="BK119" s="245"/>
      <c r="BL119" s="245"/>
      <c r="BM119" s="245"/>
      <c r="BN119" s="245"/>
      <c r="BO119" s="864" t="s">
        <v>481</v>
      </c>
      <c r="BP119" s="865"/>
      <c r="BQ119" s="866">
        <v>181402219</v>
      </c>
      <c r="BR119" s="832"/>
      <c r="BS119" s="832"/>
      <c r="BT119" s="832"/>
      <c r="BU119" s="832"/>
      <c r="BV119" s="832">
        <v>186832913</v>
      </c>
      <c r="BW119" s="832"/>
      <c r="BX119" s="832"/>
      <c r="BY119" s="832"/>
      <c r="BZ119" s="832"/>
      <c r="CA119" s="832">
        <v>184235162</v>
      </c>
      <c r="CB119" s="832"/>
      <c r="CC119" s="832"/>
      <c r="CD119" s="832"/>
      <c r="CE119" s="832"/>
      <c r="CF119" s="735"/>
      <c r="CG119" s="736"/>
      <c r="CH119" s="736"/>
      <c r="CI119" s="736"/>
      <c r="CJ119" s="821"/>
      <c r="CK119" s="915"/>
      <c r="CL119" s="810"/>
      <c r="CM119" s="825" t="s">
        <v>482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336831</v>
      </c>
      <c r="DH119" s="751"/>
      <c r="DI119" s="751"/>
      <c r="DJ119" s="751"/>
      <c r="DK119" s="752"/>
      <c r="DL119" s="753">
        <v>993059</v>
      </c>
      <c r="DM119" s="751"/>
      <c r="DN119" s="751"/>
      <c r="DO119" s="751"/>
      <c r="DP119" s="752"/>
      <c r="DQ119" s="753">
        <v>954832</v>
      </c>
      <c r="DR119" s="751"/>
      <c r="DS119" s="751"/>
      <c r="DT119" s="751"/>
      <c r="DU119" s="752"/>
      <c r="DV119" s="835">
        <v>1.1000000000000001</v>
      </c>
      <c r="DW119" s="836"/>
      <c r="DX119" s="836"/>
      <c r="DY119" s="836"/>
      <c r="DZ119" s="837"/>
    </row>
    <row r="120" spans="1:130" s="224" customFormat="1" ht="26.25" customHeight="1" x14ac:dyDescent="0.15">
      <c r="A120" s="807"/>
      <c r="B120" s="808"/>
      <c r="C120" s="802" t="s">
        <v>452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480</v>
      </c>
      <c r="AB120" s="767"/>
      <c r="AC120" s="767"/>
      <c r="AD120" s="767"/>
      <c r="AE120" s="768"/>
      <c r="AF120" s="769" t="s">
        <v>449</v>
      </c>
      <c r="AG120" s="767"/>
      <c r="AH120" s="767"/>
      <c r="AI120" s="767"/>
      <c r="AJ120" s="768"/>
      <c r="AK120" s="769" t="s">
        <v>483</v>
      </c>
      <c r="AL120" s="767"/>
      <c r="AM120" s="767"/>
      <c r="AN120" s="767"/>
      <c r="AO120" s="768"/>
      <c r="AP120" s="811" t="s">
        <v>477</v>
      </c>
      <c r="AQ120" s="812"/>
      <c r="AR120" s="812"/>
      <c r="AS120" s="812"/>
      <c r="AT120" s="813"/>
      <c r="AU120" s="867" t="s">
        <v>484</v>
      </c>
      <c r="AV120" s="868"/>
      <c r="AW120" s="868"/>
      <c r="AX120" s="868"/>
      <c r="AY120" s="869"/>
      <c r="AZ120" s="847" t="s">
        <v>485</v>
      </c>
      <c r="BA120" s="795"/>
      <c r="BB120" s="795"/>
      <c r="BC120" s="795"/>
      <c r="BD120" s="795"/>
      <c r="BE120" s="795"/>
      <c r="BF120" s="795"/>
      <c r="BG120" s="795"/>
      <c r="BH120" s="795"/>
      <c r="BI120" s="795"/>
      <c r="BJ120" s="795"/>
      <c r="BK120" s="795"/>
      <c r="BL120" s="795"/>
      <c r="BM120" s="795"/>
      <c r="BN120" s="795"/>
      <c r="BO120" s="795"/>
      <c r="BP120" s="796"/>
      <c r="BQ120" s="848">
        <v>29673458</v>
      </c>
      <c r="BR120" s="829"/>
      <c r="BS120" s="829"/>
      <c r="BT120" s="829"/>
      <c r="BU120" s="829"/>
      <c r="BV120" s="829">
        <v>34503589</v>
      </c>
      <c r="BW120" s="829"/>
      <c r="BX120" s="829"/>
      <c r="BY120" s="829"/>
      <c r="BZ120" s="829"/>
      <c r="CA120" s="829">
        <v>33369380</v>
      </c>
      <c r="CB120" s="829"/>
      <c r="CC120" s="829"/>
      <c r="CD120" s="829"/>
      <c r="CE120" s="829"/>
      <c r="CF120" s="853">
        <v>39.5</v>
      </c>
      <c r="CG120" s="854"/>
      <c r="CH120" s="854"/>
      <c r="CI120" s="854"/>
      <c r="CJ120" s="854"/>
      <c r="CK120" s="855" t="s">
        <v>486</v>
      </c>
      <c r="CL120" s="839"/>
      <c r="CM120" s="839"/>
      <c r="CN120" s="839"/>
      <c r="CO120" s="840"/>
      <c r="CP120" s="859" t="s">
        <v>487</v>
      </c>
      <c r="CQ120" s="860"/>
      <c r="CR120" s="860"/>
      <c r="CS120" s="860"/>
      <c r="CT120" s="860"/>
      <c r="CU120" s="860"/>
      <c r="CV120" s="860"/>
      <c r="CW120" s="860"/>
      <c r="CX120" s="860"/>
      <c r="CY120" s="860"/>
      <c r="CZ120" s="860"/>
      <c r="DA120" s="860"/>
      <c r="DB120" s="860"/>
      <c r="DC120" s="860"/>
      <c r="DD120" s="860"/>
      <c r="DE120" s="860"/>
      <c r="DF120" s="861"/>
      <c r="DG120" s="848">
        <v>26807442</v>
      </c>
      <c r="DH120" s="829"/>
      <c r="DI120" s="829"/>
      <c r="DJ120" s="829"/>
      <c r="DK120" s="829"/>
      <c r="DL120" s="829">
        <v>27383698</v>
      </c>
      <c r="DM120" s="829"/>
      <c r="DN120" s="829"/>
      <c r="DO120" s="829"/>
      <c r="DP120" s="829"/>
      <c r="DQ120" s="829">
        <v>26767456</v>
      </c>
      <c r="DR120" s="829"/>
      <c r="DS120" s="829"/>
      <c r="DT120" s="829"/>
      <c r="DU120" s="829"/>
      <c r="DV120" s="830">
        <v>31.7</v>
      </c>
      <c r="DW120" s="830"/>
      <c r="DX120" s="830"/>
      <c r="DY120" s="830"/>
      <c r="DZ120" s="831"/>
    </row>
    <row r="121" spans="1:130" s="224" customFormat="1" ht="26.25" customHeight="1" x14ac:dyDescent="0.15">
      <c r="A121" s="807"/>
      <c r="B121" s="808"/>
      <c r="C121" s="850" t="s">
        <v>488</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448</v>
      </c>
      <c r="AB121" s="767"/>
      <c r="AC121" s="767"/>
      <c r="AD121" s="767"/>
      <c r="AE121" s="768"/>
      <c r="AF121" s="769" t="s">
        <v>476</v>
      </c>
      <c r="AG121" s="767"/>
      <c r="AH121" s="767"/>
      <c r="AI121" s="767"/>
      <c r="AJ121" s="768"/>
      <c r="AK121" s="769" t="s">
        <v>480</v>
      </c>
      <c r="AL121" s="767"/>
      <c r="AM121" s="767"/>
      <c r="AN121" s="767"/>
      <c r="AO121" s="768"/>
      <c r="AP121" s="811" t="s">
        <v>474</v>
      </c>
      <c r="AQ121" s="812"/>
      <c r="AR121" s="812"/>
      <c r="AS121" s="812"/>
      <c r="AT121" s="813"/>
      <c r="AU121" s="870"/>
      <c r="AV121" s="871"/>
      <c r="AW121" s="871"/>
      <c r="AX121" s="871"/>
      <c r="AY121" s="872"/>
      <c r="AZ121" s="802" t="s">
        <v>489</v>
      </c>
      <c r="BA121" s="739"/>
      <c r="BB121" s="739"/>
      <c r="BC121" s="739"/>
      <c r="BD121" s="739"/>
      <c r="BE121" s="739"/>
      <c r="BF121" s="739"/>
      <c r="BG121" s="739"/>
      <c r="BH121" s="739"/>
      <c r="BI121" s="739"/>
      <c r="BJ121" s="739"/>
      <c r="BK121" s="739"/>
      <c r="BL121" s="739"/>
      <c r="BM121" s="739"/>
      <c r="BN121" s="739"/>
      <c r="BO121" s="739"/>
      <c r="BP121" s="740"/>
      <c r="BQ121" s="803">
        <v>38467746</v>
      </c>
      <c r="BR121" s="804"/>
      <c r="BS121" s="804"/>
      <c r="BT121" s="804"/>
      <c r="BU121" s="804"/>
      <c r="BV121" s="804">
        <v>38845767</v>
      </c>
      <c r="BW121" s="804"/>
      <c r="BX121" s="804"/>
      <c r="BY121" s="804"/>
      <c r="BZ121" s="804"/>
      <c r="CA121" s="804">
        <v>39386838</v>
      </c>
      <c r="CB121" s="804"/>
      <c r="CC121" s="804"/>
      <c r="CD121" s="804"/>
      <c r="CE121" s="804"/>
      <c r="CF121" s="862">
        <v>46.6</v>
      </c>
      <c r="CG121" s="863"/>
      <c r="CH121" s="863"/>
      <c r="CI121" s="863"/>
      <c r="CJ121" s="863"/>
      <c r="CK121" s="856"/>
      <c r="CL121" s="842"/>
      <c r="CM121" s="842"/>
      <c r="CN121" s="842"/>
      <c r="CO121" s="843"/>
      <c r="CP121" s="822" t="s">
        <v>490</v>
      </c>
      <c r="CQ121" s="823"/>
      <c r="CR121" s="823"/>
      <c r="CS121" s="823"/>
      <c r="CT121" s="823"/>
      <c r="CU121" s="823"/>
      <c r="CV121" s="823"/>
      <c r="CW121" s="823"/>
      <c r="CX121" s="823"/>
      <c r="CY121" s="823"/>
      <c r="CZ121" s="823"/>
      <c r="DA121" s="823"/>
      <c r="DB121" s="823"/>
      <c r="DC121" s="823"/>
      <c r="DD121" s="823"/>
      <c r="DE121" s="823"/>
      <c r="DF121" s="824"/>
      <c r="DG121" s="803">
        <v>11878602</v>
      </c>
      <c r="DH121" s="804"/>
      <c r="DI121" s="804"/>
      <c r="DJ121" s="804"/>
      <c r="DK121" s="804"/>
      <c r="DL121" s="804">
        <v>11340789</v>
      </c>
      <c r="DM121" s="804"/>
      <c r="DN121" s="804"/>
      <c r="DO121" s="804"/>
      <c r="DP121" s="804"/>
      <c r="DQ121" s="804">
        <v>11055179</v>
      </c>
      <c r="DR121" s="804"/>
      <c r="DS121" s="804"/>
      <c r="DT121" s="804"/>
      <c r="DU121" s="804"/>
      <c r="DV121" s="781">
        <v>13.1</v>
      </c>
      <c r="DW121" s="781"/>
      <c r="DX121" s="781"/>
      <c r="DY121" s="781"/>
      <c r="DZ121" s="782"/>
    </row>
    <row r="122" spans="1:130" s="224" customFormat="1" ht="26.25" customHeight="1" x14ac:dyDescent="0.15">
      <c r="A122" s="807"/>
      <c r="B122" s="808"/>
      <c r="C122" s="802" t="s">
        <v>464</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476</v>
      </c>
      <c r="AB122" s="767"/>
      <c r="AC122" s="767"/>
      <c r="AD122" s="767"/>
      <c r="AE122" s="768"/>
      <c r="AF122" s="769" t="s">
        <v>448</v>
      </c>
      <c r="AG122" s="767"/>
      <c r="AH122" s="767"/>
      <c r="AI122" s="767"/>
      <c r="AJ122" s="768"/>
      <c r="AK122" s="769" t="s">
        <v>449</v>
      </c>
      <c r="AL122" s="767"/>
      <c r="AM122" s="767"/>
      <c r="AN122" s="767"/>
      <c r="AO122" s="768"/>
      <c r="AP122" s="811" t="s">
        <v>474</v>
      </c>
      <c r="AQ122" s="812"/>
      <c r="AR122" s="812"/>
      <c r="AS122" s="812"/>
      <c r="AT122" s="813"/>
      <c r="AU122" s="870"/>
      <c r="AV122" s="871"/>
      <c r="AW122" s="871"/>
      <c r="AX122" s="871"/>
      <c r="AY122" s="872"/>
      <c r="AZ122" s="825" t="s">
        <v>491</v>
      </c>
      <c r="BA122" s="826"/>
      <c r="BB122" s="826"/>
      <c r="BC122" s="826"/>
      <c r="BD122" s="826"/>
      <c r="BE122" s="826"/>
      <c r="BF122" s="826"/>
      <c r="BG122" s="826"/>
      <c r="BH122" s="826"/>
      <c r="BI122" s="826"/>
      <c r="BJ122" s="826"/>
      <c r="BK122" s="826"/>
      <c r="BL122" s="826"/>
      <c r="BM122" s="826"/>
      <c r="BN122" s="826"/>
      <c r="BO122" s="826"/>
      <c r="BP122" s="827"/>
      <c r="BQ122" s="866">
        <v>111252980</v>
      </c>
      <c r="BR122" s="832"/>
      <c r="BS122" s="832"/>
      <c r="BT122" s="832"/>
      <c r="BU122" s="832"/>
      <c r="BV122" s="832">
        <v>110558828</v>
      </c>
      <c r="BW122" s="832"/>
      <c r="BX122" s="832"/>
      <c r="BY122" s="832"/>
      <c r="BZ122" s="832"/>
      <c r="CA122" s="832">
        <v>106670215</v>
      </c>
      <c r="CB122" s="832"/>
      <c r="CC122" s="832"/>
      <c r="CD122" s="832"/>
      <c r="CE122" s="832"/>
      <c r="CF122" s="833">
        <v>126.3</v>
      </c>
      <c r="CG122" s="834"/>
      <c r="CH122" s="834"/>
      <c r="CI122" s="834"/>
      <c r="CJ122" s="834"/>
      <c r="CK122" s="856"/>
      <c r="CL122" s="842"/>
      <c r="CM122" s="842"/>
      <c r="CN122" s="842"/>
      <c r="CO122" s="843"/>
      <c r="CP122" s="822" t="s">
        <v>492</v>
      </c>
      <c r="CQ122" s="823"/>
      <c r="CR122" s="823"/>
      <c r="CS122" s="823"/>
      <c r="CT122" s="823"/>
      <c r="CU122" s="823"/>
      <c r="CV122" s="823"/>
      <c r="CW122" s="823"/>
      <c r="CX122" s="823"/>
      <c r="CY122" s="823"/>
      <c r="CZ122" s="823"/>
      <c r="DA122" s="823"/>
      <c r="DB122" s="823"/>
      <c r="DC122" s="823"/>
      <c r="DD122" s="823"/>
      <c r="DE122" s="823"/>
      <c r="DF122" s="824"/>
      <c r="DG122" s="803" t="s">
        <v>493</v>
      </c>
      <c r="DH122" s="804"/>
      <c r="DI122" s="804"/>
      <c r="DJ122" s="804"/>
      <c r="DK122" s="804"/>
      <c r="DL122" s="804">
        <v>246100</v>
      </c>
      <c r="DM122" s="804"/>
      <c r="DN122" s="804"/>
      <c r="DO122" s="804"/>
      <c r="DP122" s="804"/>
      <c r="DQ122" s="804">
        <v>382200</v>
      </c>
      <c r="DR122" s="804"/>
      <c r="DS122" s="804"/>
      <c r="DT122" s="804"/>
      <c r="DU122" s="804"/>
      <c r="DV122" s="781">
        <v>0.5</v>
      </c>
      <c r="DW122" s="781"/>
      <c r="DX122" s="781"/>
      <c r="DY122" s="781"/>
      <c r="DZ122" s="782"/>
    </row>
    <row r="123" spans="1:130" s="224" customFormat="1" ht="26.25" customHeight="1" x14ac:dyDescent="0.15">
      <c r="A123" s="807"/>
      <c r="B123" s="808"/>
      <c r="C123" s="802" t="s">
        <v>470</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474</v>
      </c>
      <c r="AB123" s="767"/>
      <c r="AC123" s="767"/>
      <c r="AD123" s="767"/>
      <c r="AE123" s="768"/>
      <c r="AF123" s="769" t="s">
        <v>449</v>
      </c>
      <c r="AG123" s="767"/>
      <c r="AH123" s="767"/>
      <c r="AI123" s="767"/>
      <c r="AJ123" s="768"/>
      <c r="AK123" s="769" t="s">
        <v>474</v>
      </c>
      <c r="AL123" s="767"/>
      <c r="AM123" s="767"/>
      <c r="AN123" s="767"/>
      <c r="AO123" s="768"/>
      <c r="AP123" s="811" t="s">
        <v>475</v>
      </c>
      <c r="AQ123" s="812"/>
      <c r="AR123" s="812"/>
      <c r="AS123" s="812"/>
      <c r="AT123" s="813"/>
      <c r="AU123" s="873"/>
      <c r="AV123" s="874"/>
      <c r="AW123" s="874"/>
      <c r="AX123" s="874"/>
      <c r="AY123" s="874"/>
      <c r="AZ123" s="245" t="s">
        <v>187</v>
      </c>
      <c r="BA123" s="245"/>
      <c r="BB123" s="245"/>
      <c r="BC123" s="245"/>
      <c r="BD123" s="245"/>
      <c r="BE123" s="245"/>
      <c r="BF123" s="245"/>
      <c r="BG123" s="245"/>
      <c r="BH123" s="245"/>
      <c r="BI123" s="245"/>
      <c r="BJ123" s="245"/>
      <c r="BK123" s="245"/>
      <c r="BL123" s="245"/>
      <c r="BM123" s="245"/>
      <c r="BN123" s="245"/>
      <c r="BO123" s="864" t="s">
        <v>494</v>
      </c>
      <c r="BP123" s="865"/>
      <c r="BQ123" s="819">
        <v>179394184</v>
      </c>
      <c r="BR123" s="820"/>
      <c r="BS123" s="820"/>
      <c r="BT123" s="820"/>
      <c r="BU123" s="820"/>
      <c r="BV123" s="820">
        <v>183908184</v>
      </c>
      <c r="BW123" s="820"/>
      <c r="BX123" s="820"/>
      <c r="BY123" s="820"/>
      <c r="BZ123" s="820"/>
      <c r="CA123" s="820">
        <v>179426433</v>
      </c>
      <c r="CB123" s="820"/>
      <c r="CC123" s="820"/>
      <c r="CD123" s="820"/>
      <c r="CE123" s="820"/>
      <c r="CF123" s="735"/>
      <c r="CG123" s="736"/>
      <c r="CH123" s="736"/>
      <c r="CI123" s="736"/>
      <c r="CJ123" s="821"/>
      <c r="CK123" s="856"/>
      <c r="CL123" s="842"/>
      <c r="CM123" s="842"/>
      <c r="CN123" s="842"/>
      <c r="CO123" s="843"/>
      <c r="CP123" s="822" t="s">
        <v>407</v>
      </c>
      <c r="CQ123" s="823"/>
      <c r="CR123" s="823"/>
      <c r="CS123" s="823"/>
      <c r="CT123" s="823"/>
      <c r="CU123" s="823"/>
      <c r="CV123" s="823"/>
      <c r="CW123" s="823"/>
      <c r="CX123" s="823"/>
      <c r="CY123" s="823"/>
      <c r="CZ123" s="823"/>
      <c r="DA123" s="823"/>
      <c r="DB123" s="823"/>
      <c r="DC123" s="823"/>
      <c r="DD123" s="823"/>
      <c r="DE123" s="823"/>
      <c r="DF123" s="824"/>
      <c r="DG123" s="766">
        <v>300219</v>
      </c>
      <c r="DH123" s="767"/>
      <c r="DI123" s="767"/>
      <c r="DJ123" s="767"/>
      <c r="DK123" s="768"/>
      <c r="DL123" s="769">
        <v>257899</v>
      </c>
      <c r="DM123" s="767"/>
      <c r="DN123" s="767"/>
      <c r="DO123" s="767"/>
      <c r="DP123" s="768"/>
      <c r="DQ123" s="769">
        <v>218091</v>
      </c>
      <c r="DR123" s="767"/>
      <c r="DS123" s="767"/>
      <c r="DT123" s="767"/>
      <c r="DU123" s="768"/>
      <c r="DV123" s="811">
        <v>0.3</v>
      </c>
      <c r="DW123" s="812"/>
      <c r="DX123" s="812"/>
      <c r="DY123" s="812"/>
      <c r="DZ123" s="813"/>
    </row>
    <row r="124" spans="1:130" s="224" customFormat="1" ht="26.25" customHeight="1" thickBot="1" x14ac:dyDescent="0.2">
      <c r="A124" s="807"/>
      <c r="B124" s="808"/>
      <c r="C124" s="802" t="s">
        <v>473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477</v>
      </c>
      <c r="AB124" s="767"/>
      <c r="AC124" s="767"/>
      <c r="AD124" s="767"/>
      <c r="AE124" s="768"/>
      <c r="AF124" s="769" t="s">
        <v>477</v>
      </c>
      <c r="AG124" s="767"/>
      <c r="AH124" s="767"/>
      <c r="AI124" s="767"/>
      <c r="AJ124" s="768"/>
      <c r="AK124" s="769" t="s">
        <v>495</v>
      </c>
      <c r="AL124" s="767"/>
      <c r="AM124" s="767"/>
      <c r="AN124" s="767"/>
      <c r="AO124" s="768"/>
      <c r="AP124" s="811" t="s">
        <v>449</v>
      </c>
      <c r="AQ124" s="812"/>
      <c r="AR124" s="812"/>
      <c r="AS124" s="812"/>
      <c r="AT124" s="813"/>
      <c r="AU124" s="814" t="s">
        <v>496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2.4</v>
      </c>
      <c r="BR124" s="818"/>
      <c r="BS124" s="818"/>
      <c r="BT124" s="818"/>
      <c r="BU124" s="818"/>
      <c r="BV124" s="818">
        <v>3.3</v>
      </c>
      <c r="BW124" s="818"/>
      <c r="BX124" s="818"/>
      <c r="BY124" s="818"/>
      <c r="BZ124" s="818"/>
      <c r="CA124" s="818">
        <v>5.6</v>
      </c>
      <c r="CB124" s="818"/>
      <c r="CC124" s="818"/>
      <c r="CD124" s="818"/>
      <c r="CE124" s="818"/>
      <c r="CF124" s="713"/>
      <c r="CG124" s="714"/>
      <c r="CH124" s="714"/>
      <c r="CI124" s="714"/>
      <c r="CJ124" s="849"/>
      <c r="CK124" s="857"/>
      <c r="CL124" s="857"/>
      <c r="CM124" s="857"/>
      <c r="CN124" s="857"/>
      <c r="CO124" s="858"/>
      <c r="CP124" s="822" t="s">
        <v>497</v>
      </c>
      <c r="CQ124" s="823"/>
      <c r="CR124" s="823"/>
      <c r="CS124" s="823"/>
      <c r="CT124" s="823"/>
      <c r="CU124" s="823"/>
      <c r="CV124" s="823"/>
      <c r="CW124" s="823"/>
      <c r="CX124" s="823"/>
      <c r="CY124" s="823"/>
      <c r="CZ124" s="823"/>
      <c r="DA124" s="823"/>
      <c r="DB124" s="823"/>
      <c r="DC124" s="823"/>
      <c r="DD124" s="823"/>
      <c r="DE124" s="823"/>
      <c r="DF124" s="824"/>
      <c r="DG124" s="750" t="s">
        <v>477</v>
      </c>
      <c r="DH124" s="751"/>
      <c r="DI124" s="751"/>
      <c r="DJ124" s="751"/>
      <c r="DK124" s="752"/>
      <c r="DL124" s="753" t="s">
        <v>448</v>
      </c>
      <c r="DM124" s="751"/>
      <c r="DN124" s="751"/>
      <c r="DO124" s="751"/>
      <c r="DP124" s="752"/>
      <c r="DQ124" s="753" t="s">
        <v>449</v>
      </c>
      <c r="DR124" s="751"/>
      <c r="DS124" s="751"/>
      <c r="DT124" s="751"/>
      <c r="DU124" s="752"/>
      <c r="DV124" s="835" t="s">
        <v>449</v>
      </c>
      <c r="DW124" s="836"/>
      <c r="DX124" s="836"/>
      <c r="DY124" s="836"/>
      <c r="DZ124" s="837"/>
    </row>
    <row r="125" spans="1:130" s="224" customFormat="1" ht="26.25" customHeight="1" x14ac:dyDescent="0.15">
      <c r="A125" s="807"/>
      <c r="B125" s="808"/>
      <c r="C125" s="802" t="s">
        <v>479</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448</v>
      </c>
      <c r="AB125" s="767"/>
      <c r="AC125" s="767"/>
      <c r="AD125" s="767"/>
      <c r="AE125" s="768"/>
      <c r="AF125" s="769" t="s">
        <v>483</v>
      </c>
      <c r="AG125" s="767"/>
      <c r="AH125" s="767"/>
      <c r="AI125" s="767"/>
      <c r="AJ125" s="768"/>
      <c r="AK125" s="769" t="s">
        <v>483</v>
      </c>
      <c r="AL125" s="767"/>
      <c r="AM125" s="767"/>
      <c r="AN125" s="767"/>
      <c r="AO125" s="768"/>
      <c r="AP125" s="811" t="s">
        <v>449</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498</v>
      </c>
      <c r="CL125" s="839"/>
      <c r="CM125" s="839"/>
      <c r="CN125" s="839"/>
      <c r="CO125" s="840"/>
      <c r="CP125" s="847" t="s">
        <v>499</v>
      </c>
      <c r="CQ125" s="795"/>
      <c r="CR125" s="795"/>
      <c r="CS125" s="795"/>
      <c r="CT125" s="795"/>
      <c r="CU125" s="795"/>
      <c r="CV125" s="795"/>
      <c r="CW125" s="795"/>
      <c r="CX125" s="795"/>
      <c r="CY125" s="795"/>
      <c r="CZ125" s="795"/>
      <c r="DA125" s="795"/>
      <c r="DB125" s="795"/>
      <c r="DC125" s="795"/>
      <c r="DD125" s="795"/>
      <c r="DE125" s="795"/>
      <c r="DF125" s="796"/>
      <c r="DG125" s="848" t="s">
        <v>449</v>
      </c>
      <c r="DH125" s="829"/>
      <c r="DI125" s="829"/>
      <c r="DJ125" s="829"/>
      <c r="DK125" s="829"/>
      <c r="DL125" s="829" t="s">
        <v>449</v>
      </c>
      <c r="DM125" s="829"/>
      <c r="DN125" s="829"/>
      <c r="DO125" s="829"/>
      <c r="DP125" s="829"/>
      <c r="DQ125" s="829" t="s">
        <v>449</v>
      </c>
      <c r="DR125" s="829"/>
      <c r="DS125" s="829"/>
      <c r="DT125" s="829"/>
      <c r="DU125" s="829"/>
      <c r="DV125" s="830" t="s">
        <v>477</v>
      </c>
      <c r="DW125" s="830"/>
      <c r="DX125" s="830"/>
      <c r="DY125" s="830"/>
      <c r="DZ125" s="831"/>
    </row>
    <row r="126" spans="1:130" s="224" customFormat="1" ht="26.25" customHeight="1" thickBot="1" x14ac:dyDescent="0.2">
      <c r="A126" s="807"/>
      <c r="B126" s="808"/>
      <c r="C126" s="802" t="s">
        <v>482</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27890</v>
      </c>
      <c r="AB126" s="767"/>
      <c r="AC126" s="767"/>
      <c r="AD126" s="767"/>
      <c r="AE126" s="768"/>
      <c r="AF126" s="769">
        <v>38226</v>
      </c>
      <c r="AG126" s="767"/>
      <c r="AH126" s="767"/>
      <c r="AI126" s="767"/>
      <c r="AJ126" s="768"/>
      <c r="AK126" s="769">
        <v>38226</v>
      </c>
      <c r="AL126" s="767"/>
      <c r="AM126" s="767"/>
      <c r="AN126" s="767"/>
      <c r="AO126" s="768"/>
      <c r="AP126" s="811">
        <v>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500</v>
      </c>
      <c r="CQ126" s="739"/>
      <c r="CR126" s="739"/>
      <c r="CS126" s="739"/>
      <c r="CT126" s="739"/>
      <c r="CU126" s="739"/>
      <c r="CV126" s="739"/>
      <c r="CW126" s="739"/>
      <c r="CX126" s="739"/>
      <c r="CY126" s="739"/>
      <c r="CZ126" s="739"/>
      <c r="DA126" s="739"/>
      <c r="DB126" s="739"/>
      <c r="DC126" s="739"/>
      <c r="DD126" s="739"/>
      <c r="DE126" s="739"/>
      <c r="DF126" s="740"/>
      <c r="DG126" s="803" t="s">
        <v>474</v>
      </c>
      <c r="DH126" s="804"/>
      <c r="DI126" s="804"/>
      <c r="DJ126" s="804"/>
      <c r="DK126" s="804"/>
      <c r="DL126" s="804" t="s">
        <v>448</v>
      </c>
      <c r="DM126" s="804"/>
      <c r="DN126" s="804"/>
      <c r="DO126" s="804"/>
      <c r="DP126" s="804"/>
      <c r="DQ126" s="804" t="s">
        <v>448</v>
      </c>
      <c r="DR126" s="804"/>
      <c r="DS126" s="804"/>
      <c r="DT126" s="804"/>
      <c r="DU126" s="804"/>
      <c r="DV126" s="781" t="s">
        <v>477</v>
      </c>
      <c r="DW126" s="781"/>
      <c r="DX126" s="781"/>
      <c r="DY126" s="781"/>
      <c r="DZ126" s="782"/>
    </row>
    <row r="127" spans="1:130" s="224" customFormat="1" ht="26.25" customHeight="1" x14ac:dyDescent="0.15">
      <c r="A127" s="809"/>
      <c r="B127" s="810"/>
      <c r="C127" s="825" t="s">
        <v>501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449</v>
      </c>
      <c r="AB127" s="767"/>
      <c r="AC127" s="767"/>
      <c r="AD127" s="767"/>
      <c r="AE127" s="768"/>
      <c r="AF127" s="769" t="s">
        <v>477</v>
      </c>
      <c r="AG127" s="767"/>
      <c r="AH127" s="767"/>
      <c r="AI127" s="767"/>
      <c r="AJ127" s="768"/>
      <c r="AK127" s="769" t="s">
        <v>449</v>
      </c>
      <c r="AL127" s="767"/>
      <c r="AM127" s="767"/>
      <c r="AN127" s="767"/>
      <c r="AO127" s="768"/>
      <c r="AP127" s="811" t="s">
        <v>449</v>
      </c>
      <c r="AQ127" s="812"/>
      <c r="AR127" s="812"/>
      <c r="AS127" s="812"/>
      <c r="AT127" s="813"/>
      <c r="AU127" s="226"/>
      <c r="AV127" s="226"/>
      <c r="AW127" s="226"/>
      <c r="AX127" s="828" t="s">
        <v>502</v>
      </c>
      <c r="AY127" s="799"/>
      <c r="AZ127" s="799"/>
      <c r="BA127" s="799"/>
      <c r="BB127" s="799"/>
      <c r="BC127" s="799"/>
      <c r="BD127" s="799"/>
      <c r="BE127" s="800"/>
      <c r="BF127" s="798" t="s">
        <v>503</v>
      </c>
      <c r="BG127" s="799"/>
      <c r="BH127" s="799"/>
      <c r="BI127" s="799"/>
      <c r="BJ127" s="799"/>
      <c r="BK127" s="799"/>
      <c r="BL127" s="800"/>
      <c r="BM127" s="798" t="s">
        <v>504</v>
      </c>
      <c r="BN127" s="799"/>
      <c r="BO127" s="799"/>
      <c r="BP127" s="799"/>
      <c r="BQ127" s="799"/>
      <c r="BR127" s="799"/>
      <c r="BS127" s="800"/>
      <c r="BT127" s="798" t="s">
        <v>505</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506</v>
      </c>
      <c r="CQ127" s="739"/>
      <c r="CR127" s="739"/>
      <c r="CS127" s="739"/>
      <c r="CT127" s="739"/>
      <c r="CU127" s="739"/>
      <c r="CV127" s="739"/>
      <c r="CW127" s="739"/>
      <c r="CX127" s="739"/>
      <c r="CY127" s="739"/>
      <c r="CZ127" s="739"/>
      <c r="DA127" s="739"/>
      <c r="DB127" s="739"/>
      <c r="DC127" s="739"/>
      <c r="DD127" s="739"/>
      <c r="DE127" s="739"/>
      <c r="DF127" s="740"/>
      <c r="DG127" s="803" t="s">
        <v>483</v>
      </c>
      <c r="DH127" s="804"/>
      <c r="DI127" s="804"/>
      <c r="DJ127" s="804"/>
      <c r="DK127" s="804"/>
      <c r="DL127" s="804" t="s">
        <v>449</v>
      </c>
      <c r="DM127" s="804"/>
      <c r="DN127" s="804"/>
      <c r="DO127" s="804"/>
      <c r="DP127" s="804"/>
      <c r="DQ127" s="804" t="s">
        <v>477</v>
      </c>
      <c r="DR127" s="804"/>
      <c r="DS127" s="804"/>
      <c r="DT127" s="804"/>
      <c r="DU127" s="804"/>
      <c r="DV127" s="781" t="s">
        <v>449</v>
      </c>
      <c r="DW127" s="781"/>
      <c r="DX127" s="781"/>
      <c r="DY127" s="781"/>
      <c r="DZ127" s="782"/>
    </row>
    <row r="128" spans="1:130" s="224" customFormat="1" ht="26.25" customHeight="1" thickBot="1" x14ac:dyDescent="0.2">
      <c r="A128" s="783" t="s">
        <v>507</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508</v>
      </c>
      <c r="X128" s="785"/>
      <c r="Y128" s="785"/>
      <c r="Z128" s="786"/>
      <c r="AA128" s="787">
        <v>3633257</v>
      </c>
      <c r="AB128" s="788"/>
      <c r="AC128" s="788"/>
      <c r="AD128" s="788"/>
      <c r="AE128" s="789"/>
      <c r="AF128" s="790">
        <v>3613953</v>
      </c>
      <c r="AG128" s="788"/>
      <c r="AH128" s="788"/>
      <c r="AI128" s="788"/>
      <c r="AJ128" s="789"/>
      <c r="AK128" s="790">
        <v>3557730</v>
      </c>
      <c r="AL128" s="788"/>
      <c r="AM128" s="788"/>
      <c r="AN128" s="788"/>
      <c r="AO128" s="789"/>
      <c r="AP128" s="791"/>
      <c r="AQ128" s="792"/>
      <c r="AR128" s="792"/>
      <c r="AS128" s="792"/>
      <c r="AT128" s="793"/>
      <c r="AU128" s="226"/>
      <c r="AV128" s="226"/>
      <c r="AW128" s="226"/>
      <c r="AX128" s="794" t="s">
        <v>509</v>
      </c>
      <c r="AY128" s="795"/>
      <c r="AZ128" s="795"/>
      <c r="BA128" s="795"/>
      <c r="BB128" s="795"/>
      <c r="BC128" s="795"/>
      <c r="BD128" s="795"/>
      <c r="BE128" s="796"/>
      <c r="BF128" s="773" t="s">
        <v>449</v>
      </c>
      <c r="BG128" s="774"/>
      <c r="BH128" s="774"/>
      <c r="BI128" s="774"/>
      <c r="BJ128" s="774"/>
      <c r="BK128" s="774"/>
      <c r="BL128" s="797"/>
      <c r="BM128" s="773">
        <v>11.25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510</v>
      </c>
      <c r="CQ128" s="717"/>
      <c r="CR128" s="717"/>
      <c r="CS128" s="717"/>
      <c r="CT128" s="717"/>
      <c r="CU128" s="717"/>
      <c r="CV128" s="717"/>
      <c r="CW128" s="717"/>
      <c r="CX128" s="717"/>
      <c r="CY128" s="717"/>
      <c r="CZ128" s="717"/>
      <c r="DA128" s="717"/>
      <c r="DB128" s="717"/>
      <c r="DC128" s="717"/>
      <c r="DD128" s="717"/>
      <c r="DE128" s="717"/>
      <c r="DF128" s="718"/>
      <c r="DG128" s="777" t="s">
        <v>449</v>
      </c>
      <c r="DH128" s="778"/>
      <c r="DI128" s="778"/>
      <c r="DJ128" s="778"/>
      <c r="DK128" s="778"/>
      <c r="DL128" s="778" t="s">
        <v>474</v>
      </c>
      <c r="DM128" s="778"/>
      <c r="DN128" s="778"/>
      <c r="DO128" s="778"/>
      <c r="DP128" s="778"/>
      <c r="DQ128" s="778" t="s">
        <v>475</v>
      </c>
      <c r="DR128" s="778"/>
      <c r="DS128" s="778"/>
      <c r="DT128" s="778"/>
      <c r="DU128" s="778"/>
      <c r="DV128" s="779" t="s">
        <v>495</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511</v>
      </c>
      <c r="X129" s="764"/>
      <c r="Y129" s="764"/>
      <c r="Z129" s="765"/>
      <c r="AA129" s="766">
        <v>90471061</v>
      </c>
      <c r="AB129" s="767"/>
      <c r="AC129" s="767"/>
      <c r="AD129" s="767"/>
      <c r="AE129" s="768"/>
      <c r="AF129" s="769">
        <v>95577093</v>
      </c>
      <c r="AG129" s="767"/>
      <c r="AH129" s="767"/>
      <c r="AI129" s="767"/>
      <c r="AJ129" s="768"/>
      <c r="AK129" s="769">
        <v>93811358</v>
      </c>
      <c r="AL129" s="767"/>
      <c r="AM129" s="767"/>
      <c r="AN129" s="767"/>
      <c r="AO129" s="768"/>
      <c r="AP129" s="770"/>
      <c r="AQ129" s="771"/>
      <c r="AR129" s="771"/>
      <c r="AS129" s="771"/>
      <c r="AT129" s="772"/>
      <c r="AU129" s="227"/>
      <c r="AV129" s="227"/>
      <c r="AW129" s="227"/>
      <c r="AX129" s="738" t="s">
        <v>512</v>
      </c>
      <c r="AY129" s="739"/>
      <c r="AZ129" s="739"/>
      <c r="BA129" s="739"/>
      <c r="BB129" s="739"/>
      <c r="BC129" s="739"/>
      <c r="BD129" s="739"/>
      <c r="BE129" s="740"/>
      <c r="BF129" s="757" t="s">
        <v>495</v>
      </c>
      <c r="BG129" s="758"/>
      <c r="BH129" s="758"/>
      <c r="BI129" s="758"/>
      <c r="BJ129" s="758"/>
      <c r="BK129" s="758"/>
      <c r="BL129" s="759"/>
      <c r="BM129" s="757">
        <v>16.25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513</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514</v>
      </c>
      <c r="X130" s="764"/>
      <c r="Y130" s="764"/>
      <c r="Z130" s="765"/>
      <c r="AA130" s="766">
        <v>9307750</v>
      </c>
      <c r="AB130" s="767"/>
      <c r="AC130" s="767"/>
      <c r="AD130" s="767"/>
      <c r="AE130" s="768"/>
      <c r="AF130" s="769">
        <v>9476830</v>
      </c>
      <c r="AG130" s="767"/>
      <c r="AH130" s="767"/>
      <c r="AI130" s="767"/>
      <c r="AJ130" s="768"/>
      <c r="AK130" s="769">
        <v>9369733</v>
      </c>
      <c r="AL130" s="767"/>
      <c r="AM130" s="767"/>
      <c r="AN130" s="767"/>
      <c r="AO130" s="768"/>
      <c r="AP130" s="770"/>
      <c r="AQ130" s="771"/>
      <c r="AR130" s="771"/>
      <c r="AS130" s="771"/>
      <c r="AT130" s="772"/>
      <c r="AU130" s="227"/>
      <c r="AV130" s="227"/>
      <c r="AW130" s="227"/>
      <c r="AX130" s="738" t="s">
        <v>515</v>
      </c>
      <c r="AY130" s="739"/>
      <c r="AZ130" s="739"/>
      <c r="BA130" s="739"/>
      <c r="BB130" s="739"/>
      <c r="BC130" s="739"/>
      <c r="BD130" s="739"/>
      <c r="BE130" s="740"/>
      <c r="BF130" s="741">
        <v>1.7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516</v>
      </c>
      <c r="X131" s="748"/>
      <c r="Y131" s="748"/>
      <c r="Z131" s="749"/>
      <c r="AA131" s="750">
        <v>81163311</v>
      </c>
      <c r="AB131" s="751"/>
      <c r="AC131" s="751"/>
      <c r="AD131" s="751"/>
      <c r="AE131" s="752"/>
      <c r="AF131" s="753">
        <v>86100263</v>
      </c>
      <c r="AG131" s="751"/>
      <c r="AH131" s="751"/>
      <c r="AI131" s="751"/>
      <c r="AJ131" s="752"/>
      <c r="AK131" s="753">
        <v>84441625</v>
      </c>
      <c r="AL131" s="751"/>
      <c r="AM131" s="751"/>
      <c r="AN131" s="751"/>
      <c r="AO131" s="752"/>
      <c r="AP131" s="754"/>
      <c r="AQ131" s="755"/>
      <c r="AR131" s="755"/>
      <c r="AS131" s="755"/>
      <c r="AT131" s="756"/>
      <c r="AU131" s="227"/>
      <c r="AV131" s="227"/>
      <c r="AW131" s="227"/>
      <c r="AX131" s="716" t="s">
        <v>517</v>
      </c>
      <c r="AY131" s="717"/>
      <c r="AZ131" s="717"/>
      <c r="BA131" s="717"/>
      <c r="BB131" s="717"/>
      <c r="BC131" s="717"/>
      <c r="BD131" s="717"/>
      <c r="BE131" s="718"/>
      <c r="BF131" s="719">
        <v>5.6</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518</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519</v>
      </c>
      <c r="W132" s="729"/>
      <c r="X132" s="729"/>
      <c r="Y132" s="729"/>
      <c r="Z132" s="730"/>
      <c r="AA132" s="731">
        <v>1.5410596050000001</v>
      </c>
      <c r="AB132" s="732"/>
      <c r="AC132" s="732"/>
      <c r="AD132" s="732"/>
      <c r="AE132" s="733"/>
      <c r="AF132" s="734">
        <v>1.668649955</v>
      </c>
      <c r="AG132" s="732"/>
      <c r="AH132" s="732"/>
      <c r="AI132" s="732"/>
      <c r="AJ132" s="733"/>
      <c r="AK132" s="734">
        <v>2.1112064099999999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520</v>
      </c>
      <c r="W133" s="708"/>
      <c r="X133" s="708"/>
      <c r="Y133" s="708"/>
      <c r="Z133" s="709"/>
      <c r="AA133" s="710">
        <v>1</v>
      </c>
      <c r="AB133" s="711"/>
      <c r="AC133" s="711"/>
      <c r="AD133" s="711"/>
      <c r="AE133" s="712"/>
      <c r="AF133" s="710">
        <v>1.4</v>
      </c>
      <c r="AG133" s="711"/>
      <c r="AH133" s="711"/>
      <c r="AI133" s="711"/>
      <c r="AJ133" s="712"/>
      <c r="AK133" s="710">
        <v>1.7</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hHAh9UD9Q+F61jxF9bApOiVM68a/cFZsjbHDMdL0/8W2B6JGN2Bzcg4QbKMd1tWGTMuQ9cjXlOrdTNEbss0eSg==" saltValue="9Z2y8k3KWTRToDKKGhyiE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627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cjkG6kmpYfxx55ee76OxAPeXko6//S4HTiAFvNt5BwzvRuDqD2n7FRx9owsWn+cCfGQ/d20w743V04Bou0YUSg==" saltValue="5ZnpuKOvCX0vYguIDNkp7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odqx0rqvOmyBkChoQVqjSvHxUqwNtV6s1WCYHK10gZi80YLlhy1lT0jewdIYC65eOh1EjVVFF177igqQrorQ==" saltValue="qg2bjRfKUWQAoQLdbiO2tg=="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522</v>
      </c>
      <c r="AL6" s="260"/>
      <c r="AM6" s="260"/>
      <c r="AN6" s="260"/>
    </row>
    <row r="7" spans="1:46" ht="13.5" customHeight="1" x14ac:dyDescent="0.15">
      <c r="A7" s="259"/>
      <c r="AK7" s="262"/>
      <c r="AL7" s="263"/>
      <c r="AM7" s="263"/>
      <c r="AN7" s="264"/>
      <c r="AO7" s="1105" t="s">
        <v>523</v>
      </c>
      <c r="AP7" s="265"/>
      <c r="AQ7" s="266" t="s">
        <v>524</v>
      </c>
      <c r="AR7" s="267"/>
    </row>
    <row r="8" spans="1:46" x14ac:dyDescent="0.15">
      <c r="A8" s="259"/>
      <c r="AK8" s="268"/>
      <c r="AL8" s="269"/>
      <c r="AM8" s="269"/>
      <c r="AN8" s="270"/>
      <c r="AO8" s="1106"/>
      <c r="AP8" s="271" t="s">
        <v>525</v>
      </c>
      <c r="AQ8" s="272" t="s">
        <v>526</v>
      </c>
      <c r="AR8" s="273" t="s">
        <v>527</v>
      </c>
    </row>
    <row r="9" spans="1:46" x14ac:dyDescent="0.15">
      <c r="A9" s="259"/>
      <c r="AK9" s="1117" t="s">
        <v>528</v>
      </c>
      <c r="AL9" s="1118"/>
      <c r="AM9" s="1118"/>
      <c r="AN9" s="1119"/>
      <c r="AO9" s="274">
        <v>28340836</v>
      </c>
      <c r="AP9" s="274">
        <v>57010</v>
      </c>
      <c r="AQ9" s="275">
        <v>61723</v>
      </c>
      <c r="AR9" s="276">
        <v>-7.6</v>
      </c>
    </row>
    <row r="10" spans="1:46" ht="13.5" customHeight="1" x14ac:dyDescent="0.15">
      <c r="A10" s="259"/>
      <c r="AK10" s="1117" t="s">
        <v>529</v>
      </c>
      <c r="AL10" s="1118"/>
      <c r="AM10" s="1118"/>
      <c r="AN10" s="1119"/>
      <c r="AO10" s="277">
        <v>4273</v>
      </c>
      <c r="AP10" s="277">
        <v>9</v>
      </c>
      <c r="AQ10" s="278">
        <v>1286</v>
      </c>
      <c r="AR10" s="279">
        <v>-99.3</v>
      </c>
    </row>
    <row r="11" spans="1:46" ht="13.5" customHeight="1" x14ac:dyDescent="0.15">
      <c r="A11" s="259"/>
      <c r="AK11" s="1117" t="s">
        <v>530</v>
      </c>
      <c r="AL11" s="1118"/>
      <c r="AM11" s="1118"/>
      <c r="AN11" s="1119"/>
      <c r="AO11" s="277">
        <v>1647062</v>
      </c>
      <c r="AP11" s="277">
        <v>3313</v>
      </c>
      <c r="AQ11" s="278">
        <v>1067</v>
      </c>
      <c r="AR11" s="279">
        <v>210.5</v>
      </c>
    </row>
    <row r="12" spans="1:46" ht="13.5" customHeight="1" x14ac:dyDescent="0.15">
      <c r="A12" s="259"/>
      <c r="AK12" s="1117" t="s">
        <v>531</v>
      </c>
      <c r="AL12" s="1118"/>
      <c r="AM12" s="1118"/>
      <c r="AN12" s="1119"/>
      <c r="AO12" s="277" t="s">
        <v>532</v>
      </c>
      <c r="AP12" s="277" t="s">
        <v>532</v>
      </c>
      <c r="AQ12" s="278">
        <v>49</v>
      </c>
      <c r="AR12" s="279" t="s">
        <v>532</v>
      </c>
    </row>
    <row r="13" spans="1:46" ht="13.5" customHeight="1" x14ac:dyDescent="0.15">
      <c r="A13" s="259"/>
      <c r="AK13" s="1117" t="s">
        <v>533</v>
      </c>
      <c r="AL13" s="1118"/>
      <c r="AM13" s="1118"/>
      <c r="AN13" s="1119"/>
      <c r="AO13" s="277">
        <v>1072807</v>
      </c>
      <c r="AP13" s="277">
        <v>2158</v>
      </c>
      <c r="AQ13" s="278">
        <v>2137</v>
      </c>
      <c r="AR13" s="279">
        <v>1</v>
      </c>
    </row>
    <row r="14" spans="1:46" ht="13.5" customHeight="1" x14ac:dyDescent="0.15">
      <c r="A14" s="259"/>
      <c r="AK14" s="1117" t="s">
        <v>534</v>
      </c>
      <c r="AL14" s="1118"/>
      <c r="AM14" s="1118"/>
      <c r="AN14" s="1119"/>
      <c r="AO14" s="277">
        <v>662875</v>
      </c>
      <c r="AP14" s="277">
        <v>1333</v>
      </c>
      <c r="AQ14" s="278">
        <v>1241</v>
      </c>
      <c r="AR14" s="279">
        <v>7.4</v>
      </c>
    </row>
    <row r="15" spans="1:46" ht="13.5" customHeight="1" x14ac:dyDescent="0.15">
      <c r="A15" s="259"/>
      <c r="AK15" s="1120" t="s">
        <v>535</v>
      </c>
      <c r="AL15" s="1121"/>
      <c r="AM15" s="1121"/>
      <c r="AN15" s="1122"/>
      <c r="AO15" s="277">
        <v>-1927688</v>
      </c>
      <c r="AP15" s="277">
        <v>-3878</v>
      </c>
      <c r="AQ15" s="278">
        <v>-3809</v>
      </c>
      <c r="AR15" s="279">
        <v>1.8</v>
      </c>
    </row>
    <row r="16" spans="1:46" x14ac:dyDescent="0.15">
      <c r="A16" s="259"/>
      <c r="AK16" s="1120" t="s">
        <v>187</v>
      </c>
      <c r="AL16" s="1121"/>
      <c r="AM16" s="1121"/>
      <c r="AN16" s="1122"/>
      <c r="AO16" s="277">
        <v>29800165</v>
      </c>
      <c r="AP16" s="277">
        <v>59946</v>
      </c>
      <c r="AQ16" s="278">
        <v>63693</v>
      </c>
      <c r="AR16" s="279">
        <v>-5.9</v>
      </c>
    </row>
    <row r="17" spans="1:46" x14ac:dyDescent="0.15">
      <c r="A17" s="259"/>
    </row>
    <row r="18" spans="1:46" x14ac:dyDescent="0.15">
      <c r="A18" s="259"/>
      <c r="AQ18" s="280"/>
      <c r="AR18" s="280"/>
    </row>
    <row r="19" spans="1:46" x14ac:dyDescent="0.15">
      <c r="A19" s="259"/>
      <c r="AK19" s="255" t="s">
        <v>536</v>
      </c>
    </row>
    <row r="20" spans="1:46" x14ac:dyDescent="0.15">
      <c r="A20" s="259"/>
      <c r="AK20" s="281"/>
      <c r="AL20" s="282"/>
      <c r="AM20" s="282"/>
      <c r="AN20" s="283"/>
      <c r="AO20" s="284" t="s">
        <v>537</v>
      </c>
      <c r="AP20" s="285" t="s">
        <v>538</v>
      </c>
      <c r="AQ20" s="286" t="s">
        <v>539</v>
      </c>
      <c r="AR20" s="287"/>
    </row>
    <row r="21" spans="1:46" s="260" customFormat="1" x14ac:dyDescent="0.15">
      <c r="A21" s="288"/>
      <c r="AK21" s="1123" t="s">
        <v>540</v>
      </c>
      <c r="AL21" s="1124"/>
      <c r="AM21" s="1124"/>
      <c r="AN21" s="1125"/>
      <c r="AO21" s="289">
        <v>5.83</v>
      </c>
      <c r="AP21" s="290">
        <v>6.06</v>
      </c>
      <c r="AQ21" s="291">
        <v>-0.23</v>
      </c>
      <c r="AS21" s="292"/>
      <c r="AT21" s="288"/>
    </row>
    <row r="22" spans="1:46" s="260" customFormat="1" x14ac:dyDescent="0.15">
      <c r="A22" s="288"/>
      <c r="AK22" s="1123" t="s">
        <v>541</v>
      </c>
      <c r="AL22" s="1124"/>
      <c r="AM22" s="1124"/>
      <c r="AN22" s="1125"/>
      <c r="AO22" s="293">
        <v>101.1</v>
      </c>
      <c r="AP22" s="294">
        <v>99.8</v>
      </c>
      <c r="AQ22" s="295">
        <v>1.3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542</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543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544</v>
      </c>
      <c r="AL29" s="260"/>
      <c r="AM29" s="260"/>
      <c r="AN29" s="260"/>
      <c r="AS29" s="302"/>
    </row>
    <row r="30" spans="1:46" ht="13.5" customHeight="1" x14ac:dyDescent="0.15">
      <c r="A30" s="259"/>
      <c r="AK30" s="262"/>
      <c r="AL30" s="263"/>
      <c r="AM30" s="263"/>
      <c r="AN30" s="264"/>
      <c r="AO30" s="1105" t="s">
        <v>523</v>
      </c>
      <c r="AP30" s="265"/>
      <c r="AQ30" s="266" t="s">
        <v>524</v>
      </c>
      <c r="AR30" s="267"/>
    </row>
    <row r="31" spans="1:46" x14ac:dyDescent="0.15">
      <c r="A31" s="259"/>
      <c r="AK31" s="268"/>
      <c r="AL31" s="269"/>
      <c r="AM31" s="269"/>
      <c r="AN31" s="270"/>
      <c r="AO31" s="1106"/>
      <c r="AP31" s="271" t="s">
        <v>525</v>
      </c>
      <c r="AQ31" s="272" t="s">
        <v>526</v>
      </c>
      <c r="AR31" s="273" t="s">
        <v>527</v>
      </c>
    </row>
    <row r="32" spans="1:46" ht="27" customHeight="1" x14ac:dyDescent="0.15">
      <c r="A32" s="259"/>
      <c r="AK32" s="1107" t="s">
        <v>545</v>
      </c>
      <c r="AL32" s="1108"/>
      <c r="AM32" s="1108"/>
      <c r="AN32" s="1109"/>
      <c r="AO32" s="303">
        <v>10960304</v>
      </c>
      <c r="AP32" s="303">
        <v>22048</v>
      </c>
      <c r="AQ32" s="304">
        <v>26449</v>
      </c>
      <c r="AR32" s="305">
        <v>-16.600000000000001</v>
      </c>
    </row>
    <row r="33" spans="1:46" ht="13.5" customHeight="1" x14ac:dyDescent="0.15">
      <c r="A33" s="259"/>
      <c r="AK33" s="1107" t="s">
        <v>546</v>
      </c>
      <c r="AL33" s="1108"/>
      <c r="AM33" s="1108"/>
      <c r="AN33" s="1109"/>
      <c r="AO33" s="303" t="s">
        <v>532</v>
      </c>
      <c r="AP33" s="303" t="s">
        <v>532</v>
      </c>
      <c r="AQ33" s="304">
        <v>1</v>
      </c>
      <c r="AR33" s="305" t="s">
        <v>532</v>
      </c>
    </row>
    <row r="34" spans="1:46" ht="27" customHeight="1" x14ac:dyDescent="0.15">
      <c r="A34" s="259"/>
      <c r="AK34" s="1107" t="s">
        <v>547</v>
      </c>
      <c r="AL34" s="1108"/>
      <c r="AM34" s="1108"/>
      <c r="AN34" s="1109"/>
      <c r="AO34" s="303" t="s">
        <v>532</v>
      </c>
      <c r="AP34" s="303" t="s">
        <v>532</v>
      </c>
      <c r="AQ34" s="304">
        <v>29</v>
      </c>
      <c r="AR34" s="305" t="s">
        <v>532</v>
      </c>
    </row>
    <row r="35" spans="1:46" ht="27" customHeight="1" x14ac:dyDescent="0.15">
      <c r="A35" s="259"/>
      <c r="AK35" s="1107" t="s">
        <v>548</v>
      </c>
      <c r="AL35" s="1108"/>
      <c r="AM35" s="1108"/>
      <c r="AN35" s="1109"/>
      <c r="AO35" s="303">
        <v>3521579</v>
      </c>
      <c r="AP35" s="303">
        <v>7084</v>
      </c>
      <c r="AQ35" s="304">
        <v>5448</v>
      </c>
      <c r="AR35" s="305">
        <v>30</v>
      </c>
    </row>
    <row r="36" spans="1:46" ht="27" customHeight="1" x14ac:dyDescent="0.15">
      <c r="A36" s="259"/>
      <c r="AK36" s="1107" t="s">
        <v>549</v>
      </c>
      <c r="AL36" s="1108"/>
      <c r="AM36" s="1108"/>
      <c r="AN36" s="1109"/>
      <c r="AO36" s="303" t="s">
        <v>532</v>
      </c>
      <c r="AP36" s="303" t="s">
        <v>532</v>
      </c>
      <c r="AQ36" s="304">
        <v>445</v>
      </c>
      <c r="AR36" s="305" t="s">
        <v>532</v>
      </c>
    </row>
    <row r="37" spans="1:46" ht="13.5" customHeight="1" x14ac:dyDescent="0.15">
      <c r="A37" s="259"/>
      <c r="AK37" s="1107" t="s">
        <v>550</v>
      </c>
      <c r="AL37" s="1108"/>
      <c r="AM37" s="1108"/>
      <c r="AN37" s="1109"/>
      <c r="AO37" s="303">
        <v>228317</v>
      </c>
      <c r="AP37" s="303">
        <v>459</v>
      </c>
      <c r="AQ37" s="304">
        <v>1095</v>
      </c>
      <c r="AR37" s="305">
        <v>-58.1</v>
      </c>
    </row>
    <row r="38" spans="1:46" ht="27" customHeight="1" x14ac:dyDescent="0.15">
      <c r="A38" s="259"/>
      <c r="AK38" s="1110" t="s">
        <v>551</v>
      </c>
      <c r="AL38" s="1111"/>
      <c r="AM38" s="1111"/>
      <c r="AN38" s="1112"/>
      <c r="AO38" s="306" t="s">
        <v>532</v>
      </c>
      <c r="AP38" s="306" t="s">
        <v>532</v>
      </c>
      <c r="AQ38" s="307">
        <v>0</v>
      </c>
      <c r="AR38" s="295" t="s">
        <v>532</v>
      </c>
      <c r="AS38" s="302"/>
    </row>
    <row r="39" spans="1:46" x14ac:dyDescent="0.15">
      <c r="A39" s="259"/>
      <c r="AK39" s="1110" t="s">
        <v>552</v>
      </c>
      <c r="AL39" s="1111"/>
      <c r="AM39" s="1111"/>
      <c r="AN39" s="1112"/>
      <c r="AO39" s="303">
        <v>-3557730</v>
      </c>
      <c r="AP39" s="303">
        <v>-7157</v>
      </c>
      <c r="AQ39" s="304">
        <v>-7113</v>
      </c>
      <c r="AR39" s="305">
        <v>0.6</v>
      </c>
      <c r="AS39" s="302"/>
    </row>
    <row r="40" spans="1:46" ht="27" customHeight="1" x14ac:dyDescent="0.15">
      <c r="A40" s="259"/>
      <c r="AK40" s="1107" t="s">
        <v>553</v>
      </c>
      <c r="AL40" s="1108"/>
      <c r="AM40" s="1108"/>
      <c r="AN40" s="1109"/>
      <c r="AO40" s="303">
        <v>-9369733</v>
      </c>
      <c r="AP40" s="303">
        <v>-18848</v>
      </c>
      <c r="AQ40" s="304">
        <v>-18923</v>
      </c>
      <c r="AR40" s="305">
        <v>-0.4</v>
      </c>
      <c r="AS40" s="302"/>
    </row>
    <row r="41" spans="1:46" x14ac:dyDescent="0.15">
      <c r="A41" s="259"/>
      <c r="AK41" s="1113" t="s">
        <v>300</v>
      </c>
      <c r="AL41" s="1114"/>
      <c r="AM41" s="1114"/>
      <c r="AN41" s="1115"/>
      <c r="AO41" s="303">
        <v>1782737</v>
      </c>
      <c r="AP41" s="303">
        <v>3586</v>
      </c>
      <c r="AQ41" s="304">
        <v>7431</v>
      </c>
      <c r="AR41" s="305">
        <v>-51.7</v>
      </c>
      <c r="AS41" s="302"/>
    </row>
    <row r="42" spans="1:46" x14ac:dyDescent="0.15">
      <c r="A42" s="259"/>
      <c r="AK42" s="308" t="s">
        <v>554</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555</v>
      </c>
    </row>
    <row r="48" spans="1:46" x14ac:dyDescent="0.15">
      <c r="A48" s="259"/>
      <c r="AK48" s="313" t="s">
        <v>556</v>
      </c>
      <c r="AL48" s="313"/>
      <c r="AM48" s="313"/>
      <c r="AN48" s="313"/>
      <c r="AO48" s="313"/>
      <c r="AP48" s="313"/>
      <c r="AQ48" s="314"/>
      <c r="AR48" s="313"/>
    </row>
    <row r="49" spans="1:44" ht="13.5" customHeight="1" x14ac:dyDescent="0.15">
      <c r="A49" s="259"/>
      <c r="AK49" s="315"/>
      <c r="AL49" s="316"/>
      <c r="AM49" s="1100" t="s">
        <v>523</v>
      </c>
      <c r="AN49" s="1102" t="s">
        <v>557</v>
      </c>
      <c r="AO49" s="1103"/>
      <c r="AP49" s="1103"/>
      <c r="AQ49" s="1103"/>
      <c r="AR49" s="1104"/>
    </row>
    <row r="50" spans="1:44" x14ac:dyDescent="0.15">
      <c r="A50" s="259"/>
      <c r="AK50" s="317"/>
      <c r="AL50" s="318"/>
      <c r="AM50" s="1101"/>
      <c r="AN50" s="319" t="s">
        <v>558</v>
      </c>
      <c r="AO50" s="320" t="s">
        <v>559</v>
      </c>
      <c r="AP50" s="321" t="s">
        <v>560</v>
      </c>
      <c r="AQ50" s="322" t="s">
        <v>561</v>
      </c>
      <c r="AR50" s="323" t="s">
        <v>562</v>
      </c>
    </row>
    <row r="51" spans="1:44" x14ac:dyDescent="0.15">
      <c r="A51" s="259"/>
      <c r="AK51" s="315" t="s">
        <v>563</v>
      </c>
      <c r="AL51" s="316"/>
      <c r="AM51" s="324">
        <v>11491299</v>
      </c>
      <c r="AN51" s="325">
        <v>23141</v>
      </c>
      <c r="AO51" s="326">
        <v>-13.4</v>
      </c>
      <c r="AP51" s="327">
        <v>33173</v>
      </c>
      <c r="AQ51" s="328">
        <v>-19.2</v>
      </c>
      <c r="AR51" s="329">
        <v>5.8</v>
      </c>
    </row>
    <row r="52" spans="1:44" x14ac:dyDescent="0.15">
      <c r="A52" s="259"/>
      <c r="AK52" s="330"/>
      <c r="AL52" s="331" t="s">
        <v>564</v>
      </c>
      <c r="AM52" s="332">
        <v>7638949</v>
      </c>
      <c r="AN52" s="333">
        <v>15383</v>
      </c>
      <c r="AO52" s="334">
        <v>-19.5</v>
      </c>
      <c r="AP52" s="335">
        <v>20353</v>
      </c>
      <c r="AQ52" s="336">
        <v>-25.4</v>
      </c>
      <c r="AR52" s="337">
        <v>5.9</v>
      </c>
    </row>
    <row r="53" spans="1:44" x14ac:dyDescent="0.15">
      <c r="A53" s="259"/>
      <c r="AK53" s="315" t="s">
        <v>565</v>
      </c>
      <c r="AL53" s="316"/>
      <c r="AM53" s="324">
        <v>11361697</v>
      </c>
      <c r="AN53" s="325">
        <v>22793</v>
      </c>
      <c r="AO53" s="326">
        <v>-1.5</v>
      </c>
      <c r="AP53" s="327">
        <v>37644</v>
      </c>
      <c r="AQ53" s="328">
        <v>13.5</v>
      </c>
      <c r="AR53" s="329">
        <v>-15</v>
      </c>
    </row>
    <row r="54" spans="1:44" x14ac:dyDescent="0.15">
      <c r="A54" s="259"/>
      <c r="AK54" s="330"/>
      <c r="AL54" s="331" t="s">
        <v>564</v>
      </c>
      <c r="AM54" s="332">
        <v>7689989</v>
      </c>
      <c r="AN54" s="333">
        <v>15427</v>
      </c>
      <c r="AO54" s="334">
        <v>0.3</v>
      </c>
      <c r="AP54" s="335">
        <v>24939</v>
      </c>
      <c r="AQ54" s="336">
        <v>22.5</v>
      </c>
      <c r="AR54" s="337">
        <v>-22.2</v>
      </c>
    </row>
    <row r="55" spans="1:44" x14ac:dyDescent="0.15">
      <c r="A55" s="259"/>
      <c r="AK55" s="315" t="s">
        <v>566</v>
      </c>
      <c r="AL55" s="316"/>
      <c r="AM55" s="324">
        <v>10168636</v>
      </c>
      <c r="AN55" s="325">
        <v>20400</v>
      </c>
      <c r="AO55" s="326">
        <v>-10.5</v>
      </c>
      <c r="AP55" s="327">
        <v>39221</v>
      </c>
      <c r="AQ55" s="328">
        <v>4.2</v>
      </c>
      <c r="AR55" s="329">
        <v>-14.7</v>
      </c>
    </row>
    <row r="56" spans="1:44" x14ac:dyDescent="0.15">
      <c r="A56" s="259"/>
      <c r="AK56" s="330"/>
      <c r="AL56" s="331" t="s">
        <v>564</v>
      </c>
      <c r="AM56" s="332">
        <v>6380972</v>
      </c>
      <c r="AN56" s="333">
        <v>12801</v>
      </c>
      <c r="AO56" s="334">
        <v>-17</v>
      </c>
      <c r="AP56" s="335">
        <v>24821</v>
      </c>
      <c r="AQ56" s="336">
        <v>-0.5</v>
      </c>
      <c r="AR56" s="337">
        <v>-16.5</v>
      </c>
    </row>
    <row r="57" spans="1:44" x14ac:dyDescent="0.15">
      <c r="A57" s="259"/>
      <c r="AK57" s="315" t="s">
        <v>567</v>
      </c>
      <c r="AL57" s="316"/>
      <c r="AM57" s="324">
        <v>15349564</v>
      </c>
      <c r="AN57" s="325">
        <v>30891</v>
      </c>
      <c r="AO57" s="326">
        <v>51.4</v>
      </c>
      <c r="AP57" s="327">
        <v>38566</v>
      </c>
      <c r="AQ57" s="328">
        <v>-1.7</v>
      </c>
      <c r="AR57" s="329">
        <v>53.1</v>
      </c>
    </row>
    <row r="58" spans="1:44" x14ac:dyDescent="0.15">
      <c r="A58" s="259"/>
      <c r="AK58" s="330"/>
      <c r="AL58" s="331" t="s">
        <v>564</v>
      </c>
      <c r="AM58" s="332">
        <v>8457721</v>
      </c>
      <c r="AN58" s="333">
        <v>17021</v>
      </c>
      <c r="AO58" s="334">
        <v>33</v>
      </c>
      <c r="AP58" s="335">
        <v>24059</v>
      </c>
      <c r="AQ58" s="336">
        <v>-3.1</v>
      </c>
      <c r="AR58" s="337">
        <v>36.1</v>
      </c>
    </row>
    <row r="59" spans="1:44" x14ac:dyDescent="0.15">
      <c r="A59" s="259"/>
      <c r="AK59" s="315" t="s">
        <v>568</v>
      </c>
      <c r="AL59" s="316"/>
      <c r="AM59" s="324">
        <v>14404346</v>
      </c>
      <c r="AN59" s="325">
        <v>28976</v>
      </c>
      <c r="AO59" s="326">
        <v>-6.2</v>
      </c>
      <c r="AP59" s="327">
        <v>35156</v>
      </c>
      <c r="AQ59" s="328">
        <v>-8.8000000000000007</v>
      </c>
      <c r="AR59" s="329">
        <v>2.6</v>
      </c>
    </row>
    <row r="60" spans="1:44" x14ac:dyDescent="0.15">
      <c r="A60" s="259"/>
      <c r="AK60" s="330"/>
      <c r="AL60" s="331" t="s">
        <v>564</v>
      </c>
      <c r="AM60" s="332">
        <v>8599534</v>
      </c>
      <c r="AN60" s="333">
        <v>17299</v>
      </c>
      <c r="AO60" s="334">
        <v>1.6</v>
      </c>
      <c r="AP60" s="335">
        <v>22430</v>
      </c>
      <c r="AQ60" s="336">
        <v>-6.8</v>
      </c>
      <c r="AR60" s="337">
        <v>8.4</v>
      </c>
    </row>
    <row r="61" spans="1:44" x14ac:dyDescent="0.15">
      <c r="A61" s="259"/>
      <c r="AK61" s="315" t="s">
        <v>569</v>
      </c>
      <c r="AL61" s="338"/>
      <c r="AM61" s="324">
        <v>12555108</v>
      </c>
      <c r="AN61" s="325">
        <v>25240</v>
      </c>
      <c r="AO61" s="326">
        <v>4</v>
      </c>
      <c r="AP61" s="327">
        <v>36752</v>
      </c>
      <c r="AQ61" s="339">
        <v>-2.4</v>
      </c>
      <c r="AR61" s="329">
        <v>6.4</v>
      </c>
    </row>
    <row r="62" spans="1:44" x14ac:dyDescent="0.15">
      <c r="A62" s="259"/>
      <c r="AK62" s="330"/>
      <c r="AL62" s="331" t="s">
        <v>564</v>
      </c>
      <c r="AM62" s="332">
        <v>7753433</v>
      </c>
      <c r="AN62" s="333">
        <v>15586</v>
      </c>
      <c r="AO62" s="334">
        <v>-0.3</v>
      </c>
      <c r="AP62" s="335">
        <v>23320</v>
      </c>
      <c r="AQ62" s="336">
        <v>-2.7</v>
      </c>
      <c r="AR62" s="337">
        <v>2.4</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Eyw5+n+m2qAN73ufUk8FrsPU9JdpVyL0JY0UYETk18k8Mi85AGpxLiuVqnMb7h8s6V3tdClPMQGA9S/hJV8Gig==" saltValue="qJdxQTh/BlmXLMIDlyd44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571</v>
      </c>
    </row>
    <row r="121" spans="125:125" ht="13.5" hidden="1" customHeight="1" x14ac:dyDescent="0.15">
      <c r="DU121" s="253"/>
    </row>
  </sheetData>
  <sheetProtection algorithmName="SHA-512" hashValue="PKGy3qWLyIuDsAOqyjcMA2MXWgWcJtyjHIRsuFbHA9IaLHo75OdC5nkkz9QhxxwJVXWjt32wSw1GE0O6opP0+w==" saltValue="KLUd55pi8w0BwPdmYMTDl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572</v>
      </c>
    </row>
  </sheetData>
  <sheetProtection algorithmName="SHA-512" hashValue="+WHo15vnFJalrj6KcIIIcDxJWaelc13LBTtpgt8HkVLhQE+ft3runUOJCkUw14wvUXQjll28DghGVXE5IJnRTA==" saltValue="bib2yEIo8icuWYxnmt8OV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26" t="s">
        <v>3</v>
      </c>
      <c r="D47" s="1126"/>
      <c r="E47" s="1127"/>
      <c r="F47" s="11">
        <v>14.77</v>
      </c>
      <c r="G47" s="12">
        <v>14.44</v>
      </c>
      <c r="H47" s="12">
        <v>13.45</v>
      </c>
      <c r="I47" s="12">
        <v>16.45</v>
      </c>
      <c r="J47" s="13">
        <v>13.85</v>
      </c>
    </row>
    <row r="48" spans="2:10" ht="57.75" customHeight="1" x14ac:dyDescent="0.15">
      <c r="B48" s="14"/>
      <c r="C48" s="1128" t="s">
        <v>4</v>
      </c>
      <c r="D48" s="1128"/>
      <c r="E48" s="1129"/>
      <c r="F48" s="15">
        <v>6.47</v>
      </c>
      <c r="G48" s="16">
        <v>6.6</v>
      </c>
      <c r="H48" s="16">
        <v>6.51</v>
      </c>
      <c r="I48" s="16">
        <v>9.41</v>
      </c>
      <c r="J48" s="17">
        <v>7.49</v>
      </c>
    </row>
    <row r="49" spans="2:10" ht="57.75" customHeight="1" thickBot="1" x14ac:dyDescent="0.2">
      <c r="B49" s="18"/>
      <c r="C49" s="1130" t="s">
        <v>5</v>
      </c>
      <c r="D49" s="1130"/>
      <c r="E49" s="1131"/>
      <c r="F49" s="19" t="s">
        <v>578</v>
      </c>
      <c r="G49" s="20" t="s">
        <v>579</v>
      </c>
      <c r="H49" s="20" t="s">
        <v>580</v>
      </c>
      <c r="I49" s="20">
        <v>6.96</v>
      </c>
      <c r="J49" s="21" t="s">
        <v>581</v>
      </c>
    </row>
    <row r="50" spans="2:10" x14ac:dyDescent="0.15"/>
  </sheetData>
  <sheetProtection algorithmName="SHA-512" hashValue="vLoNxKbQEKPWKoWI/8Pn/5XDxizxi64C2f6FAQ733/hpTfVC4mDS8jN1wjp4D4ZC5ASJhQn0Fo+Tn55fXnkCwA==" saltValue="DpTSzDYda29VmqD4B1WeB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cp:lastPrinted>2024-03-18T00:00:53Z</cp:lastPrinted>
  <dcterms:created xsi:type="dcterms:W3CDTF">2024-02-05T00:42:43Z</dcterms:created>
  <dcterms:modified xsi:type="dcterms:W3CDTF">2024-03-22T05:35:13Z</dcterms:modified>
  <cp:category/>
</cp:coreProperties>
</file>