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50_地方公会計\080_財政状況資料集（ストック情報）分析欄の記入\03_市→県\020　銚子市 ●\"/>
    </mc:Choice>
  </mc:AlternateContent>
  <bookViews>
    <workbookView xWindow="-120" yWindow="-120" windowWidth="20730" windowHeight="11160" firstSheet="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CO34" i="10"/>
  <c r="CO35" i="10" s="1"/>
  <c r="CO36" i="10" s="1"/>
  <c r="CO37" i="10" s="1"/>
  <c r="BW34" i="10"/>
  <c r="BW35" i="10" s="1"/>
  <c r="BW36" i="10" s="1"/>
  <c r="BW37" i="10" s="1"/>
  <c r="BW38" i="10" s="1"/>
  <c r="BW39" i="10" s="1"/>
  <c r="BW40" i="10" s="1"/>
  <c r="BW41" i="10" s="1"/>
  <c r="BW42" i="10" s="1"/>
  <c r="BW43" i="10" s="1"/>
  <c r="C34" i="10"/>
  <c r="U34" i="10" l="1"/>
  <c r="U35" i="10" s="1"/>
  <c r="U36"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<sst xmlns="http://schemas.openxmlformats.org/spreadsheetml/2006/main" count="1106" uniqueCount="605">
  <si>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</si>
  <si>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</si>
  <si>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</si>
  <si>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</si>
  <si>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</si>
  <si>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</si>
  <si>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</si>
  <si>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</si>
  <si>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</si>
  <si>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</si>
  <si>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</si>
  <si>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</si>
  <si>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</si>
  <si>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</si>
  <si>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</si>
  <si>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</si>
  <si>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</si>
  <si>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</si>
  <si>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</si>
  <si>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</si>
  <si>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</si>
  <si>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</si>
  <si>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</si>
  <si>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</si>
  <si>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</si>
  <si>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</si>
  <si>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</si>
  <si>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</si>
  <si>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</si>
  <si>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</si>
  <si>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</si>
  <si>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</si>
  <si>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</si>
  <si>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</si>
  <si>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</si>
  <si>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</si>
  <si>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</si>
  <si>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</si>
  <si>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</si>
  <si>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</si>
  <si>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</si>
  <si>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</si>
  <si>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</si>
  <si>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</si>
  <si>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</si>
  <si>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</si>
  <si>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</si>
  <si>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</si>
  <si>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</si>
  <si>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</si>
  <si>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</si>
  <si>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</si>
  <si>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</si>
  <si>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</si>
  <si>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</si>
  <si>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</si>
  <si>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</si>
  <si>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</si>
  <si>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</si>
  <si>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</si>
  <si>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</si>
  <si>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</si>
  <si>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</si>
  <si>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</si>
  <si>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</si>
  <si>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</si>
  <si>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</si>
  <si>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</si>
  <si>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</si>
  <si>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</si>
  <si>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</si>
  <si>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</si>
  <si>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</si>
  <si>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</si>
  <si>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</si>
  <si>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</si>
  <si>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</si>
  <si>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</si>
  <si>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</si>
  <si>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</si>
  <si>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</si>
  <si>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</si>
  <si>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</si>
  <si>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</si>
  <si>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</si>
  <si>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</si>
  <si>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</si>
  <si>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</si>
  <si>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</si>
  <si>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</si>
  <si>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</si>
  <si>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</si>
  <si>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</si>
  <si>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</si>
  <si>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</si>
  <si>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</si>
  <si>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</si>
  <si>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銚子市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</si>
  <si>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</si>
  <si>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</si>
  <si>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</si>
  <si>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</si>
  <si>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</si>
  <si>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</si>
  <si>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</si>
  <si>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</si>
  <si>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</si>
  <si>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</si>
  <si>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</si>
  <si>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</si>
  <si>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</si>
  <si>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</si>
  <si>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</si>
  <si>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</si>
  <si>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</si>
  <si>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</si>
  <si>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</si>
  <si>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</si>
  <si>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</si>
  <si>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</si>
  <si>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</si>
  <si>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</si>
  <si>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</si>
  <si>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</si>
  <si>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</si>
  <si>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</si>
  <si>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</si>
  <si>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</si>
  <si>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</si>
  <si>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</si>
  <si>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</si>
  <si>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</si>
  <si>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</si>
  <si>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</si>
  <si>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</si>
  <si>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</si>
  <si>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</si>
  <si>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</si>
  <si>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</si>
  <si>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</si>
  <si>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</si>
  <si>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</si>
  <si>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</si>
  <si>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</si>
  <si>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</si>
  <si>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</si>
  <si>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</si>
  <si>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</si>
  <si>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</si>
  <si>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</si>
  <si>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</si>
  <si>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</si>
  <si>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</si>
  <si>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</si>
  <si>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</si>
  <si>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</si>
  <si>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</si>
  <si>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</si>
  <si>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</si>
  <si>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</si>
  <si>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</si>
  <si>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</si>
  <si>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</si>
  <si>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</si>
  <si>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</si>
  <si>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</si>
  <si>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</si>
  <si>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</si>
  <si>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</si>
  <si>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</si>
  <si>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</si>
  <si>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</si>
  <si>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</si>
  <si>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</si>
  <si>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</si>
  <si>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</si>
  <si>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</si>
  <si>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</si>
  <si>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</si>
  <si>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</si>
  <si>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</si>
  <si>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</si>
  <si>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</si>
  <si>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</si>
  <si>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</si>
  <si>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</si>
  <si>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</si>
  <si>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</si>
  <si>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</si>
  <si>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</si>
  <si>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</si>
  <si>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</si>
  <si>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</si>
  <si>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</si>
  <si>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</si>
  <si>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</si>
  <si>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</si>
  <si>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</si>
  <si>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</si>
  <si>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</si>
  <si>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</si>
  <si>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</si>
  <si>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</si>
  <si>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</si>
  <si>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</si>
  <si>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</si>
  <si>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</si>
  <si>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</si>
  <si>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</si>
  <si>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</si>
  <si>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</si>
  <si>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</si>
  <si>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</si>
  <si>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千葉県銚子市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</si>
  <si>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</si>
  <si>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</si>
  <si>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</si>
  <si>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</si>
  <si>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</si>
  <si>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</si>
  <si>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</si>
  <si>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</si>
  <si>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</si>
  <si>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</si>
  <si>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</si>
  <si>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</si>
  <si>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</si>
  <si>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</si>
  <si>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</si>
  <si>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</si>
  <si>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</si>
  <si>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</si>
  <si>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</si>
  <si>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</si>
  <si>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</si>
  <si>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</si>
  <si>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</si>
  <si>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</si>
  <si>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</si>
  <si>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</si>
  <si>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</si>
  <si>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</si>
  <si>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</si>
  <si>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</si>
  <si>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</si>
  <si>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</si>
  <si>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</si>
  <si>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</si>
  <si>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</si>
  <si>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</si>
  <si>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</si>
  <si>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</si>
  <si>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</si>
  <si>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</si>
  <si>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</si>
  <si>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</si>
  <si>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</si>
  <si>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</si>
  <si>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</si>
  <si>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</si>
  <si>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</si>
  <si>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</si>
  <si>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</si>
  <si>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</si>
  <si>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</si>
  <si>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</si>
  <si>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</si>
  <si>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</si>
  <si>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</si>
  <si>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</si>
  <si>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</si>
  <si>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</si>
  <si>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</si>
  <si>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</si>
  <si>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</si>
  <si>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</si>
  <si>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</si>
  <si>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</si>
  <si>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</si>
  <si>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</si>
  <si>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</si>
  <si>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</si>
  <si>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</si>
  <si>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</si>
  <si>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</si>
  <si>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</si>
  <si>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</si>
  <si>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</si>
  <si>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</si>
  <si>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</si>
  <si>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</si>
  <si>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</si>
  <si>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</si>
  <si>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</si>
  <si>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</si>
  <si>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</si>
  <si>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</si>
  <si>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</si>
  <si>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</si>
  <si>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</si>
  <si>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</si>
  <si>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</si>
  <si>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</si>
  <si>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</si>
  <si>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</si>
  <si>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</si>
  <si>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</si>
  <si>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</si>
  <si>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</si>
  <si>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</si>
  <si>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</si>
  <si>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</si>
  <si>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</si>
  <si>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</si>
  <si>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</si>
  <si>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</si>
  <si>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</si>
  <si>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</si>
  <si>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</si>
  <si>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</si>
  <si>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</si>
  <si>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</si>
  <si>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</si>
  <si>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</si>
  <si>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</si>
  <si>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</si>
  <si>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</si>
  <si>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</si>
  <si>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</si>
  <si>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</si>
  <si>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</si>
  <si>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</si>
  <si>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</si>
  <si>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</si>
  <si>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</si>
  <si>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</si>
  <si>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</si>
  <si>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</si>
  <si>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</si>
  <si>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</si>
  <si>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</si>
  <si>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</si>
  <si>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</si>
  <si>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</si>
  <si>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</si>
  <si>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</si>
  <si>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</si>
  <si>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</si>
  <si>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</si>
  <si>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</si>
  <si>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</si>
  <si>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</si>
  <si>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</si>
  <si>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</si>
  <si>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</si>
  <si>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</si>
  <si>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</si>
  <si>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</si>
  <si>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</si>
  <si>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</si>
  <si>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</si>
  <si>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</si>
  <si>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</si>
  <si>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千葉県銚子市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</si>
  <si>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</si>
  <si>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</si>
  <si>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</si>
  <si>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</si>
  <si>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</si>
  <si>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</si>
  <si>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</si>
  <si>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</si>
  <si>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</si>
  <si>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</si>
  <si>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</si>
  <si>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</si>
  <si>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</si>
  <si>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</si>
  <si>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</si>
  <si>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</si>
  <si>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</si>
  <si>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</si>
  <si>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</si>
  <si>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</si>
  <si>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</si>
  <si>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</si>
  <si>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</si>
  <si>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</si>
  <si>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</si>
  <si>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</si>
  <si>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</si>
  <si>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</si>
  <si>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</si>
  <si>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</si>
  <si>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</si>
  <si>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</si>
  <si>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</si>
  <si>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</si>
  <si>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</si>
  <si>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</si>
  <si>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</si>
  <si>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</si>
  <si>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</si>
  <si>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</si>
  <si>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</si>
  <si>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</si>
  <si>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</si>
  <si>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</si>
  <si>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</si>
  <si>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</si>
  <si>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</si>
  <si>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</si>
  <si>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</si>
  <si>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</si>
  <si>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</si>
  <si>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</si>
  <si>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</si>
  <si>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</si>
  <si>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</si>
  <si>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</si>
  <si>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</si>
  <si>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</si>
  <si>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</si>
  <si>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</si>
  <si>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</si>
  <si>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</si>
  <si>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</si>
  <si>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</si>
  <si>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</si>
  <si>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</si>
  <si>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</si>
  <si>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</si>
  <si>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</si>
  <si>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</si>
  <si>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</si>
  <si>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</si>
  <si>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</si>
  <si>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</si>
  <si>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</si>
  <si>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</si>
  <si>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</si>
  <si>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</si>
  <si>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</si>
  <si>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</si>
  <si>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</si>
  <si>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</si>
  <si>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</si>
  <si>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</si>
  <si>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</si>
  <si>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</si>
  <si>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</si>
  <si>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</si>
  <si>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</si>
  <si>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</si>
  <si>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</si>
  <si>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</si>
  <si>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</si>
  <si>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</si>
  <si>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</si>
  <si>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</si>
  <si>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</si>
  <si>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</si>
  <si>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</si>
  <si>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</si>
  <si>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</si>
  <si>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</si>
  <si>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</si>
  <si>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</si>
  <si>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</si>
  <si>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</si>
  <si>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</si>
  <si>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</si>
  <si>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</si>
  <si>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</si>
  <si>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</si>
  <si>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</si>
  <si>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</si>
  <si>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</si>
  <si>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</si>
  <si>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</si>
  <si>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</si>
  <si>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</si>
  <si>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</si>
  <si>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</si>
  <si>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</si>
  <si>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</si>
  <si>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</si>
  <si>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</si>
  <si>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</si>
  <si>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</si>
  <si>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</si>
  <si>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</si>
  <si>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</si>
  <si>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</si>
  <si>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</si>
  <si>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</si>
  <si>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</si>
  <si>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</si>
  <si>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</si>
  <si>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</si>
  <si>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</si>
  <si>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</si>
  <si>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</si>
  <si>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</si>
  <si>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</si>
  <si>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</si>
  <si>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</si>
  <si>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</si>
  <si>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</si>
  <si>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</si>
  <si>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</si>
  <si>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</si>
  <si>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</si>
  <si>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</si>
  <si>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</si>
  <si>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</si>
  <si>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</si>
  <si>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</si>
  <si>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</si>
  <si>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</si>
  <si>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</si>
  <si>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</si>
  <si>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</si>
  <si>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</si>
  <si>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</si>
  <si>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</si>
  <si>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</si>
  <si>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</si>
  <si>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</si>
  <si>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</si>
  <si>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</si>
  <si>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</si>
  <si>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</si>
  <si>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</si>
  <si>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</si>
  <si>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</si>
  <si>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</si>
  <si>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</si>
  <si>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</si>
  <si>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</si>
  <si>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</si>
  <si>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</si>
  <si>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</si>
  <si>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</si>
  <si>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</si>
  <si>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</si>
  <si>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</si>
  <si>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1.33</t>
  </si>
  <si>
    <t>▲ 2.47</t>
  </si>
  <si>
    <t>▲ 1.58</t>
  </si>
  <si>
    <t>▲ 1.01</t>
  </si>
  <si>
    <t>国民健康保険事業特別会計</t>
  </si>
  <si>
    <t>▲ 0.41</t>
  </si>
  <si>
    <t>▲ 1.76</t>
  </si>
  <si>
    <t>▲ 1.81</t>
  </si>
  <si>
    <t>▲ 0.92</t>
  </si>
  <si>
    <t>水道事業会計</t>
  </si>
  <si>
    <t>一般会計</t>
  </si>
  <si>
    <t>介護保険事業特別会計</t>
  </si>
  <si>
    <t>病院事業会計</t>
  </si>
  <si>
    <t>▲ 0.03</t>
  </si>
  <si>
    <t>下水道事業特別会計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</si>
  <si>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</si>
  <si>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</si>
  <si>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</si>
  <si>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</si>
  <si>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</si>
  <si>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</si>
  <si>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</si>
  <si>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</si>
  <si>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</si>
  <si>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</si>
  <si>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</si>
  <si>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</si>
  <si>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</si>
  <si>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東総地区広域市町村圏事務組合（一般会計）</t>
  </si>
  <si>
    <t>東総地区広域市町村圏事務組合（東総地区ふるさと市町村圏事業特別会計）</t>
  </si>
  <si>
    <t>東総地区広域市町村圏事務組合（一般廃棄物処理事業特別会計）</t>
  </si>
  <si>
    <t>千葉県後期高齢者医療広域連合（一般会計）</t>
  </si>
  <si>
    <t>千葉県後期高齢者医療広域連合（後期高齢者医療特別会計）</t>
  </si>
  <si>
    <t>東総広域水道企業団（水道用水供給事業会計）</t>
  </si>
  <si>
    <t>銚子マリーナ</t>
  </si>
  <si>
    <t>銚子水産観光</t>
  </si>
  <si>
    <t>銚子市医療公社</t>
  </si>
  <si>
    <t>銚子スポーツタウン</t>
    <rPh sb="0" eb="2">
      <t>チョウシ</t>
    </rPh>
    <phoneticPr fontId="2"/>
  </si>
  <si>
    <t>銚子電力</t>
    <rPh sb="0" eb="2">
      <t>チョウシ</t>
    </rPh>
    <rPh sb="2" eb="4">
      <t>デンリョク</t>
    </rPh>
    <phoneticPr fontId="2"/>
  </si>
  <si>
    <t>銚子市豊里住宅団地公共施設整備等基金</t>
    <phoneticPr fontId="2"/>
  </si>
  <si>
    <t>銚子市災害救助基金</t>
    <phoneticPr fontId="2"/>
  </si>
  <si>
    <t>銚子市一般廃棄物処理施設整備基金</t>
    <rPh sb="0" eb="3">
      <t>チョウシシ</t>
    </rPh>
    <rPh sb="3" eb="5">
      <t>イッパン</t>
    </rPh>
    <rPh sb="5" eb="8">
      <t>ハイキブツ</t>
    </rPh>
    <rPh sb="8" eb="10">
      <t>ショリ</t>
    </rPh>
    <rPh sb="10" eb="12">
      <t>シセツ</t>
    </rPh>
    <rPh sb="12" eb="14">
      <t>セイビ</t>
    </rPh>
    <rPh sb="14" eb="16">
      <t>キキン</t>
    </rPh>
    <phoneticPr fontId="2"/>
  </si>
  <si>
    <t>銚子市ふれあい福祉基金</t>
    <phoneticPr fontId="2"/>
  </si>
  <si>
    <t>銚子電気鉄道応援基金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</si>
  <si>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</si>
  <si>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</si>
  <si>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</si>
  <si>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</si>
  <si>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</si>
  <si>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１６３．８％は、類似団体平均３０．２％を大きく上回っており、また、本市の有形固定資産減価償却率６１．９％も類似団体平均５８．９％を上回っている。今後は、人口や財政規模に見合った資産の見直し及び資産の維持管理の適正化に努める。</t>
    <rPh sb="1" eb="3">
      <t>ホンシ</t>
    </rPh>
    <rPh sb="4" eb="6">
      <t>ショウライ</t>
    </rPh>
    <rPh sb="6" eb="8">
      <t>フタン</t>
    </rPh>
    <rPh sb="8" eb="10">
      <t>ヒリツ</t>
    </rPh>
    <rPh sb="18" eb="20">
      <t>ルイジ</t>
    </rPh>
    <rPh sb="20" eb="22">
      <t>ダンタイ</t>
    </rPh>
    <rPh sb="22" eb="24">
      <t>ヘイキン</t>
    </rPh>
    <rPh sb="30" eb="31">
      <t>オオ</t>
    </rPh>
    <rPh sb="33" eb="35">
      <t>ウワマワ</t>
    </rPh>
    <rPh sb="43" eb="45">
      <t>ホンシ</t>
    </rPh>
    <rPh sb="63" eb="65">
      <t>ルイジ</t>
    </rPh>
    <rPh sb="65" eb="67">
      <t>ダンタイ</t>
    </rPh>
    <rPh sb="67" eb="69">
      <t>ヘイキン</t>
    </rPh>
    <rPh sb="75" eb="77">
      <t>ウワマワ</t>
    </rPh>
    <rPh sb="104" eb="105">
      <t>オヨ</t>
    </rPh>
    <rPh sb="106" eb="108">
      <t>シサン</t>
    </rPh>
    <rPh sb="109" eb="111">
      <t>イジ</t>
    </rPh>
    <rPh sb="111" eb="113">
      <t>カンリ</t>
    </rPh>
    <rPh sb="114" eb="116">
      <t>テキセイ</t>
    </rPh>
    <rPh sb="116" eb="117">
      <t>カ</t>
    </rPh>
    <rPh sb="118" eb="11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</si>
  <si>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</si>
  <si>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</si>
  <si>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</si>
  <si>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</si>
  <si>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</si>
  <si>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</si>
  <si>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将来負担比率146.5％は、類似団体平均25.4％を大きく上回っており、また、本市の実質公債費比率13.3％も類似団体平均7.8％を大きく上回っている。これは、千葉科学大学建設事業補助（平成16・17年度）、市立高等学校整備事業（平成22年度）、学校給食センター整備事業（平成24年度）等の財源として発行した地方債等の影響が主な要因である。
　今後は、地方債を財源とする大規模事業については、慎重に事業を選択し、適正な財政運営に務める。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</si>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</sst>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DA07-47D2-875C-AA064061DC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33165</c:v>
                </c:pt>
                <c:pt idx="1">
                  <c:v>20958</c:v>
                </c:pt>
                <c:pt idx="2">
                  <c:v>35041</c:v>
                </c:pt>
                <c:pt idx="3">
                  <c:v>40635</c:v>
                </c:pt>
                <c:pt idx="4">
                  <c:v>26066</c:v>
                </c:pt>
              </c:numCache>
            </c:numRef>
          </c:val>
          <c:smooth val="0"/>
          <c:extLst>
            <c:ext xmlns:c16="http://schemas.microsoft.com/office/drawing/2014/chart" uri="{C3380CC4-5D6E-409C-BE32-E72D297353CC}">
              <c16:uniqueId val="{00000001-DA07-47D2-875C-AA064061DC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0.6</c:v>
                </c:pt>
                <c:pt idx="1">
                  <c:v>3.51</c:v>
                </c:pt>
                <c:pt idx="2">
                  <c:v>1.1499999999999999</c:v>
                </c:pt>
                <c:pt idx="3">
                  <c:v>1.61</c:v>
                </c:pt>
                <c:pt idx="4">
                  <c:v>1.42</c:v>
                </c:pt>
              </c:numCache>
            </c:numRef>
          </c:val>
          <c:extLst>
            <c:ext xmlns:c16="http://schemas.microsoft.com/office/drawing/2014/chart" uri="{C3380CC4-5D6E-409C-BE32-E72D297353CC}">
              <c16:uniqueId val="{00000000-61F6-4B5A-B801-9B791E73A8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0.11</c:v>
                </c:pt>
                <c:pt idx="1">
                  <c:v>0.82</c:v>
                </c:pt>
                <c:pt idx="2">
                  <c:v>2.87</c:v>
                </c:pt>
                <c:pt idx="3">
                  <c:v>1.46</c:v>
                </c:pt>
                <c:pt idx="4">
                  <c:v>1.46</c:v>
                </c:pt>
              </c:numCache>
            </c:numRef>
          </c:val>
          <c:extLst>
            <c:ext xmlns:c16="http://schemas.microsoft.com/office/drawing/2014/chart" uri="{C3380CC4-5D6E-409C-BE32-E72D297353CC}">
              <c16:uniqueId val="{00000001-61F6-4B5A-B801-9B791E73A8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-1.33</c:v>
                </c:pt>
                <c:pt idx="1">
                  <c:v>3.16</c:v>
                </c:pt>
                <c:pt idx="2">
                  <c:v>-2.4700000000000002</c:v>
                </c:pt>
                <c:pt idx="3">
                  <c:v>-1.58</c:v>
                </c:pt>
                <c:pt idx="4">
                  <c:v>-1.01</c:v>
                </c:pt>
              </c:numCache>
            </c:numRef>
          </c:val>
          <c:smooth val="0"/>
          <c:extLst>
            <c:ext xmlns:c16="http://schemas.microsoft.com/office/drawing/2014/chart" uri="{C3380CC4-5D6E-409C-BE32-E72D297353CC}">
              <c16:uniqueId val="{00000002-61F6-4B5A-B801-9B791E73A8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A618-4B86-AD37-FCEB71EA02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8-4B86-AD37-FCEB71EA02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18-4B86-AD37-FCEB71EA02D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A618-4B86-AD37-FCEB71EA02D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618-4B86-AD37-FCEB71EA02D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0.03</c:v>
                </c:pt>
                <c:pt idx="1">
                  <c:v>#N/A</c:v>
                </c:pt>
                <c:pt idx="2">
                  <c:v>#N/A</c:v>
                </c:pt>
                <c:pt idx="3">
                  <c:v>0.03</c:v>
                </c:pt>
                <c:pt idx="4">
                  <c:v>#N/A</c:v>
                </c:pt>
                <c:pt idx="5">
                  <c:v>0.03</c:v>
                </c:pt>
                <c:pt idx="6">
                  <c:v>#N/A</c:v>
                </c:pt>
                <c:pt idx="7">
                  <c:v>0.04</c:v>
                </c:pt>
                <c:pt idx="8">
                  <c:v>#N/A</c:v>
                </c:pt>
                <c:pt idx="9">
                  <c:v>0.08</c:v>
                </c:pt>
              </c:numCache>
            </c:numRef>
          </c:val>
          <c:extLst>
            <c:ext xmlns:c16="http://schemas.microsoft.com/office/drawing/2014/chart" uri="{C3380CC4-5D6E-409C-BE32-E72D297353CC}">
              <c16:uniqueId val="{00000005-A618-4B86-AD37-FCEB71EA02D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0.37</c:v>
                </c:pt>
                <c:pt idx="4">
                  <c:v>#N/A</c:v>
                </c:pt>
                <c:pt idx="5">
                  <c:v>0.56999999999999995</c:v>
                </c:pt>
                <c:pt idx="6">
                  <c:v>#N/A</c:v>
                </c:pt>
                <c:pt idx="7">
                  <c:v>0.06</c:v>
                </c:pt>
                <c:pt idx="8">
                  <c:v>#N/A</c:v>
                </c:pt>
                <c:pt idx="9">
                  <c:v>0.47</c:v>
                </c:pt>
              </c:numCache>
            </c:numRef>
          </c:val>
          <c:extLst>
            <c:ext xmlns:c16="http://schemas.microsoft.com/office/drawing/2014/chart" uri="{C3380CC4-5D6E-409C-BE32-E72D297353CC}">
              <c16:uniqueId val="{00000006-A618-4B86-AD37-FCEB71EA02D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c:v>
                </c:pt>
                <c:pt idx="2">
                  <c:v>#N/A</c:v>
                </c:pt>
                <c:pt idx="3">
                  <c:v>3.5</c:v>
                </c:pt>
                <c:pt idx="4">
                  <c:v>#N/A</c:v>
                </c:pt>
                <c:pt idx="5">
                  <c:v>1.1399999999999999</c:v>
                </c:pt>
                <c:pt idx="6">
                  <c:v>#N/A</c:v>
                </c:pt>
                <c:pt idx="7">
                  <c:v>1.61</c:v>
                </c:pt>
                <c:pt idx="8">
                  <c:v>#N/A</c:v>
                </c:pt>
                <c:pt idx="9">
                  <c:v>1.42</c:v>
                </c:pt>
              </c:numCache>
            </c:numRef>
          </c:val>
          <c:extLst>
            <c:ext xmlns:c16="http://schemas.microsoft.com/office/drawing/2014/chart" uri="{C3380CC4-5D6E-409C-BE32-E72D297353CC}">
              <c16:uniqueId val="{00000007-A618-4B86-AD37-FCEB71EA02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15.87</c:v>
                </c:pt>
                <c:pt idx="2">
                  <c:v>#N/A</c:v>
                </c:pt>
                <c:pt idx="3">
                  <c:v>13.68</c:v>
                </c:pt>
                <c:pt idx="4">
                  <c:v>#N/A</c:v>
                </c:pt>
                <c:pt idx="5">
                  <c:v>15.71</c:v>
                </c:pt>
                <c:pt idx="6">
                  <c:v>#N/A</c:v>
                </c:pt>
                <c:pt idx="7">
                  <c:v>17.170000000000002</c:v>
                </c:pt>
                <c:pt idx="8">
                  <c:v>#N/A</c:v>
                </c:pt>
                <c:pt idx="9">
                  <c:v>17.86</c:v>
                </c:pt>
              </c:numCache>
            </c:numRef>
          </c:val>
          <c:extLst>
            <c:ext xmlns:c16="http://schemas.microsoft.com/office/drawing/2014/chart" uri="{C3380CC4-5D6E-409C-BE32-E72D297353CC}">
              <c16:uniqueId val="{00000008-A618-4B86-AD37-FCEB71EA02DF}"/>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0.11</c:v>
                </c:pt>
                <c:pt idx="2">
                  <c:v>0.41</c:v>
                </c:pt>
                <c:pt idx="3">
                  <c:v>#N/A</c:v>
                </c:pt>
                <c:pt idx="4">
                  <c:v>1.76</c:v>
                </c:pt>
                <c:pt idx="5">
                  <c:v>#N/A</c:v>
                </c:pt>
                <c:pt idx="6">
                  <c:v>1.81</c:v>
                </c:pt>
                <c:pt idx="7">
                  <c:v>#N/A</c:v>
                </c:pt>
                <c:pt idx="8">
                  <c:v>0.92</c:v>
                </c:pt>
                <c:pt idx="9">
                  <c:v>#N/A</c:v>
                </c:pt>
              </c:numCache>
            </c:numRef>
          </c:val>
          <c:extLst>
            <c:ext xmlns:c16="http://schemas.microsoft.com/office/drawing/2014/chart" uri="{C3380CC4-5D6E-409C-BE32-E72D297353CC}">
              <c16:uniqueId val="{00000009-A618-4B86-AD37-FCEB71EA02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2494</c:v>
                </c:pt>
                <c:pt idx="5">
                  <c:v>2439</c:v>
                </c:pt>
                <c:pt idx="8">
                  <c:v>2439</c:v>
                </c:pt>
                <c:pt idx="11">
                  <c:v>2413</c:v>
                </c:pt>
                <c:pt idx="14">
                  <c:v>2426</c:v>
                </c:pt>
              </c:numCache>
            </c:numRef>
          </c:val>
          <c:extLst>
            <c:ext xmlns:c16="http://schemas.microsoft.com/office/drawing/2014/chart" uri="{C3380CC4-5D6E-409C-BE32-E72D297353CC}">
              <c16:uniqueId val="{00000000-1C21-4310-9453-E0F75E4EE6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1C21-4310-9453-E0F75E4EE6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158</c:v>
                </c:pt>
                <c:pt idx="3">
                  <c:v>157</c:v>
                </c:pt>
                <c:pt idx="6">
                  <c:v>154</c:v>
                </c:pt>
                <c:pt idx="9">
                  <c:v>148</c:v>
                </c:pt>
                <c:pt idx="12">
                  <c:v>146</c:v>
                </c:pt>
              </c:numCache>
            </c:numRef>
          </c:val>
          <c:extLst>
            <c:ext xmlns:c16="http://schemas.microsoft.com/office/drawing/2014/chart" uri="{C3380CC4-5D6E-409C-BE32-E72D297353CC}">
              <c16:uniqueId val="{00000002-1C21-4310-9453-E0F75E4EE6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1C21-4310-9453-E0F75E4EE6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834</c:v>
                </c:pt>
                <c:pt idx="3">
                  <c:v>835</c:v>
                </c:pt>
                <c:pt idx="6">
                  <c:v>859</c:v>
                </c:pt>
                <c:pt idx="9">
                  <c:v>916</c:v>
                </c:pt>
                <c:pt idx="12">
                  <c:v>820</c:v>
                </c:pt>
              </c:numCache>
            </c:numRef>
          </c:val>
          <c:extLst>
            <c:ext xmlns:c16="http://schemas.microsoft.com/office/drawing/2014/chart" uri="{C3380CC4-5D6E-409C-BE32-E72D297353CC}">
              <c16:uniqueId val="{00000004-1C21-4310-9453-E0F75E4EE6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21-4310-9453-E0F75E4EE6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21-4310-9453-E0F75E4EE6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3392</c:v>
                </c:pt>
                <c:pt idx="3">
                  <c:v>3216</c:v>
                </c:pt>
                <c:pt idx="6">
                  <c:v>3172</c:v>
                </c:pt>
                <c:pt idx="9">
                  <c:v>3176</c:v>
                </c:pt>
                <c:pt idx="12">
                  <c:v>2994</c:v>
                </c:pt>
              </c:numCache>
            </c:numRef>
          </c:val>
          <c:extLst>
            <c:ext xmlns:c16="http://schemas.microsoft.com/office/drawing/2014/chart" uri="{C3380CC4-5D6E-409C-BE32-E72D297353CC}">
              <c16:uniqueId val="{00000007-1C21-4310-9453-E0F75E4EE6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1892</c:v>
                </c:pt>
                <c:pt idx="2">
                  <c:v>#N/A</c:v>
                </c:pt>
                <c:pt idx="3">
                  <c:v>#N/A</c:v>
                </c:pt>
                <c:pt idx="4">
                  <c:v>1772</c:v>
                </c:pt>
                <c:pt idx="5">
                  <c:v>#N/A</c:v>
                </c:pt>
                <c:pt idx="6">
                  <c:v>#N/A</c:v>
                </c:pt>
                <c:pt idx="7">
                  <c:v>1748</c:v>
                </c:pt>
                <c:pt idx="8">
                  <c:v>#N/A</c:v>
                </c:pt>
                <c:pt idx="9">
                  <c:v>#N/A</c:v>
                </c:pt>
                <c:pt idx="10">
                  <c:v>1829</c:v>
                </c:pt>
                <c:pt idx="11">
                  <c:v>#N/A</c:v>
                </c:pt>
                <c:pt idx="12">
                  <c:v>#N/A</c:v>
                </c:pt>
                <c:pt idx="13">
                  <c:v>1536</c:v>
                </c:pt>
                <c:pt idx="14">
                  <c:v>#N/A</c:v>
                </c:pt>
              </c:numCache>
            </c:numRef>
          </c:val>
          <c:smooth val="0"/>
          <c:extLst>
            <c:ext xmlns:c16="http://schemas.microsoft.com/office/drawing/2014/chart" uri="{C3380CC4-5D6E-409C-BE32-E72D297353CC}">
              <c16:uniqueId val="{00000008-1C21-4310-9453-E0F75E4EE6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22498</c:v>
                </c:pt>
                <c:pt idx="5">
                  <c:v>22528</c:v>
                </c:pt>
                <c:pt idx="8">
                  <c:v>22179</c:v>
                </c:pt>
                <c:pt idx="11">
                  <c:v>21769</c:v>
                </c:pt>
                <c:pt idx="14">
                  <c:v>22350</c:v>
                </c:pt>
              </c:numCache>
            </c:numRef>
          </c:val>
          <c:extLst>
            <c:ext xmlns:c16="http://schemas.microsoft.com/office/drawing/2014/chart" uri="{C3380CC4-5D6E-409C-BE32-E72D297353CC}">
              <c16:uniqueId val="{00000000-0E9E-4324-A501-3E02A4D28B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6811</c:v>
                </c:pt>
                <c:pt idx="5">
                  <c:v>6390</c:v>
                </c:pt>
                <c:pt idx="8">
                  <c:v>5974</c:v>
                </c:pt>
                <c:pt idx="11">
                  <c:v>5554</c:v>
                </c:pt>
                <c:pt idx="14">
                  <c:v>5214</c:v>
                </c:pt>
              </c:numCache>
            </c:numRef>
          </c:val>
          <c:extLst>
            <c:ext xmlns:c16="http://schemas.microsoft.com/office/drawing/2014/chart" uri="{C3380CC4-5D6E-409C-BE32-E72D297353CC}">
              <c16:uniqueId val="{00000001-0E9E-4324-A501-3E02A4D28B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1102</c:v>
                </c:pt>
                <c:pt idx="5">
                  <c:v>1182</c:v>
                </c:pt>
                <c:pt idx="8">
                  <c:v>1509</c:v>
                </c:pt>
                <c:pt idx="11">
                  <c:v>1293</c:v>
                </c:pt>
                <c:pt idx="14">
                  <c:v>1343</c:v>
                </c:pt>
              </c:numCache>
            </c:numRef>
          </c:val>
          <c:extLst>
            <c:ext xmlns:c16="http://schemas.microsoft.com/office/drawing/2014/chart" uri="{C3380CC4-5D6E-409C-BE32-E72D297353CC}">
              <c16:uniqueId val="{00000002-0E9E-4324-A501-3E02A4D28B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9E-4324-A501-3E02A4D28B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9E-4324-A501-3E02A4D28B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9E-4324-A501-3E02A4D28B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10289</c:v>
                </c:pt>
                <c:pt idx="3">
                  <c:v>9720</c:v>
                </c:pt>
                <c:pt idx="6">
                  <c:v>9216</c:v>
                </c:pt>
                <c:pt idx="9">
                  <c:v>8836</c:v>
                </c:pt>
                <c:pt idx="12">
                  <c:v>8137</c:v>
                </c:pt>
              </c:numCache>
            </c:numRef>
          </c:val>
          <c:extLst>
            <c:ext xmlns:c16="http://schemas.microsoft.com/office/drawing/2014/chart" uri="{C3380CC4-5D6E-409C-BE32-E72D297353CC}">
              <c16:uniqueId val="{00000006-0E9E-4324-A501-3E02A4D28B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c:v>
                </c:pt>
                <c:pt idx="3">
                  <c:v>6</c:v>
                </c:pt>
                <c:pt idx="6">
                  <c:v>4</c:v>
                </c:pt>
                <c:pt idx="9">
                  <c:v>2</c:v>
                </c:pt>
                <c:pt idx="12">
                  <c:v>0</c:v>
                </c:pt>
              </c:numCache>
            </c:numRef>
          </c:val>
          <c:extLst>
            <c:ext xmlns:c16="http://schemas.microsoft.com/office/drawing/2014/chart" uri="{C3380CC4-5D6E-409C-BE32-E72D297353CC}">
              <c16:uniqueId val="{00000007-0E9E-4324-A501-3E02A4D28B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11608</c:v>
                </c:pt>
                <c:pt idx="3">
                  <c:v>11462</c:v>
                </c:pt>
                <c:pt idx="6">
                  <c:v>11075</c:v>
                </c:pt>
                <c:pt idx="9">
                  <c:v>10872</c:v>
                </c:pt>
                <c:pt idx="12">
                  <c:v>10407</c:v>
                </c:pt>
              </c:numCache>
            </c:numRef>
          </c:val>
          <c:extLst>
            <c:ext xmlns:c16="http://schemas.microsoft.com/office/drawing/2014/chart" uri="{C3380CC4-5D6E-409C-BE32-E72D297353CC}">
              <c16:uniqueId val="{00000008-0E9E-4324-A501-3E02A4D28B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1635</c:v>
                </c:pt>
                <c:pt idx="3">
                  <c:v>1528</c:v>
                </c:pt>
                <c:pt idx="6">
                  <c:v>1421</c:v>
                </c:pt>
                <c:pt idx="9">
                  <c:v>1313</c:v>
                </c:pt>
                <c:pt idx="12">
                  <c:v>1204</c:v>
                </c:pt>
              </c:numCache>
            </c:numRef>
          </c:val>
          <c:extLst>
            <c:ext xmlns:c16="http://schemas.microsoft.com/office/drawing/2014/chart" uri="{C3380CC4-5D6E-409C-BE32-E72D297353CC}">
              <c16:uniqueId val="{00000009-0E9E-4324-A501-3E02A4D28B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30497</c:v>
                </c:pt>
                <c:pt idx="3">
                  <c:v>29816</c:v>
                </c:pt>
                <c:pt idx="6">
                  <c:v>29448</c:v>
                </c:pt>
                <c:pt idx="9">
                  <c:v>28554</c:v>
                </c:pt>
                <c:pt idx="12">
                  <c:v>27800</c:v>
                </c:pt>
              </c:numCache>
            </c:numRef>
          </c:val>
          <c:extLst>
            <c:ext xmlns:c16="http://schemas.microsoft.com/office/drawing/2014/chart" uri="{C3380CC4-5D6E-409C-BE32-E72D297353CC}">
              <c16:uniqueId val="{0000000A-0E9E-4324-A501-3E02A4D28B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23625</c:v>
                </c:pt>
                <c:pt idx="2">
                  <c:v>#N/A</c:v>
                </c:pt>
                <c:pt idx="3">
                  <c:v>#N/A</c:v>
                </c:pt>
                <c:pt idx="4">
                  <c:v>22432</c:v>
                </c:pt>
                <c:pt idx="5">
                  <c:v>#N/A</c:v>
                </c:pt>
                <c:pt idx="6">
                  <c:v>#N/A</c:v>
                </c:pt>
                <c:pt idx="7">
                  <c:v>21504</c:v>
                </c:pt>
                <c:pt idx="8">
                  <c:v>#N/A</c:v>
                </c:pt>
                <c:pt idx="9">
                  <c:v>#N/A</c:v>
                </c:pt>
                <c:pt idx="10">
                  <c:v>20961</c:v>
                </c:pt>
                <c:pt idx="11">
                  <c:v>#N/A</c:v>
                </c:pt>
                <c:pt idx="12">
                  <c:v>#N/A</c:v>
                </c:pt>
                <c:pt idx="13">
                  <c:v>18640</c:v>
                </c:pt>
                <c:pt idx="14">
                  <c:v>#N/A</c:v>
                </c:pt>
              </c:numCache>
            </c:numRef>
          </c:val>
          <c:smooth val="0"/>
          <c:extLst>
            <c:ext xmlns:c16="http://schemas.microsoft.com/office/drawing/2014/chart" uri="{C3380CC4-5D6E-409C-BE32-E72D297353CC}">
              <c16:uniqueId val="{0000000B-0E9E-4324-A501-3E02A4D28B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425</c:v>
                </c:pt>
                <c:pt idx="1">
                  <c:v>215</c:v>
                </c:pt>
                <c:pt idx="2">
                  <c:v>214</c:v>
                </c:pt>
              </c:numCache>
            </c:numRef>
          </c:val>
          <c:extLst>
            <c:ext xmlns:c16="http://schemas.microsoft.com/office/drawing/2014/chart" uri="{C3380CC4-5D6E-409C-BE32-E72D297353CC}">
              <c16:uniqueId val="{00000000-CDB1-4CE9-94B6-A03223B54B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DB1-4CE9-94B6-A03223B54B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714</c:v>
                </c:pt>
                <c:pt idx="1">
                  <c:v>663</c:v>
                </c:pt>
                <c:pt idx="2">
                  <c:v>711</c:v>
                </c:pt>
              </c:numCache>
            </c:numRef>
          </c:val>
          <c:extLst>
            <c:ext xmlns:c16="http://schemas.microsoft.com/office/drawing/2014/chart" uri="{C3380CC4-5D6E-409C-BE32-E72D297353CC}">
              <c16:uniqueId val="{00000002-CDB1-4CE9-94B6-A03223B54B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{2407EFEB-BC23-4A47-A3AB-2D55222339F2}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10C-43CF-8C9F-D937E49D34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{74403214-7910-496F-8481-2CCE22EFFE4C}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0C-43CF-8C9F-D937E49D34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{0491E1A7-76F5-4C64-933C-A08A9D04D3A4}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0C-43CF-8C9F-D937E49D34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{D17318D8-E7F1-47F2-BB81-A3586BEE9FAE}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0C-43CF-8C9F-D937E49D34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{52D6003E-2ADE-4F57-99A3-4485CD16E07D}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0C-43CF-8C9F-D937E49D34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{156454D9-F68D-4AF6-A5CA-82B6659EED2F}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10C-43CF-8C9F-D937E49D34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{939A2E34-7B81-4C3B-8EDF-282C619D5B88}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10C-43CF-8C9F-D937E49D34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{CAA9CC6C-8F27-412C-AB74-543DC530EAA2}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10C-43CF-8C9F-D937E49D34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{855C7B43-E1C4-4BD5-8292-0E51F368A7BD}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10C-43CF-8C9F-D937E49D34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58.4</c:v>
                </c:pt>
                <c:pt idx="24">
                  <c:v>61.9</c:v>
                </c:pt>
              </c:numCache>
            </c:numRef>
          </c:xVal>
          <c:yVal>
            <c:numRef>
              <c:f>公会計指標分析・財政指標組合せ分析表!$BP$51:$DC$51</c:f>
              <c:numCache>
                <c:formatCode>#,##0.0;"▲ "#,##0.0</c:formatCode>
                <c:ptCount val="40"/>
                <c:pt idx="8">
                  <c:v>168.4</c:v>
                </c:pt>
                <c:pt idx="16">
                  <c:v>167.1</c:v>
                </c:pt>
                <c:pt idx="24">
                  <c:v>163.80000000000001</c:v>
                </c:pt>
              </c:numCache>
            </c:numRef>
          </c:yVal>
          <c:smooth val="0"/>
          <c:extLst>
            <c:ext xmlns:c16="http://schemas.microsoft.com/office/drawing/2014/chart" uri="{C3380CC4-5D6E-409C-BE32-E72D297353CC}">
              <c16:uniqueId val="{00000009-A10C-43CF-8C9F-D937E49D34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{C3B1533A-E796-4F5C-BB4E-1CB8585F0EA9}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10C-43CF-8C9F-D937E49D34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{F0EAFF28-9875-4FC6-9DCE-94B966362558}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0C-43CF-8C9F-D937E49D34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{44F3E5B1-114A-4F07-B354-B7FEA5841EF6}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0C-43CF-8C9F-D937E49D34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{B2586465-CAD5-4224-9538-9911356F66D3}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0C-43CF-8C9F-D937E49D34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{8CC8AB9B-985B-40A4-B10E-93AC602C0024}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0C-43CF-8C9F-D937E49D34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{E57D6CDE-5065-4B2A-84E0-8E559FD2B50E}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10C-43CF-8C9F-D937E49D34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{4866B658-AE92-4454-B32D-8388DC1A1127}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10C-43CF-8C9F-D937E49D34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{C6142B40-B191-4CAF-A941-EB7E16136270}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10C-43CF-8C9F-D937E49D34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{3CF81AC8-FAAF-4B64-85D8-99E070FCBC6D}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10C-43CF-8C9F-D937E49D34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numCache>
            </c:numRef>
          </c:xVal>
          <c:yVal>
            <c:numRef>
              <c:f>公会計指標分析・財政指標組合せ分析表!$BP$55:$DC$55</c:f>
              <c:numCache>
                <c:formatCode>#,##0.0;"▲ "#,##0.0</c:formatCode>
                <c:ptCount val="40"/>
                <c:pt idx="8">
                  <c:v>39</c:v>
                </c:pt>
                <c:pt idx="16">
                  <c:v>32.5</c:v>
                </c:pt>
                <c:pt idx="24">
                  <c:v>30.2</c:v>
                </c:pt>
              </c:numCache>
            </c:numRef>
          </c:yVal>
          <c:smooth val="0"/>
          <c:extLst>
            <c:ext xmlns:c16="http://schemas.microsoft.com/office/drawing/2014/chart" uri="{C3380CC4-5D6E-409C-BE32-E72D297353CC}">
              <c16:uniqueId val="{00000013-A10C-43CF-8C9F-D937E49D3430}"/>
            </c:ext>
          </c:extLst>
        </c:ser>
        <c:dLbls>
          <c:showLegendKey val="0"/>
          <c:showVal val="1"/>
          <c:showCatName val="0"/>
          <c:showSerName val="0"/>
          <c:showPercent val="0"/>
          <c:showBubbleSize val="0"/>
        </c:dLbls>
        <c:axId val="46179840"/>
        <c:axId val="46181760"/>
      </c:scatterChart>
      <c:valAx>
        <c:axId val="46179840"/>
        <c:scaling>
          <c:orientation val="minMax"/>
          <c:max val="62.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{6EB88297-D70A-466C-8842-199EA8A05A95}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640-43E8-A3F7-913F7FE45C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{D577BB7B-2A0E-4FF4-A5D5-47774B9DC7EF}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40-43E8-A3F7-913F7FE45C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{BC41BECD-D463-4839-8F6D-CA239AC97683}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40-43E8-A3F7-913F7FE45C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{3C758E03-D261-4F08-A059-215B92556449}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40-43E8-A3F7-913F7FE45C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{CF7B53C7-E023-4B44-B474-1948AC04245C}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40-43E8-A3F7-913F7FE45C6D}"/>
                </c:ext>
              </c:extLst>
            </c:dLbl>
            <c:dLbl>
              <c:idx val="8"/>
              <c:layout>
                <c:manualLayout>
                  <c:x val="-2.9387388691313233E-2"/>
                  <c:y val="-9.075081494917142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{D57FD7EA-71A1-4D8F-974A-9779AB9FDFEE}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640-43E8-A3F7-913F7FE45C6D}"/>
                </c:ext>
              </c:extLst>
            </c:dLbl>
            <c:dLbl>
              <c:idx val="16"/>
              <c:layout>
                <c:manualLayout>
                  <c:x val="-3.4008594546908168E-2"/>
                  <c:y val="-6.104840924798634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{32D70E5A-09C1-4FB1-82B7-52AB54BB5482}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640-43E8-A3F7-913F7FE45C6D}"/>
                </c:ext>
              </c:extLst>
            </c:dLbl>
            <c:dLbl>
              <c:idx val="24"/>
              <c:layout>
                <c:manualLayout>
                  <c:x val="-3.1697991619110633E-2"/>
                  <c:y val="-3.545054582243937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{67B0A116-52EB-4BDE-865B-FF908D708ABD}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640-43E8-A3F7-913F7FE45C6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{75EA7710-A661-49CB-9409-08DF44573302}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640-43E8-A3F7-913F7FE45C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13.9</c:v>
                </c:pt>
                <c:pt idx="16">
                  <c:v>13.7</c:v>
                </c:pt>
                <c:pt idx="24">
                  <c:v>13.7</c:v>
                </c:pt>
                <c:pt idx="32">
                  <c:v>13.3</c:v>
                </c:pt>
              </c:numCache>
            </c:numRef>
          </c:xVal>
          <c:yVal>
            <c:numRef>
              <c:f>公会計指標分析・財政指標組合せ分析表!$BP$73:$DC$73</c:f>
              <c:numCache>
                <c:formatCode>#,##0.0;"▲ "#,##0.0</c:formatCode>
                <c:ptCount val="40"/>
                <c:pt idx="0">
                  <c:v>179.8</c:v>
                </c:pt>
                <c:pt idx="8">
                  <c:v>168.4</c:v>
                </c:pt>
                <c:pt idx="16">
                  <c:v>167.1</c:v>
                </c:pt>
                <c:pt idx="24">
                  <c:v>163.80000000000001</c:v>
                </c:pt>
                <c:pt idx="32">
                  <c:v>146.5</c:v>
                </c:pt>
              </c:numCache>
            </c:numRef>
          </c:yVal>
          <c:smooth val="0"/>
          <c:extLst>
            <c:ext xmlns:c16="http://schemas.microsoft.com/office/drawing/2014/chart" uri="{C3380CC4-5D6E-409C-BE32-E72D297353CC}">
              <c16:uniqueId val="{00000009-A640-43E8-A3F7-913F7FE45C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008594546908168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{96C5F5B9-8AE1-4906-A9D4-282C55E621CA}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640-43E8-A3F7-913F7FE45C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{4DACE814-2F1B-4EEF-BC01-23F421F99FDA}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40-43E8-A3F7-913F7FE45C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{A25F7D0A-1E61-4BE7-80B4-EB82CC981924}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40-43E8-A3F7-913F7FE45C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{54F81249-E775-4525-8344-ACEC7B8FB6F3}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40-43E8-A3F7-913F7FE45C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{294E722D-B279-484B-8C27-096073D66400}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40-43E8-A3F7-913F7FE45C6D}"/>
                </c:ext>
              </c:extLst>
            </c:dLbl>
            <c:dLbl>
              <c:idx val="8"/>
              <c:layout>
                <c:manualLayout>
                  <c:x val="-2.938738869131316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{50F0CE4A-EC53-46C9-8817-4139461B4AD2}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640-43E8-A3F7-913F7FE45C6D}"/>
                </c:ext>
              </c:extLst>
            </c:dLbl>
            <c:dLbl>
              <c:idx val="16"/>
              <c:layout>
                <c:manualLayout>
                  <c:x val="-2.938746048484180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{07E9227C-9DBD-4515-A59C-100DD0AA9207}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640-43E8-A3F7-913F7FE45C6D}"/>
                </c:ext>
              </c:extLst>
            </c:dLbl>
            <c:dLbl>
              <c:idx val="24"/>
              <c:layout>
                <c:manualLayout>
                  <c:x val="-3.4008522753379462E-2"/>
                  <c:y val="-7.243269605529667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{5AA1A315-0D1E-445D-91A2-92B6873BCD79}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640-43E8-A3F7-913F7FE45C6D}"/>
                </c:ext>
              </c:extLst>
            </c:dLbl>
            <c:dLbl>
              <c:idx val="32"/>
              <c:layout>
                <c:manualLayout>
                  <c:x val="-3.1697991619110633E-2"/>
                  <c:y val="-5.240025563272181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{3AC84FE4-5A25-473A-BBDE-C9B125C5607C}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640-43E8-A3F7-913F7FE45C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A640-43E8-A3F7-913F7FE45C6D}"/>
            </c:ext>
          </c:extLst>
        </c:ser>
        <c:dLbls>
          <c:showLegendKey val="0"/>
          <c:showVal val="1"/>
          <c:showCatName val="0"/>
          <c:showSerName val="0"/>
          <c:showPercent val="0"/>
          <c:showBubbleSize val="0"/>
        </c:dLbls>
        <c:axId val="84219776"/>
        <c:axId val="84234240"/>
      </c:scatterChart>
      <c:valAx>
        <c:axId val="84219776"/>
        <c:scaling>
          <c:orientation val="minMax"/>
          <c:max val="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年度の本市の実質公債費比率１３．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千葉科学大学建設事業補助の財源として発行した地方債の元利償還金や公営企業会計が発行した地方債の元利償還金に対する一般会計からの繰入金が多いことが主な要因である。また、今後も消防庁舎・分署整備債、小学校・中学校耐震改修整備債の償還が本格化することから、同比率は高い水準で推移す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今後は、地方債を財源とする大規模事業については、慎重に事業を選択し、適正な財政運営に努める。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年度の本市の将来負担比率１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今後は、地方債を財源とする大規模事業については、慎重に事業を選択し、将来負担の適正化に努める。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千葉県銚子市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近年の傾向として、市税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や普通交付税の減少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護保険事業等の特別会計に対する繰出金の増加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病院事業に対する多額の補助金等の支出、近年の大規模事業実施に伴い平成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年度以降公債費が増加し、ピーク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平成２６年度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は過ぎたものの引き続き高い水準で推移していることなどがあげられる。特に病院事業については、平成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月から市が設立した「一般財団法人　銚子市医療公社」に指定管理者を移行し、市職員が直接、病院経営に携わり経営改善に取り組むことにより、一定の効果が出てきてはいるが、依然として大きな負担となっており、財政調整基金を含めた基金全体の残高が減少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施設の統廃合や事務事業の見直しなどの行財政改革を推進し、経常経費の削減に努め財政の安定運営のため、一定規模の残高を確保する。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各基金の目的に沿った事業への繰入を行った。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●銚子市豊里住宅団地公共施設整備等基金：豊里住宅団地整備に係る経費への繰入</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●銚子電気鉄道応援基金：銚子電気鉄道施設整備に係る経費への繰入</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●銚子市ふれあい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基金：福祉増進等に係る経費等への繰入</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各事業への繰入及び各基金への目的に対する寄附があり、各基金の増減が生じている。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市民等からの寄附の目的に合わせ各基金積み立てるとともに、各基金の目的に沿った事業への繰入を行っていく。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近年の傾向として、市税や普通交付税の減少に加え、介護保険事業等の特別会計に対する繰出金の増加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病院事業に対する多額の補助金等の支出、近年の大規模事業実施に伴い平成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年度以降公債費が増加し、財政調整基金が減少している。平成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年度に基金残高が増加したものの、平成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年度は、様々な事業への支出が増加し、基金繰入を行った結果、残高は減少した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が平成３０年度は、平成２９年度と同水準で推移した。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施設の統廃合や事務事業の見直しなどの行財政改革を推進し、経常経費の削減に努め財政の安定運営のため、一定規模の残高を確保する。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変動なし</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まずは、財政の安定運営のため財政調整金の残高を確保した上で、減債基金に積立られるよう適正な財政運営に努める。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61,684
59,538
84.20
23,109,079
22,899,611
209,156
14,686,317
27,803,167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６１．９％は、類似団体平均５８．９％を上回っている。これは、施設の老朽化が進んでいることが要因である。平成２７年度に策定した銚子市公共施設等総合管理計画で延床面積を概ね３割程度縮減するという目標を掲げ、それを基に令和元年度には個別施設計画を策定しており、今後は、当該計画に基づき、人口や財政規模に見合った資産の見直し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31</xdr:row>
      <xdr:rowOff>3598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3289300" y="5964132"/>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81068</xdr:rowOff>
    </xdr:from>
    <xdr:to>
      <xdr:col>11</xdr:col>
      <xdr:colOff>187325</xdr:colOff>
      <xdr:row>31</xdr:row>
      <xdr:rowOff>11218</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2476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131868</xdr:rowOff>
    </xdr:from>
    <xdr:to>
      <xdr:col>15</xdr:col>
      <xdr:colOff>136525</xdr:colOff>
      <xdr:row>31</xdr:row>
      <xdr:rowOff>3598</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2527300" y="604689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86" name="n_3aveValue有形固定資産減価償却率">
          <a:extLst>
            <a:ext uri="{FF2B5EF4-FFF2-40B4-BE49-F238E27FC236}">
              <a16:creationId xmlns:a16="http://schemas.microsoft.com/office/drawing/2014/main" id="{00000000-0008-0000-0000-000056000000}"/>
            </a:ext>
          </a:extLst>
        </xdr:cNvPr>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87" name="n_1mainValue有形固定資産減価償却率">
          <a:extLst>
            <a:ext uri="{FF2B5EF4-FFF2-40B4-BE49-F238E27FC236}">
              <a16:creationId xmlns:a16="http://schemas.microsoft.com/office/drawing/2014/main" id="{00000000-0008-0000-0000-000057000000}"/>
            </a:ext>
          </a:extLst>
        </xdr:cNvPr>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70925</xdr:rowOff>
    </xdr:from>
    <xdr:ext cx="405111" cy="259045"/>
    <xdr:sp macro="" textlink="">
      <xdr:nvSpPr>
        <xdr:cNvPr id="88" name="n_2mainValue有形固定資産減価償却率">
          <a:extLst>
            <a:ext uri="{FF2B5EF4-FFF2-40B4-BE49-F238E27FC236}">
              <a16:creationId xmlns:a16="http://schemas.microsoft.com/office/drawing/2014/main" id="{00000000-0008-0000-0000-000058000000}"/>
            </a:ext>
          </a:extLst>
        </xdr:cNvPr>
        <xdr:cNvSpPr txBox="1"/>
      </xdr:nvSpPr>
      <xdr:spPr>
        <a:xfrm>
          <a:off x="3086744"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89" name="n_3mainValue有形固定資産減価償却率">
          <a:extLst>
            <a:ext uri="{FF2B5EF4-FFF2-40B4-BE49-F238E27FC236}">
              <a16:creationId xmlns:a16="http://schemas.microsoft.com/office/drawing/2014/main" id="{00000000-0008-0000-0000-000059000000}"/>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a:t>
          </a:r>
          <a:r>
            <a:rPr kumimoji="1" lang="en-US" altLang="ja-JP" sz="1100">
              <a:latin typeface="ＭＳ Ｐゴシック" panose="020B0600070205080204" pitchFamily="50" charset="-128"/>
              <a:ea typeface="ＭＳ Ｐゴシック" panose="020B0600070205080204" pitchFamily="50" charset="-128"/>
            </a:rPr>
            <a:t>933.5</a:t>
          </a:r>
          <a:r>
            <a:rPr kumimoji="1" lang="ja-JP" altLang="en-US" sz="1100">
              <a:latin typeface="ＭＳ Ｐゴシック" panose="020B0600070205080204" pitchFamily="50" charset="-128"/>
              <a:ea typeface="ＭＳ Ｐゴシック" panose="020B0600070205080204" pitchFamily="50" charset="-128"/>
            </a:rPr>
            <a:t>％は、類似団体平均</a:t>
          </a:r>
          <a:r>
            <a:rPr kumimoji="1" lang="en-US" altLang="ja-JP" sz="1100">
              <a:latin typeface="ＭＳ Ｐゴシック" panose="020B0600070205080204" pitchFamily="50" charset="-128"/>
              <a:ea typeface="ＭＳ Ｐゴシック" panose="020B0600070205080204" pitchFamily="50" charset="-128"/>
            </a:rPr>
            <a:t>642.4</a:t>
          </a:r>
          <a:r>
            <a:rPr kumimoji="1" lang="ja-JP" altLang="en-US" sz="1100">
              <a:latin typeface="ＭＳ Ｐゴシック" panose="020B0600070205080204" pitchFamily="50" charset="-128"/>
              <a:ea typeface="ＭＳ Ｐゴシック" panose="020B0600070205080204" pitchFamily="50" charset="-128"/>
            </a:rPr>
            <a:t>％を上回っている。これは、千葉科学大学建設事業補助（平成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年度）、市立高等学校整備事業（平成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年度）、学校給食センター整備事業（平成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年度）等の財源として発行した地方債等の影響や充当可能基金残高が少額であることが主な要因である。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今後は、地方債を財源とする大規模事業については、慎重に事業を選択し、適正な財政運営に努める。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00000000-0008-0000-00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a:extLst>
            <a:ext uri="{FF2B5EF4-FFF2-40B4-BE49-F238E27FC236}">
              <a16:creationId xmlns:a16="http://schemas.microsoft.com/office/drawing/2014/main" id="{00000000-0008-0000-0000-000079000000}"/>
            </a:ext>
          </a:extLst>
        </xdr:cNvPr>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a:extLst>
            <a:ext uri="{FF2B5EF4-FFF2-40B4-BE49-F238E27FC236}">
              <a16:creationId xmlns:a16="http://schemas.microsoft.com/office/drawing/2014/main" id="{00000000-0008-0000-0000-00007B000000}"/>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9560</xdr:rowOff>
    </xdr:from>
    <xdr:to>
      <xdr:col>76</xdr:col>
      <xdr:colOff>73025</xdr:colOff>
      <xdr:row>28</xdr:row>
      <xdr:rowOff>111160</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55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32437</xdr:rowOff>
    </xdr:from>
    <xdr:ext cx="469744" cy="259045"/>
    <xdr:sp macro="" textlink="">
      <xdr:nvSpPr>
        <xdr:cNvPr id="132" name="債務償還比率該当値テキスト">
          <a:extLst>
            <a:ext uri="{FF2B5EF4-FFF2-40B4-BE49-F238E27FC236}">
              <a16:creationId xmlns:a16="http://schemas.microsoft.com/office/drawing/2014/main" id="{00000000-0008-0000-0000-000084000000}"/>
            </a:ext>
          </a:extLst>
        </xdr:cNvPr>
        <xdr:cNvSpPr txBox="1"/>
      </xdr:nvSpPr>
      <xdr:spPr>
        <a:xfrm>
          <a:off x="14846300" y="543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71451</xdr:rowOff>
    </xdr:from>
    <xdr:to>
      <xdr:col>72</xdr:col>
      <xdr:colOff>123825</xdr:colOff>
      <xdr:row>29</xdr:row>
      <xdr:rowOff>1601</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033500" y="56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60360</xdr:rowOff>
    </xdr:from>
    <xdr:to>
      <xdr:col>76</xdr:col>
      <xdr:colOff>22225</xdr:colOff>
      <xdr:row>28</xdr:row>
      <xdr:rowOff>122251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084300" y="5632485"/>
          <a:ext cx="711200" cy="6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5" name="n_1aveValue債務償還比率">
          <a:extLst>
            <a:ext uri="{FF2B5EF4-FFF2-40B4-BE49-F238E27FC236}">
              <a16:creationId xmlns:a16="http://schemas.microsoft.com/office/drawing/2014/main" id="{00000000-0008-0000-0000-000087000000}"/>
            </a:ext>
          </a:extLst>
        </xdr:cNvPr>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18128</xdr:rowOff>
    </xdr:from>
    <xdr:ext cx="469744" cy="259045"/>
    <xdr:sp macro="" textlink="">
      <xdr:nvSpPr>
        <xdr:cNvPr id="136" name="n_1mainValue債務償還比率">
          <a:extLst>
            <a:ext uri="{FF2B5EF4-FFF2-40B4-BE49-F238E27FC236}">
              <a16:creationId xmlns:a16="http://schemas.microsoft.com/office/drawing/2014/main" id="{00000000-0008-0000-0000-000088000000}"/>
            </a:ext>
          </a:extLst>
        </xdr:cNvPr>
        <xdr:cNvSpPr txBox="1"/>
      </xdr:nvSpPr>
      <xdr:spPr>
        <a:xfrm>
          <a:off x="13836727" y="54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61,684
59,538
84.20
23,109,079
22,899,611
209,156
14,686,317
27,803,167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7620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2908300" y="6520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164465</xdr:rowOff>
    </xdr:from>
    <xdr:to>
      <xdr:col>10</xdr:col>
      <xdr:colOff>165100</xdr:colOff>
      <xdr:row>38</xdr:row>
      <xdr:rowOff>94615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96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43815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019300" y="65227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47642</xdr:rowOff>
    </xdr:from>
    <xdr:ext cx="405111" cy="259045"/>
    <xdr:sp macro="" textlink="">
      <xdr:nvSpPr>
        <xdr:cNvPr id="79" name="n_1mainValue【道路】&#10;有形固定資産減価償却率">
          <a:extLst>
            <a:ext uri="{FF2B5EF4-FFF2-40B4-BE49-F238E27FC236}">
              <a16:creationId xmlns:a16="http://schemas.microsoft.com/office/drawing/2014/main" id="{00000000-0008-0000-0100-00004F000000}"/>
            </a:ext>
          </a:extLst>
        </xdr:cNvPr>
        <xdr:cNvSpPr txBox="1"/>
      </xdr:nvSpPr>
      <xdr:spPr>
        <a:xfrm>
          <a:off x="35820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100-000050000000}"/>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100-000051000000}"/>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0000000-0008-0000-01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a:extLst>
            <a:ext uri="{FF2B5EF4-FFF2-40B4-BE49-F238E27FC236}">
              <a16:creationId xmlns:a16="http://schemas.microsoft.com/office/drawing/2014/main" id="{00000000-0008-0000-0100-00006C000000}"/>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a:extLst>
            <a:ext uri="{FF2B5EF4-FFF2-40B4-BE49-F238E27FC236}">
              <a16:creationId xmlns:a16="http://schemas.microsoft.com/office/drawing/2014/main" id="{00000000-0008-0000-0100-00006E000000}"/>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a:extLst>
            <a:ext uri="{FF2B5EF4-FFF2-40B4-BE49-F238E27FC236}">
              <a16:creationId xmlns:a16="http://schemas.microsoft.com/office/drawing/2014/main" id="{00000000-0008-0000-0100-000070000000}"/>
            </a:ext>
          </a:extLst>
        </xdr:cNvPr>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115991</xdr:rowOff>
    </xdr:from>
    <xdr:to>
      <xdr:col>50</xdr:col>
      <xdr:colOff>165100</xdr:colOff>
      <xdr:row>40</xdr:row>
      <xdr:rowOff>46141</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9588500" y="68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124906</xdr:rowOff>
    </xdr:from>
    <xdr:to>
      <xdr:col>46</xdr:col>
      <xdr:colOff>38100</xdr:colOff>
      <xdr:row>40</xdr:row>
      <xdr:rowOff>55056</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8699500" y="68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166791</xdr:rowOff>
    </xdr:from>
    <xdr:to>
      <xdr:col>50</xdr:col>
      <xdr:colOff>114300</xdr:colOff>
      <xdr:row>40</xdr:row>
      <xdr:rowOff>4256</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8750300" y="685334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132581</xdr:rowOff>
    </xdr:from>
    <xdr:to>
      <xdr:col>41</xdr:col>
      <xdr:colOff>101600</xdr:colOff>
      <xdr:row>40</xdr:row>
      <xdr:rowOff>62731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7810500" y="68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4256</xdr:rowOff>
    </xdr:from>
    <xdr:to>
      <xdr:col>45</xdr:col>
      <xdr:colOff>177800</xdr:colOff>
      <xdr:row>40</xdr:row>
      <xdr:rowOff>11931</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7861300" y="6862256"/>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37268</xdr:rowOff>
    </xdr:from>
    <xdr:ext cx="534377"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59411" y="68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46183</xdr:rowOff>
    </xdr:from>
    <xdr:ext cx="534377"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483111" y="69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53858</xdr:rowOff>
    </xdr:from>
    <xdr:ext cx="534377" cy="259045"/>
    <xdr:sp macro="" textlink="">
      <xdr:nvSpPr>
        <xdr:cNvPr id="132" name="n_3mainValue【道路】&#10;一人当たり延長">
          <a:extLst>
            <a:ext uri="{FF2B5EF4-FFF2-40B4-BE49-F238E27FC236}">
              <a16:creationId xmlns:a16="http://schemas.microsoft.com/office/drawing/2014/main" id="{00000000-0008-0000-0100-000084000000}"/>
            </a:ext>
          </a:extLst>
        </xdr:cNvPr>
        <xdr:cNvSpPr txBox="1"/>
      </xdr:nvSpPr>
      <xdr:spPr>
        <a:xfrm>
          <a:off x="7594111" y="6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00000000-0008-0000-0100-00009F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100-0000A1000000}"/>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100-0000A3000000}"/>
            </a:ext>
          </a:extLst>
        </xdr:cNvPr>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60</xdr:row>
      <xdr:rowOff>150223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2908300" y="10437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3266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019300" y="104372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20700</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83" name="n_3main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a:extLst>
            <a:ext uri="{FF2B5EF4-FFF2-40B4-BE49-F238E27FC236}">
              <a16:creationId xmlns:a16="http://schemas.microsoft.com/office/drawing/2014/main" id="{00000000-0008-0000-0100-0000D0000000}"/>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a:extLst>
            <a:ext uri="{FF2B5EF4-FFF2-40B4-BE49-F238E27FC236}">
              <a16:creationId xmlns:a16="http://schemas.microsoft.com/office/drawing/2014/main" id="{00000000-0008-0000-0100-0000D2000000}"/>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00000000-0008-0000-0100-0000D4000000}"/>
            </a:ext>
          </a:extLst>
        </xdr:cNvPr>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13246</xdr:rowOff>
    </xdr:from>
    <xdr:to>
      <xdr:col>50</xdr:col>
      <xdr:colOff>165100</xdr:colOff>
      <xdr:row>64</xdr:row>
      <xdr:rowOff>114846</xdr:rowOff>
    </xdr:to>
    <xdr:sp macro="" textlink="">
      <xdr:nvSpPr>
        <xdr:cNvPr id="222" name="楕円 221">
          <a:extLst>
            <a:ext uri="{FF2B5EF4-FFF2-40B4-BE49-F238E27FC236}">
              <a16:creationId xmlns:a16="http://schemas.microsoft.com/office/drawing/2014/main" id="{00000000-0008-0000-0100-0000DE000000}"/>
            </a:ext>
          </a:extLst>
        </xdr:cNvPr>
        <xdr:cNvSpPr/>
      </xdr:nvSpPr>
      <xdr:spPr>
        <a:xfrm>
          <a:off x="9588500" y="109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14269</xdr:rowOff>
    </xdr:from>
    <xdr:to>
      <xdr:col>46</xdr:col>
      <xdr:colOff>38100</xdr:colOff>
      <xdr:row>64</xdr:row>
      <xdr:rowOff>115869</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8699500" y="10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64046</xdr:rowOff>
    </xdr:from>
    <xdr:to>
      <xdr:col>50</xdr:col>
      <xdr:colOff>114300</xdr:colOff>
      <xdr:row>64</xdr:row>
      <xdr:rowOff>65069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8750300" y="1103684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14471</xdr:rowOff>
    </xdr:from>
    <xdr:to>
      <xdr:col>41</xdr:col>
      <xdr:colOff>101600</xdr:colOff>
      <xdr:row>64</xdr:row>
      <xdr:rowOff>116071</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7810500" y="109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65069</xdr:rowOff>
    </xdr:from>
    <xdr:to>
      <xdr:col>45</xdr:col>
      <xdr:colOff>177800</xdr:colOff>
      <xdr:row>64</xdr:row>
      <xdr:rowOff>65271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7861300" y="11037869"/>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105973</xdr:rowOff>
    </xdr:from>
    <xdr:ext cx="534377" cy="259045"/>
    <xdr:sp macro="" textlink="">
      <xdr:nvSpPr>
        <xdr:cNvPr id="230" name="n_1main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9359411" y="110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106996</xdr:rowOff>
    </xdr:from>
    <xdr:ext cx="534377" cy="259045"/>
    <xdr:sp macro="" textlink="">
      <xdr:nvSpPr>
        <xdr:cNvPr id="231" name="n_2main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8483111" y="110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107198</xdr:rowOff>
    </xdr:from>
    <xdr:ext cx="534377" cy="259045"/>
    <xdr:sp macro="" textlink="">
      <xdr:nvSpPr>
        <xdr:cNvPr id="232" name="n_3main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7594111" y="110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00000000-0008-0000-0100-000000010000}"/>
            </a:ext>
          </a:extLst>
        </xdr:cNvPr>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a:extLst>
            <a:ext uri="{FF2B5EF4-FFF2-40B4-BE49-F238E27FC236}">
              <a16:creationId xmlns:a16="http://schemas.microsoft.com/office/drawing/2014/main" id="{00000000-0008-0000-0100-000002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00000000-0008-0000-0100-000004010000}"/>
            </a:ext>
          </a:extLst>
        </xdr:cNvPr>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42163</xdr:rowOff>
    </xdr:from>
    <xdr:to>
      <xdr:col>20</xdr:col>
      <xdr:colOff>38100</xdr:colOff>
      <xdr:row>79</xdr:row>
      <xdr:rowOff>143763</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3746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76454</xdr:rowOff>
    </xdr:from>
    <xdr:to>
      <xdr:col>15</xdr:col>
      <xdr:colOff>101600</xdr:colOff>
      <xdr:row>80</xdr:row>
      <xdr:rowOff>6604</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2857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92963</xdr:rowOff>
    </xdr:from>
    <xdr:to>
      <xdr:col>19</xdr:col>
      <xdr:colOff>177800</xdr:colOff>
      <xdr:row>79</xdr:row>
      <xdr:rowOff>127254</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2908300" y="136375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273" name="楕円 272">
          <a:extLst>
            <a:ext uri="{FF2B5EF4-FFF2-40B4-BE49-F238E27FC236}">
              <a16:creationId xmlns:a16="http://schemas.microsoft.com/office/drawing/2014/main" id="{00000000-0008-0000-0100-000011010000}"/>
            </a:ext>
          </a:extLst>
        </xdr:cNvPr>
        <xdr:cNvSpPr/>
      </xdr:nvSpPr>
      <xdr:spPr>
        <a:xfrm>
          <a:off x="196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127254</xdr:rowOff>
    </xdr:from>
    <xdr:to>
      <xdr:col>15</xdr:col>
      <xdr:colOff>50800</xdr:colOff>
      <xdr:row>79</xdr:row>
      <xdr:rowOff>129539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2019300" y="136718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100-000013010000}"/>
            </a:ext>
          </a:extLst>
        </xdr:cNvPr>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100-000015010000}"/>
            </a:ext>
          </a:extLst>
        </xdr:cNvPr>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160290</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100-000016010000}"/>
            </a:ext>
          </a:extLst>
        </xdr:cNvPr>
        <xdr:cNvSpPr txBox="1"/>
      </xdr:nvSpPr>
      <xdr:spPr>
        <a:xfrm>
          <a:off x="35820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23131</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100-000017010000}"/>
            </a:ext>
          </a:extLst>
        </xdr:cNvPr>
        <xdr:cNvSpPr txBox="1"/>
      </xdr:nvSpPr>
      <xdr:spPr>
        <a:xfrm>
          <a:off x="2705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280" name="n_3mainValue【公営住宅】&#10;有形固定資産減価償却率">
          <a:extLst>
            <a:ext uri="{FF2B5EF4-FFF2-40B4-BE49-F238E27FC236}">
              <a16:creationId xmlns:a16="http://schemas.microsoft.com/office/drawing/2014/main" id="{00000000-0008-0000-0100-000018010000}"/>
            </a:ext>
          </a:extLst>
        </xdr:cNvPr>
        <xdr:cNvSpPr txBox="1"/>
      </xdr:nvSpPr>
      <xdr:spPr>
        <a:xfrm>
          <a:off x="1816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00000000-0008-0000-0100-00002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a:extLst>
            <a:ext uri="{FF2B5EF4-FFF2-40B4-BE49-F238E27FC236}">
              <a16:creationId xmlns:a16="http://schemas.microsoft.com/office/drawing/2014/main" id="{00000000-0008-0000-0100-000031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a:extLst>
            <a:ext uri="{FF2B5EF4-FFF2-40B4-BE49-F238E27FC236}">
              <a16:creationId xmlns:a16="http://schemas.microsoft.com/office/drawing/2014/main" id="{00000000-0008-0000-0100-000033010000}"/>
            </a:ext>
          </a:extLst>
        </xdr:cNvPr>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a:extLst>
            <a:ext uri="{FF2B5EF4-FFF2-40B4-BE49-F238E27FC236}">
              <a16:creationId xmlns:a16="http://schemas.microsoft.com/office/drawing/2014/main" id="{00000000-0008-0000-0100-000035010000}"/>
            </a:ext>
          </a:extLst>
        </xdr:cNvPr>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a:extLst>
            <a:ext uri="{FF2B5EF4-FFF2-40B4-BE49-F238E27FC236}">
              <a16:creationId xmlns:a16="http://schemas.microsoft.com/office/drawing/2014/main" id="{00000000-0008-0000-0100-000039010000}"/>
            </a:ext>
          </a:extLst>
        </xdr:cNvPr>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xdr:rowOff>
    </xdr:from>
    <xdr:to>
      <xdr:col>50</xdr:col>
      <xdr:colOff>165100</xdr:colOff>
      <xdr:row>84</xdr:row>
      <xdr:rowOff>105663</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95885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869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41911</xdr:rowOff>
    </xdr:from>
    <xdr:to>
      <xdr:col>50</xdr:col>
      <xdr:colOff>114300</xdr:colOff>
      <xdr:row>84</xdr:row>
      <xdr:rowOff>54863</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8750300" y="14443711"/>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20065</xdr:rowOff>
    </xdr:from>
    <xdr:to>
      <xdr:col>41</xdr:col>
      <xdr:colOff>101600</xdr:colOff>
      <xdr:row>84</xdr:row>
      <xdr:rowOff>121665</xdr:rowOff>
    </xdr:to>
    <xdr:sp macro="" textlink="">
      <xdr:nvSpPr>
        <xdr:cNvPr id="322" name="楕円 321">
          <a:extLst>
            <a:ext uri="{FF2B5EF4-FFF2-40B4-BE49-F238E27FC236}">
              <a16:creationId xmlns:a16="http://schemas.microsoft.com/office/drawing/2014/main" id="{00000000-0008-0000-0100-000042010000}"/>
            </a:ext>
          </a:extLst>
        </xdr:cNvPr>
        <xdr:cNvSpPr/>
      </xdr:nvSpPr>
      <xdr:spPr>
        <a:xfrm>
          <a:off x="7810500" y="144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41911</xdr:rowOff>
    </xdr:from>
    <xdr:to>
      <xdr:col>45</xdr:col>
      <xdr:colOff>177800</xdr:colOff>
      <xdr:row>84</xdr:row>
      <xdr:rowOff>70865</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7861300" y="1444371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4" name="n_1aveValue【公営住宅】&#10;一人当たり面積">
          <a:extLst>
            <a:ext uri="{FF2B5EF4-FFF2-40B4-BE49-F238E27FC236}">
              <a16:creationId xmlns:a16="http://schemas.microsoft.com/office/drawing/2014/main" id="{00000000-0008-0000-0100-000044010000}"/>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5" name="n_2aveValue【公営住宅】&#10;一人当たり面積">
          <a:extLst>
            <a:ext uri="{FF2B5EF4-FFF2-40B4-BE49-F238E27FC236}">
              <a16:creationId xmlns:a16="http://schemas.microsoft.com/office/drawing/2014/main" id="{00000000-0008-0000-0100-000045010000}"/>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6" name="n_3aveValue【公営住宅】&#10;一人当たり面積">
          <a:extLst>
            <a:ext uri="{FF2B5EF4-FFF2-40B4-BE49-F238E27FC236}">
              <a16:creationId xmlns:a16="http://schemas.microsoft.com/office/drawing/2014/main" id="{00000000-0008-0000-0100-000046010000}"/>
            </a:ext>
          </a:extLst>
        </xdr:cNvPr>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96790</xdr:rowOff>
    </xdr:from>
    <xdr:ext cx="469744" cy="259045"/>
    <xdr:sp macro="" textlink="">
      <xdr:nvSpPr>
        <xdr:cNvPr id="327" name="n_1mainValue【公営住宅】&#10;一人当たり面積">
          <a:extLst>
            <a:ext uri="{FF2B5EF4-FFF2-40B4-BE49-F238E27FC236}">
              <a16:creationId xmlns:a16="http://schemas.microsoft.com/office/drawing/2014/main" id="{00000000-0008-0000-0100-000047010000}"/>
            </a:ext>
          </a:extLst>
        </xdr:cNvPr>
        <xdr:cNvSpPr txBox="1"/>
      </xdr:nvSpPr>
      <xdr:spPr>
        <a:xfrm>
          <a:off x="9391727" y="1449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28" name="n_2mainValue【公営住宅】&#10;一人当たり面積">
          <a:extLst>
            <a:ext uri="{FF2B5EF4-FFF2-40B4-BE49-F238E27FC236}">
              <a16:creationId xmlns:a16="http://schemas.microsoft.com/office/drawing/2014/main" id="{00000000-0008-0000-0100-000048010000}"/>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112792</xdr:rowOff>
    </xdr:from>
    <xdr:ext cx="469744" cy="259045"/>
    <xdr:sp macro="" textlink="">
      <xdr:nvSpPr>
        <xdr:cNvPr id="329" name="n_3mainValue【公営住宅】&#10;一人当たり面積">
          <a:extLst>
            <a:ext uri="{FF2B5EF4-FFF2-40B4-BE49-F238E27FC236}">
              <a16:creationId xmlns:a16="http://schemas.microsoft.com/office/drawing/2014/main" id="{00000000-0008-0000-0100-000049010000}"/>
            </a:ext>
          </a:extLst>
        </xdr:cNvPr>
        <xdr:cNvSpPr txBox="1"/>
      </xdr:nvSpPr>
      <xdr:spPr>
        <a:xfrm>
          <a:off x="7626427" y="1451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00000000-0008-0000-0100-00007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a:extLst>
            <a:ext uri="{FF2B5EF4-FFF2-40B4-BE49-F238E27FC236}">
              <a16:creationId xmlns:a16="http://schemas.microsoft.com/office/drawing/2014/main" id="{00000000-0008-0000-0100-000073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00000000-0008-0000-0100-000075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00000000-0008-0000-0100-000077010000}"/>
            </a:ext>
          </a:extLst>
        </xdr:cNvPr>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1543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4445</xdr:rowOff>
    </xdr:from>
    <xdr:to>
      <xdr:col>76</xdr:col>
      <xdr:colOff>165100</xdr:colOff>
      <xdr:row>36</xdr:row>
      <xdr:rowOff>106045</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55245</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14592300" y="62083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55245</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3703300" y="6191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00000000-0008-0000-0100-000086010000}"/>
            </a:ext>
          </a:extLst>
        </xdr:cNvPr>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00000000-0008-0000-0100-000087010000}"/>
            </a:ext>
          </a:extLst>
        </xdr:cNvPr>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00000000-0008-0000-0100-000088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00000000-0008-0000-0100-000089010000}"/>
            </a:ext>
          </a:extLst>
        </xdr:cNvPr>
        <xdr:cNvSpPr txBox="1"/>
      </xdr:nvSpPr>
      <xdr:spPr>
        <a:xfrm>
          <a:off x="15266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00000000-0008-0000-0100-00008A01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395" name="n_3mainValue【認定こども園・幼稚園・保育所】&#10;有形固定資産減価償却率">
          <a:extLst>
            <a:ext uri="{FF2B5EF4-FFF2-40B4-BE49-F238E27FC236}">
              <a16:creationId xmlns:a16="http://schemas.microsoft.com/office/drawing/2014/main" id="{00000000-0008-0000-0100-00008B010000}"/>
            </a:ext>
          </a:extLst>
        </xdr:cNvPr>
        <xdr:cNvSpPr txBox="1"/>
      </xdr:nvSpPr>
      <xdr:spPr>
        <a:xfrm>
          <a:off x="13500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00000000-0008-0000-0100-0000A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00000000-0008-0000-0100-0000A6010000}"/>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00000000-0008-0000-0100-0000A8010000}"/>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00000000-0008-0000-0100-0000AA010000}"/>
            </a:ext>
          </a:extLst>
        </xdr:cNvPr>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61323</xdr:rowOff>
    </xdr:from>
    <xdr:to>
      <xdr:col>107</xdr:col>
      <xdr:colOff>101600</xdr:colOff>
      <xdr:row>40</xdr:row>
      <xdr:rowOff>162923</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20383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112123</xdr:rowOff>
    </xdr:from>
    <xdr:to>
      <xdr:col>111</xdr:col>
      <xdr:colOff>177800</xdr:colOff>
      <xdr:row>40</xdr:row>
      <xdr:rowOff>121920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20434300" y="6970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5806</xdr:rowOff>
    </xdr:from>
    <xdr:to>
      <xdr:col>102</xdr:col>
      <xdr:colOff>165100</xdr:colOff>
      <xdr:row>40</xdr:row>
      <xdr:rowOff>107406</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9494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56606</xdr:rowOff>
    </xdr:from>
    <xdr:to>
      <xdr:col>107</xdr:col>
      <xdr:colOff>50800</xdr:colOff>
      <xdr:row>40</xdr:row>
      <xdr:rowOff>112123</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9545300" y="69146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00000000-0008-0000-0100-0000B9010000}"/>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00000000-0008-0000-0100-0000BB010000}"/>
            </a:ext>
          </a:extLst>
        </xdr:cNvPr>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00000000-0008-0000-0100-0000BC010000}"/>
            </a:ext>
          </a:extLst>
        </xdr:cNvPr>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154050</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00000000-0008-0000-0100-0000BD010000}"/>
            </a:ext>
          </a:extLst>
        </xdr:cNvPr>
        <xdr:cNvSpPr txBox="1"/>
      </xdr:nvSpPr>
      <xdr:spPr>
        <a:xfrm>
          <a:off x="201994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98533</xdr:rowOff>
    </xdr:from>
    <xdr:ext cx="469744" cy="259045"/>
    <xdr:sp macro="" textlink="">
      <xdr:nvSpPr>
        <xdr:cNvPr id="446" name="n_3mainValue【認定こども園・幼稚園・保育所】&#10;一人当たり面積">
          <a:extLst>
            <a:ext uri="{FF2B5EF4-FFF2-40B4-BE49-F238E27FC236}">
              <a16:creationId xmlns:a16="http://schemas.microsoft.com/office/drawing/2014/main" id="{00000000-0008-0000-0100-0000BE010000}"/>
            </a:ext>
          </a:extLst>
        </xdr:cNvPr>
        <xdr:cNvSpPr txBox="1"/>
      </xdr:nvSpPr>
      <xdr:spPr>
        <a:xfrm>
          <a:off x="193104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1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100-0000D6010000}"/>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100-0000D8010000}"/>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100-0000DA010000}"/>
            </a:ext>
          </a:extLst>
        </xdr:cNvPr>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129794</xdr:rowOff>
    </xdr:from>
    <xdr:to>
      <xdr:col>81</xdr:col>
      <xdr:colOff>101600</xdr:colOff>
      <xdr:row>58</xdr:row>
      <xdr:rowOff>59944</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5430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xdr:rowOff>
    </xdr:from>
    <xdr:to>
      <xdr:col>76</xdr:col>
      <xdr:colOff>165100</xdr:colOff>
      <xdr:row>58</xdr:row>
      <xdr:rowOff>110236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4541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xdr:rowOff>
    </xdr:from>
    <xdr:to>
      <xdr:col>81</xdr:col>
      <xdr:colOff>50800</xdr:colOff>
      <xdr:row>58</xdr:row>
      <xdr:rowOff>59436</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4592300" y="99532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xdr:rowOff>
    </xdr:from>
    <xdr:to>
      <xdr:col>72</xdr:col>
      <xdr:colOff>38100</xdr:colOff>
      <xdr:row>58</xdr:row>
      <xdr:rowOff>103378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3652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52578</xdr:rowOff>
    </xdr:from>
    <xdr:to>
      <xdr:col>76</xdr:col>
      <xdr:colOff>114300</xdr:colOff>
      <xdr:row>58</xdr:row>
      <xdr:rowOff>59436</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3703300" y="99966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89" name="n_1aveValue【学校施設】&#10;有形固定資産減価償却率">
          <a:extLst>
            <a:ext uri="{FF2B5EF4-FFF2-40B4-BE49-F238E27FC236}">
              <a16:creationId xmlns:a16="http://schemas.microsoft.com/office/drawing/2014/main" id="{00000000-0008-0000-0100-0000E9010000}"/>
            </a:ext>
          </a:extLst>
        </xdr:cNvPr>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0" name="n_2aveValue【学校施設】&#10;有形固定資産減価償却率">
          <a:extLst>
            <a:ext uri="{FF2B5EF4-FFF2-40B4-BE49-F238E27FC236}">
              <a16:creationId xmlns:a16="http://schemas.microsoft.com/office/drawing/2014/main" id="{00000000-0008-0000-0100-0000EA010000}"/>
            </a:ext>
          </a:extLst>
        </xdr:cNvPr>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91" name="n_3aveValue【学校施設】&#10;有形固定資産減価償却率">
          <a:extLst>
            <a:ext uri="{FF2B5EF4-FFF2-40B4-BE49-F238E27FC236}">
              <a16:creationId xmlns:a16="http://schemas.microsoft.com/office/drawing/2014/main" id="{00000000-0008-0000-0100-0000EB010000}"/>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76471</xdr:rowOff>
    </xdr:from>
    <xdr:ext cx="405111" cy="259045"/>
    <xdr:sp macro="" textlink="">
      <xdr:nvSpPr>
        <xdr:cNvPr id="492" name="n_1mainValue【学校施設】&#10;有形固定資産減価償却率">
          <a:extLst>
            <a:ext uri="{FF2B5EF4-FFF2-40B4-BE49-F238E27FC236}">
              <a16:creationId xmlns:a16="http://schemas.microsoft.com/office/drawing/2014/main" id="{00000000-0008-0000-0100-0000EC010000}"/>
            </a:ext>
          </a:extLst>
        </xdr:cNvPr>
        <xdr:cNvSpPr txBox="1"/>
      </xdr:nvSpPr>
      <xdr:spPr>
        <a:xfrm>
          <a:off x="15266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126763</xdr:rowOff>
    </xdr:from>
    <xdr:ext cx="405111" cy="259045"/>
    <xdr:sp macro="" textlink="">
      <xdr:nvSpPr>
        <xdr:cNvPr id="493" name="n_2mainValue【学校施設】&#10;有形固定資産減価償却率">
          <a:extLst>
            <a:ext uri="{FF2B5EF4-FFF2-40B4-BE49-F238E27FC236}">
              <a16:creationId xmlns:a16="http://schemas.microsoft.com/office/drawing/2014/main" id="{00000000-0008-0000-0100-0000ED010000}"/>
            </a:ext>
          </a:extLst>
        </xdr:cNvPr>
        <xdr:cNvSpPr txBox="1"/>
      </xdr:nvSpPr>
      <xdr:spPr>
        <a:xfrm>
          <a:off x="14389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119905</xdr:rowOff>
    </xdr:from>
    <xdr:ext cx="405111" cy="259045"/>
    <xdr:sp macro="" textlink="">
      <xdr:nvSpPr>
        <xdr:cNvPr id="494" name="n_3mainValue【学校施設】&#10;有形固定資産減価償却率">
          <a:extLst>
            <a:ext uri="{FF2B5EF4-FFF2-40B4-BE49-F238E27FC236}">
              <a16:creationId xmlns:a16="http://schemas.microsoft.com/office/drawing/2014/main" id="{00000000-0008-0000-0100-0000EE010000}"/>
            </a:ext>
          </a:extLst>
        </xdr:cNvPr>
        <xdr:cNvSpPr txBox="1"/>
      </xdr:nvSpPr>
      <xdr:spPr>
        <a:xfrm>
          <a:off x="13500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a:extLst>
            <a:ext uri="{FF2B5EF4-FFF2-40B4-BE49-F238E27FC236}">
              <a16:creationId xmlns:a16="http://schemas.microsoft.com/office/drawing/2014/main" id="{00000000-0008-0000-0100-00000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a:extLst>
            <a:ext uri="{FF2B5EF4-FFF2-40B4-BE49-F238E27FC236}">
              <a16:creationId xmlns:a16="http://schemas.microsoft.com/office/drawing/2014/main" id="{00000000-0008-0000-0100-000007020000}"/>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a:extLst>
            <a:ext uri="{FF2B5EF4-FFF2-40B4-BE49-F238E27FC236}">
              <a16:creationId xmlns:a16="http://schemas.microsoft.com/office/drawing/2014/main" id="{00000000-0008-0000-0100-000009020000}"/>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3" name="【学校施設】&#10;一人当たり面積平均値テキスト">
          <a:extLst>
            <a:ext uri="{FF2B5EF4-FFF2-40B4-BE49-F238E27FC236}">
              <a16:creationId xmlns:a16="http://schemas.microsoft.com/office/drawing/2014/main" id="{00000000-0008-0000-0100-00000B020000}"/>
            </a:ext>
          </a:extLst>
        </xdr:cNvPr>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4826</xdr:rowOff>
    </xdr:from>
    <xdr:to>
      <xdr:col>112</xdr:col>
      <xdr:colOff>38100</xdr:colOff>
      <xdr:row>60</xdr:row>
      <xdr:rowOff>106426</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127250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18161</xdr:rowOff>
    </xdr:from>
    <xdr:to>
      <xdr:col>107</xdr:col>
      <xdr:colOff>101600</xdr:colOff>
      <xdr:row>60</xdr:row>
      <xdr:rowOff>119761</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20383500" y="103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55626</xdr:rowOff>
    </xdr:from>
    <xdr:to>
      <xdr:col>111</xdr:col>
      <xdr:colOff>177800</xdr:colOff>
      <xdr:row>60</xdr:row>
      <xdr:rowOff>68961</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20434300" y="1034262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9494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68580</xdr:rowOff>
    </xdr:from>
    <xdr:to>
      <xdr:col>107</xdr:col>
      <xdr:colOff>50800</xdr:colOff>
      <xdr:row>60</xdr:row>
      <xdr:rowOff>68961</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9545300" y="1035558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8" name="n_1aveValue【学校施設】&#10;一人当たり面積">
          <a:extLst>
            <a:ext uri="{FF2B5EF4-FFF2-40B4-BE49-F238E27FC236}">
              <a16:creationId xmlns:a16="http://schemas.microsoft.com/office/drawing/2014/main" id="{00000000-0008-0000-0100-00001A020000}"/>
            </a:ext>
          </a:extLst>
        </xdr:cNvPr>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39" name="n_2aveValue【学校施設】&#10;一人当たり面積">
          <a:extLst>
            <a:ext uri="{FF2B5EF4-FFF2-40B4-BE49-F238E27FC236}">
              <a16:creationId xmlns:a16="http://schemas.microsoft.com/office/drawing/2014/main" id="{00000000-0008-0000-0100-00001B020000}"/>
            </a:ext>
          </a:extLst>
        </xdr:cNvPr>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40" name="n_3aveValue【学校施設】&#10;一人当たり面積">
          <a:extLst>
            <a:ext uri="{FF2B5EF4-FFF2-40B4-BE49-F238E27FC236}">
              <a16:creationId xmlns:a16="http://schemas.microsoft.com/office/drawing/2014/main" id="{00000000-0008-0000-0100-00001C020000}"/>
            </a:ext>
          </a:extLst>
        </xdr:cNvPr>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122953</xdr:rowOff>
    </xdr:from>
    <xdr:ext cx="469744" cy="259045"/>
    <xdr:sp macro="" textlink="">
      <xdr:nvSpPr>
        <xdr:cNvPr id="541" name="n_1mainValue【学校施設】&#10;一人当たり面積">
          <a:extLst>
            <a:ext uri="{FF2B5EF4-FFF2-40B4-BE49-F238E27FC236}">
              <a16:creationId xmlns:a16="http://schemas.microsoft.com/office/drawing/2014/main" id="{00000000-0008-0000-0100-00001D020000}"/>
            </a:ext>
          </a:extLst>
        </xdr:cNvPr>
        <xdr:cNvSpPr txBox="1"/>
      </xdr:nvSpPr>
      <xdr:spPr>
        <a:xfrm>
          <a:off x="21075727" y="1006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136288</xdr:rowOff>
    </xdr:from>
    <xdr:ext cx="469744" cy="259045"/>
    <xdr:sp macro="" textlink="">
      <xdr:nvSpPr>
        <xdr:cNvPr id="542" name="n_2mainValue【学校施設】&#10;一人当たり面積">
          <a:extLst>
            <a:ext uri="{FF2B5EF4-FFF2-40B4-BE49-F238E27FC236}">
              <a16:creationId xmlns:a16="http://schemas.microsoft.com/office/drawing/2014/main" id="{00000000-0008-0000-0100-00001E020000}"/>
            </a:ext>
          </a:extLst>
        </xdr:cNvPr>
        <xdr:cNvSpPr txBox="1"/>
      </xdr:nvSpPr>
      <xdr:spPr>
        <a:xfrm>
          <a:off x="20199427" y="100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543" name="n_3mainValue【学校施設】&#10;一人当たり面積">
          <a:extLst>
            <a:ext uri="{FF2B5EF4-FFF2-40B4-BE49-F238E27FC236}">
              <a16:creationId xmlns:a16="http://schemas.microsoft.com/office/drawing/2014/main" id="{00000000-0008-0000-0100-00001F020000}"/>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a:extLst>
            <a:ext uri="{FF2B5EF4-FFF2-40B4-BE49-F238E27FC236}">
              <a16:creationId xmlns:a16="http://schemas.microsoft.com/office/drawing/2014/main" id="{00000000-0008-0000-0100-00004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5" name="【公民館】&#10;有形固定資産減価償却率最小値テキスト">
          <a:extLst>
            <a:ext uri="{FF2B5EF4-FFF2-40B4-BE49-F238E27FC236}">
              <a16:creationId xmlns:a16="http://schemas.microsoft.com/office/drawing/2014/main" id="{00000000-0008-0000-0100-00004902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7" name="【公民館】&#10;有形固定資産減価償却率最大値テキスト">
          <a:extLst>
            <a:ext uri="{FF2B5EF4-FFF2-40B4-BE49-F238E27FC236}">
              <a16:creationId xmlns:a16="http://schemas.microsoft.com/office/drawing/2014/main" id="{00000000-0008-0000-0100-00004B02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89" name="【公民館】&#10;有形固定資産減価償却率平均値テキスト">
          <a:extLst>
            <a:ext uri="{FF2B5EF4-FFF2-40B4-BE49-F238E27FC236}">
              <a16:creationId xmlns:a16="http://schemas.microsoft.com/office/drawing/2014/main" id="{00000000-0008-0000-0100-00004D020000}"/>
            </a:ext>
          </a:extLst>
        </xdr:cNvPr>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133986</xdr:rowOff>
    </xdr:from>
    <xdr:to>
      <xdr:col>81</xdr:col>
      <xdr:colOff>101600</xdr:colOff>
      <xdr:row>106</xdr:row>
      <xdr:rowOff>64136</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543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15875</xdr:rowOff>
    </xdr:from>
    <xdr:to>
      <xdr:col>76</xdr:col>
      <xdr:colOff>165100</xdr:colOff>
      <xdr:row>106</xdr:row>
      <xdr:rowOff>117475</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4541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13336</xdr:rowOff>
    </xdr:from>
    <xdr:to>
      <xdr:col>81</xdr:col>
      <xdr:colOff>50800</xdr:colOff>
      <xdr:row>106</xdr:row>
      <xdr:rowOff>66675</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4592300" y="181870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106</xdr:row>
      <xdr:rowOff>66675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3703300" y="18154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04" name="n_1aveValue【公民館】&#10;有形固定資産減価償却率">
          <a:extLst>
            <a:ext uri="{FF2B5EF4-FFF2-40B4-BE49-F238E27FC236}">
              <a16:creationId xmlns:a16="http://schemas.microsoft.com/office/drawing/2014/main" id="{00000000-0008-0000-0100-00005C020000}"/>
            </a:ext>
          </a:extLst>
        </xdr:cNvPr>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05" name="n_2aveValue【公民館】&#10;有形固定資産減価償却率">
          <a:extLst>
            <a:ext uri="{FF2B5EF4-FFF2-40B4-BE49-F238E27FC236}">
              <a16:creationId xmlns:a16="http://schemas.microsoft.com/office/drawing/2014/main" id="{00000000-0008-0000-0100-00005D020000}"/>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06" name="n_3aveValue【公民館】&#10;有形固定資産減価償却率">
          <a:extLst>
            <a:ext uri="{FF2B5EF4-FFF2-40B4-BE49-F238E27FC236}">
              <a16:creationId xmlns:a16="http://schemas.microsoft.com/office/drawing/2014/main" id="{00000000-0008-0000-0100-00005E020000}"/>
            </a:ext>
          </a:extLst>
        </xdr:cNvPr>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55263</xdr:rowOff>
    </xdr:from>
    <xdr:ext cx="405111" cy="259045"/>
    <xdr:sp macro="" textlink="">
      <xdr:nvSpPr>
        <xdr:cNvPr id="607" name="n_1mainValue【公民館】&#10;有形固定資産減価償却率">
          <a:extLst>
            <a:ext uri="{FF2B5EF4-FFF2-40B4-BE49-F238E27FC236}">
              <a16:creationId xmlns:a16="http://schemas.microsoft.com/office/drawing/2014/main" id="{00000000-0008-0000-0100-00005F020000}"/>
            </a:ext>
          </a:extLst>
        </xdr:cNvPr>
        <xdr:cNvSpPr txBox="1"/>
      </xdr:nvSpPr>
      <xdr:spPr>
        <a:xfrm>
          <a:off x="152660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108602</xdr:rowOff>
    </xdr:from>
    <xdr:ext cx="405111" cy="259045"/>
    <xdr:sp macro="" textlink="">
      <xdr:nvSpPr>
        <xdr:cNvPr id="608" name="n_2mainValue【公民館】&#10;有形固定資産減価償却率">
          <a:extLst>
            <a:ext uri="{FF2B5EF4-FFF2-40B4-BE49-F238E27FC236}">
              <a16:creationId xmlns:a16="http://schemas.microsoft.com/office/drawing/2014/main" id="{00000000-0008-0000-0100-000060020000}"/>
            </a:ext>
          </a:extLst>
        </xdr:cNvPr>
        <xdr:cNvSpPr txBox="1"/>
      </xdr:nvSpPr>
      <xdr:spPr>
        <a:xfrm>
          <a:off x="14389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609" name="n_3mainValue【公民館】&#10;有形固定資産減価償却率">
          <a:extLst>
            <a:ext uri="{FF2B5EF4-FFF2-40B4-BE49-F238E27FC236}">
              <a16:creationId xmlns:a16="http://schemas.microsoft.com/office/drawing/2014/main" id="{00000000-0008-0000-0100-000061020000}"/>
            </a:ext>
          </a:extLst>
        </xdr:cNvPr>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00000000-0008-0000-0100-00007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2" name="【公民館】&#10;一人当たり面積最小値テキスト">
          <a:extLst>
            <a:ext uri="{FF2B5EF4-FFF2-40B4-BE49-F238E27FC236}">
              <a16:creationId xmlns:a16="http://schemas.microsoft.com/office/drawing/2014/main" id="{00000000-0008-0000-0100-00007802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4" name="【公民館】&#10;一人当たり面積最大値テキスト">
          <a:extLst>
            <a:ext uri="{FF2B5EF4-FFF2-40B4-BE49-F238E27FC236}">
              <a16:creationId xmlns:a16="http://schemas.microsoft.com/office/drawing/2014/main" id="{00000000-0008-0000-0100-00007A020000}"/>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636" name="【公民館】&#10;一人当たり面積平均値テキスト">
          <a:extLst>
            <a:ext uri="{FF2B5EF4-FFF2-40B4-BE49-F238E27FC236}">
              <a16:creationId xmlns:a16="http://schemas.microsoft.com/office/drawing/2014/main" id="{00000000-0008-0000-0100-00007C020000}"/>
            </a:ext>
          </a:extLst>
        </xdr:cNvPr>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84837</xdr:rowOff>
    </xdr:from>
    <xdr:to>
      <xdr:col>112</xdr:col>
      <xdr:colOff>38100</xdr:colOff>
      <xdr:row>108</xdr:row>
      <xdr:rowOff>14987</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1272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87122</xdr:rowOff>
    </xdr:from>
    <xdr:to>
      <xdr:col>107</xdr:col>
      <xdr:colOff>101600</xdr:colOff>
      <xdr:row>108</xdr:row>
      <xdr:rowOff>17272</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20383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135637</xdr:rowOff>
    </xdr:from>
    <xdr:to>
      <xdr:col>111</xdr:col>
      <xdr:colOff>177800</xdr:colOff>
      <xdr:row>107</xdr:row>
      <xdr:rowOff>137922</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20434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89408</xdr:rowOff>
    </xdr:from>
    <xdr:to>
      <xdr:col>102</xdr:col>
      <xdr:colOff>165100</xdr:colOff>
      <xdr:row>108</xdr:row>
      <xdr:rowOff>19558</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9494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137922</xdr:rowOff>
    </xdr:from>
    <xdr:to>
      <xdr:col>107</xdr:col>
      <xdr:colOff>50800</xdr:colOff>
      <xdr:row>107</xdr:row>
      <xdr:rowOff>140208</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9545300" y="1848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51" name="n_1aveValue【公民館】&#10;一人当たり面積">
          <a:extLst>
            <a:ext uri="{FF2B5EF4-FFF2-40B4-BE49-F238E27FC236}">
              <a16:creationId xmlns:a16="http://schemas.microsoft.com/office/drawing/2014/main" id="{00000000-0008-0000-0100-00008B020000}"/>
            </a:ext>
          </a:extLst>
        </xdr:cNvPr>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52" name="n_2aveValue【公民館】&#10;一人当たり面積">
          <a:extLst>
            <a:ext uri="{FF2B5EF4-FFF2-40B4-BE49-F238E27FC236}">
              <a16:creationId xmlns:a16="http://schemas.microsoft.com/office/drawing/2014/main" id="{00000000-0008-0000-0100-00008C020000}"/>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53" name="n_3aveValue【公民館】&#10;一人当たり面積">
          <a:extLst>
            <a:ext uri="{FF2B5EF4-FFF2-40B4-BE49-F238E27FC236}">
              <a16:creationId xmlns:a16="http://schemas.microsoft.com/office/drawing/2014/main" id="{00000000-0008-0000-0100-00008D020000}"/>
            </a:ext>
          </a:extLst>
        </xdr:cNvPr>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6114</xdr:rowOff>
    </xdr:from>
    <xdr:ext cx="469744" cy="259045"/>
    <xdr:sp macro="" textlink="">
      <xdr:nvSpPr>
        <xdr:cNvPr id="654" name="n_1mainValue【公民館】&#10;一人当たり面積">
          <a:extLst>
            <a:ext uri="{FF2B5EF4-FFF2-40B4-BE49-F238E27FC236}">
              <a16:creationId xmlns:a16="http://schemas.microsoft.com/office/drawing/2014/main" id="{00000000-0008-0000-0100-00008E020000}"/>
            </a:ext>
          </a:extLst>
        </xdr:cNvPr>
        <xdr:cNvSpPr txBox="1"/>
      </xdr:nvSpPr>
      <xdr:spPr>
        <a:xfrm>
          <a:off x="21075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8399</xdr:rowOff>
    </xdr:from>
    <xdr:ext cx="469744" cy="259045"/>
    <xdr:sp macro="" textlink="">
      <xdr:nvSpPr>
        <xdr:cNvPr id="655" name="n_2mainValue【公民館】&#10;一人当たり面積">
          <a:extLst>
            <a:ext uri="{FF2B5EF4-FFF2-40B4-BE49-F238E27FC236}">
              <a16:creationId xmlns:a16="http://schemas.microsoft.com/office/drawing/2014/main" id="{00000000-0008-0000-0100-00008F020000}"/>
            </a:ext>
          </a:extLst>
        </xdr:cNvPr>
        <xdr:cNvSpPr txBox="1"/>
      </xdr:nvSpPr>
      <xdr:spPr>
        <a:xfrm>
          <a:off x="20199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10685</xdr:rowOff>
    </xdr:from>
    <xdr:ext cx="469744" cy="259045"/>
    <xdr:sp macro="" textlink="">
      <xdr:nvSpPr>
        <xdr:cNvPr id="656" name="n_3mainValue【公民館】&#10;一人当たり面積">
          <a:extLst>
            <a:ext uri="{FF2B5EF4-FFF2-40B4-BE49-F238E27FC236}">
              <a16:creationId xmlns:a16="http://schemas.microsoft.com/office/drawing/2014/main" id="{00000000-0008-0000-0100-000090020000}"/>
            </a:ext>
          </a:extLst>
        </xdr:cNvPr>
        <xdr:cNvSpPr txBox="1"/>
      </xdr:nvSpPr>
      <xdr:spPr>
        <a:xfrm>
          <a:off x="193104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施設類型別における有形固定資産減価償却率は、インフラ系施設を除き、類似団体平均に比べると高い傾向にあり、特に公営住宅については類似団体平均を大きく上回っている。これは、過去に多くの公営住宅が建設されており、その多くが耐用年数を経過しつつあ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及び個別施設計画に基づき、長寿命化に係る改修、集約化及び除却を計画的に行う。また、認定こども園・幼稚園・保育所及び学校施設についても小中学校等の再編を進めることにより有形固定資産減価償却率及び一人当たりの面積の減少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61,684
59,538
84.20
23,109,079
22,899,611
209,156
14,686,317
27,803,167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69142</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200-000041000000}"/>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95267</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200-000043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116494</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200-000045000000}"/>
            </a:ext>
          </a:extLst>
        </xdr:cNvPr>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131536</xdr:rowOff>
    </xdr:from>
    <xdr:to>
      <xdr:col>15</xdr:col>
      <xdr:colOff>101600</xdr:colOff>
      <xdr:row>36</xdr:row>
      <xdr:rowOff>61686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36</xdr:row>
      <xdr:rowOff>10886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1177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20501</xdr:rowOff>
    </xdr:from>
    <xdr:to>
      <xdr:col>10</xdr:col>
      <xdr:colOff>165100</xdr:colOff>
      <xdr:row>35</xdr:row>
      <xdr:rowOff>122101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71301</xdr:rowOff>
    </xdr:from>
    <xdr:to>
      <xdr:col>15</xdr:col>
      <xdr:colOff>50800</xdr:colOff>
      <xdr:row>36</xdr:row>
      <xdr:rowOff>10886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0720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12899</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138628</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4" name="n_1aveValue【図書館】&#10;一人当たり面積">
          <a:extLst>
            <a:ext uri="{FF2B5EF4-FFF2-40B4-BE49-F238E27FC236}">
              <a16:creationId xmlns:a16="http://schemas.microsoft.com/office/drawing/2014/main" id="{00000000-0008-0000-0200-000072000000}"/>
            </a:ext>
          </a:extLst>
        </xdr:cNvPr>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6" name="n_2aveValue【図書館】&#10;一人当たり面積">
          <a:extLst>
            <a:ext uri="{FF2B5EF4-FFF2-40B4-BE49-F238E27FC236}">
              <a16:creationId xmlns:a16="http://schemas.microsoft.com/office/drawing/2014/main" id="{00000000-0008-0000-0200-000074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8" name="n_3aveValue【図書館】&#10;一人当たり面積">
          <a:extLst>
            <a:ext uri="{FF2B5EF4-FFF2-40B4-BE49-F238E27FC236}">
              <a16:creationId xmlns:a16="http://schemas.microsoft.com/office/drawing/2014/main" id="{00000000-0008-0000-0200-000076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133350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8750300" y="680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9" name="n_1mainValue【図書館】&#10;一人当たり面積">
          <a:extLst>
            <a:ext uri="{FF2B5EF4-FFF2-40B4-BE49-F238E27FC236}">
              <a16:creationId xmlns:a16="http://schemas.microsoft.com/office/drawing/2014/main" id="{00000000-0008-0000-0200-000081000000}"/>
            </a:ext>
          </a:extLst>
        </xdr:cNvPr>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0" name="n_2mainValue【図書館】&#10;一人当たり面積">
          <a:extLst>
            <a:ext uri="{FF2B5EF4-FFF2-40B4-BE49-F238E27FC236}">
              <a16:creationId xmlns:a16="http://schemas.microsoft.com/office/drawing/2014/main" id="{00000000-0008-0000-0200-000082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1" name="n_3mainValue【図書館】&#10;一人当たり面積">
          <a:extLst>
            <a:ext uri="{FF2B5EF4-FFF2-40B4-BE49-F238E27FC236}">
              <a16:creationId xmlns:a16="http://schemas.microsoft.com/office/drawing/2014/main" id="{00000000-0008-0000-0200-000083000000}"/>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40022</xdr:rowOff>
    </xdr:from>
    <xdr:ext cx="405111" cy="259045"/>
    <xdr:sp macro="" textlink="">
      <xdr:nvSpPr>
        <xdr:cNvPr id="164" name="n_1ave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76217</xdr:rowOff>
    </xdr:from>
    <xdr:ext cx="405111" cy="259045"/>
    <xdr:sp macro="" textlink="">
      <xdr:nvSpPr>
        <xdr:cNvPr id="166" name="n_2aveValue【体育館・プール】&#10;有形固定資産減価償却率">
          <a:extLst>
            <a:ext uri="{FF2B5EF4-FFF2-40B4-BE49-F238E27FC236}">
              <a16:creationId xmlns:a16="http://schemas.microsoft.com/office/drawing/2014/main" id="{00000000-0008-0000-0200-0000A6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95267</xdr:rowOff>
    </xdr:from>
    <xdr:ext cx="405111" cy="259045"/>
    <xdr:sp macro="" textlink="">
      <xdr:nvSpPr>
        <xdr:cNvPr id="168" name="n_3aveValue【体育館・プール】&#10;有形固定資産減価償却率">
          <a:extLst>
            <a:ext uri="{FF2B5EF4-FFF2-40B4-BE49-F238E27FC236}">
              <a16:creationId xmlns:a16="http://schemas.microsoft.com/office/drawing/2014/main" id="{00000000-0008-0000-0200-0000A8000000}"/>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95250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2019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179" name="n_1main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80" name="n_2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181" name="n_3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00000000-0008-0000-02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a:extLst>
            <a:ext uri="{FF2B5EF4-FFF2-40B4-BE49-F238E27FC236}">
              <a16:creationId xmlns:a16="http://schemas.microsoft.com/office/drawing/2014/main" id="{00000000-0008-0000-0200-0000CC000000}"/>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a:extLst>
            <a:ext uri="{FF2B5EF4-FFF2-40B4-BE49-F238E27FC236}">
              <a16:creationId xmlns:a16="http://schemas.microsoft.com/office/drawing/2014/main" id="{00000000-0008-0000-0200-0000CE000000}"/>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a:extLst>
            <a:ext uri="{FF2B5EF4-FFF2-40B4-BE49-F238E27FC236}">
              <a16:creationId xmlns:a16="http://schemas.microsoft.com/office/drawing/2014/main" id="{00000000-0008-0000-0200-0000D0000000}"/>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30751</xdr:rowOff>
    </xdr:from>
    <xdr:ext cx="469744" cy="259045"/>
    <xdr:sp macro="" textlink="">
      <xdr:nvSpPr>
        <xdr:cNvPr id="211" name="n_1aveValue【体育館・プール】&#10;一人当たり面積">
          <a:extLst>
            <a:ext uri="{FF2B5EF4-FFF2-40B4-BE49-F238E27FC236}">
              <a16:creationId xmlns:a16="http://schemas.microsoft.com/office/drawing/2014/main" id="{00000000-0008-0000-0200-0000D3000000}"/>
            </a:ext>
          </a:extLst>
        </xdr:cNvPr>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49039</xdr:rowOff>
    </xdr:from>
    <xdr:ext cx="469744" cy="259045"/>
    <xdr:sp macro="" textlink="">
      <xdr:nvSpPr>
        <xdr:cNvPr id="213" name="n_2aveValue【体育館・プール】&#10;一人当たり面積">
          <a:extLst>
            <a:ext uri="{FF2B5EF4-FFF2-40B4-BE49-F238E27FC236}">
              <a16:creationId xmlns:a16="http://schemas.microsoft.com/office/drawing/2014/main" id="{00000000-0008-0000-0200-0000D5000000}"/>
            </a:ext>
          </a:extLst>
        </xdr:cNvPr>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145051</xdr:rowOff>
    </xdr:from>
    <xdr:ext cx="469744" cy="259045"/>
    <xdr:sp macro="" textlink="">
      <xdr:nvSpPr>
        <xdr:cNvPr id="215" name="n_3aveValue【体育館・プール】&#10;一人当たり面積">
          <a:extLst>
            <a:ext uri="{FF2B5EF4-FFF2-40B4-BE49-F238E27FC236}">
              <a16:creationId xmlns:a16="http://schemas.microsoft.com/office/drawing/2014/main" id="{00000000-0008-0000-0200-0000D7000000}"/>
            </a:ext>
          </a:extLst>
        </xdr:cNvPr>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148082</xdr:rowOff>
    </xdr:from>
    <xdr:to>
      <xdr:col>50</xdr:col>
      <xdr:colOff>165100</xdr:colOff>
      <xdr:row>63</xdr:row>
      <xdr:rowOff>78232</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9588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157226</xdr:rowOff>
    </xdr:from>
    <xdr:to>
      <xdr:col>46</xdr:col>
      <xdr:colOff>38100</xdr:colOff>
      <xdr:row>63</xdr:row>
      <xdr:rowOff>87376</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8699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27432</xdr:rowOff>
    </xdr:from>
    <xdr:to>
      <xdr:col>50</xdr:col>
      <xdr:colOff>114300</xdr:colOff>
      <xdr:row>63</xdr:row>
      <xdr:rowOff>36576</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8750300" y="108287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157226</xdr:rowOff>
    </xdr:from>
    <xdr:to>
      <xdr:col>41</xdr:col>
      <xdr:colOff>101600</xdr:colOff>
      <xdr:row>63</xdr:row>
      <xdr:rowOff>87376</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781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36576</xdr:rowOff>
    </xdr:from>
    <xdr:to>
      <xdr:col>45</xdr:col>
      <xdr:colOff>177800</xdr:colOff>
      <xdr:row>63</xdr:row>
      <xdr:rowOff>36576</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7861300" y="10837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69359</xdr:rowOff>
    </xdr:from>
    <xdr:ext cx="469744" cy="259045"/>
    <xdr:sp macro="" textlink="">
      <xdr:nvSpPr>
        <xdr:cNvPr id="226" name="n_1mainValue【体育館・プール】&#10;一人当たり面積">
          <a:extLst>
            <a:ext uri="{FF2B5EF4-FFF2-40B4-BE49-F238E27FC236}">
              <a16:creationId xmlns:a16="http://schemas.microsoft.com/office/drawing/2014/main" id="{00000000-0008-0000-0200-0000E2000000}"/>
            </a:ext>
          </a:extLst>
        </xdr:cNvPr>
        <xdr:cNvSpPr txBox="1"/>
      </xdr:nvSpPr>
      <xdr:spPr>
        <a:xfrm>
          <a:off x="9391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78503</xdr:rowOff>
    </xdr:from>
    <xdr:ext cx="469744" cy="259045"/>
    <xdr:sp macro="" textlink="">
      <xdr:nvSpPr>
        <xdr:cNvPr id="227" name="n_2mainValue【体育館・プール】&#10;一人当たり面積">
          <a:extLst>
            <a:ext uri="{FF2B5EF4-FFF2-40B4-BE49-F238E27FC236}">
              <a16:creationId xmlns:a16="http://schemas.microsoft.com/office/drawing/2014/main" id="{00000000-0008-0000-0200-0000E3000000}"/>
            </a:ext>
          </a:extLst>
        </xdr:cNvPr>
        <xdr:cNvSpPr txBox="1"/>
      </xdr:nvSpPr>
      <xdr:spPr>
        <a:xfrm>
          <a:off x="8515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78503</xdr:rowOff>
    </xdr:from>
    <xdr:ext cx="469744" cy="259045"/>
    <xdr:sp macro="" textlink="">
      <xdr:nvSpPr>
        <xdr:cNvPr id="228" name="n_3mainValue【体育館・プール】&#10;一人当たり面積">
          <a:extLst>
            <a:ext uri="{FF2B5EF4-FFF2-40B4-BE49-F238E27FC236}">
              <a16:creationId xmlns:a16="http://schemas.microsoft.com/office/drawing/2014/main" id="{00000000-0008-0000-0200-0000E4000000}"/>
            </a:ext>
          </a:extLst>
        </xdr:cNvPr>
        <xdr:cNvSpPr txBox="1"/>
      </xdr:nvSpPr>
      <xdr:spPr>
        <a:xfrm>
          <a:off x="7626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00000000-0008-0000-02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00000000-0008-0000-0200-0000FE000000}"/>
            </a:ext>
          </a:extLst>
        </xdr:cNvPr>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00000000-0008-0000-0200-000000010000}"/>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00000000-0008-0000-0200-000002010000}"/>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61" name="n_1aveValue【福祉施設】&#10;有形固定資産減価償却率">
          <a:extLst>
            <a:ext uri="{FF2B5EF4-FFF2-40B4-BE49-F238E27FC236}">
              <a16:creationId xmlns:a16="http://schemas.microsoft.com/office/drawing/2014/main" id="{00000000-0008-0000-0200-000005010000}"/>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87647</xdr:rowOff>
    </xdr:from>
    <xdr:ext cx="405111" cy="259045"/>
    <xdr:sp macro="" textlink="">
      <xdr:nvSpPr>
        <xdr:cNvPr id="263" name="n_2aveValue【福祉施設】&#10;有形固定資産減価償却率">
          <a:extLst>
            <a:ext uri="{FF2B5EF4-FFF2-40B4-BE49-F238E27FC236}">
              <a16:creationId xmlns:a16="http://schemas.microsoft.com/office/drawing/2014/main" id="{00000000-0008-0000-0200-000007010000}"/>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265" name="n_3aveValue【福祉施設】&#10;有形固定資産減価償却率">
          <a:extLst>
            <a:ext uri="{FF2B5EF4-FFF2-40B4-BE49-F238E27FC236}">
              <a16:creationId xmlns:a16="http://schemas.microsoft.com/office/drawing/2014/main" id="{00000000-0008-0000-0200-000009010000}"/>
            </a:ext>
          </a:extLst>
        </xdr:cNvPr>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40005</xdr:rowOff>
    </xdr:from>
    <xdr:to>
      <xdr:col>19</xdr:col>
      <xdr:colOff>177800</xdr:colOff>
      <xdr:row>81</xdr:row>
      <xdr:rowOff>80011</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2908300" y="139274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1968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22861</xdr:rowOff>
    </xdr:from>
    <xdr:to>
      <xdr:col>15</xdr:col>
      <xdr:colOff>50800</xdr:colOff>
      <xdr:row>81</xdr:row>
      <xdr:rowOff>80011</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2019300" y="13910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107332</xdr:rowOff>
    </xdr:from>
    <xdr:ext cx="405111" cy="259045"/>
    <xdr:sp macro="" textlink="">
      <xdr:nvSpPr>
        <xdr:cNvPr id="276" name="n_1mainValue【福祉施設】&#10;有形固定資産減価償却率">
          <a:extLst>
            <a:ext uri="{FF2B5EF4-FFF2-40B4-BE49-F238E27FC236}">
              <a16:creationId xmlns:a16="http://schemas.microsoft.com/office/drawing/2014/main" id="{00000000-0008-0000-0200-000014010000}"/>
            </a:ext>
          </a:extLst>
        </xdr:cNvPr>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77" name="n_2mainValue【福祉施設】&#10;有形固定資産減価償却率">
          <a:extLst>
            <a:ext uri="{FF2B5EF4-FFF2-40B4-BE49-F238E27FC236}">
              <a16:creationId xmlns:a16="http://schemas.microsoft.com/office/drawing/2014/main" id="{00000000-0008-0000-0200-000015010000}"/>
            </a:ext>
          </a:extLst>
        </xdr:cNvPr>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78" name="n_3mainValue【福祉施設】&#10;有形固定資産減価償却率">
          <a:extLst>
            <a:ext uri="{FF2B5EF4-FFF2-40B4-BE49-F238E27FC236}">
              <a16:creationId xmlns:a16="http://schemas.microsoft.com/office/drawing/2014/main" id="{00000000-0008-0000-0200-000016010000}"/>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a:extLst>
            <a:ext uri="{FF2B5EF4-FFF2-40B4-BE49-F238E27FC236}">
              <a16:creationId xmlns:a16="http://schemas.microsoft.com/office/drawing/2014/main" id="{00000000-0008-0000-0200-00002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a:extLst>
            <a:ext uri="{FF2B5EF4-FFF2-40B4-BE49-F238E27FC236}">
              <a16:creationId xmlns:a16="http://schemas.microsoft.com/office/drawing/2014/main" id="{00000000-0008-0000-0200-000031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a:extLst>
            <a:ext uri="{FF2B5EF4-FFF2-40B4-BE49-F238E27FC236}">
              <a16:creationId xmlns:a16="http://schemas.microsoft.com/office/drawing/2014/main" id="{00000000-0008-0000-0200-000033010000}"/>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a:extLst>
            <a:ext uri="{FF2B5EF4-FFF2-40B4-BE49-F238E27FC236}">
              <a16:creationId xmlns:a16="http://schemas.microsoft.com/office/drawing/2014/main" id="{00000000-0008-0000-0200-000035010000}"/>
            </a:ext>
          </a:extLst>
        </xdr:cNvPr>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12" name="n_1aveValue【福祉施設】&#10;一人当たり面積">
          <a:extLst>
            <a:ext uri="{FF2B5EF4-FFF2-40B4-BE49-F238E27FC236}">
              <a16:creationId xmlns:a16="http://schemas.microsoft.com/office/drawing/2014/main" id="{00000000-0008-0000-0200-000038010000}"/>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22151</xdr:rowOff>
    </xdr:from>
    <xdr:ext cx="469744" cy="259045"/>
    <xdr:sp macro="" textlink="">
      <xdr:nvSpPr>
        <xdr:cNvPr id="314" name="n_2aveValue【福祉施設】&#10;一人当たり面積">
          <a:extLst>
            <a:ext uri="{FF2B5EF4-FFF2-40B4-BE49-F238E27FC236}">
              <a16:creationId xmlns:a16="http://schemas.microsoft.com/office/drawing/2014/main" id="{00000000-0008-0000-0200-00003A010000}"/>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94722</xdr:rowOff>
    </xdr:from>
    <xdr:ext cx="469744" cy="259045"/>
    <xdr:sp macro="" textlink="">
      <xdr:nvSpPr>
        <xdr:cNvPr id="316" name="n_3aveValue【福祉施設】&#10;一人当たり面積">
          <a:extLst>
            <a:ext uri="{FF2B5EF4-FFF2-40B4-BE49-F238E27FC236}">
              <a16:creationId xmlns:a16="http://schemas.microsoft.com/office/drawing/2014/main" id="{00000000-0008-0000-0200-00003C010000}"/>
            </a:ext>
          </a:extLst>
        </xdr:cNvPr>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130992</xdr:rowOff>
    </xdr:from>
    <xdr:to>
      <xdr:col>50</xdr:col>
      <xdr:colOff>165100</xdr:colOff>
      <xdr:row>85</xdr:row>
      <xdr:rowOff>61142</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9588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10342</xdr:rowOff>
    </xdr:from>
    <xdr:to>
      <xdr:col>50</xdr:col>
      <xdr:colOff>114300</xdr:colOff>
      <xdr:row>85</xdr:row>
      <xdr:rowOff>16873</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8750300" y="14583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104866</xdr:rowOff>
    </xdr:from>
    <xdr:to>
      <xdr:col>41</xdr:col>
      <xdr:colOff>101600</xdr:colOff>
      <xdr:row>85</xdr:row>
      <xdr:rowOff>35016</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781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155666</xdr:rowOff>
    </xdr:from>
    <xdr:to>
      <xdr:col>45</xdr:col>
      <xdr:colOff>177800</xdr:colOff>
      <xdr:row>85</xdr:row>
      <xdr:rowOff>16873</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7861300" y="14557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52269</xdr:rowOff>
    </xdr:from>
    <xdr:ext cx="469744" cy="259045"/>
    <xdr:sp macro="" textlink="">
      <xdr:nvSpPr>
        <xdr:cNvPr id="327" name="n_1mainValue【福祉施設】&#10;一人当たり面積">
          <a:extLst>
            <a:ext uri="{FF2B5EF4-FFF2-40B4-BE49-F238E27FC236}">
              <a16:creationId xmlns:a16="http://schemas.microsoft.com/office/drawing/2014/main" id="{00000000-0008-0000-0200-000047010000}"/>
            </a:ext>
          </a:extLst>
        </xdr:cNvPr>
        <xdr:cNvSpPr txBox="1"/>
      </xdr:nvSpPr>
      <xdr:spPr>
        <a:xfrm>
          <a:off x="93917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28" name="n_2mainValue【福祉施設】&#10;一人当たり面積">
          <a:extLst>
            <a:ext uri="{FF2B5EF4-FFF2-40B4-BE49-F238E27FC236}">
              <a16:creationId xmlns:a16="http://schemas.microsoft.com/office/drawing/2014/main" id="{00000000-0008-0000-0200-000048010000}"/>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51543</xdr:rowOff>
    </xdr:from>
    <xdr:ext cx="469744" cy="259045"/>
    <xdr:sp macro="" textlink="">
      <xdr:nvSpPr>
        <xdr:cNvPr id="329" name="n_3mainValue【福祉施設】&#10;一人当たり面積">
          <a:extLst>
            <a:ext uri="{FF2B5EF4-FFF2-40B4-BE49-F238E27FC236}">
              <a16:creationId xmlns:a16="http://schemas.microsoft.com/office/drawing/2014/main" id="{00000000-0008-0000-0200-000049010000}"/>
            </a:ext>
          </a:extLst>
        </xdr:cNvPr>
        <xdr:cNvSpPr txBox="1"/>
      </xdr:nvSpPr>
      <xdr:spPr>
        <a:xfrm>
          <a:off x="7626427" y="142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a:extLst>
            <a:ext uri="{FF2B5EF4-FFF2-40B4-BE49-F238E27FC236}">
              <a16:creationId xmlns:a16="http://schemas.microsoft.com/office/drawing/2014/main" id="{00000000-0008-0000-0200-00006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a:extLst>
            <a:ext uri="{FF2B5EF4-FFF2-40B4-BE49-F238E27FC236}">
              <a16:creationId xmlns:a16="http://schemas.microsoft.com/office/drawing/2014/main" id="{00000000-0008-0000-0200-000064010000}"/>
            </a:ext>
          </a:extLst>
        </xdr:cNvPr>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a:extLst>
            <a:ext uri="{FF2B5EF4-FFF2-40B4-BE49-F238E27FC236}">
              <a16:creationId xmlns:a16="http://schemas.microsoft.com/office/drawing/2014/main" id="{00000000-0008-0000-0200-00006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a:extLst>
            <a:ext uri="{FF2B5EF4-FFF2-40B4-BE49-F238E27FC236}">
              <a16:creationId xmlns:a16="http://schemas.microsoft.com/office/drawing/2014/main" id="{00000000-0008-0000-0200-000068010000}"/>
            </a:ext>
          </a:extLst>
        </xdr:cNvPr>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63" name="n_1aveValue【市民会館】&#10;有形固定資産減価償却率">
          <a:extLst>
            <a:ext uri="{FF2B5EF4-FFF2-40B4-BE49-F238E27FC236}">
              <a16:creationId xmlns:a16="http://schemas.microsoft.com/office/drawing/2014/main" id="{00000000-0008-0000-0200-00006B010000}"/>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121393</xdr:rowOff>
    </xdr:from>
    <xdr:ext cx="405111" cy="259045"/>
    <xdr:sp macro="" textlink="">
      <xdr:nvSpPr>
        <xdr:cNvPr id="365" name="n_2aveValue【市民会館】&#10;有形固定資産減価償却率">
          <a:extLst>
            <a:ext uri="{FF2B5EF4-FFF2-40B4-BE49-F238E27FC236}">
              <a16:creationId xmlns:a16="http://schemas.microsoft.com/office/drawing/2014/main" id="{00000000-0008-0000-0200-00006D010000}"/>
            </a:ext>
          </a:extLst>
        </xdr:cNvPr>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52813</xdr:rowOff>
    </xdr:from>
    <xdr:ext cx="405111" cy="259045"/>
    <xdr:sp macro="" textlink="">
      <xdr:nvSpPr>
        <xdr:cNvPr id="367" name="n_3aveValue【市民会館】&#10;有形固定資産減価償却率">
          <a:extLst>
            <a:ext uri="{FF2B5EF4-FFF2-40B4-BE49-F238E27FC236}">
              <a16:creationId xmlns:a16="http://schemas.microsoft.com/office/drawing/2014/main" id="{00000000-0008-0000-0200-00006F010000}"/>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82550</xdr:rowOff>
    </xdr:from>
    <xdr:to>
      <xdr:col>15</xdr:col>
      <xdr:colOff>101600</xdr:colOff>
      <xdr:row>100</xdr:row>
      <xdr:rowOff>12700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2857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133350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2908300" y="17090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82550</xdr:rowOff>
    </xdr:from>
    <xdr:to>
      <xdr:col>10</xdr:col>
      <xdr:colOff>165100</xdr:colOff>
      <xdr:row>100</xdr:row>
      <xdr:rowOff>12700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968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133350</xdr:rowOff>
    </xdr:from>
    <xdr:to>
      <xdr:col>15</xdr:col>
      <xdr:colOff>50800</xdr:colOff>
      <xdr:row>99</xdr:row>
      <xdr:rowOff>133350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019300" y="1710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12898</xdr:rowOff>
    </xdr:from>
    <xdr:ext cx="469744" cy="259045"/>
    <xdr:sp macro="" textlink="">
      <xdr:nvSpPr>
        <xdr:cNvPr id="378" name="n_1mainValue【市民会館】&#10;有形固定資産減価償却率">
          <a:extLst>
            <a:ext uri="{FF2B5EF4-FFF2-40B4-BE49-F238E27FC236}">
              <a16:creationId xmlns:a16="http://schemas.microsoft.com/office/drawing/2014/main" id="{00000000-0008-0000-0200-00007A010000}"/>
            </a:ext>
          </a:extLst>
        </xdr:cNvPr>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29227</xdr:rowOff>
    </xdr:from>
    <xdr:ext cx="405111" cy="259045"/>
    <xdr:sp macro="" textlink="">
      <xdr:nvSpPr>
        <xdr:cNvPr id="379" name="n_2mainValue【市民会館】&#10;有形固定資産減価償却率">
          <a:extLst>
            <a:ext uri="{FF2B5EF4-FFF2-40B4-BE49-F238E27FC236}">
              <a16:creationId xmlns:a16="http://schemas.microsoft.com/office/drawing/2014/main" id="{00000000-0008-0000-0200-00007B010000}"/>
            </a:ext>
          </a:extLst>
        </xdr:cNvPr>
        <xdr:cNvSpPr txBox="1"/>
      </xdr:nvSpPr>
      <xdr:spPr>
        <a:xfrm>
          <a:off x="27057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29227</xdr:rowOff>
    </xdr:from>
    <xdr:ext cx="405111" cy="259045"/>
    <xdr:sp macro="" textlink="">
      <xdr:nvSpPr>
        <xdr:cNvPr id="380" name="n_3mainValue【市民会館】&#10;有形固定資産減価償却率">
          <a:extLst>
            <a:ext uri="{FF2B5EF4-FFF2-40B4-BE49-F238E27FC236}">
              <a16:creationId xmlns:a16="http://schemas.microsoft.com/office/drawing/2014/main" id="{00000000-0008-0000-0200-00007C010000}"/>
            </a:ext>
          </a:extLst>
        </xdr:cNvPr>
        <xdr:cNvSpPr txBox="1"/>
      </xdr:nvSpPr>
      <xdr:spPr>
        <a:xfrm>
          <a:off x="18167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00000000-0008-0000-0200-00009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a:extLst>
            <a:ext uri="{FF2B5EF4-FFF2-40B4-BE49-F238E27FC236}">
              <a16:creationId xmlns:a16="http://schemas.microsoft.com/office/drawing/2014/main" id="{00000000-0008-0000-0200-000093010000}"/>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a:extLst>
            <a:ext uri="{FF2B5EF4-FFF2-40B4-BE49-F238E27FC236}">
              <a16:creationId xmlns:a16="http://schemas.microsoft.com/office/drawing/2014/main" id="{00000000-0008-0000-0200-000095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a:extLst>
            <a:ext uri="{FF2B5EF4-FFF2-40B4-BE49-F238E27FC236}">
              <a16:creationId xmlns:a16="http://schemas.microsoft.com/office/drawing/2014/main" id="{00000000-0008-0000-0200-000097010000}"/>
            </a:ext>
          </a:extLst>
        </xdr:cNvPr>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0" name="n_1aveValue【市民会館】&#10;一人当たり面積">
          <a:extLst>
            <a:ext uri="{FF2B5EF4-FFF2-40B4-BE49-F238E27FC236}">
              <a16:creationId xmlns:a16="http://schemas.microsoft.com/office/drawing/2014/main" id="{00000000-0008-0000-0200-00009A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412" name="n_2aveValue【市民会館】&#10;一人当たり面積">
          <a:extLst>
            <a:ext uri="{FF2B5EF4-FFF2-40B4-BE49-F238E27FC236}">
              <a16:creationId xmlns:a16="http://schemas.microsoft.com/office/drawing/2014/main" id="{00000000-0008-0000-0200-00009C010000}"/>
            </a:ext>
          </a:extLst>
        </xdr:cNvPr>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414" name="n_3aveValue【市民会館】&#10;一人当たり面積">
          <a:extLst>
            <a:ext uri="{FF2B5EF4-FFF2-40B4-BE49-F238E27FC236}">
              <a16:creationId xmlns:a16="http://schemas.microsoft.com/office/drawing/2014/main" id="{00000000-0008-0000-0200-00009E010000}"/>
            </a:ext>
          </a:extLst>
        </xdr:cNvPr>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9588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50546</xdr:rowOff>
    </xdr:from>
    <xdr:to>
      <xdr:col>46</xdr:col>
      <xdr:colOff>38100</xdr:colOff>
      <xdr:row>105</xdr:row>
      <xdr:rowOff>152146</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8699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101346</xdr:rowOff>
    </xdr:from>
    <xdr:to>
      <xdr:col>50</xdr:col>
      <xdr:colOff>114300</xdr:colOff>
      <xdr:row>106</xdr:row>
      <xdr:rowOff>117348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8750300" y="181035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80263</xdr:rowOff>
    </xdr:from>
    <xdr:to>
      <xdr:col>41</xdr:col>
      <xdr:colOff>101600</xdr:colOff>
      <xdr:row>107</xdr:row>
      <xdr:rowOff>10413</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781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101346</xdr:rowOff>
    </xdr:from>
    <xdr:to>
      <xdr:col>45</xdr:col>
      <xdr:colOff>177800</xdr:colOff>
      <xdr:row>106</xdr:row>
      <xdr:rowOff>131063</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7861300" y="18103596"/>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159275</xdr:rowOff>
    </xdr:from>
    <xdr:ext cx="469744" cy="259045"/>
    <xdr:sp macro="" textlink="">
      <xdr:nvSpPr>
        <xdr:cNvPr id="425" name="n_1mainValue【市民会館】&#10;一人当たり面積">
          <a:extLst>
            <a:ext uri="{FF2B5EF4-FFF2-40B4-BE49-F238E27FC236}">
              <a16:creationId xmlns:a16="http://schemas.microsoft.com/office/drawing/2014/main" id="{00000000-0008-0000-0200-0000A9010000}"/>
            </a:ext>
          </a:extLst>
        </xdr:cNvPr>
        <xdr:cNvSpPr txBox="1"/>
      </xdr:nvSpPr>
      <xdr:spPr>
        <a:xfrm>
          <a:off x="9391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143273</xdr:rowOff>
    </xdr:from>
    <xdr:ext cx="469744" cy="259045"/>
    <xdr:sp macro="" textlink="">
      <xdr:nvSpPr>
        <xdr:cNvPr id="426" name="n_2mainValue【市民会館】&#10;一人当たり面積">
          <a:extLst>
            <a:ext uri="{FF2B5EF4-FFF2-40B4-BE49-F238E27FC236}">
              <a16:creationId xmlns:a16="http://schemas.microsoft.com/office/drawing/2014/main" id="{00000000-0008-0000-0200-0000AA010000}"/>
            </a:ext>
          </a:extLst>
        </xdr:cNvPr>
        <xdr:cNvSpPr txBox="1"/>
      </xdr:nvSpPr>
      <xdr:spPr>
        <a:xfrm>
          <a:off x="8515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1540</xdr:rowOff>
    </xdr:from>
    <xdr:ext cx="469744" cy="259045"/>
    <xdr:sp macro="" textlink="">
      <xdr:nvSpPr>
        <xdr:cNvPr id="427" name="n_3mainValue【市民会館】&#10;一人当たり面積">
          <a:extLst>
            <a:ext uri="{FF2B5EF4-FFF2-40B4-BE49-F238E27FC236}">
              <a16:creationId xmlns:a16="http://schemas.microsoft.com/office/drawing/2014/main" id="{00000000-0008-0000-0200-0000AB010000}"/>
            </a:ext>
          </a:extLst>
        </xdr:cNvPr>
        <xdr:cNvSpPr txBox="1"/>
      </xdr:nvSpPr>
      <xdr:spPr>
        <a:xfrm>
          <a:off x="7626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00000000-0008-0000-0200-0000C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a:extLst>
            <a:ext uri="{FF2B5EF4-FFF2-40B4-BE49-F238E27FC236}">
              <a16:creationId xmlns:a16="http://schemas.microsoft.com/office/drawing/2014/main" id="{00000000-0008-0000-0200-0000C6010000}"/>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a:extLst>
            <a:ext uri="{FF2B5EF4-FFF2-40B4-BE49-F238E27FC236}">
              <a16:creationId xmlns:a16="http://schemas.microsoft.com/office/drawing/2014/main" id="{00000000-0008-0000-0200-0000C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00000000-0008-0000-0200-0000CA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114861</xdr:rowOff>
    </xdr:from>
    <xdr:ext cx="405111" cy="259045"/>
    <xdr:sp macro="" textlink="">
      <xdr:nvSpPr>
        <xdr:cNvPr id="461" name="n_1aveValue【一般廃棄物処理施設】&#10;有形固定資産減価償却率">
          <a:extLst>
            <a:ext uri="{FF2B5EF4-FFF2-40B4-BE49-F238E27FC236}">
              <a16:creationId xmlns:a16="http://schemas.microsoft.com/office/drawing/2014/main" id="{00000000-0008-0000-0200-0000CD010000}"/>
            </a:ext>
          </a:extLst>
        </xdr:cNvPr>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123026</xdr:rowOff>
    </xdr:from>
    <xdr:ext cx="405111" cy="259045"/>
    <xdr:sp macro="" textlink="">
      <xdr:nvSpPr>
        <xdr:cNvPr id="463" name="n_2aveValue【一般廃棄物処理施設】&#10;有形固定資産減価償却率">
          <a:extLst>
            <a:ext uri="{FF2B5EF4-FFF2-40B4-BE49-F238E27FC236}">
              <a16:creationId xmlns:a16="http://schemas.microsoft.com/office/drawing/2014/main" id="{00000000-0008-0000-0200-0000CF010000}"/>
            </a:ext>
          </a:extLst>
        </xdr:cNvPr>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82204</xdr:rowOff>
    </xdr:from>
    <xdr:ext cx="405111" cy="259045"/>
    <xdr:sp macro="" textlink="">
      <xdr:nvSpPr>
        <xdr:cNvPr id="465" name="n_3aveValue【一般廃棄物処理施設】&#10;有形固定資産減価償却率">
          <a:extLst>
            <a:ext uri="{FF2B5EF4-FFF2-40B4-BE49-F238E27FC236}">
              <a16:creationId xmlns:a16="http://schemas.microsoft.com/office/drawing/2014/main" id="{00000000-0008-0000-0200-0000D1010000}"/>
            </a:ext>
          </a:extLst>
        </xdr:cNvPr>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144599</xdr:rowOff>
    </xdr:from>
    <xdr:to>
      <xdr:col>81</xdr:col>
      <xdr:colOff>101600</xdr:colOff>
      <xdr:row>35</xdr:row>
      <xdr:rowOff>74749</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5430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17236</xdr:rowOff>
    </xdr:from>
    <xdr:to>
      <xdr:col>76</xdr:col>
      <xdr:colOff>165100</xdr:colOff>
      <xdr:row>35</xdr:row>
      <xdr:rowOff>118836</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23949</xdr:rowOff>
    </xdr:from>
    <xdr:to>
      <xdr:col>81</xdr:col>
      <xdr:colOff>50800</xdr:colOff>
      <xdr:row>35</xdr:row>
      <xdr:rowOff>68036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14592300" y="60246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129903</xdr:rowOff>
    </xdr:from>
    <xdr:to>
      <xdr:col>72</xdr:col>
      <xdr:colOff>38100</xdr:colOff>
      <xdr:row>35</xdr:row>
      <xdr:rowOff>60053</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3652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35</xdr:row>
      <xdr:rowOff>68036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3703300" y="60100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91276</xdr:rowOff>
    </xdr:from>
    <xdr:ext cx="405111" cy="259045"/>
    <xdr:sp macro="" textlink="">
      <xdr:nvSpPr>
        <xdr:cNvPr id="476" name="n_1mainValue【一般廃棄物処理施設】&#10;有形固定資産減価償却率">
          <a:extLst>
            <a:ext uri="{FF2B5EF4-FFF2-40B4-BE49-F238E27FC236}">
              <a16:creationId xmlns:a16="http://schemas.microsoft.com/office/drawing/2014/main" id="{00000000-0008-0000-0200-0000DC010000}"/>
            </a:ext>
          </a:extLst>
        </xdr:cNvPr>
        <xdr:cNvSpPr txBox="1"/>
      </xdr:nvSpPr>
      <xdr:spPr>
        <a:xfrm>
          <a:off x="152660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477" name="n_2mainValue【一般廃棄物処理施設】&#10;有形固定資産減価償却率">
          <a:extLst>
            <a:ext uri="{FF2B5EF4-FFF2-40B4-BE49-F238E27FC236}">
              <a16:creationId xmlns:a16="http://schemas.microsoft.com/office/drawing/2014/main" id="{00000000-0008-0000-0200-0000DD010000}"/>
            </a:ext>
          </a:extLst>
        </xdr:cNvPr>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76580</xdr:rowOff>
    </xdr:from>
    <xdr:ext cx="405111" cy="259045"/>
    <xdr:sp macro="" textlink="">
      <xdr:nvSpPr>
        <xdr:cNvPr id="478" name="n_3mainValue【一般廃棄物処理施設】&#10;有形固定資産減価償却率">
          <a:extLst>
            <a:ext uri="{FF2B5EF4-FFF2-40B4-BE49-F238E27FC236}">
              <a16:creationId xmlns:a16="http://schemas.microsoft.com/office/drawing/2014/main" id="{00000000-0008-0000-0200-0000DE010000}"/>
            </a:ext>
          </a:extLst>
        </xdr:cNvPr>
        <xdr:cNvSpPr txBox="1"/>
      </xdr:nvSpPr>
      <xdr:spPr>
        <a:xfrm>
          <a:off x="13500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a:extLst>
            <a:ext uri="{FF2B5EF4-FFF2-40B4-BE49-F238E27FC236}">
              <a16:creationId xmlns:a16="http://schemas.microsoft.com/office/drawing/2014/main" id="{00000000-0008-0000-0200-0000F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a:extLst>
            <a:ext uri="{FF2B5EF4-FFF2-40B4-BE49-F238E27FC236}">
              <a16:creationId xmlns:a16="http://schemas.microsoft.com/office/drawing/2014/main" id="{00000000-0008-0000-0200-0000F3010000}"/>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a:extLst>
            <a:ext uri="{FF2B5EF4-FFF2-40B4-BE49-F238E27FC236}">
              <a16:creationId xmlns:a16="http://schemas.microsoft.com/office/drawing/2014/main" id="{00000000-0008-0000-0200-0000F5010000}"/>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a:extLst>
            <a:ext uri="{FF2B5EF4-FFF2-40B4-BE49-F238E27FC236}">
              <a16:creationId xmlns:a16="http://schemas.microsoft.com/office/drawing/2014/main" id="{00000000-0008-0000-0200-0000F7010000}"/>
            </a:ext>
          </a:extLst>
        </xdr:cNvPr>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149899</xdr:rowOff>
    </xdr:from>
    <xdr:ext cx="534377" cy="259045"/>
    <xdr:sp macro="" textlink="">
      <xdr:nvSpPr>
        <xdr:cNvPr id="506" name="n_1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165512</xdr:rowOff>
    </xdr:from>
    <xdr:ext cx="534377" cy="259045"/>
    <xdr:sp macro="" textlink="">
      <xdr:nvSpPr>
        <xdr:cNvPr id="508" name="n_2ave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125978</xdr:rowOff>
    </xdr:from>
    <xdr:to>
      <xdr:col>102</xdr:col>
      <xdr:colOff>165100</xdr:colOff>
      <xdr:row>39</xdr:row>
      <xdr:rowOff>56128</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47255</xdr:rowOff>
    </xdr:from>
    <xdr:ext cx="534377" cy="259045"/>
    <xdr:sp macro="" textlink="">
      <xdr:nvSpPr>
        <xdr:cNvPr id="510" name="n_3ave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85161</xdr:rowOff>
    </xdr:from>
    <xdr:to>
      <xdr:col>112</xdr:col>
      <xdr:colOff>38100</xdr:colOff>
      <xdr:row>39</xdr:row>
      <xdr:rowOff>15311</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1272500" y="66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92363</xdr:rowOff>
    </xdr:from>
    <xdr:to>
      <xdr:col>107</xdr:col>
      <xdr:colOff>101600</xdr:colOff>
      <xdr:row>39</xdr:row>
      <xdr:rowOff>22513</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20383500" y="6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135961</xdr:rowOff>
    </xdr:from>
    <xdr:to>
      <xdr:col>111</xdr:col>
      <xdr:colOff>177800</xdr:colOff>
      <xdr:row>38</xdr:row>
      <xdr:rowOff>143163</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20434300" y="6651061"/>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160440</xdr:rowOff>
    </xdr:from>
    <xdr:to>
      <xdr:col>102</xdr:col>
      <xdr:colOff>165100</xdr:colOff>
      <xdr:row>38</xdr:row>
      <xdr:rowOff>90590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9494500" y="65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39790</xdr:rowOff>
    </xdr:from>
    <xdr:to>
      <xdr:col>107</xdr:col>
      <xdr:colOff>50800</xdr:colOff>
      <xdr:row>38</xdr:row>
      <xdr:rowOff>143163</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9545300" y="6554890"/>
          <a:ext cx="8890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6438</xdr:rowOff>
    </xdr:from>
    <xdr:ext cx="534377" cy="259045"/>
    <xdr:sp macro="" textlink="">
      <xdr:nvSpPr>
        <xdr:cNvPr id="521" name="n_1mainValue【一般廃棄物処理施設】&#10;一人当たり有形固定資産（償却資産）額">
          <a:extLst>
            <a:ext uri="{FF2B5EF4-FFF2-40B4-BE49-F238E27FC236}">
              <a16:creationId xmlns:a16="http://schemas.microsoft.com/office/drawing/2014/main" id="{00000000-0008-0000-0200-000009020000}"/>
            </a:ext>
          </a:extLst>
        </xdr:cNvPr>
        <xdr:cNvSpPr txBox="1"/>
      </xdr:nvSpPr>
      <xdr:spPr>
        <a:xfrm>
          <a:off x="21043411" y="66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13640</xdr:rowOff>
    </xdr:from>
    <xdr:ext cx="534377" cy="259045"/>
    <xdr:sp macro="" textlink="">
      <xdr:nvSpPr>
        <xdr:cNvPr id="522" name="n_2mainValue【一般廃棄物処理施設】&#10;一人当たり有形固定資産（償却資産）額">
          <a:extLst>
            <a:ext uri="{FF2B5EF4-FFF2-40B4-BE49-F238E27FC236}">
              <a16:creationId xmlns:a16="http://schemas.microsoft.com/office/drawing/2014/main" id="{00000000-0008-0000-0200-00000A020000}"/>
            </a:ext>
          </a:extLst>
        </xdr:cNvPr>
        <xdr:cNvSpPr txBox="1"/>
      </xdr:nvSpPr>
      <xdr:spPr>
        <a:xfrm>
          <a:off x="20167111" y="670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107117</xdr:rowOff>
    </xdr:from>
    <xdr:ext cx="534377" cy="259045"/>
    <xdr:sp macro="" textlink="">
      <xdr:nvSpPr>
        <xdr:cNvPr id="523" name="n_3mainValue【一般廃棄物処理施設】&#10;一人当たり有形固定資産（償却資産）額">
          <a:extLst>
            <a:ext uri="{FF2B5EF4-FFF2-40B4-BE49-F238E27FC236}">
              <a16:creationId xmlns:a16="http://schemas.microsoft.com/office/drawing/2014/main" id="{00000000-0008-0000-0200-00000B020000}"/>
            </a:ext>
          </a:extLst>
        </xdr:cNvPr>
        <xdr:cNvSpPr txBox="1"/>
      </xdr:nvSpPr>
      <xdr:spPr>
        <a:xfrm>
          <a:off x="19278111" y="62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a:extLst>
            <a:ext uri="{FF2B5EF4-FFF2-40B4-BE49-F238E27FC236}">
              <a16:creationId xmlns:a16="http://schemas.microsoft.com/office/drawing/2014/main" id="{00000000-0008-0000-0200-00002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a:extLst>
            <a:ext uri="{FF2B5EF4-FFF2-40B4-BE49-F238E27FC236}">
              <a16:creationId xmlns:a16="http://schemas.microsoft.com/office/drawing/2014/main" id="{00000000-0008-0000-0200-00002602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a:extLst>
            <a:ext uri="{FF2B5EF4-FFF2-40B4-BE49-F238E27FC236}">
              <a16:creationId xmlns:a16="http://schemas.microsoft.com/office/drawing/2014/main" id="{00000000-0008-0000-0200-000028020000}"/>
            </a:ext>
          </a:extLst>
        </xdr:cNvPr>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a:extLst>
            <a:ext uri="{FF2B5EF4-FFF2-40B4-BE49-F238E27FC236}">
              <a16:creationId xmlns:a16="http://schemas.microsoft.com/office/drawing/2014/main" id="{00000000-0008-0000-0200-00002A02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150603</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15076</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114300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4592300" y="10678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27577</xdr:rowOff>
    </xdr:from>
    <xdr:to>
      <xdr:col>72</xdr:col>
      <xdr:colOff>38100</xdr:colOff>
      <xdr:row>62</xdr:row>
      <xdr:rowOff>129177</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3652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78377</xdr:rowOff>
    </xdr:from>
    <xdr:to>
      <xdr:col>76</xdr:col>
      <xdr:colOff>114300</xdr:colOff>
      <xdr:row>62</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3703300" y="1070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90912</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00000000-0008-0000-0200-00003C020000}"/>
            </a:ext>
          </a:extLst>
        </xdr:cNvPr>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00000000-0008-0000-0200-00003D020000}"/>
            </a:ext>
          </a:extLst>
        </xdr:cNvPr>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120304</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id="{00000000-0008-0000-0200-00003E020000}"/>
            </a:ext>
          </a:extLst>
        </xdr:cNvPr>
        <xdr:cNvSpPr txBox="1"/>
      </xdr:nvSpPr>
      <xdr:spPr>
        <a:xfrm>
          <a:off x="13500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00000000-0008-0000-02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0000000-0008-0000-0200-00005702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00000000-0008-0000-0200-000059020000}"/>
            </a:ext>
          </a:extLst>
        </xdr:cNvPr>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00000000-0008-0000-0200-00005B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606" name="n_1aveValue【保健センター・保健所】&#10;一人当たり面積">
          <a:extLst>
            <a:ext uri="{FF2B5EF4-FFF2-40B4-BE49-F238E27FC236}">
              <a16:creationId xmlns:a16="http://schemas.microsoft.com/office/drawing/2014/main" id="{00000000-0008-0000-0200-00005E020000}"/>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49547</xdr:rowOff>
    </xdr:from>
    <xdr:ext cx="469744" cy="259045"/>
    <xdr:sp macro="" textlink="">
      <xdr:nvSpPr>
        <xdr:cNvPr id="608" name="n_2aveValue【保健センター・保健所】&#10;一人当たり面積">
          <a:extLst>
            <a:ext uri="{FF2B5EF4-FFF2-40B4-BE49-F238E27FC236}">
              <a16:creationId xmlns:a16="http://schemas.microsoft.com/office/drawing/2014/main" id="{00000000-0008-0000-0200-000060020000}"/>
            </a:ext>
          </a:extLst>
        </xdr:cNvPr>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41927</xdr:rowOff>
    </xdr:from>
    <xdr:ext cx="469744" cy="259045"/>
    <xdr:sp macro="" textlink="">
      <xdr:nvSpPr>
        <xdr:cNvPr id="610" name="n_3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86360</xdr:rowOff>
    </xdr:from>
    <xdr:to>
      <xdr:col>107</xdr:col>
      <xdr:colOff>101600</xdr:colOff>
      <xdr:row>61</xdr:row>
      <xdr:rowOff>16510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137160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20434300" y="10408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93980</xdr:rowOff>
    </xdr:from>
    <xdr:to>
      <xdr:col>102</xdr:col>
      <xdr:colOff>165100</xdr:colOff>
      <xdr:row>61</xdr:row>
      <xdr:rowOff>24130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9494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137160</xdr:rowOff>
    </xdr:from>
    <xdr:to>
      <xdr:col>107</xdr:col>
      <xdr:colOff>50800</xdr:colOff>
      <xdr:row>60</xdr:row>
      <xdr:rowOff>144780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9545300" y="1042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17797</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33037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0199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40657</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9310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657" name="n_1aveValue【消防施設】&#10;有形固定資産減価償却率">
          <a:extLst>
            <a:ext uri="{FF2B5EF4-FFF2-40B4-BE49-F238E27FC236}">
              <a16:creationId xmlns:a16="http://schemas.microsoft.com/office/drawing/2014/main" id="{00000000-0008-0000-0200-000091020000}"/>
            </a:ext>
          </a:extLst>
        </xdr:cNvPr>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17253</xdr:rowOff>
    </xdr:from>
    <xdr:ext cx="405111" cy="259045"/>
    <xdr:sp macro="" textlink="">
      <xdr:nvSpPr>
        <xdr:cNvPr id="659" name="n_2aveValue【消防施設】&#10;有形固定資産減価償却率">
          <a:extLst>
            <a:ext uri="{FF2B5EF4-FFF2-40B4-BE49-F238E27FC236}">
              <a16:creationId xmlns:a16="http://schemas.microsoft.com/office/drawing/2014/main" id="{00000000-0008-0000-0200-000093020000}"/>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156771</xdr:rowOff>
    </xdr:from>
    <xdr:ext cx="405111" cy="259045"/>
    <xdr:sp macro="" textlink="">
      <xdr:nvSpPr>
        <xdr:cNvPr id="661" name="n_3aveValue【消防施設】&#10;有形固定資産減価償却率">
          <a:extLst>
            <a:ext uri="{FF2B5EF4-FFF2-40B4-BE49-F238E27FC236}">
              <a16:creationId xmlns:a16="http://schemas.microsoft.com/office/drawing/2014/main" id="{00000000-0008-0000-0200-000095020000}"/>
            </a:ext>
          </a:extLst>
        </xdr:cNvPr>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137523</xdr:rowOff>
    </xdr:from>
    <xdr:to>
      <xdr:col>76</xdr:col>
      <xdr:colOff>165100</xdr:colOff>
      <xdr:row>86</xdr:row>
      <xdr:rowOff>67673</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4541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152400</xdr:rowOff>
    </xdr:from>
    <xdr:to>
      <xdr:col>81</xdr:col>
      <xdr:colOff>50800</xdr:colOff>
      <xdr:row>86</xdr:row>
      <xdr:rowOff>16873</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flipV="1">
          <a:off x="14592300" y="147256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41184</xdr:rowOff>
    </xdr:from>
    <xdr:to>
      <xdr:col>72</xdr:col>
      <xdr:colOff>38100</xdr:colOff>
      <xdr:row>80</xdr:row>
      <xdr:rowOff>142784</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3652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86</xdr:row>
      <xdr:rowOff>16873</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3703300" y="13807984"/>
          <a:ext cx="889000" cy="9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22877</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58800</xdr:rowOff>
    </xdr:from>
    <xdr:ext cx="340478"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422061" y="1480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159311</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00000000-0008-0000-02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a:extLst>
            <a:ext uri="{FF2B5EF4-FFF2-40B4-BE49-F238E27FC236}">
              <a16:creationId xmlns:a16="http://schemas.microsoft.com/office/drawing/2014/main" id="{00000000-0008-0000-0200-0000B9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a:extLst>
            <a:ext uri="{FF2B5EF4-FFF2-40B4-BE49-F238E27FC236}">
              <a16:creationId xmlns:a16="http://schemas.microsoft.com/office/drawing/2014/main" id="{00000000-0008-0000-0200-0000BB020000}"/>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a:extLst>
            <a:ext uri="{FF2B5EF4-FFF2-40B4-BE49-F238E27FC236}">
              <a16:creationId xmlns:a16="http://schemas.microsoft.com/office/drawing/2014/main" id="{00000000-0008-0000-0200-0000BD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158005</xdr:rowOff>
    </xdr:from>
    <xdr:ext cx="469744" cy="259045"/>
    <xdr:sp macro="" textlink="">
      <xdr:nvSpPr>
        <xdr:cNvPr id="704" name="n_1aveValue【消防施設】&#10;一人当たり面積">
          <a:extLst>
            <a:ext uri="{FF2B5EF4-FFF2-40B4-BE49-F238E27FC236}">
              <a16:creationId xmlns:a16="http://schemas.microsoft.com/office/drawing/2014/main" id="{00000000-0008-0000-0200-0000C0020000}"/>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4842</xdr:rowOff>
    </xdr:from>
    <xdr:ext cx="469744" cy="259045"/>
    <xdr:sp macro="" textlink="">
      <xdr:nvSpPr>
        <xdr:cNvPr id="706" name="n_2aveValue【消防施設】&#10;一人当たり面積">
          <a:extLst>
            <a:ext uri="{FF2B5EF4-FFF2-40B4-BE49-F238E27FC236}">
              <a16:creationId xmlns:a16="http://schemas.microsoft.com/office/drawing/2014/main" id="{00000000-0008-0000-0200-0000C2020000}"/>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36847</xdr:rowOff>
    </xdr:from>
    <xdr:ext cx="469744" cy="259045"/>
    <xdr:sp macro="" textlink="">
      <xdr:nvSpPr>
        <xdr:cNvPr id="708" name="n_3aveValue【消防施設】&#10;一人当たり面積">
          <a:extLst>
            <a:ext uri="{FF2B5EF4-FFF2-40B4-BE49-F238E27FC236}">
              <a16:creationId xmlns:a16="http://schemas.microsoft.com/office/drawing/2014/main" id="{00000000-0008-0000-0200-0000C4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85</xdr:row>
      <xdr:rowOff>54102</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20434300" y="14417039"/>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85</xdr:row>
      <xdr:rowOff>67818</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9545300" y="14417039"/>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719" name="n_1mainValue【消防施設】&#10;一人当たり面積">
          <a:extLst>
            <a:ext uri="{FF2B5EF4-FFF2-40B4-BE49-F238E27FC236}">
              <a16:creationId xmlns:a16="http://schemas.microsoft.com/office/drawing/2014/main" id="{00000000-0008-0000-0200-0000CF02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0" name="n_2mainValue【消防施設】&#10;一人当たり面積">
          <a:extLst>
            <a:ext uri="{FF2B5EF4-FFF2-40B4-BE49-F238E27FC236}">
              <a16:creationId xmlns:a16="http://schemas.microsoft.com/office/drawing/2014/main" id="{00000000-0008-0000-0200-0000D0020000}"/>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721" name="n_3mainValue【消防施設】&#10;一人当たり面積">
          <a:extLst>
            <a:ext uri="{FF2B5EF4-FFF2-40B4-BE49-F238E27FC236}">
              <a16:creationId xmlns:a16="http://schemas.microsoft.com/office/drawing/2014/main" id="{00000000-0008-0000-0200-0000D1020000}"/>
            </a:ext>
          </a:extLst>
        </xdr:cNvPr>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a:extLst>
            <a:ext uri="{FF2B5EF4-FFF2-40B4-BE49-F238E27FC236}">
              <a16:creationId xmlns:a16="http://schemas.microsoft.com/office/drawing/2014/main" id="{00000000-0008-0000-0200-0000E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a:extLst>
            <a:ext uri="{FF2B5EF4-FFF2-40B4-BE49-F238E27FC236}">
              <a16:creationId xmlns:a16="http://schemas.microsoft.com/office/drawing/2014/main" id="{00000000-0008-0000-0200-0000EC02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a:extLst>
            <a:ext uri="{FF2B5EF4-FFF2-40B4-BE49-F238E27FC236}">
              <a16:creationId xmlns:a16="http://schemas.microsoft.com/office/drawing/2014/main" id="{00000000-0008-0000-0200-0000EE020000}"/>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a:extLst>
            <a:ext uri="{FF2B5EF4-FFF2-40B4-BE49-F238E27FC236}">
              <a16:creationId xmlns:a16="http://schemas.microsoft.com/office/drawing/2014/main" id="{00000000-0008-0000-0200-0000F002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137721</xdr:rowOff>
    </xdr:from>
    <xdr:ext cx="405111" cy="259045"/>
    <xdr:sp macro="" textlink="">
      <xdr:nvSpPr>
        <xdr:cNvPr id="755" name="n_1aveValue【庁舎】&#10;有形固定資産減価償却率">
          <a:extLst>
            <a:ext uri="{FF2B5EF4-FFF2-40B4-BE49-F238E27FC236}">
              <a16:creationId xmlns:a16="http://schemas.microsoft.com/office/drawing/2014/main" id="{00000000-0008-0000-0200-0000F3020000}"/>
            </a:ext>
          </a:extLst>
        </xdr:cNvPr>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157315</xdr:rowOff>
    </xdr:from>
    <xdr:ext cx="405111" cy="259045"/>
    <xdr:sp macro="" textlink="">
      <xdr:nvSpPr>
        <xdr:cNvPr id="757" name="n_2aveValue【庁舎】&#10;有形固定資産減価償却率">
          <a:extLst>
            <a:ext uri="{FF2B5EF4-FFF2-40B4-BE49-F238E27FC236}">
              <a16:creationId xmlns:a16="http://schemas.microsoft.com/office/drawing/2014/main" id="{00000000-0008-0000-0200-0000F5020000}"/>
            </a:ext>
          </a:extLst>
        </xdr:cNvPr>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92001</xdr:rowOff>
    </xdr:from>
    <xdr:ext cx="405111" cy="259045"/>
    <xdr:sp macro="" textlink="">
      <xdr:nvSpPr>
        <xdr:cNvPr id="759" name="n_3aveValue【庁舎】&#10;有形固定資産減価償却率">
          <a:extLst>
            <a:ext uri="{FF2B5EF4-FFF2-40B4-BE49-F238E27FC236}">
              <a16:creationId xmlns:a16="http://schemas.microsoft.com/office/drawing/2014/main" id="{00000000-0008-0000-0200-0000F7020000}"/>
            </a:ext>
          </a:extLst>
        </xdr:cNvPr>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139700</xdr:rowOff>
    </xdr:from>
    <xdr:to>
      <xdr:col>81</xdr:col>
      <xdr:colOff>101600</xdr:colOff>
      <xdr:row>101</xdr:row>
      <xdr:rowOff>69850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5430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170724</xdr:rowOff>
    </xdr:from>
    <xdr:to>
      <xdr:col>76</xdr:col>
      <xdr:colOff>165100</xdr:colOff>
      <xdr:row>101</xdr:row>
      <xdr:rowOff>100874</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4541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101</xdr:row>
      <xdr:rowOff>50074</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4592300" y="173355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170724</xdr:rowOff>
    </xdr:from>
    <xdr:to>
      <xdr:col>72</xdr:col>
      <xdr:colOff>38100</xdr:colOff>
      <xdr:row>101</xdr:row>
      <xdr:rowOff>100874</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3652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50074</xdr:rowOff>
    </xdr:from>
    <xdr:to>
      <xdr:col>76</xdr:col>
      <xdr:colOff>114300</xdr:colOff>
      <xdr:row>101</xdr:row>
      <xdr:rowOff>50074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3703300" y="17366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86377</xdr:rowOff>
    </xdr:from>
    <xdr:ext cx="405111" cy="259045"/>
    <xdr:sp macro="" textlink="">
      <xdr:nvSpPr>
        <xdr:cNvPr id="770" name="n_1mainValue【庁舎】&#10;有形固定資産減価償却率">
          <a:extLst>
            <a:ext uri="{FF2B5EF4-FFF2-40B4-BE49-F238E27FC236}">
              <a16:creationId xmlns:a16="http://schemas.microsoft.com/office/drawing/2014/main" id="{00000000-0008-0000-0200-000002030000}"/>
            </a:ext>
          </a:extLst>
        </xdr:cNvPr>
        <xdr:cNvSpPr txBox="1"/>
      </xdr:nvSpPr>
      <xdr:spPr>
        <a:xfrm>
          <a:off x="15266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117401</xdr:rowOff>
    </xdr:from>
    <xdr:ext cx="405111" cy="259045"/>
    <xdr:sp macro="" textlink="">
      <xdr:nvSpPr>
        <xdr:cNvPr id="771" name="n_2mainValue【庁舎】&#10;有形固定資産減価償却率">
          <a:extLst>
            <a:ext uri="{FF2B5EF4-FFF2-40B4-BE49-F238E27FC236}">
              <a16:creationId xmlns:a16="http://schemas.microsoft.com/office/drawing/2014/main" id="{00000000-0008-0000-0200-000003030000}"/>
            </a:ext>
          </a:extLst>
        </xdr:cNvPr>
        <xdr:cNvSpPr txBox="1"/>
      </xdr:nvSpPr>
      <xdr:spPr>
        <a:xfrm>
          <a:off x="14389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117401</xdr:rowOff>
    </xdr:from>
    <xdr:ext cx="405111" cy="259045"/>
    <xdr:sp macro="" textlink="">
      <xdr:nvSpPr>
        <xdr:cNvPr id="772" name="n_3mainValue【庁舎】&#10;有形固定資産減価償却率">
          <a:extLst>
            <a:ext uri="{FF2B5EF4-FFF2-40B4-BE49-F238E27FC236}">
              <a16:creationId xmlns:a16="http://schemas.microsoft.com/office/drawing/2014/main" id="{00000000-0008-0000-0200-000004030000}"/>
            </a:ext>
          </a:extLst>
        </xdr:cNvPr>
        <xdr:cNvSpPr txBox="1"/>
      </xdr:nvSpPr>
      <xdr:spPr>
        <a:xfrm>
          <a:off x="13500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00000000-0008-0000-0200-00001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a:extLst>
            <a:ext uri="{FF2B5EF4-FFF2-40B4-BE49-F238E27FC236}">
              <a16:creationId xmlns:a16="http://schemas.microsoft.com/office/drawing/2014/main" id="{00000000-0008-0000-0200-00001D030000}"/>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a:extLst>
            <a:ext uri="{FF2B5EF4-FFF2-40B4-BE49-F238E27FC236}">
              <a16:creationId xmlns:a16="http://schemas.microsoft.com/office/drawing/2014/main" id="{00000000-0008-0000-0200-00001F030000}"/>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a:extLst>
            <a:ext uri="{FF2B5EF4-FFF2-40B4-BE49-F238E27FC236}">
              <a16:creationId xmlns:a16="http://schemas.microsoft.com/office/drawing/2014/main" id="{00000000-0008-0000-0200-000021030000}"/>
            </a:ext>
          </a:extLst>
        </xdr:cNvPr>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57802</xdr:rowOff>
    </xdr:from>
    <xdr:ext cx="469744" cy="259045"/>
    <xdr:sp macro="" textlink="">
      <xdr:nvSpPr>
        <xdr:cNvPr id="804" name="n_1aveValue【庁舎】&#10;一人当たり面積">
          <a:extLst>
            <a:ext uri="{FF2B5EF4-FFF2-40B4-BE49-F238E27FC236}">
              <a16:creationId xmlns:a16="http://schemas.microsoft.com/office/drawing/2014/main" id="{00000000-0008-0000-0200-000024030000}"/>
            </a:ext>
          </a:extLst>
        </xdr:cNvPr>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160672</xdr:rowOff>
    </xdr:from>
    <xdr:ext cx="469744" cy="259045"/>
    <xdr:sp macro="" textlink="">
      <xdr:nvSpPr>
        <xdr:cNvPr id="806" name="n_2aveValue【庁舎】&#10;一人当たり面積">
          <a:extLst>
            <a:ext uri="{FF2B5EF4-FFF2-40B4-BE49-F238E27FC236}">
              <a16:creationId xmlns:a16="http://schemas.microsoft.com/office/drawing/2014/main" id="{00000000-0008-0000-0200-000026030000}"/>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124477</xdr:rowOff>
    </xdr:from>
    <xdr:ext cx="469744" cy="259045"/>
    <xdr:sp macro="" textlink="">
      <xdr:nvSpPr>
        <xdr:cNvPr id="808" name="n_3aveValue【庁舎】&#10;一人当たり面積">
          <a:extLst>
            <a:ext uri="{FF2B5EF4-FFF2-40B4-BE49-F238E27FC236}">
              <a16:creationId xmlns:a16="http://schemas.microsoft.com/office/drawing/2014/main" id="{00000000-0008-0000-0200-000028030000}"/>
            </a:ext>
          </a:extLst>
        </xdr:cNvPr>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23495</xdr:rowOff>
    </xdr:from>
    <xdr:to>
      <xdr:col>107</xdr:col>
      <xdr:colOff>101600</xdr:colOff>
      <xdr:row>106</xdr:row>
      <xdr:rowOff>125095</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038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74295</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0434300" y="18238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31114</xdr:rowOff>
    </xdr:from>
    <xdr:to>
      <xdr:col>102</xdr:col>
      <xdr:colOff>165100</xdr:colOff>
      <xdr:row>106</xdr:row>
      <xdr:rowOff>132714</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9494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74295</xdr:rowOff>
    </xdr:from>
    <xdr:to>
      <xdr:col>107</xdr:col>
      <xdr:colOff>50800</xdr:colOff>
      <xdr:row>106</xdr:row>
      <xdr:rowOff>81914</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9545300" y="18247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106697</xdr:rowOff>
    </xdr:from>
    <xdr:ext cx="469744" cy="259045"/>
    <xdr:sp macro="" textlink="">
      <xdr:nvSpPr>
        <xdr:cNvPr id="819" name="n_1mainValue【庁舎】&#10;一人当たり面積">
          <a:extLst>
            <a:ext uri="{FF2B5EF4-FFF2-40B4-BE49-F238E27FC236}">
              <a16:creationId xmlns:a16="http://schemas.microsoft.com/office/drawing/2014/main" id="{00000000-0008-0000-0200-000033030000}"/>
            </a:ext>
          </a:extLst>
        </xdr:cNvPr>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116222</xdr:rowOff>
    </xdr:from>
    <xdr:ext cx="469744" cy="259045"/>
    <xdr:sp macro="" textlink="">
      <xdr:nvSpPr>
        <xdr:cNvPr id="820" name="n_2mainValue【庁舎】&#10;一人当たり面積">
          <a:extLst>
            <a:ext uri="{FF2B5EF4-FFF2-40B4-BE49-F238E27FC236}">
              <a16:creationId xmlns:a16="http://schemas.microsoft.com/office/drawing/2014/main" id="{00000000-0008-0000-0200-000034030000}"/>
            </a:ext>
          </a:extLst>
        </xdr:cNvPr>
        <xdr:cNvSpPr txBox="1"/>
      </xdr:nvSpPr>
      <xdr:spPr>
        <a:xfrm>
          <a:off x="20199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123841</xdr:rowOff>
    </xdr:from>
    <xdr:ext cx="469744" cy="259045"/>
    <xdr:sp macro="" textlink="">
      <xdr:nvSpPr>
        <xdr:cNvPr id="821" name="n_3mainValue【庁舎】&#10;一人当たり面積">
          <a:extLst>
            <a:ext uri="{FF2B5EF4-FFF2-40B4-BE49-F238E27FC236}">
              <a16:creationId xmlns:a16="http://schemas.microsoft.com/office/drawing/2014/main" id="{00000000-0008-0000-0200-000035030000}"/>
            </a:ext>
          </a:extLst>
        </xdr:cNvPr>
        <xdr:cNvSpPr txBox="1"/>
      </xdr:nvSpPr>
      <xdr:spPr>
        <a:xfrm>
          <a:off x="19310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本市の施設類型別における有形固定資産減価償却率は、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保健センター・保健所及び消防施設を除き、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に比べると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施設の建築年度が古く、老朽化が進んでいることが主な要因である。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今後は、公共施設等総合管理計画及び個別施設計画に基づき、長寿命化に係る改修、集約化及び除却を計画的に行う。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61,684
59,538
84.20
23,109,079
22,899,611
209,156
14,686,317
27,803,167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本市の財政力指数は０．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で、類似団体平均０．５１を上回っているものの低い数値であることから、今後も市税など自主財源の確保に努める。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今後も普通交付税などの経常一般財源の減少や扶助費の増加が見込まれるため、施設の統廃合や事務事業の見直しなどの行政改革を推進し、経常経費の削減に努める。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77046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2477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4656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684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66</xdr:row>
      <xdr:rowOff>42333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6847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169773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本市の人件費・物件費等の決算額１２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７０３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円は、類似団体平均１３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８円を下回る結果となった。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では稀な市立高校を有しており、教育関係の職員数が多いことや、ごみ処理業務、消防業務などを直営で行っていることが人件費が高い原因となっているため、今後も引き続き、公共施設の統廃合を進めるとともに、民間で実施可能な事業については、指定管理者制度の導入などにより委託化を進め、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89590</xdr:rowOff>
    </xdr:from>
    <xdr:to>
      <xdr:col>23</xdr:col>
      <xdr:colOff>133350</xdr:colOff>
      <xdr:row>82</xdr:row>
      <xdr:rowOff>95583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48490"/>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15191</xdr:rowOff>
    </xdr:from>
    <xdr:to>
      <xdr:col>19</xdr:col>
      <xdr:colOff>133350</xdr:colOff>
      <xdr:row>82</xdr:row>
      <xdr:rowOff>95583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4091"/>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15191</xdr:rowOff>
    </xdr:from>
    <xdr:to>
      <xdr:col>15</xdr:col>
      <xdr:colOff>82550</xdr:colOff>
      <xdr:row>82</xdr:row>
      <xdr:rowOff>33134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74091"/>
          <a:ext cx="889000" cy="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11206</xdr:rowOff>
    </xdr:from>
    <xdr:to>
      <xdr:col>11</xdr:col>
      <xdr:colOff>31750</xdr:colOff>
      <xdr:row>82</xdr:row>
      <xdr:rowOff>33134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0106"/>
          <a:ext cx="889000" cy="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38790</xdr:rowOff>
    </xdr:from>
    <xdr:to>
      <xdr:col>23</xdr:col>
      <xdr:colOff>184150</xdr:colOff>
      <xdr:row>82</xdr:row>
      <xdr:rowOff>140390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55317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44783</xdr:rowOff>
    </xdr:from>
    <xdr:to>
      <xdr:col>19</xdr:col>
      <xdr:colOff>184150</xdr:colOff>
      <xdr:row>82</xdr:row>
      <xdr:rowOff>146383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156560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135841</xdr:rowOff>
    </xdr:from>
    <xdr:to>
      <xdr:col>15</xdr:col>
      <xdr:colOff>133350</xdr:colOff>
      <xdr:row>82</xdr:row>
      <xdr:rowOff>65991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76168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153784</xdr:rowOff>
    </xdr:from>
    <xdr:to>
      <xdr:col>11</xdr:col>
      <xdr:colOff>82550</xdr:colOff>
      <xdr:row>82</xdr:row>
      <xdr:rowOff>83934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94111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131856</xdr:rowOff>
    </xdr:from>
    <xdr:to>
      <xdr:col>7</xdr:col>
      <xdr:colOff>31750</xdr:colOff>
      <xdr:row>82</xdr:row>
      <xdr:rowOff>62006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72183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ラスパイレス指数は、平成２３年度及び平成２４年度、職員給与の減額措置（平成２０年８月～平成２３年７月・平均４．５％カット）の終了及び国家公務員給与の時限的（２年間）減額措置の反映により大幅に上昇した。平成２５年度は国家公務員給与の時限的減額措置の終了、平成２８年度は市独自の職員給与減額措置などにより改善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104422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144639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071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117828</xdr:rowOff>
    </xdr:from>
    <xdr:to>
      <xdr:col>68</xdr:col>
      <xdr:colOff>152400</xdr:colOff>
      <xdr:row>87</xdr:row>
      <xdr:rowOff>144639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本市の職員数は、類似団体では稀な市立高校を有しているため、教育関係の職員数が多く、全体の職員数は類似団体平均を上回っている。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平成２６年度～平成２８年度）に基づき職員数削減に取り組んだ結果、３か年で５９人の職員数を削減した。しかしながら、依然として類似団体平均を上回る状況のため、平成２８年度に新たな定員適正化計画（平成２９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３年度）を策定し、組織・事務事業等の見直し、アウトソーシングの推進を更に進め、職員数削減に努めている。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12277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1919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12277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191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136616</xdr:rowOff>
    </xdr:from>
    <xdr:to>
      <xdr:col>72</xdr:col>
      <xdr:colOff>203200</xdr:colOff>
      <xdr:row>61</xdr:row>
      <xdr:rowOff>160746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950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146957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950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82023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47854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85816</xdr:rowOff>
    </xdr:from>
    <xdr:to>
      <xdr:col>68</xdr:col>
      <xdr:colOff>203200</xdr:colOff>
      <xdr:row>62</xdr:row>
      <xdr:rowOff>15966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本市の実質公債費比率１３．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れは、千葉科学大学建設事業補助の財源として発行した地方債の元利償還金や公営企業会計が発行した地方債の元利償還金に対する一般会計からの繰入金が多いことが主な要因である。また、今後も消防庁舎・分署整備債、小学校・中学校耐震改修整備債の償還が本格化することから、同比率は高い水準で推移す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今後は、地方債を財源とする大規模事業については、慎重に事業を選択し、適正な財政運営に努める。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1016</xdr:rowOff>
    </xdr:from>
    <xdr:to>
      <xdr:col>81</xdr:col>
      <xdr:colOff>44450</xdr:colOff>
      <xdr:row>44</xdr:row>
      <xdr:rowOff>39624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448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39624</xdr:rowOff>
    </xdr:from>
    <xdr:to>
      <xdr:col>77</xdr:col>
      <xdr:colOff>44450</xdr:colOff>
      <xdr:row>44</xdr:row>
      <xdr:rowOff>39624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39624</xdr:rowOff>
    </xdr:from>
    <xdr:to>
      <xdr:col>72</xdr:col>
      <xdr:colOff>203200</xdr:colOff>
      <xdr:row>44</xdr:row>
      <xdr:rowOff>58928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8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107188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027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93743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160274</xdr:rowOff>
    </xdr:from>
    <xdr:to>
      <xdr:col>73</xdr:col>
      <xdr:colOff>44450</xdr:colOff>
      <xdr:row>44</xdr:row>
      <xdr:rowOff>90424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75201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56388</xdr:rowOff>
    </xdr:from>
    <xdr:to>
      <xdr:col>64</xdr:col>
      <xdr:colOff>152400</xdr:colOff>
      <xdr:row>44</xdr:row>
      <xdr:rowOff>157988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142765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本市の将来負担比率１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れ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今後は、地方債を財源とする大規模事業については、慎重に事業を選択し、将来負担の適正化に努める。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120015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178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92092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5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120015</xdr:rowOff>
    </xdr:from>
    <xdr:to>
      <xdr:col>81</xdr:col>
      <xdr:colOff>133350</xdr:colOff>
      <xdr:row>20</xdr:row>
      <xdr:rowOff>120015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54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120015</xdr:rowOff>
    </xdr:from>
    <xdr:to>
      <xdr:col>81</xdr:col>
      <xdr:colOff>44450</xdr:colOff>
      <xdr:row>21</xdr:row>
      <xdr:rowOff>87715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549015"/>
          <a:ext cx="8382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140394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6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123867</xdr:rowOff>
    </xdr:from>
    <xdr:to>
      <xdr:col>81</xdr:col>
      <xdr:colOff>95250</xdr:colOff>
      <xdr:row>15</xdr:row>
      <xdr:rowOff>54017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87715</xdr:rowOff>
    </xdr:from>
    <xdr:to>
      <xdr:col>77</xdr:col>
      <xdr:colOff>44450</xdr:colOff>
      <xdr:row>21</xdr:row>
      <xdr:rowOff>114258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68816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162475</xdr:rowOff>
    </xdr:from>
    <xdr:to>
      <xdr:col>77</xdr:col>
      <xdr:colOff>95250</xdr:colOff>
      <xdr:row>15</xdr:row>
      <xdr:rowOff>92625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102802</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3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114258</xdr:rowOff>
    </xdr:from>
    <xdr:to>
      <xdr:col>72</xdr:col>
      <xdr:colOff>203200</xdr:colOff>
      <xdr:row>21</xdr:row>
      <xdr:rowOff>124714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71470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9525</xdr:rowOff>
    </xdr:from>
    <xdr:to>
      <xdr:col>73</xdr:col>
      <xdr:colOff>44450</xdr:colOff>
      <xdr:row>15</xdr:row>
      <xdr:rowOff>111125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121302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124714</xdr:rowOff>
    </xdr:from>
    <xdr:to>
      <xdr:col>68</xdr:col>
      <xdr:colOff>152400</xdr:colOff>
      <xdr:row>22</xdr:row>
      <xdr:rowOff>44958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7251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61807</xdr:rowOff>
    </xdr:from>
    <xdr:to>
      <xdr:col>68</xdr:col>
      <xdr:colOff>203200</xdr:colOff>
      <xdr:row>15</xdr:row>
      <xdr:rowOff>163407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69215</xdr:rowOff>
    </xdr:from>
    <xdr:to>
      <xdr:col>81</xdr:col>
      <xdr:colOff>95250</xdr:colOff>
      <xdr:row>20</xdr:row>
      <xdr:rowOff>170815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136542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3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36915</xdr:rowOff>
    </xdr:from>
    <xdr:to>
      <xdr:col>77</xdr:col>
      <xdr:colOff>95250</xdr:colOff>
      <xdr:row>21</xdr:row>
      <xdr:rowOff>138515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6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123292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2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63458</xdr:rowOff>
    </xdr:from>
    <xdr:to>
      <xdr:col>73</xdr:col>
      <xdr:colOff>44450</xdr:colOff>
      <xdr:row>21</xdr:row>
      <xdr:rowOff>165058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6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149835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7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73914</xdr:rowOff>
    </xdr:from>
    <xdr:to>
      <xdr:col>68</xdr:col>
      <xdr:colOff>203200</xdr:colOff>
      <xdr:row>22</xdr:row>
      <xdr:rowOff>4064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160291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7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165608</xdr:rowOff>
    </xdr:from>
    <xdr:to>
      <xdr:col>64</xdr:col>
      <xdr:colOff>152400</xdr:colOff>
      <xdr:row>22</xdr:row>
      <xdr:rowOff>95758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7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80535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85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61,684
59,538
84.20
23,109,079
22,899,611
209,156
14,686,317
27,803,167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本市の人件費経常収支比率３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％は、類似団体平均２３．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れは類似団体では稀な市立高校を有しており、教育関係の職員数が多いことや、ごみ処理業務、消防業務などを直営で行っていることが人件費が高い原因となっている。今後も引き続き、公共施設の統廃合を進めるとともに、民間で実施可能な事業については、指定管理者制度の導入などにより委託化を進め、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119380</xdr:rowOff>
    </xdr:from>
    <xdr:to>
      <xdr:col>24</xdr:col>
      <xdr:colOff>25400</xdr:colOff>
      <xdr:row>41</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77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119380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7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40</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41</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68580</xdr:rowOff>
    </xdr:from>
    <xdr:to>
      <xdr:col>20</xdr:col>
      <xdr:colOff>38100</xdr:colOff>
      <xdr:row>40</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本市の物件費経常収支比率１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％は、類似団体平均１４．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％を下回っている。これは各施設（社会教育・民生施設）の管理運営を直営で行っているため、委託料などが類似団体平均を下回っていることが主な要因である。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今後は施設の統廃合や民間委託の推進など行財政改革を推進し、引き続き経常経費の削減に努める。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130810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1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77470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4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10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本市の扶助費経常収支比率９．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ポイントは、類似団体平均の１０．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％を下回っているが、今後も扶助費の増加が見込まれることから、市単独給付のあり方を再検討し、義務的経費の削減に努める。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8890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本市のその他経常収支比率は平成２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年度決算より０．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％となっており、類似団体平均の１５．３％を４．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ポイント上回っているため、今後も国民健康保険事業会計、介護保険事業会計、下水道事業会計の健全化、適正化を図り、普通会計の負担額を減らしていくよう努める。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22497</xdr:rowOff>
    </xdr:from>
    <xdr:to>
      <xdr:col>82</xdr:col>
      <xdr:colOff>107950</xdr:colOff>
      <xdr:row>58</xdr:row>
      <xdr:rowOff>29028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665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29028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339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57</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12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128633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294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143147</xdr:rowOff>
    </xdr:from>
    <xdr:to>
      <xdr:col>82</xdr:col>
      <xdr:colOff>158750</xdr:colOff>
      <xdr:row>58</xdr:row>
      <xdr:rowOff>73297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115224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164210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本市の補助費等経常収支比率１．５％は、類似団体平均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％を大きく下回っている。これは、ごみ処理業務や消防業務などを市直営で行っていることから、一部事務組合に対する負担金等決算額が類似団体平均を大きく下回っていることが主な要因である。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98425</xdr:rowOff>
    </xdr:from>
    <xdr:to>
      <xdr:col>82</xdr:col>
      <xdr:colOff>107950</xdr:colOff>
      <xdr:row>34</xdr:row>
      <xdr:rowOff>98425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27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98425</xdr:rowOff>
    </xdr:from>
    <xdr:to>
      <xdr:col>78</xdr:col>
      <xdr:colOff>69850</xdr:colOff>
      <xdr:row>34</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277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109855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933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47625</xdr:rowOff>
    </xdr:from>
    <xdr:to>
      <xdr:col>82</xdr:col>
      <xdr:colOff>158750</xdr:colOff>
      <xdr:row>34</xdr:row>
      <xdr:rowOff>149225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127652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8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47625</xdr:rowOff>
    </xdr:from>
    <xdr:to>
      <xdr:col>78</xdr:col>
      <xdr:colOff>120650</xdr:colOff>
      <xdr:row>34</xdr:row>
      <xdr:rowOff>149225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159402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4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59055</xdr:rowOff>
    </xdr:from>
    <xdr:to>
      <xdr:col>65</xdr:col>
      <xdr:colOff>53975</xdr:colOff>
      <xdr:row>34</xdr:row>
      <xdr:rowOff>160655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170832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本市の公債費経常収支比率は、平成２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年度決算より０．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既に発行した地方債の元利償還金は当分の間大きく減らない見通しである。また、今後も消防庁舎・分署整備債、小学校・中学校耐震改修整備債の償還が本格的することから、同比率は高い水準で推移す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そのため、今後に控えている地方債を財源とする大規模事業については、慎重に事業を選択し、適正な財政運営に努める。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100874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2825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100874</xdr:rowOff>
    </xdr:from>
    <xdr:to>
      <xdr:col>19</xdr:col>
      <xdr:colOff>187325</xdr:colOff>
      <xdr:row>78</xdr:row>
      <xdr:rowOff>107406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739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107406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674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79</xdr:row>
      <xdr:rowOff>20864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67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50074</xdr:rowOff>
    </xdr:from>
    <xdr:to>
      <xdr:col>20</xdr:col>
      <xdr:colOff>38100</xdr:colOff>
      <xdr:row>78</xdr:row>
      <xdr:rowOff>151674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136451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0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56606</xdr:rowOff>
    </xdr:from>
    <xdr:to>
      <xdr:col>15</xdr:col>
      <xdr:colOff>149225</xdr:colOff>
      <xdr:row>78</xdr:row>
      <xdr:rowOff>158206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142983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本市の公債費以外の経常収支比率は７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％であり、類似団体平均の７３．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％を上回っており、経常収支比率全体が高い水準で推移しているため、財政構造が非常に硬直化している状況である。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今後も引き続き市税や普通交付税などの経常一般財源の減少が見込まれるため、職員数削減や事務事業の見直しなどの行政改革を推進し、経常経費の削減に努める。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2029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10413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02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754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143715</xdr:rowOff>
    </xdr:from>
    <xdr:to>
      <xdr:col>29</xdr:col>
      <xdr:colOff>127000</xdr:colOff>
      <xdr:row>16</xdr:row>
      <xdr:rowOff>167375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4540"/>
          <a:ext cx="6477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167375</xdr:rowOff>
    </xdr:from>
    <xdr:to>
      <xdr:col>26</xdr:col>
      <xdr:colOff>50800</xdr:colOff>
      <xdr:row>17</xdr:row>
      <xdr:rowOff>49712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58200"/>
          <a:ext cx="698500" cy="5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41482</xdr:rowOff>
    </xdr:from>
    <xdr:to>
      <xdr:col>22</xdr:col>
      <xdr:colOff>114300</xdr:colOff>
      <xdr:row>17</xdr:row>
      <xdr:rowOff>49712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0375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16679</xdr:rowOff>
    </xdr:from>
    <xdr:to>
      <xdr:col>18</xdr:col>
      <xdr:colOff>177800</xdr:colOff>
      <xdr:row>17</xdr:row>
      <xdr:rowOff>41482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8954"/>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92915</xdr:rowOff>
    </xdr:from>
    <xdr:to>
      <xdr:col>29</xdr:col>
      <xdr:colOff>177800</xdr:colOff>
      <xdr:row>17</xdr:row>
      <xdr:rowOff>23065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64992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116575</xdr:rowOff>
    </xdr:from>
    <xdr:to>
      <xdr:col>26</xdr:col>
      <xdr:colOff>101600</xdr:colOff>
      <xdr:row>17</xdr:row>
      <xdr:rowOff>46725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31502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170362</xdr:rowOff>
    </xdr:from>
    <xdr:to>
      <xdr:col>22</xdr:col>
      <xdr:colOff>165100</xdr:colOff>
      <xdr:row>17</xdr:row>
      <xdr:rowOff>100512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85289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4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162132</xdr:rowOff>
    </xdr:from>
    <xdr:to>
      <xdr:col>19</xdr:col>
      <xdr:colOff>38100</xdr:colOff>
      <xdr:row>17</xdr:row>
      <xdr:rowOff>92282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77059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137329</xdr:rowOff>
    </xdr:from>
    <xdr:to>
      <xdr:col>15</xdr:col>
      <xdr:colOff>101600</xdr:colOff>
      <xdr:row>17</xdr:row>
      <xdr:rowOff>67479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77656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207147</xdr:rowOff>
    </xdr:from>
    <xdr:to>
      <xdr:col>29</xdr:col>
      <xdr:colOff>127000</xdr:colOff>
      <xdr:row>35</xdr:row>
      <xdr:rowOff>300965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17497"/>
          <a:ext cx="647700" cy="9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207147</xdr:rowOff>
    </xdr:from>
    <xdr:to>
      <xdr:col>26</xdr:col>
      <xdr:colOff>50800</xdr:colOff>
      <xdr:row>35</xdr:row>
      <xdr:rowOff>248593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7497"/>
          <a:ext cx="698500" cy="4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248593</xdr:rowOff>
    </xdr:from>
    <xdr:to>
      <xdr:col>22</xdr:col>
      <xdr:colOff>114300</xdr:colOff>
      <xdr:row>35</xdr:row>
      <xdr:rowOff>251930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58943"/>
          <a:ext cx="698500" cy="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223332</xdr:rowOff>
    </xdr:from>
    <xdr:to>
      <xdr:col>18</xdr:col>
      <xdr:colOff>177800</xdr:colOff>
      <xdr:row>35</xdr:row>
      <xdr:rowOff>251930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33682"/>
          <a:ext cx="698500" cy="2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250165</xdr:rowOff>
    </xdr:from>
    <xdr:to>
      <xdr:col>29</xdr:col>
      <xdr:colOff>177800</xdr:colOff>
      <xdr:row>36</xdr:row>
      <xdr:rowOff>8865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95242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156347</xdr:rowOff>
    </xdr:from>
    <xdr:to>
      <xdr:col>26</xdr:col>
      <xdr:colOff>101600</xdr:colOff>
      <xdr:row>35</xdr:row>
      <xdr:rowOff>257947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268124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3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197793</xdr:rowOff>
    </xdr:from>
    <xdr:to>
      <xdr:col>22</xdr:col>
      <xdr:colOff>165100</xdr:colOff>
      <xdr:row>35</xdr:row>
      <xdr:rowOff>299393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309570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201130</xdr:rowOff>
    </xdr:from>
    <xdr:to>
      <xdr:col>19</xdr:col>
      <xdr:colOff>38100</xdr:colOff>
      <xdr:row>35</xdr:row>
      <xdr:rowOff>302730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312907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172532</xdr:rowOff>
    </xdr:from>
    <xdr:to>
      <xdr:col>15</xdr:col>
      <xdr:colOff>101600</xdr:colOff>
      <xdr:row>35</xdr:row>
      <xdr:rowOff>274132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284309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61,684
59,538
84.20
23,109,079
22,899,611
209,156
14,686,317
27,803,167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109427</xdr:rowOff>
    </xdr:from>
    <xdr:to>
      <xdr:col>24</xdr:col>
      <xdr:colOff>63500</xdr:colOff>
      <xdr:row>34</xdr:row>
      <xdr:rowOff>145562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8727"/>
          <a:ext cx="8382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145562</xdr:rowOff>
    </xdr:from>
    <xdr:to>
      <xdr:col>19</xdr:col>
      <xdr:colOff>177800</xdr:colOff>
      <xdr:row>35</xdr:row>
      <xdr:rowOff>21546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4862"/>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170169</xdr:rowOff>
    </xdr:from>
    <xdr:to>
      <xdr:col>15</xdr:col>
      <xdr:colOff>50800</xdr:colOff>
      <xdr:row>35</xdr:row>
      <xdr:rowOff>21546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99469"/>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170169</xdr:rowOff>
    </xdr:from>
    <xdr:to>
      <xdr:col>10</xdr:col>
      <xdr:colOff>114300</xdr:colOff>
      <xdr:row>35</xdr:row>
      <xdr:rowOff>30511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9469"/>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58627</xdr:rowOff>
    </xdr:from>
    <xdr:to>
      <xdr:col>24</xdr:col>
      <xdr:colOff>114300</xdr:colOff>
      <xdr:row>34</xdr:row>
      <xdr:rowOff>160227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81504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94762</xdr:rowOff>
    </xdr:from>
    <xdr:to>
      <xdr:col>20</xdr:col>
      <xdr:colOff>38100</xdr:colOff>
      <xdr:row>35</xdr:row>
      <xdr:rowOff>24912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41439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142196</xdr:rowOff>
    </xdr:from>
    <xdr:to>
      <xdr:col>15</xdr:col>
      <xdr:colOff>101600</xdr:colOff>
      <xdr:row>35</xdr:row>
      <xdr:rowOff>72346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88873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119369</xdr:rowOff>
    </xdr:from>
    <xdr:to>
      <xdr:col>10</xdr:col>
      <xdr:colOff>165100</xdr:colOff>
      <xdr:row>35</xdr:row>
      <xdr:rowOff>49519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66046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151161</xdr:rowOff>
    </xdr:from>
    <xdr:to>
      <xdr:col>6</xdr:col>
      <xdr:colOff>38100</xdr:colOff>
      <xdr:row>35</xdr:row>
      <xdr:rowOff>81311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97838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163115</xdr:rowOff>
    </xdr:from>
    <xdr:to>
      <xdr:col>24</xdr:col>
      <xdr:colOff>63500</xdr:colOff>
      <xdr:row>57</xdr:row>
      <xdr:rowOff>10835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64315"/>
          <a:ext cx="8382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163115</xdr:rowOff>
    </xdr:from>
    <xdr:to>
      <xdr:col>19</xdr:col>
      <xdr:colOff>177800</xdr:colOff>
      <xdr:row>57</xdr:row>
      <xdr:rowOff>66401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64315"/>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47117</xdr:rowOff>
    </xdr:from>
    <xdr:to>
      <xdr:col>15</xdr:col>
      <xdr:colOff>50800</xdr:colOff>
      <xdr:row>57</xdr:row>
      <xdr:rowOff>66401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19767"/>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47117</xdr:rowOff>
    </xdr:from>
    <xdr:to>
      <xdr:col>10</xdr:col>
      <xdr:colOff>114300</xdr:colOff>
      <xdr:row>57</xdr:row>
      <xdr:rowOff>56996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9767"/>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131485</xdr:rowOff>
    </xdr:from>
    <xdr:to>
      <xdr:col>24</xdr:col>
      <xdr:colOff>114300</xdr:colOff>
      <xdr:row>57</xdr:row>
      <xdr:rowOff>61635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109912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112315</xdr:rowOff>
    </xdr:from>
    <xdr:to>
      <xdr:col>20</xdr:col>
      <xdr:colOff>38100</xdr:colOff>
      <xdr:row>57</xdr:row>
      <xdr:rowOff>42465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33592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15601</xdr:rowOff>
    </xdr:from>
    <xdr:to>
      <xdr:col>15</xdr:col>
      <xdr:colOff>101600</xdr:colOff>
      <xdr:row>57</xdr:row>
      <xdr:rowOff>117201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108328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167767</xdr:rowOff>
    </xdr:from>
    <xdr:to>
      <xdr:col>10</xdr:col>
      <xdr:colOff>165100</xdr:colOff>
      <xdr:row>57</xdr:row>
      <xdr:rowOff>97917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89044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6196</xdr:rowOff>
    </xdr:from>
    <xdr:to>
      <xdr:col>6</xdr:col>
      <xdr:colOff>38100</xdr:colOff>
      <xdr:row>57</xdr:row>
      <xdr:rowOff>107796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98923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104953</xdr:rowOff>
    </xdr:from>
    <xdr:to>
      <xdr:col>24</xdr:col>
      <xdr:colOff>63500</xdr:colOff>
      <xdr:row>78</xdr:row>
      <xdr:rowOff>147168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78053"/>
          <a:ext cx="8382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104953</xdr:rowOff>
    </xdr:from>
    <xdr:to>
      <xdr:col>19</xdr:col>
      <xdr:colOff>177800</xdr:colOff>
      <xdr:row>78</xdr:row>
      <xdr:rowOff>133565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8053"/>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133565</xdr:rowOff>
    </xdr:from>
    <xdr:to>
      <xdr:col>15</xdr:col>
      <xdr:colOff>50800</xdr:colOff>
      <xdr:row>78</xdr:row>
      <xdr:rowOff>148196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0666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148196</xdr:rowOff>
    </xdr:from>
    <xdr:to>
      <xdr:col>10</xdr:col>
      <xdr:colOff>114300</xdr:colOff>
      <xdr:row>78</xdr:row>
      <xdr:rowOff>150140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129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96368</xdr:rowOff>
    </xdr:from>
    <xdr:to>
      <xdr:col>24</xdr:col>
      <xdr:colOff>114300</xdr:colOff>
      <xdr:row>79</xdr:row>
      <xdr:rowOff>26518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11295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54153</xdr:rowOff>
    </xdr:from>
    <xdr:to>
      <xdr:col>20</xdr:col>
      <xdr:colOff>38100</xdr:colOff>
      <xdr:row>78</xdr:row>
      <xdr:rowOff>155753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146880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82765</xdr:rowOff>
    </xdr:from>
    <xdr:to>
      <xdr:col>15</xdr:col>
      <xdr:colOff>101600</xdr:colOff>
      <xdr:row>79</xdr:row>
      <xdr:rowOff>12915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97396</xdr:rowOff>
    </xdr:from>
    <xdr:to>
      <xdr:col>10</xdr:col>
      <xdr:colOff>165100</xdr:colOff>
      <xdr:row>79</xdr:row>
      <xdr:rowOff>27546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18673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99340</xdr:rowOff>
    </xdr:from>
    <xdr:to>
      <xdr:col>6</xdr:col>
      <xdr:colOff>38100</xdr:colOff>
      <xdr:row>79</xdr:row>
      <xdr:rowOff>29490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20617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40056</xdr:rowOff>
    </xdr:from>
    <xdr:to>
      <xdr:col>24</xdr:col>
      <xdr:colOff>63500</xdr:colOff>
      <xdr:row>98</xdr:row>
      <xdr:rowOff>65963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842156"/>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40056</xdr:rowOff>
    </xdr:from>
    <xdr:to>
      <xdr:col>19</xdr:col>
      <xdr:colOff>177800</xdr:colOff>
      <xdr:row>98</xdr:row>
      <xdr:rowOff>51397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42156"/>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51397</xdr:rowOff>
    </xdr:from>
    <xdr:to>
      <xdr:col>15</xdr:col>
      <xdr:colOff>50800</xdr:colOff>
      <xdr:row>98</xdr:row>
      <xdr:rowOff>120332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3497"/>
          <a:ext cx="889000" cy="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120332</xdr:rowOff>
    </xdr:from>
    <xdr:to>
      <xdr:col>10</xdr:col>
      <xdr:colOff>114300</xdr:colOff>
      <xdr:row>98</xdr:row>
      <xdr:rowOff>143763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243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15163</xdr:rowOff>
    </xdr:from>
    <xdr:to>
      <xdr:col>24</xdr:col>
      <xdr:colOff>114300</xdr:colOff>
      <xdr:row>98</xdr:row>
      <xdr:rowOff>116763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165040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160706</xdr:rowOff>
    </xdr:from>
    <xdr:to>
      <xdr:col>20</xdr:col>
      <xdr:colOff>38100</xdr:colOff>
      <xdr:row>98</xdr:row>
      <xdr:rowOff>90856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81983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597</xdr:rowOff>
    </xdr:from>
    <xdr:to>
      <xdr:col>15</xdr:col>
      <xdr:colOff>101600</xdr:colOff>
      <xdr:row>98</xdr:row>
      <xdr:rowOff>102197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93324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69532</xdr:rowOff>
    </xdr:from>
    <xdr:to>
      <xdr:col>10</xdr:col>
      <xdr:colOff>165100</xdr:colOff>
      <xdr:row>98</xdr:row>
      <xdr:rowOff>171132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162259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92963</xdr:rowOff>
    </xdr:from>
    <xdr:to>
      <xdr:col>6</xdr:col>
      <xdr:colOff>38100</xdr:colOff>
      <xdr:row>99</xdr:row>
      <xdr:rowOff>23113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39236</xdr:rowOff>
    </xdr:from>
    <xdr:to>
      <xdr:col>55</xdr:col>
      <xdr:colOff>0</xdr:colOff>
      <xdr:row>38</xdr:row>
      <xdr:rowOff>72524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554336"/>
          <a:ext cx="8382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39236</xdr:rowOff>
    </xdr:from>
    <xdr:to>
      <xdr:col>50</xdr:col>
      <xdr:colOff>114300</xdr:colOff>
      <xdr:row>38</xdr:row>
      <xdr:rowOff>71926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5433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43459</xdr:rowOff>
    </xdr:from>
    <xdr:to>
      <xdr:col>45</xdr:col>
      <xdr:colOff>177800</xdr:colOff>
      <xdr:row>38</xdr:row>
      <xdr:rowOff>71926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58559"/>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43459</xdr:rowOff>
    </xdr:from>
    <xdr:to>
      <xdr:col>41</xdr:col>
      <xdr:colOff>50800</xdr:colOff>
      <xdr:row>38</xdr:row>
      <xdr:rowOff>50067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58559"/>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21724</xdr:rowOff>
    </xdr:from>
    <xdr:to>
      <xdr:col>55</xdr:col>
      <xdr:colOff>50800</xdr:colOff>
      <xdr:row>38</xdr:row>
      <xdr:rowOff>123324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108101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4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159886</xdr:rowOff>
    </xdr:from>
    <xdr:to>
      <xdr:col>50</xdr:col>
      <xdr:colOff>165100</xdr:colOff>
      <xdr:row>38</xdr:row>
      <xdr:rowOff>90036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81163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21126</xdr:rowOff>
    </xdr:from>
    <xdr:to>
      <xdr:col>46</xdr:col>
      <xdr:colOff>38100</xdr:colOff>
      <xdr:row>38</xdr:row>
      <xdr:rowOff>122726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113853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164109</xdr:rowOff>
    </xdr:from>
    <xdr:to>
      <xdr:col>41</xdr:col>
      <xdr:colOff>101600</xdr:colOff>
      <xdr:row>38</xdr:row>
      <xdr:rowOff>94259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85386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170717</xdr:rowOff>
    </xdr:from>
    <xdr:to>
      <xdr:col>36</xdr:col>
      <xdr:colOff>165100</xdr:colOff>
      <xdr:row>38</xdr:row>
      <xdr:rowOff>100867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91994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111034</xdr:rowOff>
    </xdr:from>
    <xdr:to>
      <xdr:col>55</xdr:col>
      <xdr:colOff>0</xdr:colOff>
      <xdr:row>57</xdr:row>
      <xdr:rowOff>72803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12234"/>
          <a:ext cx="838200" cy="1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111034</xdr:rowOff>
    </xdr:from>
    <xdr:to>
      <xdr:col>50</xdr:col>
      <xdr:colOff>114300</xdr:colOff>
      <xdr:row>56</xdr:row>
      <xdr:rowOff>162185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12234"/>
          <a:ext cx="889000" cy="5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162185</xdr:rowOff>
    </xdr:from>
    <xdr:to>
      <xdr:col>45</xdr:col>
      <xdr:colOff>177800</xdr:colOff>
      <xdr:row>57</xdr:row>
      <xdr:rowOff>119510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63385"/>
          <a:ext cx="889000" cy="1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7889</xdr:rowOff>
    </xdr:from>
    <xdr:to>
      <xdr:col>41</xdr:col>
      <xdr:colOff>50800</xdr:colOff>
      <xdr:row>57</xdr:row>
      <xdr:rowOff>119510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80539"/>
          <a:ext cx="889000" cy="1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22003</xdr:rowOff>
    </xdr:from>
    <xdr:to>
      <xdr:col>55</xdr:col>
      <xdr:colOff>50800</xdr:colOff>
      <xdr:row>57</xdr:row>
      <xdr:rowOff>123603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60234</xdr:rowOff>
    </xdr:from>
    <xdr:to>
      <xdr:col>50</xdr:col>
      <xdr:colOff>165100</xdr:colOff>
      <xdr:row>56</xdr:row>
      <xdr:rowOff>161834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152961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111385</xdr:rowOff>
    </xdr:from>
    <xdr:to>
      <xdr:col>46</xdr:col>
      <xdr:colOff>38100</xdr:colOff>
      <xdr:row>57</xdr:row>
      <xdr:rowOff>41535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32662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0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68710</xdr:rowOff>
    </xdr:from>
    <xdr:to>
      <xdr:col>41</xdr:col>
      <xdr:colOff>101600</xdr:colOff>
      <xdr:row>57</xdr:row>
      <xdr:rowOff>170310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161437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3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128539</xdr:rowOff>
    </xdr:from>
    <xdr:to>
      <xdr:col>36</xdr:col>
      <xdr:colOff>165100</xdr:colOff>
      <xdr:row>57</xdr:row>
      <xdr:rowOff>58689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49816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2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52603</xdr:rowOff>
    </xdr:from>
    <xdr:to>
      <xdr:col>55</xdr:col>
      <xdr:colOff>0</xdr:colOff>
      <xdr:row>79</xdr:row>
      <xdr:rowOff>60931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97153"/>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60931</xdr:rowOff>
    </xdr:from>
    <xdr:to>
      <xdr:col>50</xdr:col>
      <xdr:colOff>114300</xdr:colOff>
      <xdr:row>79</xdr:row>
      <xdr:rowOff>73977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605481"/>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36568</xdr:rowOff>
    </xdr:from>
    <xdr:to>
      <xdr:col>45</xdr:col>
      <xdr:colOff>177800</xdr:colOff>
      <xdr:row>79</xdr:row>
      <xdr:rowOff>73977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81118"/>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157792</xdr:rowOff>
    </xdr:from>
    <xdr:to>
      <xdr:col>41</xdr:col>
      <xdr:colOff>50800</xdr:colOff>
      <xdr:row>79</xdr:row>
      <xdr:rowOff>36568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30892"/>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1803</xdr:rowOff>
    </xdr:from>
    <xdr:to>
      <xdr:col>55</xdr:col>
      <xdr:colOff>50800</xdr:colOff>
      <xdr:row>79</xdr:row>
      <xdr:rowOff>103403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88180</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6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10131</xdr:rowOff>
    </xdr:from>
    <xdr:to>
      <xdr:col>50</xdr:col>
      <xdr:colOff>165100</xdr:colOff>
      <xdr:row>79</xdr:row>
      <xdr:rowOff>111731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102858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4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23177</xdr:rowOff>
    </xdr:from>
    <xdr:to>
      <xdr:col>46</xdr:col>
      <xdr:colOff>38100</xdr:colOff>
      <xdr:row>79</xdr:row>
      <xdr:rowOff>124777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115904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6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157218</xdr:rowOff>
    </xdr:from>
    <xdr:to>
      <xdr:col>41</xdr:col>
      <xdr:colOff>101600</xdr:colOff>
      <xdr:row>79</xdr:row>
      <xdr:rowOff>87368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78495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106992</xdr:rowOff>
    </xdr:from>
    <xdr:to>
      <xdr:col>36</xdr:col>
      <xdr:colOff>165100</xdr:colOff>
      <xdr:row>79</xdr:row>
      <xdr:rowOff>37142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28269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144697</xdr:rowOff>
    </xdr:from>
    <xdr:to>
      <xdr:col>55</xdr:col>
      <xdr:colOff>0</xdr:colOff>
      <xdr:row>98</xdr:row>
      <xdr:rowOff>24355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75347"/>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152780</xdr:rowOff>
    </xdr:from>
    <xdr:to>
      <xdr:col>50</xdr:col>
      <xdr:colOff>114300</xdr:colOff>
      <xdr:row>98</xdr:row>
      <xdr:rowOff>24355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611980"/>
          <a:ext cx="889000" cy="2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152780</xdr:rowOff>
    </xdr:from>
    <xdr:to>
      <xdr:col>45</xdr:col>
      <xdr:colOff>177800</xdr:colOff>
      <xdr:row>98</xdr:row>
      <xdr:rowOff>62826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11980"/>
          <a:ext cx="8890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43214</xdr:rowOff>
    </xdr:from>
    <xdr:to>
      <xdr:col>41</xdr:col>
      <xdr:colOff>50800</xdr:colOff>
      <xdr:row>98</xdr:row>
      <xdr:rowOff>62826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45314"/>
          <a:ext cx="889000" cy="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93897</xdr:rowOff>
    </xdr:from>
    <xdr:to>
      <xdr:col>55</xdr:col>
      <xdr:colOff>50800</xdr:colOff>
      <xdr:row>98</xdr:row>
      <xdr:rowOff>24047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72324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145005</xdr:rowOff>
    </xdr:from>
    <xdr:to>
      <xdr:col>50</xdr:col>
      <xdr:colOff>165100</xdr:colOff>
      <xdr:row>98</xdr:row>
      <xdr:rowOff>75155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66282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101980</xdr:rowOff>
    </xdr:from>
    <xdr:to>
      <xdr:col>46</xdr:col>
      <xdr:colOff>38100</xdr:colOff>
      <xdr:row>97</xdr:row>
      <xdr:rowOff>32130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23257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6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12026</xdr:rowOff>
    </xdr:from>
    <xdr:to>
      <xdr:col>41</xdr:col>
      <xdr:colOff>101600</xdr:colOff>
      <xdr:row>98</xdr:row>
      <xdr:rowOff>113626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1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104753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0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163864</xdr:rowOff>
    </xdr:from>
    <xdr:to>
      <xdr:col>36</xdr:col>
      <xdr:colOff>165100</xdr:colOff>
      <xdr:row>98</xdr:row>
      <xdr:rowOff>94014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85141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130465</xdr:rowOff>
    </xdr:from>
    <xdr:to>
      <xdr:col>85</xdr:col>
      <xdr:colOff>127000</xdr:colOff>
      <xdr:row>38</xdr:row>
      <xdr:rowOff>134534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45565"/>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126871</xdr:rowOff>
    </xdr:from>
    <xdr:to>
      <xdr:col>81</xdr:col>
      <xdr:colOff>50800</xdr:colOff>
      <xdr:row>38</xdr:row>
      <xdr:rowOff>130465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41971"/>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126871</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41971"/>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104157</xdr:rowOff>
    </xdr:from>
    <xdr:to>
      <xdr:col>71</xdr:col>
      <xdr:colOff>177800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19257"/>
          <a:ext cx="889000" cy="3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83734</xdr:rowOff>
    </xdr:from>
    <xdr:to>
      <xdr:col>85</xdr:col>
      <xdr:colOff>177800</xdr:colOff>
      <xdr:row>39</xdr:row>
      <xdr:rowOff>13884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79665</xdr:rowOff>
    </xdr:from>
    <xdr:to>
      <xdr:col>81</xdr:col>
      <xdr:colOff>101600</xdr:colOff>
      <xdr:row>39</xdr:row>
      <xdr:rowOff>9815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942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76071</xdr:rowOff>
    </xdr:from>
    <xdr:to>
      <xdr:col>76</xdr:col>
      <xdr:colOff>165100</xdr:colOff>
      <xdr:row>39</xdr:row>
      <xdr:rowOff>6221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168798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8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53357</xdr:rowOff>
    </xdr:from>
    <xdr:to>
      <xdr:col>67</xdr:col>
      <xdr:colOff>101600</xdr:colOff>
      <xdr:row>38</xdr:row>
      <xdr:rowOff>154957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146084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6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90539</xdr:rowOff>
    </xdr:from>
    <xdr:to>
      <xdr:col>85</xdr:col>
      <xdr:colOff>127000</xdr:colOff>
      <xdr:row>75</xdr:row>
      <xdr:rowOff>113906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49289"/>
          <a:ext cx="8382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90539</xdr:rowOff>
    </xdr:from>
    <xdr:to>
      <xdr:col>81</xdr:col>
      <xdr:colOff>50800</xdr:colOff>
      <xdr:row>75</xdr:row>
      <xdr:rowOff>104216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49289"/>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104216</xdr:rowOff>
    </xdr:from>
    <xdr:to>
      <xdr:col>76</xdr:col>
      <xdr:colOff>114300</xdr:colOff>
      <xdr:row>75</xdr:row>
      <xdr:rowOff>106972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62966"/>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86131</xdr:rowOff>
    </xdr:from>
    <xdr:to>
      <xdr:col>71</xdr:col>
      <xdr:colOff>177800</xdr:colOff>
      <xdr:row>75</xdr:row>
      <xdr:rowOff>106972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44881"/>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63106</xdr:rowOff>
    </xdr:from>
    <xdr:to>
      <xdr:col>85</xdr:col>
      <xdr:colOff>177800</xdr:colOff>
      <xdr:row>75</xdr:row>
      <xdr:rowOff>164706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41533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39739</xdr:rowOff>
    </xdr:from>
    <xdr:to>
      <xdr:col>81</xdr:col>
      <xdr:colOff>101600</xdr:colOff>
      <xdr:row>75</xdr:row>
      <xdr:rowOff>141339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132466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53416</xdr:rowOff>
    </xdr:from>
    <xdr:to>
      <xdr:col>76</xdr:col>
      <xdr:colOff>165100</xdr:colOff>
      <xdr:row>75</xdr:row>
      <xdr:rowOff>155017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1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146144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0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56172</xdr:rowOff>
    </xdr:from>
    <xdr:to>
      <xdr:col>72</xdr:col>
      <xdr:colOff>38100</xdr:colOff>
      <xdr:row>75</xdr:row>
      <xdr:rowOff>157772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148899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35331</xdr:rowOff>
    </xdr:from>
    <xdr:to>
      <xdr:col>67</xdr:col>
      <xdr:colOff>101600</xdr:colOff>
      <xdr:row>75</xdr:row>
      <xdr:rowOff>136931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153458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6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67142</xdr:rowOff>
    </xdr:from>
    <xdr:to>
      <xdr:col>85</xdr:col>
      <xdr:colOff>127000</xdr:colOff>
      <xdr:row>98</xdr:row>
      <xdr:rowOff>101273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869242"/>
          <a:ext cx="8382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101273</xdr:rowOff>
    </xdr:from>
    <xdr:to>
      <xdr:col>81</xdr:col>
      <xdr:colOff>50800</xdr:colOff>
      <xdr:row>98</xdr:row>
      <xdr:rowOff>115033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03373"/>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81659</xdr:rowOff>
    </xdr:from>
    <xdr:to>
      <xdr:col>76</xdr:col>
      <xdr:colOff>114300</xdr:colOff>
      <xdr:row>98</xdr:row>
      <xdr:rowOff>115033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83759"/>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81659</xdr:rowOff>
    </xdr:from>
    <xdr:to>
      <xdr:col>71</xdr:col>
      <xdr:colOff>177800</xdr:colOff>
      <xdr:row>98</xdr:row>
      <xdr:rowOff>118988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83759"/>
          <a:ext cx="889000" cy="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16342</xdr:rowOff>
    </xdr:from>
    <xdr:to>
      <xdr:col>85</xdr:col>
      <xdr:colOff>177800</xdr:colOff>
      <xdr:row>98</xdr:row>
      <xdr:rowOff>117942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102719</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50473</xdr:rowOff>
    </xdr:from>
    <xdr:to>
      <xdr:col>81</xdr:col>
      <xdr:colOff>101600</xdr:colOff>
      <xdr:row>98</xdr:row>
      <xdr:rowOff>152073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143200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4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64233</xdr:rowOff>
    </xdr:from>
    <xdr:to>
      <xdr:col>76</xdr:col>
      <xdr:colOff>165100</xdr:colOff>
      <xdr:row>98</xdr:row>
      <xdr:rowOff>165833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156960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30859</xdr:rowOff>
    </xdr:from>
    <xdr:to>
      <xdr:col>72</xdr:col>
      <xdr:colOff>38100</xdr:colOff>
      <xdr:row>98</xdr:row>
      <xdr:rowOff>132459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123586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68188</xdr:rowOff>
    </xdr:from>
    <xdr:to>
      <xdr:col>67</xdr:col>
      <xdr:colOff>101600</xdr:colOff>
      <xdr:row>98</xdr:row>
      <xdr:rowOff>169788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160915</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6963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146050</xdr:rowOff>
    </xdr:from>
    <xdr:to>
      <xdr:col>116</xdr:col>
      <xdr:colOff>63500</xdr:colOff>
      <xdr:row>39</xdr:row>
      <xdr:rowOff>24384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489700"/>
          <a:ext cx="8382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130175</xdr:rowOff>
    </xdr:from>
    <xdr:to>
      <xdr:col>111</xdr:col>
      <xdr:colOff>177800</xdr:colOff>
      <xdr:row>37</xdr:row>
      <xdr:rowOff>146050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7382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36449</xdr:rowOff>
    </xdr:from>
    <xdr:to>
      <xdr:col>107</xdr:col>
      <xdr:colOff>50800</xdr:colOff>
      <xdr:row>37</xdr:row>
      <xdr:rowOff>130175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38009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36449</xdr:rowOff>
    </xdr:from>
    <xdr:to>
      <xdr:col>102</xdr:col>
      <xdr:colOff>114300</xdr:colOff>
      <xdr:row>37</xdr:row>
      <xdr:rowOff>98044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380099"/>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145034</xdr:rowOff>
    </xdr:from>
    <xdr:to>
      <xdr:col>116</xdr:col>
      <xdr:colOff>114300</xdr:colOff>
      <xdr:row>39</xdr:row>
      <xdr:rowOff>75184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59961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75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95250</xdr:rowOff>
    </xdr:from>
    <xdr:to>
      <xdr:col>112</xdr:col>
      <xdr:colOff>38100</xdr:colOff>
      <xdr:row>38</xdr:row>
      <xdr:rowOff>25400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41927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79375</xdr:rowOff>
    </xdr:from>
    <xdr:to>
      <xdr:col>107</xdr:col>
      <xdr:colOff>101600</xdr:colOff>
      <xdr:row>38</xdr:row>
      <xdr:rowOff>9525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26052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157099</xdr:rowOff>
    </xdr:from>
    <xdr:to>
      <xdr:col>102</xdr:col>
      <xdr:colOff>165100</xdr:colOff>
      <xdr:row>37</xdr:row>
      <xdr:rowOff>87249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103776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1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47244</xdr:rowOff>
    </xdr:from>
    <xdr:to>
      <xdr:col>98</xdr:col>
      <xdr:colOff>38100</xdr:colOff>
      <xdr:row>37</xdr:row>
      <xdr:rowOff>148844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165371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6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100152</xdr:rowOff>
    </xdr:from>
    <xdr:to>
      <xdr:col>116</xdr:col>
      <xdr:colOff>63500</xdr:colOff>
      <xdr:row>57</xdr:row>
      <xdr:rowOff>101753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7280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138481</xdr:rowOff>
    </xdr:from>
    <xdr:to>
      <xdr:col>111</xdr:col>
      <xdr:colOff>177800</xdr:colOff>
      <xdr:row>57</xdr:row>
      <xdr:rowOff>101753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739681"/>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62129</xdr:rowOff>
    </xdr:from>
    <xdr:to>
      <xdr:col>107</xdr:col>
      <xdr:colOff>50800</xdr:colOff>
      <xdr:row>56</xdr:row>
      <xdr:rowOff>138481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663329"/>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62129</xdr:rowOff>
    </xdr:from>
    <xdr:to>
      <xdr:col>102</xdr:col>
      <xdr:colOff>114300</xdr:colOff>
      <xdr:row>56</xdr:row>
      <xdr:rowOff>138100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663329"/>
          <a:ext cx="8890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49352</xdr:rowOff>
    </xdr:from>
    <xdr:to>
      <xdr:col>116</xdr:col>
      <xdr:colOff>114300</xdr:colOff>
      <xdr:row>57</xdr:row>
      <xdr:rowOff>150952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72229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50953</xdr:rowOff>
    </xdr:from>
    <xdr:to>
      <xdr:col>112</xdr:col>
      <xdr:colOff>38100</xdr:colOff>
      <xdr:row>57</xdr:row>
      <xdr:rowOff>152553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169080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87681</xdr:rowOff>
    </xdr:from>
    <xdr:to>
      <xdr:col>107</xdr:col>
      <xdr:colOff>101600</xdr:colOff>
      <xdr:row>57</xdr:row>
      <xdr:rowOff>17831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34358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4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11329</xdr:rowOff>
    </xdr:from>
    <xdr:to>
      <xdr:col>102</xdr:col>
      <xdr:colOff>165100</xdr:colOff>
      <xdr:row>56</xdr:row>
      <xdr:rowOff>112929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129456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3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87300</xdr:rowOff>
    </xdr:from>
    <xdr:to>
      <xdr:col>98</xdr:col>
      <xdr:colOff>38100</xdr:colOff>
      <xdr:row>57</xdr:row>
      <xdr:rowOff>17450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33977</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4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60052</xdr:rowOff>
    </xdr:from>
    <xdr:to>
      <xdr:col>116</xdr:col>
      <xdr:colOff>63500</xdr:colOff>
      <xdr:row>75</xdr:row>
      <xdr:rowOff>98075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18802"/>
          <a:ext cx="8382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98075</xdr:rowOff>
    </xdr:from>
    <xdr:to>
      <xdr:col>111</xdr:col>
      <xdr:colOff>177800</xdr:colOff>
      <xdr:row>75</xdr:row>
      <xdr:rowOff>119031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5682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119031</xdr:rowOff>
    </xdr:from>
    <xdr:to>
      <xdr:col>107</xdr:col>
      <xdr:colOff>50800</xdr:colOff>
      <xdr:row>75</xdr:row>
      <xdr:rowOff>169856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77781"/>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169856</xdr:rowOff>
    </xdr:from>
    <xdr:to>
      <xdr:col>102</xdr:col>
      <xdr:colOff>114300</xdr:colOff>
      <xdr:row>76</xdr:row>
      <xdr:rowOff>92018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28606"/>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9252</xdr:rowOff>
    </xdr:from>
    <xdr:to>
      <xdr:col>116</xdr:col>
      <xdr:colOff>114300</xdr:colOff>
      <xdr:row>75</xdr:row>
      <xdr:rowOff>110852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32129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47275</xdr:rowOff>
    </xdr:from>
    <xdr:to>
      <xdr:col>112</xdr:col>
      <xdr:colOff>38100</xdr:colOff>
      <xdr:row>75</xdr:row>
      <xdr:rowOff>148875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165402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68231</xdr:rowOff>
    </xdr:from>
    <xdr:to>
      <xdr:col>107</xdr:col>
      <xdr:colOff>101600</xdr:colOff>
      <xdr:row>75</xdr:row>
      <xdr:rowOff>169831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70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119056</xdr:rowOff>
    </xdr:from>
    <xdr:to>
      <xdr:col>102</xdr:col>
      <xdr:colOff>165100</xdr:colOff>
      <xdr:row>76</xdr:row>
      <xdr:rowOff>49206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40333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41218</xdr:rowOff>
    </xdr:from>
    <xdr:to>
      <xdr:col>98</xdr:col>
      <xdr:colOff>38100</xdr:colOff>
      <xdr:row>76</xdr:row>
      <xdr:rowOff>142818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159345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8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性質別の特徴は、市立高校を有しており、教育関係の職員数が多いことや、ごみ処理業務、消防業務などを直営で行っていることから、類似団体平均と比較すると人件費が高くなっている。その影響から、一部事務組合に対する負担金等が類似団体平均より低いことにより、補助費等は低く推移してい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市立病院運営法人</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に対し貸付金を支出していることから、貸付金が類似団体平均と比較すると高くなっている。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年度の決算の特徴は、平成２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人事院勧告による影響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繰出金（介護保険事業特別会計への繰出）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が増加している一方、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扶助費（臨時福祉給付金の皆減）、普通建設費（製氷工場建設費助成経費の皆減）など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61,684
59,538
84.20
23,109,079
22,899,611
209,156
14,686,317
27,803,167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58775</xdr:rowOff>
    </xdr:from>
    <xdr:to>
      <xdr:col>24</xdr:col>
      <xdr:colOff>63500</xdr:colOff>
      <xdr:row>35</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59525"/>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93523</xdr:rowOff>
    </xdr:from>
    <xdr:to>
      <xdr:col>19</xdr:col>
      <xdr:colOff>177800</xdr:colOff>
      <xdr:row>35</xdr:row>
      <xdr:rowOff>118669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9427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2540</xdr:rowOff>
    </xdr:from>
    <xdr:to>
      <xdr:col>15</xdr:col>
      <xdr:colOff>50800</xdr:colOff>
      <xdr:row>35</xdr:row>
      <xdr:rowOff>118669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03290"/>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163017</xdr:rowOff>
    </xdr:from>
    <xdr:to>
      <xdr:col>10</xdr:col>
      <xdr:colOff>114300</xdr:colOff>
      <xdr:row>35</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231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xdr:rowOff>
    </xdr:from>
    <xdr:to>
      <xdr:col>24</xdr:col>
      <xdr:colOff>114300</xdr:colOff>
      <xdr:row>35</xdr:row>
      <xdr:rowOff>109575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157852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42723</xdr:rowOff>
    </xdr:from>
    <xdr:to>
      <xdr:col>20</xdr:col>
      <xdr:colOff>38100</xdr:colOff>
      <xdr:row>35</xdr:row>
      <xdr:rowOff>144323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135450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67869</xdr:rowOff>
    </xdr:from>
    <xdr:to>
      <xdr:col>15</xdr:col>
      <xdr:colOff>101600</xdr:colOff>
      <xdr:row>35</xdr:row>
      <xdr:rowOff>169469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160596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123190</xdr:rowOff>
    </xdr:from>
    <xdr:to>
      <xdr:col>10</xdr:col>
      <xdr:colOff>165100</xdr:colOff>
      <xdr:row>35</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44467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112217</xdr:rowOff>
    </xdr:from>
    <xdr:to>
      <xdr:col>6</xdr:col>
      <xdr:colOff>38100</xdr:colOff>
      <xdr:row>35</xdr:row>
      <xdr:rowOff>42367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33494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108632</xdr:rowOff>
    </xdr:from>
    <xdr:to>
      <xdr:col>24</xdr:col>
      <xdr:colOff>63500</xdr:colOff>
      <xdr:row>58</xdr:row>
      <xdr:rowOff>123415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52732"/>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108632</xdr:rowOff>
    </xdr:from>
    <xdr:to>
      <xdr:col>19</xdr:col>
      <xdr:colOff>177800</xdr:colOff>
      <xdr:row>58</xdr:row>
      <xdr:rowOff>163572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52732"/>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143978</xdr:rowOff>
    </xdr:from>
    <xdr:to>
      <xdr:col>15</xdr:col>
      <xdr:colOff>50800</xdr:colOff>
      <xdr:row>58</xdr:row>
      <xdr:rowOff>163572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8807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143978</xdr:rowOff>
    </xdr:from>
    <xdr:to>
      <xdr:col>10</xdr:col>
      <xdr:colOff>114300</xdr:colOff>
      <xdr:row>59</xdr:row>
      <xdr:rowOff>3487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88078"/>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72615</xdr:rowOff>
    </xdr:from>
    <xdr:to>
      <xdr:col>24</xdr:col>
      <xdr:colOff>114300</xdr:colOff>
      <xdr:row>59</xdr:row>
      <xdr:rowOff>2765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51042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57832</xdr:rowOff>
    </xdr:from>
    <xdr:to>
      <xdr:col>20</xdr:col>
      <xdr:colOff>38100</xdr:colOff>
      <xdr:row>58</xdr:row>
      <xdr:rowOff>159432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150559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112772</xdr:rowOff>
    </xdr:from>
    <xdr:to>
      <xdr:col>15</xdr:col>
      <xdr:colOff>101600</xdr:colOff>
      <xdr:row>59</xdr:row>
      <xdr:rowOff>42922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34049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93178</xdr:rowOff>
    </xdr:from>
    <xdr:to>
      <xdr:col>10</xdr:col>
      <xdr:colOff>165100</xdr:colOff>
      <xdr:row>59</xdr:row>
      <xdr:rowOff>23328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14455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124137</xdr:rowOff>
    </xdr:from>
    <xdr:to>
      <xdr:col>6</xdr:col>
      <xdr:colOff>38100</xdr:colOff>
      <xdr:row>59</xdr:row>
      <xdr:rowOff>54287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45414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53860</xdr:rowOff>
    </xdr:from>
    <xdr:to>
      <xdr:col>24</xdr:col>
      <xdr:colOff>63500</xdr:colOff>
      <xdr:row>78</xdr:row>
      <xdr:rowOff>71031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26960"/>
          <a:ext cx="8382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71031</xdr:rowOff>
    </xdr:from>
    <xdr:to>
      <xdr:col>19</xdr:col>
      <xdr:colOff>177800</xdr:colOff>
      <xdr:row>78</xdr:row>
      <xdr:rowOff>89636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44131"/>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89636</xdr:rowOff>
    </xdr:from>
    <xdr:to>
      <xdr:col>15</xdr:col>
      <xdr:colOff>50800</xdr:colOff>
      <xdr:row>79</xdr:row>
      <xdr:rowOff>17018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62736"/>
          <a:ext cx="8890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17018</xdr:rowOff>
    </xdr:from>
    <xdr:to>
      <xdr:col>10</xdr:col>
      <xdr:colOff>114300</xdr:colOff>
      <xdr:row>79</xdr:row>
      <xdr:rowOff>111976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61568"/>
          <a:ext cx="889000" cy="9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3060</xdr:rowOff>
    </xdr:from>
    <xdr:to>
      <xdr:col>24</xdr:col>
      <xdr:colOff>114300</xdr:colOff>
      <xdr:row>78</xdr:row>
      <xdr:rowOff>104660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152937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5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20231</xdr:rowOff>
    </xdr:from>
    <xdr:to>
      <xdr:col>20</xdr:col>
      <xdr:colOff>38100</xdr:colOff>
      <xdr:row>78</xdr:row>
      <xdr:rowOff>121831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112958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8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38836</xdr:rowOff>
    </xdr:from>
    <xdr:to>
      <xdr:col>15</xdr:col>
      <xdr:colOff>101600</xdr:colOff>
      <xdr:row>78</xdr:row>
      <xdr:rowOff>140436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131563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0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137668</xdr:rowOff>
    </xdr:from>
    <xdr:to>
      <xdr:col>10</xdr:col>
      <xdr:colOff>165100</xdr:colOff>
      <xdr:row>79</xdr:row>
      <xdr:rowOff>67818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58945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0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61176</xdr:rowOff>
    </xdr:from>
    <xdr:to>
      <xdr:col>6</xdr:col>
      <xdr:colOff>38100</xdr:colOff>
      <xdr:row>79</xdr:row>
      <xdr:rowOff>162776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6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153903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9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140329</xdr:rowOff>
    </xdr:from>
    <xdr:to>
      <xdr:col>24</xdr:col>
      <xdr:colOff>63500</xdr:colOff>
      <xdr:row>97</xdr:row>
      <xdr:rowOff>5569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99529"/>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140329</xdr:rowOff>
    </xdr:from>
    <xdr:to>
      <xdr:col>19</xdr:col>
      <xdr:colOff>177800</xdr:colOff>
      <xdr:row>96</xdr:row>
      <xdr:rowOff>147529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99529"/>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70244</xdr:rowOff>
    </xdr:from>
    <xdr:to>
      <xdr:col>15</xdr:col>
      <xdr:colOff>50800</xdr:colOff>
      <xdr:row>96</xdr:row>
      <xdr:rowOff>147529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29444"/>
          <a:ext cx="8890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59880</xdr:rowOff>
    </xdr:from>
    <xdr:to>
      <xdr:col>10</xdr:col>
      <xdr:colOff>114300</xdr:colOff>
      <xdr:row>96</xdr:row>
      <xdr:rowOff>70244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19080"/>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126219</xdr:rowOff>
    </xdr:from>
    <xdr:to>
      <xdr:col>24</xdr:col>
      <xdr:colOff>114300</xdr:colOff>
      <xdr:row>97</xdr:row>
      <xdr:rowOff>56369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104646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89529</xdr:rowOff>
    </xdr:from>
    <xdr:to>
      <xdr:col>20</xdr:col>
      <xdr:colOff>38100</xdr:colOff>
      <xdr:row>97</xdr:row>
      <xdr:rowOff>19679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36206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96729</xdr:rowOff>
    </xdr:from>
    <xdr:to>
      <xdr:col>15</xdr:col>
      <xdr:colOff>101600</xdr:colOff>
      <xdr:row>97</xdr:row>
      <xdr:rowOff>26879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43406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19444</xdr:rowOff>
    </xdr:from>
    <xdr:to>
      <xdr:col>10</xdr:col>
      <xdr:colOff>165100</xdr:colOff>
      <xdr:row>96</xdr:row>
      <xdr:rowOff>121044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137571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9080</xdr:rowOff>
    </xdr:from>
    <xdr:to>
      <xdr:col>6</xdr:col>
      <xdr:colOff>38100</xdr:colOff>
      <xdr:row>96</xdr:row>
      <xdr:rowOff>110680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127207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38</xdr:row>
      <xdr:rowOff>154940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8704"/>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162560</xdr:rowOff>
    </xdr:from>
    <xdr:to>
      <xdr:col>50</xdr:col>
      <xdr:colOff>114300</xdr:colOff>
      <xdr:row>38</xdr:row>
      <xdr:rowOff>133604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06210"/>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162560</xdr:rowOff>
    </xdr:from>
    <xdr:to>
      <xdr:col>45</xdr:col>
      <xdr:colOff>177800</xdr:colOff>
      <xdr:row>38</xdr:row>
      <xdr:rowOff>32639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0621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32639</xdr:rowOff>
    </xdr:from>
    <xdr:to>
      <xdr:col>41</xdr:col>
      <xdr:colOff>50800</xdr:colOff>
      <xdr:row>38</xdr:row>
      <xdr:rowOff>103124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47739"/>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104140</xdr:rowOff>
    </xdr:from>
    <xdr:to>
      <xdr:col>55</xdr:col>
      <xdr:colOff>50800</xdr:colOff>
      <xdr:row>39</xdr:row>
      <xdr:rowOff>34290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19067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82804</xdr:rowOff>
    </xdr:from>
    <xdr:to>
      <xdr:col>50</xdr:col>
      <xdr:colOff>165100</xdr:colOff>
      <xdr:row>39</xdr:row>
      <xdr:rowOff>12954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4081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111760</xdr:rowOff>
    </xdr:from>
    <xdr:to>
      <xdr:col>46</xdr:col>
      <xdr:colOff>38100</xdr:colOff>
      <xdr:row>38</xdr:row>
      <xdr:rowOff>41910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33037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153289</xdr:rowOff>
    </xdr:from>
    <xdr:to>
      <xdr:col>41</xdr:col>
      <xdr:colOff>101600</xdr:colOff>
      <xdr:row>38</xdr:row>
      <xdr:rowOff>83439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74566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52324</xdr:rowOff>
    </xdr:from>
    <xdr:to>
      <xdr:col>36</xdr:col>
      <xdr:colOff>165100</xdr:colOff>
      <xdr:row>38</xdr:row>
      <xdr:rowOff>153924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145051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130194</xdr:rowOff>
    </xdr:from>
    <xdr:to>
      <xdr:col>55</xdr:col>
      <xdr:colOff>0</xdr:colOff>
      <xdr:row>58</xdr:row>
      <xdr:rowOff>77940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31394"/>
          <a:ext cx="838200" cy="29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130194</xdr:rowOff>
    </xdr:from>
    <xdr:to>
      <xdr:col>50</xdr:col>
      <xdr:colOff>114300</xdr:colOff>
      <xdr:row>58</xdr:row>
      <xdr:rowOff>112878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31394"/>
          <a:ext cx="889000" cy="3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64167</xdr:rowOff>
    </xdr:from>
    <xdr:to>
      <xdr:col>45</xdr:col>
      <xdr:colOff>177800</xdr:colOff>
      <xdr:row>58</xdr:row>
      <xdr:rowOff>112878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8267"/>
          <a:ext cx="8890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101619</xdr:rowOff>
    </xdr:from>
    <xdr:to>
      <xdr:col>41</xdr:col>
      <xdr:colOff>50800</xdr:colOff>
      <xdr:row>58</xdr:row>
      <xdr:rowOff>64167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74269"/>
          <a:ext cx="889000" cy="1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27140</xdr:rowOff>
    </xdr:from>
    <xdr:to>
      <xdr:col>55</xdr:col>
      <xdr:colOff>50800</xdr:colOff>
      <xdr:row>58</xdr:row>
      <xdr:rowOff>128740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5567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79394</xdr:rowOff>
    </xdr:from>
    <xdr:to>
      <xdr:col>50</xdr:col>
      <xdr:colOff>165100</xdr:colOff>
      <xdr:row>57</xdr:row>
      <xdr:rowOff>9544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7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62078</xdr:rowOff>
    </xdr:from>
    <xdr:to>
      <xdr:col>46</xdr:col>
      <xdr:colOff>38100</xdr:colOff>
      <xdr:row>58</xdr:row>
      <xdr:rowOff>163678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154805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13367</xdr:rowOff>
    </xdr:from>
    <xdr:to>
      <xdr:col>41</xdr:col>
      <xdr:colOff>101600</xdr:colOff>
      <xdr:row>58</xdr:row>
      <xdr:rowOff>114967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106094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50819</xdr:rowOff>
    </xdr:from>
    <xdr:to>
      <xdr:col>36</xdr:col>
      <xdr:colOff>165100</xdr:colOff>
      <xdr:row>57</xdr:row>
      <xdr:rowOff>152419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168946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76073</xdr:rowOff>
    </xdr:from>
    <xdr:to>
      <xdr:col>55</xdr:col>
      <xdr:colOff>0</xdr:colOff>
      <xdr:row>78</xdr:row>
      <xdr:rowOff>92227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49173"/>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76073</xdr:rowOff>
    </xdr:from>
    <xdr:to>
      <xdr:col>50</xdr:col>
      <xdr:colOff>114300</xdr:colOff>
      <xdr:row>78</xdr:row>
      <xdr:rowOff>92971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49173"/>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85865</xdr:rowOff>
    </xdr:from>
    <xdr:to>
      <xdr:col>45</xdr:col>
      <xdr:colOff>177800</xdr:colOff>
      <xdr:row>78</xdr:row>
      <xdr:rowOff>92971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58965"/>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85865</xdr:rowOff>
    </xdr:from>
    <xdr:to>
      <xdr:col>41</xdr:col>
      <xdr:colOff>50800</xdr:colOff>
      <xdr:row>78</xdr:row>
      <xdr:rowOff>130232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8965"/>
          <a:ext cx="8890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41427</xdr:rowOff>
    </xdr:from>
    <xdr:to>
      <xdr:col>55</xdr:col>
      <xdr:colOff>50800</xdr:colOff>
      <xdr:row>78</xdr:row>
      <xdr:rowOff>143027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127804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25273</xdr:rowOff>
    </xdr:from>
    <xdr:to>
      <xdr:col>50</xdr:col>
      <xdr:colOff>165100</xdr:colOff>
      <xdr:row>78</xdr:row>
      <xdr:rowOff>126873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118000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42171</xdr:rowOff>
    </xdr:from>
    <xdr:to>
      <xdr:col>46</xdr:col>
      <xdr:colOff>38100</xdr:colOff>
      <xdr:row>78</xdr:row>
      <xdr:rowOff>143771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134898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35065</xdr:rowOff>
    </xdr:from>
    <xdr:to>
      <xdr:col>41</xdr:col>
      <xdr:colOff>101600</xdr:colOff>
      <xdr:row>78</xdr:row>
      <xdr:rowOff>136665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127792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79432</xdr:rowOff>
    </xdr:from>
    <xdr:to>
      <xdr:col>36</xdr:col>
      <xdr:colOff>165100</xdr:colOff>
      <xdr:row>79</xdr:row>
      <xdr:rowOff>9582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44425</xdr:rowOff>
    </xdr:from>
    <xdr:to>
      <xdr:col>55</xdr:col>
      <xdr:colOff>0</xdr:colOff>
      <xdr:row>97</xdr:row>
      <xdr:rowOff>63906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75075"/>
          <a:ext cx="8382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44425</xdr:rowOff>
    </xdr:from>
    <xdr:to>
      <xdr:col>50</xdr:col>
      <xdr:colOff>114300</xdr:colOff>
      <xdr:row>97</xdr:row>
      <xdr:rowOff>61455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7507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61455</xdr:rowOff>
    </xdr:from>
    <xdr:to>
      <xdr:col>45</xdr:col>
      <xdr:colOff>177800</xdr:colOff>
      <xdr:row>97</xdr:row>
      <xdr:rowOff>107722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92105"/>
          <a:ext cx="889000" cy="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107722</xdr:rowOff>
    </xdr:from>
    <xdr:to>
      <xdr:col>41</xdr:col>
      <xdr:colOff>50800</xdr:colOff>
      <xdr:row>97</xdr:row>
      <xdr:rowOff>127800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38372"/>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13106</xdr:rowOff>
    </xdr:from>
    <xdr:to>
      <xdr:col>55</xdr:col>
      <xdr:colOff>50800</xdr:colOff>
      <xdr:row>97</xdr:row>
      <xdr:rowOff>114706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162983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165075</xdr:rowOff>
    </xdr:from>
    <xdr:to>
      <xdr:col>50</xdr:col>
      <xdr:colOff>165100</xdr:colOff>
      <xdr:row>97</xdr:row>
      <xdr:rowOff>95225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10655</xdr:rowOff>
    </xdr:from>
    <xdr:to>
      <xdr:col>46</xdr:col>
      <xdr:colOff>38100</xdr:colOff>
      <xdr:row>97</xdr:row>
      <xdr:rowOff>112255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103382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3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56922</xdr:rowOff>
    </xdr:from>
    <xdr:to>
      <xdr:col>41</xdr:col>
      <xdr:colOff>101600</xdr:colOff>
      <xdr:row>97</xdr:row>
      <xdr:rowOff>158522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149649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77000</xdr:rowOff>
    </xdr:from>
    <xdr:to>
      <xdr:col>36</xdr:col>
      <xdr:colOff>165100</xdr:colOff>
      <xdr:row>98</xdr:row>
      <xdr:rowOff>7150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71074</xdr:rowOff>
    </xdr:from>
    <xdr:to>
      <xdr:col>85</xdr:col>
      <xdr:colOff>127000</xdr:colOff>
      <xdr:row>36</xdr:row>
      <xdr:rowOff>99466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43274"/>
          <a:ext cx="8382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115697</xdr:rowOff>
    </xdr:from>
    <xdr:to>
      <xdr:col>81</xdr:col>
      <xdr:colOff>50800</xdr:colOff>
      <xdr:row>36</xdr:row>
      <xdr:rowOff>99466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602097"/>
          <a:ext cx="889000" cy="6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115697</xdr:rowOff>
    </xdr:from>
    <xdr:to>
      <xdr:col>76</xdr:col>
      <xdr:colOff>114300</xdr:colOff>
      <xdr:row>36</xdr:row>
      <xdr:rowOff>156525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602097"/>
          <a:ext cx="889000" cy="7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156525</xdr:rowOff>
    </xdr:from>
    <xdr:to>
      <xdr:col>71</xdr:col>
      <xdr:colOff>177800</xdr:colOff>
      <xdr:row>37</xdr:row>
      <xdr:rowOff>14107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2872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20274</xdr:rowOff>
    </xdr:from>
    <xdr:to>
      <xdr:col>85</xdr:col>
      <xdr:colOff>177800</xdr:colOff>
      <xdr:row>36</xdr:row>
      <xdr:rowOff>121874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170151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48666</xdr:rowOff>
    </xdr:from>
    <xdr:to>
      <xdr:col>81</xdr:col>
      <xdr:colOff>101600</xdr:colOff>
      <xdr:row>36</xdr:row>
      <xdr:rowOff>150266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141393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64897</xdr:rowOff>
    </xdr:from>
    <xdr:to>
      <xdr:col>76</xdr:col>
      <xdr:colOff>165100</xdr:colOff>
      <xdr:row>32</xdr:row>
      <xdr:rowOff>166497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11574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3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105725</xdr:rowOff>
    </xdr:from>
    <xdr:to>
      <xdr:col>72</xdr:col>
      <xdr:colOff>38100</xdr:colOff>
      <xdr:row>37</xdr:row>
      <xdr:rowOff>35875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27002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134757</xdr:rowOff>
    </xdr:from>
    <xdr:to>
      <xdr:col>67</xdr:col>
      <xdr:colOff>101600</xdr:colOff>
      <xdr:row>37</xdr:row>
      <xdr:rowOff>64907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56034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98095</xdr:rowOff>
    </xdr:from>
    <xdr:to>
      <xdr:col>85</xdr:col>
      <xdr:colOff>127000</xdr:colOff>
      <xdr:row>56</xdr:row>
      <xdr:rowOff>116859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99295"/>
          <a:ext cx="8382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116859</xdr:rowOff>
    </xdr:from>
    <xdr:to>
      <xdr:col>81</xdr:col>
      <xdr:colOff>50800</xdr:colOff>
      <xdr:row>57</xdr:row>
      <xdr:rowOff>31496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18059"/>
          <a:ext cx="889000" cy="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103486</xdr:rowOff>
    </xdr:from>
    <xdr:to>
      <xdr:col>76</xdr:col>
      <xdr:colOff>114300</xdr:colOff>
      <xdr:row>57</xdr:row>
      <xdr:rowOff>31496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04686"/>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168770</xdr:rowOff>
    </xdr:from>
    <xdr:to>
      <xdr:col>71</xdr:col>
      <xdr:colOff>177800</xdr:colOff>
      <xdr:row>56</xdr:row>
      <xdr:rowOff>103486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98520"/>
          <a:ext cx="889000" cy="10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47295</xdr:rowOff>
    </xdr:from>
    <xdr:to>
      <xdr:col>85</xdr:col>
      <xdr:colOff>177800</xdr:colOff>
      <xdr:row>56</xdr:row>
      <xdr:rowOff>148895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25722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66059</xdr:rowOff>
    </xdr:from>
    <xdr:to>
      <xdr:col>81</xdr:col>
      <xdr:colOff>101600</xdr:colOff>
      <xdr:row>56</xdr:row>
      <xdr:rowOff>167659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158786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152146</xdr:rowOff>
    </xdr:from>
    <xdr:to>
      <xdr:col>76</xdr:col>
      <xdr:colOff>165100</xdr:colOff>
      <xdr:row>57</xdr:row>
      <xdr:rowOff>82296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73423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52686</xdr:rowOff>
    </xdr:from>
    <xdr:to>
      <xdr:col>72</xdr:col>
      <xdr:colOff>38100</xdr:colOff>
      <xdr:row>56</xdr:row>
      <xdr:rowOff>154286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145413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117970</xdr:rowOff>
    </xdr:from>
    <xdr:to>
      <xdr:col>67</xdr:col>
      <xdr:colOff>101600</xdr:colOff>
      <xdr:row>56</xdr:row>
      <xdr:rowOff>48120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64647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130465</xdr:rowOff>
    </xdr:from>
    <xdr:to>
      <xdr:col>85</xdr:col>
      <xdr:colOff>127000</xdr:colOff>
      <xdr:row>78</xdr:row>
      <xdr:rowOff>134533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03565"/>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126871</xdr:rowOff>
    </xdr:from>
    <xdr:to>
      <xdr:col>81</xdr:col>
      <xdr:colOff>50800</xdr:colOff>
      <xdr:row>78</xdr:row>
      <xdr:rowOff>130465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99971"/>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126871</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99971"/>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104158</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77258"/>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83733</xdr:rowOff>
    </xdr:from>
    <xdr:to>
      <xdr:col>85</xdr:col>
      <xdr:colOff>177800</xdr:colOff>
      <xdr:row>79</xdr:row>
      <xdr:rowOff>13883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13486</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79665</xdr:rowOff>
    </xdr:from>
    <xdr:to>
      <xdr:col>81</xdr:col>
      <xdr:colOff>101600</xdr:colOff>
      <xdr:row>79</xdr:row>
      <xdr:rowOff>9815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942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4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76071</xdr:rowOff>
    </xdr:from>
    <xdr:to>
      <xdr:col>76</xdr:col>
      <xdr:colOff>165100</xdr:colOff>
      <xdr:row>79</xdr:row>
      <xdr:rowOff>6221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168798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53358</xdr:rowOff>
    </xdr:from>
    <xdr:to>
      <xdr:col>67</xdr:col>
      <xdr:colOff>101600</xdr:colOff>
      <xdr:row>78</xdr:row>
      <xdr:rowOff>154958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1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90539</xdr:rowOff>
    </xdr:from>
    <xdr:to>
      <xdr:col>85</xdr:col>
      <xdr:colOff>127000</xdr:colOff>
      <xdr:row>95</xdr:row>
      <xdr:rowOff>113906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378289"/>
          <a:ext cx="8382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90539</xdr:rowOff>
    </xdr:from>
    <xdr:to>
      <xdr:col>81</xdr:col>
      <xdr:colOff>50800</xdr:colOff>
      <xdr:row>95</xdr:row>
      <xdr:rowOff>104217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78289"/>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104217</xdr:rowOff>
    </xdr:from>
    <xdr:to>
      <xdr:col>76</xdr:col>
      <xdr:colOff>114300</xdr:colOff>
      <xdr:row>95</xdr:row>
      <xdr:rowOff>106972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91967"/>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86131</xdr:rowOff>
    </xdr:from>
    <xdr:to>
      <xdr:col>71</xdr:col>
      <xdr:colOff>177800</xdr:colOff>
      <xdr:row>95</xdr:row>
      <xdr:rowOff>106972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373881"/>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63106</xdr:rowOff>
    </xdr:from>
    <xdr:to>
      <xdr:col>85</xdr:col>
      <xdr:colOff>177800</xdr:colOff>
      <xdr:row>95</xdr:row>
      <xdr:rowOff>164706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41533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39739</xdr:rowOff>
    </xdr:from>
    <xdr:to>
      <xdr:col>81</xdr:col>
      <xdr:colOff>101600</xdr:colOff>
      <xdr:row>95</xdr:row>
      <xdr:rowOff>141339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53417</xdr:rowOff>
    </xdr:from>
    <xdr:to>
      <xdr:col>76</xdr:col>
      <xdr:colOff>165100</xdr:colOff>
      <xdr:row>95</xdr:row>
      <xdr:rowOff>155017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146144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56172</xdr:rowOff>
    </xdr:from>
    <xdr:to>
      <xdr:col>72</xdr:col>
      <xdr:colOff>38100</xdr:colOff>
      <xdr:row>95</xdr:row>
      <xdr:rowOff>157772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35331</xdr:rowOff>
    </xdr:from>
    <xdr:to>
      <xdr:col>67</xdr:col>
      <xdr:colOff>101600</xdr:colOff>
      <xdr:row>95</xdr:row>
      <xdr:rowOff>136931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153458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9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本市の目的別歳出の特徴は財政状況が非常に厳しいことから、類似団体平均と比較し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年度の決算の特徴は、平成２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年度と比較すると農林水産業費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製氷工場の建設に係る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終了に伴い大幅に減少している。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近年の実質収支比率等は、平成２７年度の実質単年度収支は黒字に転じたものの、平成２８年度から再び赤字に戻ってしまったため、引き続き、人件費圧縮や施設の統廃合や事務事業の見直しなどの行財政改革を推進し、経常経費の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本市の連結実質赤字比率を構成する各会計のうち、国民健康保険事業特別会計について、約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千円の収支不足となり、翌年度繰上充用で対応したため、赤字となっている。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今後は、平成３０年から国民健康保険制度の財政運営の主体が千葉県とな</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ものの、保険料率の決定、賦課徴収、保健事業などは引き続き市が事務を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担っている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ような中で、国民健康保険事業特別会計の財政健全化への取組は必須であり、具体的には、翌年度繰上充用金の解消、保険料徴収強化、医療費適正化（特定健康診査受診率向上、ジェネリック医薬品使用促進など）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sgym26\AppData\Local\Microsoft\Windows\INetCache\Content.Outlook\NWQE9L74\&#12304;&#36001;&#25919;&#29366;&#27841;&#36039;&#26009;&#38598;&#12305;_122025_&#37530;&#2337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168.4</v>
          </cell>
          <cell r="CF51">
            <v>167.1</v>
          </cell>
          <cell r="CN51">
            <v>163.80000000000001</v>
          </cell>
        </row>
        <row r="53">
          <cell r="BX53">
            <v>59.6</v>
          </cell>
          <cell r="CF53">
            <v>58.4</v>
          </cell>
          <cell r="CN53">
            <v>61.9</v>
          </cell>
        </row>
        <row r="55">
          <cell r="AN55" t="str">
            <v>類似団体内平均値</v>
          </cell>
          <cell r="BX55">
            <v>39</v>
          </cell>
          <cell r="CF55">
            <v>32.5</v>
          </cell>
          <cell r="CN55">
            <v>30.2</v>
          </cell>
        </row>
        <row r="57">
          <cell r="BX57">
            <v>55.4</v>
          </cell>
          <cell r="CF57">
            <v>57</v>
          </cell>
          <cell r="CN57">
            <v>58.9</v>
          </cell>
        </row>
        <row r="72">
          <cell r="BP72" t="str">
            <v>H26</v>
          </cell>
          <cell r="BX72" t="str">
            <v>H27</v>
          </cell>
          <cell r="CF72" t="str">
            <v>H28</v>
          </cell>
          <cell r="CN72" t="str">
            <v>H29</v>
          </cell>
          <cell r="CV72" t="str">
            <v>H30</v>
          </cell>
        </row>
        <row r="73">
          <cell r="AN73" t="str">
            <v>当該団体値</v>
          </cell>
          <cell r="BP73">
            <v>179.8</v>
          </cell>
          <cell r="BX73">
            <v>168.4</v>
          </cell>
          <cell r="CF73">
            <v>167.1</v>
          </cell>
          <cell r="CN73">
            <v>163.80000000000001</v>
          </cell>
          <cell r="CV73">
            <v>146.5</v>
          </cell>
        </row>
        <row r="75">
          <cell r="BP75">
            <v>14.4</v>
          </cell>
          <cell r="BX75">
            <v>13.9</v>
          </cell>
          <cell r="CF75">
            <v>13.7</v>
          </cell>
          <cell r="CN75">
            <v>13.7</v>
          </cell>
          <cell r="CV75">
            <v>13.3</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23109079</v>
      </c>
      <c r="BO4" s="423"/>
      <c r="BP4" s="423"/>
      <c r="BQ4" s="423"/>
      <c r="BR4" s="423"/>
      <c r="BS4" s="423"/>
      <c r="BT4" s="423"/>
      <c r="BU4" s="424"/>
      <c r="BV4" s="422">
        <v>24960353</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1.4</v>
      </c>
      <c r="CU4" s="604"/>
      <c r="CV4" s="604"/>
      <c r="CW4" s="604"/>
      <c r="CX4" s="604"/>
      <c r="CY4" s="604"/>
      <c r="CZ4" s="604"/>
      <c r="DA4" s="605"/>
      <c r="DB4" s="603">
        <v>1.6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22899611</v>
      </c>
      <c r="BO5" s="428"/>
      <c r="BP5" s="428"/>
      <c r="BQ5" s="428"/>
      <c r="BR5" s="428"/>
      <c r="BS5" s="428"/>
      <c r="BT5" s="428"/>
      <c r="BU5" s="429"/>
      <c r="BV5" s="427">
        <v>24685425</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95.3</v>
      </c>
      <c r="CU5" s="398"/>
      <c r="CV5" s="398"/>
      <c r="CW5" s="398"/>
      <c r="CX5" s="398"/>
      <c r="CY5" s="398"/>
      <c r="CZ5" s="398"/>
      <c r="DA5" s="399"/>
      <c r="DB5" s="397">
        <v>94.1</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209468</v>
      </c>
      <c r="BO6" s="428"/>
      <c r="BP6" s="428"/>
      <c r="BQ6" s="428"/>
      <c r="BR6" s="428"/>
      <c r="BS6" s="428"/>
      <c r="BT6" s="428"/>
      <c r="BU6" s="429"/>
      <c r="BV6" s="427">
        <v>274928</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101.8</v>
      </c>
      <c r="CU6" s="578"/>
      <c r="CV6" s="578"/>
      <c r="CW6" s="578"/>
      <c r="CX6" s="578"/>
      <c r="CY6" s="578"/>
      <c r="CZ6" s="578"/>
      <c r="DA6" s="579"/>
      <c r="DB6" s="577">
        <v>100.3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312</v>
      </c>
      <c r="BO7" s="428"/>
      <c r="BP7" s="428"/>
      <c r="BQ7" s="428"/>
      <c r="BR7" s="428"/>
      <c r="BS7" s="428"/>
      <c r="BT7" s="428"/>
      <c r="BU7" s="429"/>
      <c r="BV7" s="427">
        <v>37339</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14686317</v>
      </c>
      <c r="CU7" s="428"/>
      <c r="CV7" s="428"/>
      <c r="CW7" s="428"/>
      <c r="CX7" s="428"/>
      <c r="CY7" s="428"/>
      <c r="CZ7" s="428"/>
      <c r="DA7" s="429"/>
      <c r="DB7" s="427">
        <v>14739312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93</v>
      </c>
      <c r="AV8" s="485"/>
      <c r="AW8" s="485"/>
      <c r="AX8" s="485"/>
      <c r="AY8" s="407" t="s">
        <v>107</v>
      </c>
      <c r="AZ8" s="408"/>
      <c r="BA8" s="408"/>
      <c r="BB8" s="408"/>
      <c r="BC8" s="408"/>
      <c r="BD8" s="408"/>
      <c r="BE8" s="408"/>
      <c r="BF8" s="408"/>
      <c r="BG8" s="408"/>
      <c r="BH8" s="408"/>
      <c r="BI8" s="408"/>
      <c r="BJ8" s="408"/>
      <c r="BK8" s="408"/>
      <c r="BL8" s="408"/>
      <c r="BM8" s="409"/>
      <c r="BN8" s="427">
        <v>209156</v>
      </c>
      <c r="BO8" s="428"/>
      <c r="BP8" s="428"/>
      <c r="BQ8" s="428"/>
      <c r="BR8" s="428"/>
      <c r="BS8" s="428"/>
      <c r="BT8" s="428"/>
      <c r="BU8" s="429"/>
      <c r="BV8" s="427">
        <v>237589</v>
      </c>
      <c r="BW8" s="428"/>
      <c r="BX8" s="428"/>
      <c r="BY8" s="428"/>
      <c r="BZ8" s="428"/>
      <c r="CA8" s="428"/>
      <c r="CB8" s="428"/>
      <c r="CC8" s="429"/>
      <c r="CD8" s="436" t="s">
        <v>108</v>
      </c>
      <c r="CE8" s="437"/>
      <c r="CF8" s="437"/>
      <c r="CG8" s="437"/>
      <c r="CH8" s="437"/>
      <c r="CI8" s="437"/>
      <c r="CJ8" s="437"/>
      <c r="CK8" s="437"/>
      <c r="CL8" s="437"/>
      <c r="CM8" s="437"/>
      <c r="CN8" s="437"/>
      <c r="CO8" s="437"/>
      <c r="CP8" s="437"/>
      <c r="CQ8" s="437"/>
      <c r="CR8" s="437"/>
      <c r="CS8" s="438"/>
      <c r="CT8" s="540">
        <v>0.6</v>
      </c>
      <c r="CU8" s="541"/>
      <c r="CV8" s="541"/>
      <c r="CW8" s="541"/>
      <c r="CX8" s="541"/>
      <c r="CY8" s="541"/>
      <c r="CZ8" s="541"/>
      <c r="DA8" s="542"/>
      <c r="DB8" s="540">
        <v>0.59</v>
      </c>
      <c r="DC8" s="541"/>
      <c r="DD8" s="541"/>
      <c r="DE8" s="541"/>
      <c r="DF8" s="541"/>
      <c r="DG8" s="541"/>
      <c r="DH8" s="541"/>
      <c r="DI8" s="542"/>
      <c r="DJ8" s="185"/>
      <c r="DK8" s="185"/>
      <c r="DL8" s="185"/>
      <c r="DM8" s="185"/>
      <c r="DN8" s="185"/>
      <c r="DO8" s="185"/>
    </row>
    <row r="9" spans="1:119" ht="18.75" customHeight="1" thickBot="1" x14ac:dyDescent="0.2">
      <c r="A9" s="186"/>
      <c r="B9" s="566" t="s">
        <v>109</v>
      </c>
      <c r="C9" s="567"/>
      <c r="D9" s="567"/>
      <c r="E9" s="567"/>
      <c r="F9" s="567"/>
      <c r="G9" s="567"/>
      <c r="H9" s="567"/>
      <c r="I9" s="567"/>
      <c r="J9" s="567"/>
      <c r="K9" s="490"/>
      <c r="L9" s="568" t="s">
        <v>110</v>
      </c>
      <c r="M9" s="569"/>
      <c r="N9" s="569"/>
      <c r="O9" s="569"/>
      <c r="P9" s="569"/>
      <c r="Q9" s="570"/>
      <c r="R9" s="571">
        <v>64415</v>
      </c>
      <c r="S9" s="572"/>
      <c r="T9" s="572"/>
      <c r="U9" s="572"/>
      <c r="V9" s="573"/>
      <c r="W9" s="506" t="s">
        <v>111</v>
      </c>
      <c r="X9" s="507"/>
      <c r="Y9" s="507"/>
      <c r="Z9" s="507"/>
      <c r="AA9" s="507"/>
      <c r="AB9" s="507"/>
      <c r="AC9" s="507"/>
      <c r="AD9" s="507"/>
      <c r="AE9" s="507"/>
      <c r="AF9" s="507"/>
      <c r="AG9" s="507"/>
      <c r="AH9" s="507"/>
      <c r="AI9" s="507"/>
      <c r="AJ9" s="507"/>
      <c r="AK9" s="507"/>
      <c r="AL9" s="574"/>
      <c r="AM9" s="496" t="s">
        <v>112</v>
      </c>
      <c r="AN9" s="401"/>
      <c r="AO9" s="401"/>
      <c r="AP9" s="401"/>
      <c r="AQ9" s="401"/>
      <c r="AR9" s="401"/>
      <c r="AS9" s="401"/>
      <c r="AT9" s="402"/>
      <c r="AU9" s="484" t="s">
        <v>93</v>
      </c>
      <c r="AV9" s="485"/>
      <c r="AW9" s="485"/>
      <c r="AX9" s="485"/>
      <c r="AY9" s="407" t="s">
        <v>113</v>
      </c>
      <c r="AZ9" s="408"/>
      <c r="BA9" s="408"/>
      <c r="BB9" s="408"/>
      <c r="BC9" s="408"/>
      <c r="BD9" s="408"/>
      <c r="BE9" s="408"/>
      <c r="BF9" s="408"/>
      <c r="BG9" s="408"/>
      <c r="BH9" s="408"/>
      <c r="BI9" s="408"/>
      <c r="BJ9" s="408"/>
      <c r="BK9" s="408"/>
      <c r="BL9" s="408"/>
      <c r="BM9" s="409"/>
      <c r="BN9" s="427">
        <v>-28433</v>
      </c>
      <c r="BO9" s="428"/>
      <c r="BP9" s="428"/>
      <c r="BQ9" s="428"/>
      <c r="BR9" s="428"/>
      <c r="BS9" s="428"/>
      <c r="BT9" s="428"/>
      <c r="BU9" s="429"/>
      <c r="BV9" s="427">
        <v>67555</v>
      </c>
      <c r="BW9" s="428"/>
      <c r="BX9" s="428"/>
      <c r="BY9" s="428"/>
      <c r="BZ9" s="428"/>
      <c r="CA9" s="428"/>
      <c r="CB9" s="428"/>
      <c r="CC9" s="429"/>
      <c r="CD9" s="436" t="s">
        <v>114</v>
      </c>
      <c r="CE9" s="437"/>
      <c r="CF9" s="437"/>
      <c r="CG9" s="437"/>
      <c r="CH9" s="437"/>
      <c r="CI9" s="437"/>
      <c r="CJ9" s="437"/>
      <c r="CK9" s="437"/>
      <c r="CL9" s="437"/>
      <c r="CM9" s="437"/>
      <c r="CN9" s="437"/>
      <c r="CO9" s="437"/>
      <c r="CP9" s="437"/>
      <c r="CQ9" s="437"/>
      <c r="CR9" s="437"/>
      <c r="CS9" s="438"/>
      <c r="CT9" s="397">
        <v>18.3</v>
      </c>
      <c r="CU9" s="398"/>
      <c r="CV9" s="398"/>
      <c r="CW9" s="398"/>
      <c r="CX9" s="398"/>
      <c r="CY9" s="398"/>
      <c r="CZ9" s="398"/>
      <c r="DA9" s="399"/>
      <c r="DB9" s="397">
        <v>18.899999999999999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115</v>
      </c>
      <c r="M10" s="401"/>
      <c r="N10" s="401"/>
      <c r="O10" s="401"/>
      <c r="P10" s="401"/>
      <c r="Q10" s="402"/>
      <c r="R10" s="403">
        <v>70210</v>
      </c>
      <c r="S10" s="404"/>
      <c r="T10" s="404"/>
      <c r="U10" s="404"/>
      <c r="V10" s="406"/>
      <c r="W10" s="575"/>
      <c r="X10" s="389"/>
      <c r="Y10" s="389"/>
      <c r="Z10" s="389"/>
      <c r="AA10" s="389"/>
      <c r="AB10" s="389"/>
      <c r="AC10" s="389"/>
      <c r="AD10" s="389"/>
      <c r="AE10" s="389"/>
      <c r="AF10" s="389"/>
      <c r="AG10" s="389"/>
      <c r="AH10" s="389"/>
      <c r="AI10" s="389"/>
      <c r="AJ10" s="389"/>
      <c r="AK10" s="389"/>
      <c r="AL10" s="576"/>
      <c r="AM10" s="496" t="s">
        <v>116</v>
      </c>
      <c r="AN10" s="401"/>
      <c r="AO10" s="401"/>
      <c r="AP10" s="401"/>
      <c r="AQ10" s="401"/>
      <c r="AR10" s="401"/>
      <c r="AS10" s="401"/>
      <c r="AT10" s="402"/>
      <c r="AU10" s="484" t="s">
        <v>117</v>
      </c>
      <c r="AV10" s="485"/>
      <c r="AW10" s="485"/>
      <c r="AX10" s="485"/>
      <c r="AY10" s="407" t="s">
        <v>118</v>
      </c>
      <c r="AZ10" s="408"/>
      <c r="BA10" s="408"/>
      <c r="BB10" s="408"/>
      <c r="BC10" s="408"/>
      <c r="BD10" s="408"/>
      <c r="BE10" s="408"/>
      <c r="BF10" s="408"/>
      <c r="BG10" s="408"/>
      <c r="BH10" s="408"/>
      <c r="BI10" s="408"/>
      <c r="BJ10" s="408"/>
      <c r="BK10" s="408"/>
      <c r="BL10" s="408"/>
      <c r="BM10" s="409"/>
      <c r="BN10" s="427">
        <v>18</v>
      </c>
      <c r="BO10" s="428"/>
      <c r="BP10" s="428"/>
      <c r="BQ10" s="428"/>
      <c r="BR10" s="428"/>
      <c r="BS10" s="428"/>
      <c r="BT10" s="428"/>
      <c r="BU10" s="429"/>
      <c r="BV10" s="427">
        <v>25</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117</v>
      </c>
      <c r="AV11" s="485"/>
      <c r="AW11" s="485"/>
      <c r="AX11" s="485"/>
      <c r="AY11" s="407" t="s">
        <v>123</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124</v>
      </c>
      <c r="CE11" s="437"/>
      <c r="CF11" s="437"/>
      <c r="CG11" s="437"/>
      <c r="CH11" s="437"/>
      <c r="CI11" s="437"/>
      <c r="CJ11" s="437"/>
      <c r="CK11" s="437"/>
      <c r="CL11" s="437"/>
      <c r="CM11" s="437"/>
      <c r="CN11" s="437"/>
      <c r="CO11" s="437"/>
      <c r="CP11" s="437"/>
      <c r="CQ11" s="437"/>
      <c r="CR11" s="437"/>
      <c r="CS11" s="438"/>
      <c r="CT11" s="540" t="s">
        <v>125</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61684</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132</v>
      </c>
      <c r="AV12" s="485"/>
      <c r="AW12" s="485"/>
      <c r="AX12" s="485"/>
      <c r="AY12" s="407" t="s">
        <v>133</v>
      </c>
      <c r="AZ12" s="408"/>
      <c r="BA12" s="408"/>
      <c r="BB12" s="408"/>
      <c r="BC12" s="408"/>
      <c r="BD12" s="408"/>
      <c r="BE12" s="408"/>
      <c r="BF12" s="408"/>
      <c r="BG12" s="408"/>
      <c r="BH12" s="408"/>
      <c r="BI12" s="408"/>
      <c r="BJ12" s="408"/>
      <c r="BK12" s="408"/>
      <c r="BL12" s="408"/>
      <c r="BM12" s="409"/>
      <c r="BN12" s="427">
        <v>120000</v>
      </c>
      <c r="BO12" s="428"/>
      <c r="BP12" s="428"/>
      <c r="BQ12" s="428"/>
      <c r="BR12" s="428"/>
      <c r="BS12" s="428"/>
      <c r="BT12" s="428"/>
      <c r="BU12" s="429"/>
      <c r="BV12" s="427">
        <v>300000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125</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59538</v>
      </c>
      <c r="S13" s="531"/>
      <c r="T13" s="531"/>
      <c r="U13" s="531"/>
      <c r="V13" s="532"/>
      <c r="W13" s="518" t="s">
        <v>137</v>
      </c>
      <c r="X13" s="440"/>
      <c r="Y13" s="440"/>
      <c r="Z13" s="440"/>
      <c r="AA13" s="440"/>
      <c r="AB13" s="441"/>
      <c r="AC13" s="403">
        <v>3307</v>
      </c>
      <c r="AD13" s="404"/>
      <c r="AE13" s="404"/>
      <c r="AF13" s="404"/>
      <c r="AG13" s="405"/>
      <c r="AH13" s="403">
        <v>3589</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-148415</v>
      </c>
      <c r="BO13" s="428"/>
      <c r="BP13" s="428"/>
      <c r="BQ13" s="428"/>
      <c r="BR13" s="428"/>
      <c r="BS13" s="428"/>
      <c r="BT13" s="428"/>
      <c r="BU13" s="429"/>
      <c r="BV13" s="427">
        <v>-232420</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13.3</v>
      </c>
      <c r="CU13" s="398"/>
      <c r="CV13" s="398"/>
      <c r="CW13" s="398"/>
      <c r="CX13" s="398"/>
      <c r="CY13" s="398"/>
      <c r="CZ13" s="398"/>
      <c r="DA13" s="399"/>
      <c r="DB13" s="397">
        <v>13.7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63058</v>
      </c>
      <c r="S14" s="531"/>
      <c r="T14" s="531"/>
      <c r="U14" s="531"/>
      <c r="V14" s="532"/>
      <c r="W14" s="533"/>
      <c r="X14" s="443"/>
      <c r="Y14" s="443"/>
      <c r="Z14" s="443"/>
      <c r="AA14" s="443"/>
      <c r="AB14" s="444"/>
      <c r="AC14" s="523">
        <v>10.9</v>
      </c>
      <c r="AD14" s="524"/>
      <c r="AE14" s="524"/>
      <c r="AF14" s="524"/>
      <c r="AG14" s="525"/>
      <c r="AH14" s="523">
        <v>11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146.5</v>
      </c>
      <c r="CU14" s="535"/>
      <c r="CV14" s="535"/>
      <c r="CW14" s="535"/>
      <c r="CX14" s="535"/>
      <c r="CY14" s="535"/>
      <c r="CZ14" s="535"/>
      <c r="DA14" s="536"/>
      <c r="DB14" s="534">
        <v>163.80000000000001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61008</v>
      </c>
      <c r="S15" s="531"/>
      <c r="T15" s="531"/>
      <c r="U15" s="531"/>
      <c r="V15" s="532"/>
      <c r="W15" s="518" t="s">
        <v>145</v>
      </c>
      <c r="X15" s="440"/>
      <c r="Y15" s="440"/>
      <c r="Z15" s="440"/>
      <c r="AA15" s="440"/>
      <c r="AB15" s="441"/>
      <c r="AC15" s="403">
        <v>8844</v>
      </c>
      <c r="AD15" s="404"/>
      <c r="AE15" s="404"/>
      <c r="AF15" s="404"/>
      <c r="AG15" s="405"/>
      <c r="AH15" s="403">
        <v>9981</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7279688</v>
      </c>
      <c r="BO15" s="423"/>
      <c r="BP15" s="423"/>
      <c r="BQ15" s="423"/>
      <c r="BR15" s="423"/>
      <c r="BS15" s="423"/>
      <c r="BT15" s="423"/>
      <c r="BU15" s="424"/>
      <c r="BV15" s="422">
        <v>7105880</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29.3</v>
      </c>
      <c r="AD16" s="524"/>
      <c r="AE16" s="524"/>
      <c r="AF16" s="524"/>
      <c r="AG16" s="525"/>
      <c r="AH16" s="523">
        <v>30.6</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11722122</v>
      </c>
      <c r="BO16" s="428"/>
      <c r="BP16" s="428"/>
      <c r="BQ16" s="428"/>
      <c r="BR16" s="428"/>
      <c r="BS16" s="428"/>
      <c r="BT16" s="428"/>
      <c r="BU16" s="429"/>
      <c r="BV16" s="427">
        <v>11793655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18072</v>
      </c>
      <c r="AD17" s="404"/>
      <c r="AE17" s="404"/>
      <c r="AF17" s="404"/>
      <c r="AG17" s="405"/>
      <c r="AH17" s="403">
        <v>18998</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9341358</v>
      </c>
      <c r="BO17" s="428"/>
      <c r="BP17" s="428"/>
      <c r="BQ17" s="428"/>
      <c r="BR17" s="428"/>
      <c r="BS17" s="428"/>
      <c r="BT17" s="428"/>
      <c r="BU17" s="429"/>
      <c r="BV17" s="427">
        <v>9095825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84.2</v>
      </c>
      <c r="M18" s="492"/>
      <c r="N18" s="492"/>
      <c r="O18" s="492"/>
      <c r="P18" s="492"/>
      <c r="Q18" s="492"/>
      <c r="R18" s="493"/>
      <c r="S18" s="493"/>
      <c r="T18" s="493"/>
      <c r="U18" s="493"/>
      <c r="V18" s="494"/>
      <c r="W18" s="508"/>
      <c r="X18" s="509"/>
      <c r="Y18" s="509"/>
      <c r="Z18" s="509"/>
      <c r="AA18" s="509"/>
      <c r="AB18" s="519"/>
      <c r="AC18" s="391">
        <v>59.8</v>
      </c>
      <c r="AD18" s="392"/>
      <c r="AE18" s="392"/>
      <c r="AF18" s="392"/>
      <c r="AG18" s="495"/>
      <c r="AH18" s="391">
        <v>58.3</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14100986</v>
      </c>
      <c r="BO18" s="428"/>
      <c r="BP18" s="428"/>
      <c r="BQ18" s="428"/>
      <c r="BR18" s="428"/>
      <c r="BS18" s="428"/>
      <c r="BT18" s="428"/>
      <c r="BU18" s="429"/>
      <c r="BV18" s="427">
        <v>14282708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765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16099918</v>
      </c>
      <c r="BO19" s="428"/>
      <c r="BP19" s="428"/>
      <c r="BQ19" s="428"/>
      <c r="BR19" s="428"/>
      <c r="BS19" s="428"/>
      <c r="BT19" s="428"/>
      <c r="BU19" s="429"/>
      <c r="BV19" s="427">
        <v>16578454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26234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27803167</v>
      </c>
      <c r="BO23" s="428"/>
      <c r="BP23" s="428"/>
      <c r="BQ23" s="428"/>
      <c r="BR23" s="428"/>
      <c r="BS23" s="428"/>
      <c r="BT23" s="428"/>
      <c r="BU23" s="429"/>
      <c r="BV23" s="427">
        <v>28556613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7200</v>
      </c>
      <c r="R24" s="404"/>
      <c r="S24" s="404"/>
      <c r="T24" s="404"/>
      <c r="U24" s="404"/>
      <c r="V24" s="405"/>
      <c r="W24" s="469"/>
      <c r="X24" s="460"/>
      <c r="Y24" s="461"/>
      <c r="Z24" s="400" t="s">
        <v>169</v>
      </c>
      <c r="AA24" s="401"/>
      <c r="AB24" s="401"/>
      <c r="AC24" s="401"/>
      <c r="AD24" s="401"/>
      <c r="AE24" s="401"/>
      <c r="AF24" s="401"/>
      <c r="AG24" s="402"/>
      <c r="AH24" s="403">
        <v>473</v>
      </c>
      <c r="AI24" s="404"/>
      <c r="AJ24" s="404"/>
      <c r="AK24" s="404"/>
      <c r="AL24" s="405"/>
      <c r="AM24" s="403">
        <v>1533466</v>
      </c>
      <c r="AN24" s="404"/>
      <c r="AO24" s="404"/>
      <c r="AP24" s="404"/>
      <c r="AQ24" s="404"/>
      <c r="AR24" s="405"/>
      <c r="AS24" s="403">
        <v>3242</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22287115</v>
      </c>
      <c r="BO24" s="428"/>
      <c r="BP24" s="428"/>
      <c r="BQ24" s="428"/>
      <c r="BR24" s="428"/>
      <c r="BS24" s="428"/>
      <c r="BT24" s="428"/>
      <c r="BU24" s="429"/>
      <c r="BV24" s="427">
        <v>22910975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6109</v>
      </c>
      <c r="R25" s="404"/>
      <c r="S25" s="404"/>
      <c r="T25" s="404"/>
      <c r="U25" s="404"/>
      <c r="V25" s="405"/>
      <c r="W25" s="469"/>
      <c r="X25" s="460"/>
      <c r="Y25" s="461"/>
      <c r="Z25" s="400" t="s">
        <v>172</v>
      </c>
      <c r="AA25" s="401"/>
      <c r="AB25" s="401"/>
      <c r="AC25" s="401"/>
      <c r="AD25" s="401"/>
      <c r="AE25" s="401"/>
      <c r="AF25" s="401"/>
      <c r="AG25" s="402"/>
      <c r="AH25" s="403">
        <v>105</v>
      </c>
      <c r="AI25" s="404"/>
      <c r="AJ25" s="404"/>
      <c r="AK25" s="404"/>
      <c r="AL25" s="405"/>
      <c r="AM25" s="403">
        <v>332955</v>
      </c>
      <c r="AN25" s="404"/>
      <c r="AO25" s="404"/>
      <c r="AP25" s="404"/>
      <c r="AQ25" s="404"/>
      <c r="AR25" s="405"/>
      <c r="AS25" s="403">
        <v>3171</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4060765</v>
      </c>
      <c r="BO25" s="423"/>
      <c r="BP25" s="423"/>
      <c r="BQ25" s="423"/>
      <c r="BR25" s="423"/>
      <c r="BS25" s="423"/>
      <c r="BT25" s="423"/>
      <c r="BU25" s="424"/>
      <c r="BV25" s="422">
        <v>4483002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5640</v>
      </c>
      <c r="R26" s="404"/>
      <c r="S26" s="404"/>
      <c r="T26" s="404"/>
      <c r="U26" s="404"/>
      <c r="V26" s="405"/>
      <c r="W26" s="469"/>
      <c r="X26" s="460"/>
      <c r="Y26" s="461"/>
      <c r="Z26" s="400" t="s">
        <v>175</v>
      </c>
      <c r="AA26" s="482"/>
      <c r="AB26" s="482"/>
      <c r="AC26" s="482"/>
      <c r="AD26" s="482"/>
      <c r="AE26" s="482"/>
      <c r="AF26" s="482"/>
      <c r="AG26" s="483"/>
      <c r="AH26" s="403">
        <v>50</v>
      </c>
      <c r="AI26" s="404"/>
      <c r="AJ26" s="404"/>
      <c r="AK26" s="404"/>
      <c r="AL26" s="405"/>
      <c r="AM26" s="403">
        <v>151300</v>
      </c>
      <c r="AN26" s="404"/>
      <c r="AO26" s="404"/>
      <c r="AP26" s="404"/>
      <c r="AQ26" s="404"/>
      <c r="AR26" s="405"/>
      <c r="AS26" s="403">
        <v>3026</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135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4250</v>
      </c>
      <c r="R27" s="404"/>
      <c r="S27" s="404"/>
      <c r="T27" s="404"/>
      <c r="U27" s="404"/>
      <c r="V27" s="405"/>
      <c r="W27" s="469"/>
      <c r="X27" s="460"/>
      <c r="Y27" s="461"/>
      <c r="Z27" s="400" t="s">
        <v>178</v>
      </c>
      <c r="AA27" s="401"/>
      <c r="AB27" s="401"/>
      <c r="AC27" s="401"/>
      <c r="AD27" s="401"/>
      <c r="AE27" s="401"/>
      <c r="AF27" s="401"/>
      <c r="AG27" s="402"/>
      <c r="AH27" s="403">
        <v>80</v>
      </c>
      <c r="AI27" s="404"/>
      <c r="AJ27" s="404"/>
      <c r="AK27" s="404"/>
      <c r="AL27" s="405"/>
      <c r="AM27" s="403">
        <v>290975</v>
      </c>
      <c r="AN27" s="404"/>
      <c r="AO27" s="404"/>
      <c r="AP27" s="404"/>
      <c r="AQ27" s="404"/>
      <c r="AR27" s="405"/>
      <c r="AS27" s="403">
        <v>3637</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547154</v>
      </c>
      <c r="BO27" s="431"/>
      <c r="BP27" s="431"/>
      <c r="BQ27" s="431"/>
      <c r="BR27" s="431"/>
      <c r="BS27" s="431"/>
      <c r="BT27" s="431"/>
      <c r="BU27" s="432"/>
      <c r="BV27" s="430">
        <v>547154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3850</v>
      </c>
      <c r="R28" s="404"/>
      <c r="S28" s="404"/>
      <c r="T28" s="404"/>
      <c r="U28" s="404"/>
      <c r="V28" s="405"/>
      <c r="W28" s="469"/>
      <c r="X28" s="460"/>
      <c r="Y28" s="461"/>
      <c r="Z28" s="400" t="s">
        <v>181</v>
      </c>
      <c r="AA28" s="401"/>
      <c r="AB28" s="401"/>
      <c r="AC28" s="401"/>
      <c r="AD28" s="401"/>
      <c r="AE28" s="401"/>
      <c r="AF28" s="401"/>
      <c r="AG28" s="402"/>
      <c r="AH28" s="403" t="s">
        <v>135</v>
      </c>
      <c r="AI28" s="404"/>
      <c r="AJ28" s="404"/>
      <c r="AK28" s="404"/>
      <c r="AL28" s="405"/>
      <c r="AM28" s="403" t="s">
        <v>135</v>
      </c>
      <c r="AN28" s="404"/>
      <c r="AO28" s="404"/>
      <c r="AP28" s="404"/>
      <c r="AQ28" s="404"/>
      <c r="AR28" s="405"/>
      <c r="AS28" s="403" t="s">
        <v>182</v>
      </c>
      <c r="AT28" s="404"/>
      <c r="AU28" s="404"/>
      <c r="AV28" s="404"/>
      <c r="AW28" s="404"/>
      <c r="AX28" s="406"/>
      <c r="AY28" s="410" t="s">
        <v>183</v>
      </c>
      <c r="AZ28" s="411"/>
      <c r="BA28" s="411"/>
      <c r="BB28" s="412"/>
      <c r="BC28" s="419" t="s">
        <v>47</v>
      </c>
      <c r="BD28" s="420"/>
      <c r="BE28" s="420"/>
      <c r="BF28" s="420"/>
      <c r="BG28" s="420"/>
      <c r="BH28" s="420"/>
      <c r="BI28" s="420"/>
      <c r="BJ28" s="420"/>
      <c r="BK28" s="420"/>
      <c r="BL28" s="420"/>
      <c r="BM28" s="421"/>
      <c r="BN28" s="422">
        <v>214328</v>
      </c>
      <c r="BO28" s="423"/>
      <c r="BP28" s="423"/>
      <c r="BQ28" s="423"/>
      <c r="BR28" s="423"/>
      <c r="BS28" s="423"/>
      <c r="BT28" s="423"/>
      <c r="BU28" s="424"/>
      <c r="BV28" s="422">
        <v>215310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17</v>
      </c>
      <c r="M29" s="404"/>
      <c r="N29" s="404"/>
      <c r="O29" s="404"/>
      <c r="P29" s="405"/>
      <c r="Q29" s="403">
        <v>3500</v>
      </c>
      <c r="R29" s="404"/>
      <c r="S29" s="404"/>
      <c r="T29" s="404"/>
      <c r="U29" s="404"/>
      <c r="V29" s="405"/>
      <c r="W29" s="470"/>
      <c r="X29" s="471"/>
      <c r="Y29" s="472"/>
      <c r="Z29" s="400" t="s">
        <v>185</v>
      </c>
      <c r="AA29" s="401"/>
      <c r="AB29" s="401"/>
      <c r="AC29" s="401"/>
      <c r="AD29" s="401"/>
      <c r="AE29" s="401"/>
      <c r="AF29" s="401"/>
      <c r="AG29" s="402"/>
      <c r="AH29" s="403">
        <v>553</v>
      </c>
      <c r="AI29" s="404"/>
      <c r="AJ29" s="404"/>
      <c r="AK29" s="404"/>
      <c r="AL29" s="405"/>
      <c r="AM29" s="403">
        <v>1824441</v>
      </c>
      <c r="AN29" s="404"/>
      <c r="AO29" s="404"/>
      <c r="AP29" s="404"/>
      <c r="AQ29" s="404"/>
      <c r="AR29" s="405"/>
      <c r="AS29" s="403">
        <v>3299</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958</v>
      </c>
      <c r="BO29" s="428"/>
      <c r="BP29" s="428"/>
      <c r="BQ29" s="428"/>
      <c r="BR29" s="428"/>
      <c r="BS29" s="428"/>
      <c r="BT29" s="428"/>
      <c r="BU29" s="429"/>
      <c r="BV29" s="427">
        <v>958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99.1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711415</v>
      </c>
      <c r="BO30" s="431"/>
      <c r="BP30" s="431"/>
      <c r="BQ30" s="431"/>
      <c r="BR30" s="431"/>
      <c r="BS30" s="431"/>
      <c r="BT30" s="431"/>
      <c r="BU30" s="432"/>
      <c r="BV30" s="430">
        <v>663367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201</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銚子マリーナ</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銚子水産観光</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f t="shared" si="3"/>
        <v>20</v>
      </c>
      <c r="CP36" s="386"/>
      <c r="CQ36" s="385" t="str">
        <f>IF('各会計、関係団体の財政状況及び健全化判断比率'!BS9="","",'各会計、関係団体の財政状況及び健全化判断比率'!BS9)</f>
        <v>銚子市医療公社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f t="shared" si="3"/>
        <v>21</v>
      </c>
      <c r="CP37" s="386"/>
      <c r="CQ37" s="385" t="str">
        <f>IF('各会計、関係団体の財政状況及び健全化判断比率'!BS10="","",'各会計、関係団体の財政状況及び健全化判断比率'!BS10)</f>
        <v>銚子スポーツタウン</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東総地区広域市町村圏事務組合（一般会計）</v>
      </c>
      <c r="BZ38" s="385"/>
      <c r="CA38" s="385"/>
      <c r="CB38" s="385"/>
      <c r="CC38" s="385"/>
      <c r="CD38" s="385"/>
      <c r="CE38" s="385"/>
      <c r="CF38" s="385"/>
      <c r="CG38" s="385"/>
      <c r="CH38" s="385"/>
      <c r="CI38" s="385"/>
      <c r="CJ38" s="385"/>
      <c r="CK38" s="385"/>
      <c r="CL38" s="385"/>
      <c r="CM38" s="385"/>
      <c r="CN38" s="213"/>
      <c r="CO38" s="386">
        <f t="shared" si="3"/>
        <v>22</v>
      </c>
      <c r="CP38" s="386"/>
      <c r="CQ38" s="385" t="str">
        <f>IF('各会計、関係団体の財政状況及び健全化判断比率'!BS11="","",'各会計、関係団体の財政状況及び健全化判断比率'!BS11)</f>
        <v>銚子電力</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東総地区広域市町村圏事務組合（東総地区ふるさと市町村圏事業特別会計）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東総地区広域市町村圏事務組合（一般廃棄物処理事業特別会計）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千葉県後期高齢者医療広域連合（一般会計）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千葉県後期高齢者医療広域連合（後期高齢者医療特別会計）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東総広域水道企業団（水道用水供給事業会計）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sUfzlR8mn4U4iVswVFQWsK8a3HW0qKkLDnjHkkF3JI6ebpVQbewDaFHA9Dc7jGCAafoLsWC4KBCYeOSNtfkKQ==" saltValue="obhhHThUxseOU+RhDAqW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6" t="s">
        <v>551</v>
      </c>
      <c r="D34" s="1206"/>
      <c r="E34" s="1207"/>
      <c r="F34" s="32">
        <v>0.11</v>
      </c>
      <c r="G34" s="33" t="s">
        <v>552</v>
      </c>
      <c r="H34" s="33" t="s">
        <v>553</v>
      </c>
      <c r="I34" s="33" t="s">
        <v>554</v>
      </c>
      <c r="J34" s="34" t="s">
        <v>555</v>
      </c>
      <c r="K34" s="22"/>
      <c r="L34" s="22"/>
      <c r="M34" s="22"/>
      <c r="N34" s="22"/>
      <c r="O34" s="22"/>
      <c r="P34" s="22"/>
    </row>
    <row r="35" spans="1:16" ht="39" customHeight="1" x14ac:dyDescent="0.15">
      <c r="A35" s="22"/>
      <c r="B35" s="35"/>
      <c r="C35" s="1200" t="s">
        <v>556</v>
      </c>
      <c r="D35" s="1201"/>
      <c r="E35" s="1202"/>
      <c r="F35" s="36">
        <v>15.87</v>
      </c>
      <c r="G35" s="37">
        <v>13.68</v>
      </c>
      <c r="H35" s="37">
        <v>15.71</v>
      </c>
      <c r="I35" s="37">
        <v>17.170000000000002</v>
      </c>
      <c r="J35" s="38">
        <v>17.86</v>
      </c>
      <c r="K35" s="22"/>
      <c r="L35" s="22"/>
      <c r="M35" s="22"/>
      <c r="N35" s="22"/>
      <c r="O35" s="22"/>
      <c r="P35" s="22"/>
    </row>
    <row r="36" spans="1:16" ht="39" customHeight="1" x14ac:dyDescent="0.15">
      <c r="A36" s="22"/>
      <c r="B36" s="35"/>
      <c r="C36" s="1200" t="s">
        <v>557</v>
      </c>
      <c r="D36" s="1201"/>
      <c r="E36" s="1202"/>
      <c r="F36" s="36">
        <v>0.6</v>
      </c>
      <c r="G36" s="37">
        <v>3.5</v>
      </c>
      <c r="H36" s="37">
        <v>1.1399999999999999</v>
      </c>
      <c r="I36" s="37">
        <v>1.61</v>
      </c>
      <c r="J36" s="38">
        <v>1.42</v>
      </c>
      <c r="K36" s="22"/>
      <c r="L36" s="22"/>
      <c r="M36" s="22"/>
      <c r="N36" s="22"/>
      <c r="O36" s="22"/>
      <c r="P36" s="22"/>
    </row>
    <row r="37" spans="1:16" ht="39" customHeight="1" x14ac:dyDescent="0.15">
      <c r="A37" s="22"/>
      <c r="B37" s="35"/>
      <c r="C37" s="1200" t="s">
        <v>558</v>
      </c>
      <c r="D37" s="1201"/>
      <c r="E37" s="1202"/>
      <c r="F37" s="36">
        <v>0.22</v>
      </c>
      <c r="G37" s="37">
        <v>0.37</v>
      </c>
      <c r="H37" s="37">
        <v>0.56999999999999995</v>
      </c>
      <c r="I37" s="37">
        <v>0.06</v>
      </c>
      <c r="J37" s="38">
        <v>0.47</v>
      </c>
      <c r="K37" s="22"/>
      <c r="L37" s="22"/>
      <c r="M37" s="22"/>
      <c r="N37" s="22"/>
      <c r="O37" s="22"/>
      <c r="P37" s="22"/>
    </row>
    <row r="38" spans="1:16" ht="39" customHeight="1" x14ac:dyDescent="0.15">
      <c r="A38" s="22"/>
      <c r="B38" s="35"/>
      <c r="C38" s="1200" t="s">
        <v>559</v>
      </c>
      <c r="D38" s="1201"/>
      <c r="E38" s="1202"/>
      <c r="F38" s="36" t="s">
        <v>560</v>
      </c>
      <c r="G38" s="37">
        <v>0.03</v>
      </c>
      <c r="H38" s="37">
        <v>0.03</v>
      </c>
      <c r="I38" s="37">
        <v>0.04</v>
      </c>
      <c r="J38" s="38">
        <v>0.08</v>
      </c>
      <c r="K38" s="22"/>
      <c r="L38" s="22"/>
      <c r="M38" s="22"/>
      <c r="N38" s="22"/>
      <c r="O38" s="22"/>
      <c r="P38" s="22"/>
    </row>
    <row r="39" spans="1:16" ht="39" customHeight="1" x14ac:dyDescent="0.15">
      <c r="A39" s="22"/>
      <c r="B39" s="35"/>
      <c r="C39" s="1200" t="s">
        <v>561</v>
      </c>
      <c r="D39" s="1201"/>
      <c r="E39" s="1202"/>
      <c r="F39" s="36">
        <v>0</v>
      </c>
      <c r="G39" s="37">
        <v>0</v>
      </c>
      <c r="H39" s="37">
        <v>0</v>
      </c>
      <c r="I39" s="37">
        <v>0</v>
      </c>
      <c r="J39" s="38">
        <v>0</v>
      </c>
      <c r="K39" s="22"/>
      <c r="L39" s="22"/>
      <c r="M39" s="22"/>
      <c r="N39" s="22"/>
      <c r="O39" s="22"/>
      <c r="P39" s="22"/>
    </row>
    <row r="40" spans="1:16" ht="39" customHeight="1" x14ac:dyDescent="0.15">
      <c r="A40" s="22"/>
      <c r="B40" s="35"/>
      <c r="C40" s="1200" t="s">
        <v>562</v>
      </c>
      <c r="D40" s="1201"/>
      <c r="E40" s="1202"/>
      <c r="F40" s="36">
        <v>0</v>
      </c>
      <c r="G40" s="37">
        <v>0.01</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563</v>
      </c>
      <c r="D42" s="1201"/>
      <c r="E42" s="1202"/>
      <c r="F42" s="36" t="s">
        <v>500</v>
      </c>
      <c r="G42" s="37" t="s">
        <v>500</v>
      </c>
      <c r="H42" s="37" t="s">
        <v>500</v>
      </c>
      <c r="I42" s="37" t="s">
        <v>500</v>
      </c>
      <c r="J42" s="38" t="s">
        <v>500</v>
      </c>
      <c r="K42" s="22"/>
      <c r="L42" s="22"/>
      <c r="M42" s="22"/>
      <c r="N42" s="22"/>
      <c r="O42" s="22"/>
      <c r="P42" s="22"/>
    </row>
    <row r="43" spans="1:16" ht="39" customHeight="1" thickBot="1" x14ac:dyDescent="0.2">
      <c r="A43" s="22"/>
      <c r="B43" s="40"/>
      <c r="C43" s="1203" t="s">
        <v>564</v>
      </c>
      <c r="D43" s="1204"/>
      <c r="E43" s="1205"/>
      <c r="F43" s="41">
        <v>0</v>
      </c>
      <c r="G43" s="42">
        <v>0</v>
      </c>
      <c r="H43" s="42">
        <v>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OugHLztEkjQ8X7HgGbk3q/2sCR90AViVX/zmgaZH+HUTYRaSptgwkKsUM3kDJdADdT1FwZ6IBCd8TreffC72Q==" saltValue="pq4u5mvS12WmiPbUeaM/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3392</v>
      </c>
      <c r="L45" s="60">
        <v>3216</v>
      </c>
      <c r="M45" s="60">
        <v>3172</v>
      </c>
      <c r="N45" s="60">
        <v>3176</v>
      </c>
      <c r="O45" s="61">
        <v>2994</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500</v>
      </c>
      <c r="L46" s="64" t="s">
        <v>500</v>
      </c>
      <c r="M46" s="64" t="s">
        <v>500</v>
      </c>
      <c r="N46" s="64" t="s">
        <v>500</v>
      </c>
      <c r="O46" s="65" t="s">
        <v>500</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500</v>
      </c>
      <c r="L47" s="64" t="s">
        <v>500</v>
      </c>
      <c r="M47" s="64" t="s">
        <v>500</v>
      </c>
      <c r="N47" s="64" t="s">
        <v>500</v>
      </c>
      <c r="O47" s="65" t="s">
        <v>500</v>
      </c>
      <c r="P47" s="48"/>
      <c r="Q47" s="48"/>
      <c r="R47" s="48"/>
      <c r="S47" s="48"/>
      <c r="T47" s="48"/>
      <c r="U47" s="48"/>
    </row>
    <row r="48" spans="1:21" ht="30.75" customHeight="1" x14ac:dyDescent="0.15">
      <c r="A48" s="48"/>
      <c r="B48" s="1228"/>
      <c r="C48" s="1229"/>
      <c r="D48" s="62"/>
      <c r="E48" s="1210" t="s">
        <v>14</v>
      </c>
      <c r="F48" s="1210"/>
      <c r="G48" s="1210"/>
      <c r="H48" s="1210"/>
      <c r="I48" s="1210"/>
      <c r="J48" s="1211"/>
      <c r="K48" s="63">
        <v>834</v>
      </c>
      <c r="L48" s="64">
        <v>835</v>
      </c>
      <c r="M48" s="64">
        <v>859</v>
      </c>
      <c r="N48" s="64">
        <v>916</v>
      </c>
      <c r="O48" s="65">
        <v>820</v>
      </c>
      <c r="P48" s="48"/>
      <c r="Q48" s="48"/>
      <c r="R48" s="48"/>
      <c r="S48" s="48"/>
      <c r="T48" s="48"/>
      <c r="U48" s="48"/>
    </row>
    <row r="49" spans="1:21" ht="30.75" customHeight="1" x14ac:dyDescent="0.15">
      <c r="A49" s="48"/>
      <c r="B49" s="1228"/>
      <c r="C49" s="1229"/>
      <c r="D49" s="62"/>
      <c r="E49" s="1210" t="s">
        <v>15</v>
      </c>
      <c r="F49" s="1210"/>
      <c r="G49" s="1210"/>
      <c r="H49" s="1210"/>
      <c r="I49" s="1210"/>
      <c r="J49" s="1211"/>
      <c r="K49" s="63">
        <v>2</v>
      </c>
      <c r="L49" s="64">
        <v>2</v>
      </c>
      <c r="M49" s="64">
        <v>2</v>
      </c>
      <c r="N49" s="64">
        <v>2</v>
      </c>
      <c r="O49" s="65">
        <v>2</v>
      </c>
      <c r="P49" s="48"/>
      <c r="Q49" s="48"/>
      <c r="R49" s="48"/>
      <c r="S49" s="48"/>
      <c r="T49" s="48"/>
      <c r="U49" s="48"/>
    </row>
    <row r="50" spans="1:21" ht="30.75" customHeight="1" x14ac:dyDescent="0.15">
      <c r="A50" s="48"/>
      <c r="B50" s="1228"/>
      <c r="C50" s="1229"/>
      <c r="D50" s="62"/>
      <c r="E50" s="1210" t="s">
        <v>16</v>
      </c>
      <c r="F50" s="1210"/>
      <c r="G50" s="1210"/>
      <c r="H50" s="1210"/>
      <c r="I50" s="1210"/>
      <c r="J50" s="1211"/>
      <c r="K50" s="63">
        <v>158</v>
      </c>
      <c r="L50" s="64">
        <v>157</v>
      </c>
      <c r="M50" s="64">
        <v>154</v>
      </c>
      <c r="N50" s="64">
        <v>148</v>
      </c>
      <c r="O50" s="65">
        <v>146</v>
      </c>
      <c r="P50" s="48"/>
      <c r="Q50" s="48"/>
      <c r="R50" s="48"/>
      <c r="S50" s="48"/>
      <c r="T50" s="48"/>
      <c r="U50" s="48"/>
    </row>
    <row r="51" spans="1:21" ht="30.75" customHeight="1" x14ac:dyDescent="0.15">
      <c r="A51" s="48"/>
      <c r="B51" s="1230"/>
      <c r="C51" s="1231"/>
      <c r="D51" s="66"/>
      <c r="E51" s="1210" t="s">
        <v>17</v>
      </c>
      <c r="F51" s="1210"/>
      <c r="G51" s="1210"/>
      <c r="H51" s="1210"/>
      <c r="I51" s="1210"/>
      <c r="J51" s="1211"/>
      <c r="K51" s="63">
        <v>0</v>
      </c>
      <c r="L51" s="64">
        <v>1</v>
      </c>
      <c r="M51" s="64">
        <v>0</v>
      </c>
      <c r="N51" s="64">
        <v>0</v>
      </c>
      <c r="O51" s="65">
        <v>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2494</v>
      </c>
      <c r="L52" s="64">
        <v>2439</v>
      </c>
      <c r="M52" s="64">
        <v>2439</v>
      </c>
      <c r="N52" s="64">
        <v>2413</v>
      </c>
      <c r="O52" s="65">
        <v>2426</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1892</v>
      </c>
      <c r="L53" s="69">
        <v>1772</v>
      </c>
      <c r="M53" s="69">
        <v>1748</v>
      </c>
      <c r="N53" s="69">
        <v>1829</v>
      </c>
      <c r="O53" s="70">
        <v>1536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591</v>
      </c>
      <c r="L57" s="83" t="s">
        <v>500</v>
      </c>
      <c r="M57" s="83" t="s">
        <v>500</v>
      </c>
      <c r="N57" s="83" t="s">
        <v>500</v>
      </c>
      <c r="O57" s="84" t="s">
        <v>500</v>
      </c>
    </row>
    <row r="58" spans="1:21" ht="31.5" customHeight="1" thickBot="1" x14ac:dyDescent="0.2">
      <c r="B58" s="1218"/>
      <c r="C58" s="1219"/>
      <c r="D58" s="1223" t="s">
        <v>26</v>
      </c>
      <c r="E58" s="1224"/>
      <c r="F58" s="1224"/>
      <c r="G58" s="1224"/>
      <c r="H58" s="1224"/>
      <c r="I58" s="1224"/>
      <c r="J58" s="1225"/>
      <c r="K58" s="85" t="s">
        <v>591</v>
      </c>
      <c r="L58" s="86" t="s">
        <v>500</v>
      </c>
      <c r="M58" s="86" t="s">
        <v>500</v>
      </c>
      <c r="N58" s="86" t="s">
        <v>500</v>
      </c>
      <c r="O58" s="87" t="s">
        <v>500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cwvoticBms+OHvoFsXZ6oMjhPE7UyrutgfZPdPY7pEojaTj+4lVYlECgNR8bXsEd/BoElSe/KJcTWc1IyPyQ==" saltValue="mYwxfAdPQHL2B1KpW2D2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542</v>
      </c>
      <c r="J40" s="99" t="s">
        <v>543</v>
      </c>
      <c r="K40" s="99" t="s">
        <v>544</v>
      </c>
      <c r="L40" s="99" t="s">
        <v>545</v>
      </c>
      <c r="M40" s="100" t="s">
        <v>546</v>
      </c>
    </row>
    <row r="41" spans="2:13" ht="27.75" customHeight="1" x14ac:dyDescent="0.15">
      <c r="B41" s="1246" t="s">
        <v>29</v>
      </c>
      <c r="C41" s="1247"/>
      <c r="D41" s="101"/>
      <c r="E41" s="1248" t="s">
        <v>30</v>
      </c>
      <c r="F41" s="1248"/>
      <c r="G41" s="1248"/>
      <c r="H41" s="1249"/>
      <c r="I41" s="102">
        <v>30497</v>
      </c>
      <c r="J41" s="103">
        <v>29816</v>
      </c>
      <c r="K41" s="103">
        <v>29448</v>
      </c>
      <c r="L41" s="103">
        <v>28554</v>
      </c>
      <c r="M41" s="104">
        <v>27800</v>
      </c>
    </row>
    <row r="42" spans="2:13" ht="27.75" customHeight="1" x14ac:dyDescent="0.15">
      <c r="B42" s="1236"/>
      <c r="C42" s="1237"/>
      <c r="D42" s="105"/>
      <c r="E42" s="1240" t="s">
        <v>31</v>
      </c>
      <c r="F42" s="1240"/>
      <c r="G42" s="1240"/>
      <c r="H42" s="1241"/>
      <c r="I42" s="106">
        <v>1635</v>
      </c>
      <c r="J42" s="107">
        <v>1528</v>
      </c>
      <c r="K42" s="107">
        <v>1421</v>
      </c>
      <c r="L42" s="107">
        <v>1313</v>
      </c>
      <c r="M42" s="108">
        <v>1204</v>
      </c>
    </row>
    <row r="43" spans="2:13" ht="27.75" customHeight="1" x14ac:dyDescent="0.15">
      <c r="B43" s="1236"/>
      <c r="C43" s="1237"/>
      <c r="D43" s="105"/>
      <c r="E43" s="1240" t="s">
        <v>32</v>
      </c>
      <c r="F43" s="1240"/>
      <c r="G43" s="1240"/>
      <c r="H43" s="1241"/>
      <c r="I43" s="106">
        <v>11608</v>
      </c>
      <c r="J43" s="107">
        <v>11462</v>
      </c>
      <c r="K43" s="107">
        <v>11075</v>
      </c>
      <c r="L43" s="107">
        <v>10872</v>
      </c>
      <c r="M43" s="108">
        <v>10407</v>
      </c>
    </row>
    <row r="44" spans="2:13" ht="27.75" customHeight="1" x14ac:dyDescent="0.15">
      <c r="B44" s="1236"/>
      <c r="C44" s="1237"/>
      <c r="D44" s="105"/>
      <c r="E44" s="1240" t="s">
        <v>33</v>
      </c>
      <c r="F44" s="1240"/>
      <c r="G44" s="1240"/>
      <c r="H44" s="1241"/>
      <c r="I44" s="106">
        <v>8</v>
      </c>
      <c r="J44" s="107">
        <v>6</v>
      </c>
      <c r="K44" s="107">
        <v>4</v>
      </c>
      <c r="L44" s="107">
        <v>2</v>
      </c>
      <c r="M44" s="108" t="s">
        <v>500</v>
      </c>
    </row>
    <row r="45" spans="2:13" ht="27.75" customHeight="1" x14ac:dyDescent="0.15">
      <c r="B45" s="1236"/>
      <c r="C45" s="1237"/>
      <c r="D45" s="105"/>
      <c r="E45" s="1240" t="s">
        <v>34</v>
      </c>
      <c r="F45" s="1240"/>
      <c r="G45" s="1240"/>
      <c r="H45" s="1241"/>
      <c r="I45" s="106">
        <v>10289</v>
      </c>
      <c r="J45" s="107">
        <v>9720</v>
      </c>
      <c r="K45" s="107">
        <v>9216</v>
      </c>
      <c r="L45" s="107">
        <v>8836</v>
      </c>
      <c r="M45" s="108">
        <v>8137</v>
      </c>
    </row>
    <row r="46" spans="2:13" ht="27.75" customHeight="1" x14ac:dyDescent="0.15">
      <c r="B46" s="1236"/>
      <c r="C46" s="1237"/>
      <c r="D46" s="109"/>
      <c r="E46" s="1240" t="s">
        <v>35</v>
      </c>
      <c r="F46" s="1240"/>
      <c r="G46" s="1240"/>
      <c r="H46" s="1241"/>
      <c r="I46" s="106" t="s">
        <v>500</v>
      </c>
      <c r="J46" s="107" t="s">
        <v>500</v>
      </c>
      <c r="K46" s="107" t="s">
        <v>500</v>
      </c>
      <c r="L46" s="107" t="s">
        <v>500</v>
      </c>
      <c r="M46" s="108" t="s">
        <v>500</v>
      </c>
    </row>
    <row r="47" spans="2:13" ht="27.75" customHeight="1" x14ac:dyDescent="0.15">
      <c r="B47" s="1236"/>
      <c r="C47" s="1237"/>
      <c r="D47" s="110"/>
      <c r="E47" s="1250" t="s">
        <v>36</v>
      </c>
      <c r="F47" s="1251"/>
      <c r="G47" s="1251"/>
      <c r="H47" s="1252"/>
      <c r="I47" s="106" t="s">
        <v>500</v>
      </c>
      <c r="J47" s="107" t="s">
        <v>500</v>
      </c>
      <c r="K47" s="107" t="s">
        <v>500</v>
      </c>
      <c r="L47" s="107" t="s">
        <v>500</v>
      </c>
      <c r="M47" s="108" t="s">
        <v>500</v>
      </c>
    </row>
    <row r="48" spans="2:13" ht="27.75" customHeight="1" x14ac:dyDescent="0.15">
      <c r="B48" s="1236"/>
      <c r="C48" s="1237"/>
      <c r="D48" s="105"/>
      <c r="E48" s="1240" t="s">
        <v>37</v>
      </c>
      <c r="F48" s="1240"/>
      <c r="G48" s="1240"/>
      <c r="H48" s="1241"/>
      <c r="I48" s="106" t="s">
        <v>500</v>
      </c>
      <c r="J48" s="107" t="s">
        <v>500</v>
      </c>
      <c r="K48" s="107" t="s">
        <v>500</v>
      </c>
      <c r="L48" s="107" t="s">
        <v>500</v>
      </c>
      <c r="M48" s="108" t="s">
        <v>500</v>
      </c>
    </row>
    <row r="49" spans="2:13" ht="27.75" customHeight="1" x14ac:dyDescent="0.15">
      <c r="B49" s="1238"/>
      <c r="C49" s="1239"/>
      <c r="D49" s="105"/>
      <c r="E49" s="1240" t="s">
        <v>38</v>
      </c>
      <c r="F49" s="1240"/>
      <c r="G49" s="1240"/>
      <c r="H49" s="1241"/>
      <c r="I49" s="106" t="s">
        <v>500</v>
      </c>
      <c r="J49" s="107" t="s">
        <v>500</v>
      </c>
      <c r="K49" s="107" t="s">
        <v>500</v>
      </c>
      <c r="L49" s="107" t="s">
        <v>500</v>
      </c>
      <c r="M49" s="108" t="s">
        <v>500</v>
      </c>
    </row>
    <row r="50" spans="2:13" ht="27.75" customHeight="1" x14ac:dyDescent="0.15">
      <c r="B50" s="1234" t="s">
        <v>39</v>
      </c>
      <c r="C50" s="1235"/>
      <c r="D50" s="111"/>
      <c r="E50" s="1240" t="s">
        <v>40</v>
      </c>
      <c r="F50" s="1240"/>
      <c r="G50" s="1240"/>
      <c r="H50" s="1241"/>
      <c r="I50" s="106">
        <v>1102</v>
      </c>
      <c r="J50" s="107">
        <v>1182</v>
      </c>
      <c r="K50" s="107">
        <v>1509</v>
      </c>
      <c r="L50" s="107">
        <v>1293</v>
      </c>
      <c r="M50" s="108">
        <v>1343</v>
      </c>
    </row>
    <row r="51" spans="2:13" ht="27.75" customHeight="1" x14ac:dyDescent="0.15">
      <c r="B51" s="1236"/>
      <c r="C51" s="1237"/>
      <c r="D51" s="105"/>
      <c r="E51" s="1240" t="s">
        <v>41</v>
      </c>
      <c r="F51" s="1240"/>
      <c r="G51" s="1240"/>
      <c r="H51" s="1241"/>
      <c r="I51" s="106">
        <v>6811</v>
      </c>
      <c r="J51" s="107">
        <v>6390</v>
      </c>
      <c r="K51" s="107">
        <v>5974</v>
      </c>
      <c r="L51" s="107">
        <v>5554</v>
      </c>
      <c r="M51" s="108">
        <v>5214</v>
      </c>
    </row>
    <row r="52" spans="2:13" ht="27.75" customHeight="1" x14ac:dyDescent="0.15">
      <c r="B52" s="1238"/>
      <c r="C52" s="1239"/>
      <c r="D52" s="105"/>
      <c r="E52" s="1240" t="s">
        <v>42</v>
      </c>
      <c r="F52" s="1240"/>
      <c r="G52" s="1240"/>
      <c r="H52" s="1241"/>
      <c r="I52" s="106">
        <v>22498</v>
      </c>
      <c r="J52" s="107">
        <v>22528</v>
      </c>
      <c r="K52" s="107">
        <v>22179</v>
      </c>
      <c r="L52" s="107">
        <v>21769</v>
      </c>
      <c r="M52" s="108">
        <v>22350</v>
      </c>
    </row>
    <row r="53" spans="2:13" ht="27.75" customHeight="1" thickBot="1" x14ac:dyDescent="0.2">
      <c r="B53" s="1242" t="s">
        <v>43</v>
      </c>
      <c r="C53" s="1243"/>
      <c r="D53" s="112"/>
      <c r="E53" s="1244" t="s">
        <v>44</v>
      </c>
      <c r="F53" s="1244"/>
      <c r="G53" s="1244"/>
      <c r="H53" s="1245"/>
      <c r="I53" s="113">
        <v>23625</v>
      </c>
      <c r="J53" s="114">
        <v>22432</v>
      </c>
      <c r="K53" s="114">
        <v>21504</v>
      </c>
      <c r="L53" s="114">
        <v>20961</v>
      </c>
      <c r="M53" s="115">
        <v>18640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UxzEB6BVAZuyMnvxpjA653cXML6AGKtkCR4r3pd3KIS5qPby2OL0/0NegTN+PrwNXj295Bi35u7ME1wgUkGdw==" saltValue="gRcGDFuoRJdiMfLFF0Ab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1" t="s">
        <v>47</v>
      </c>
      <c r="D55" s="1261"/>
      <c r="E55" s="1262"/>
      <c r="F55" s="127">
        <v>425</v>
      </c>
      <c r="G55" s="127">
        <v>215</v>
      </c>
      <c r="H55" s="128">
        <v>214</v>
      </c>
    </row>
    <row r="56" spans="2:8" ht="52.5" customHeight="1" x14ac:dyDescent="0.15">
      <c r="B56" s="129"/>
      <c r="C56" s="1263" t="s">
        <v>48</v>
      </c>
      <c r="D56" s="1263"/>
      <c r="E56" s="1264"/>
      <c r="F56" s="130">
        <v>1</v>
      </c>
      <c r="G56" s="130">
        <v>1</v>
      </c>
      <c r="H56" s="131">
        <v>1</v>
      </c>
    </row>
    <row r="57" spans="2:8" ht="53.25" customHeight="1" x14ac:dyDescent="0.15">
      <c r="B57" s="129"/>
      <c r="C57" s="1265" t="s">
        <v>49</v>
      </c>
      <c r="D57" s="1265"/>
      <c r="E57" s="1266"/>
      <c r="F57" s="132">
        <v>714</v>
      </c>
      <c r="G57" s="132">
        <v>663</v>
      </c>
      <c r="H57" s="133">
        <v>711</v>
      </c>
    </row>
    <row r="58" spans="2:8" ht="45.75" customHeight="1" x14ac:dyDescent="0.15">
      <c r="B58" s="134"/>
      <c r="C58" s="1253" t="s">
        <v>586</v>
      </c>
      <c r="D58" s="1254"/>
      <c r="E58" s="1255"/>
      <c r="F58" s="135">
        <v>404</v>
      </c>
      <c r="G58" s="135">
        <v>394</v>
      </c>
      <c r="H58" s="136">
        <v>387</v>
      </c>
    </row>
    <row r="59" spans="2:8" ht="45.75" customHeight="1" x14ac:dyDescent="0.15">
      <c r="B59" s="134"/>
      <c r="C59" s="1253" t="s">
        <v>587</v>
      </c>
      <c r="D59" s="1254"/>
      <c r="E59" s="1255"/>
      <c r="F59" s="135">
        <v>126</v>
      </c>
      <c r="G59" s="135">
        <v>121</v>
      </c>
      <c r="H59" s="136">
        <v>114</v>
      </c>
    </row>
    <row r="60" spans="2:8" ht="45.75" customHeight="1" x14ac:dyDescent="0.15">
      <c r="B60" s="134"/>
      <c r="C60" s="1253" t="s">
        <v>588</v>
      </c>
      <c r="D60" s="1254"/>
      <c r="E60" s="1255"/>
      <c r="F60" s="135">
        <v>51</v>
      </c>
      <c r="G60" s="135">
        <v>2</v>
      </c>
      <c r="H60" s="136">
        <v>78</v>
      </c>
    </row>
    <row r="61" spans="2:8" ht="45.75" customHeight="1" x14ac:dyDescent="0.15">
      <c r="B61" s="134"/>
      <c r="C61" s="1253" t="s">
        <v>589</v>
      </c>
      <c r="D61" s="1254"/>
      <c r="E61" s="1255"/>
      <c r="F61" s="135">
        <v>15</v>
      </c>
      <c r="G61" s="135">
        <v>20</v>
      </c>
      <c r="H61" s="136">
        <v>36</v>
      </c>
    </row>
    <row r="62" spans="2:8" ht="45.75" customHeight="1" thickBot="1" x14ac:dyDescent="0.2">
      <c r="B62" s="137"/>
      <c r="C62" s="1256" t="s">
        <v>590</v>
      </c>
      <c r="D62" s="1257"/>
      <c r="E62" s="1258"/>
      <c r="F62" s="138">
        <v>19</v>
      </c>
      <c r="G62" s="138">
        <v>25</v>
      </c>
      <c r="H62" s="139">
        <v>32</v>
      </c>
    </row>
    <row r="63" spans="2:8" ht="52.5" customHeight="1" thickBot="1" x14ac:dyDescent="0.2">
      <c r="B63" s="140"/>
      <c r="C63" s="1259" t="s">
        <v>50</v>
      </c>
      <c r="D63" s="1259"/>
      <c r="E63" s="1260"/>
      <c r="F63" s="141">
        <v>1140</v>
      </c>
      <c r="G63" s="141">
        <v>880</v>
      </c>
      <c r="H63" s="142">
        <v>927</v>
      </c>
    </row>
    <row r="64" spans="2:8" ht="15" customHeight="1" x14ac:dyDescent="0.15"/>
    <row r="65" ht="0" hidden="1" customHeight="1" x14ac:dyDescent="0.15"/>
    <row r="66" ht="0" hidden="1" customHeight="1" x14ac:dyDescent="0.15"/>
  </sheetData>
  <sheetProtection algorithmName="SHA-512" hashValue="pn0Iav+WX1t6zJU7rr89izgrBNufDmxF5wpsl8BHDLdLhRXOmA7238XxveNhZmWTtGSoez5tfAmUy8Q/4EDi0Q==" saltValue="U9Z24mhw4EJWgqiVcmdp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542</v>
      </c>
      <c r="BQ50" s="1301"/>
      <c r="BR50" s="1301"/>
      <c r="BS50" s="1301"/>
      <c r="BT50" s="1301"/>
      <c r="BU50" s="1301"/>
      <c r="BV50" s="1301"/>
      <c r="BW50" s="1301"/>
      <c r="BX50" s="1301" t="s">
        <v>543</v>
      </c>
      <c r="BY50" s="1301"/>
      <c r="BZ50" s="1301"/>
      <c r="CA50" s="1301"/>
      <c r="CB50" s="1301"/>
      <c r="CC50" s="1301"/>
      <c r="CD50" s="1301"/>
      <c r="CE50" s="1301"/>
      <c r="CF50" s="1301" t="s">
        <v>544</v>
      </c>
      <c r="CG50" s="1301"/>
      <c r="CH50" s="1301"/>
      <c r="CI50" s="1301"/>
      <c r="CJ50" s="1301"/>
      <c r="CK50" s="1301"/>
      <c r="CL50" s="1301"/>
      <c r="CM50" s="1301"/>
      <c r="CN50" s="1301" t="s">
        <v>545</v>
      </c>
      <c r="CO50" s="1301"/>
      <c r="CP50" s="1301"/>
      <c r="CQ50" s="1301"/>
      <c r="CR50" s="1301"/>
      <c r="CS50" s="1301"/>
      <c r="CT50" s="1301"/>
      <c r="CU50" s="1301"/>
      <c r="CV50" s="1301" t="s">
        <v>546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168.4</v>
      </c>
      <c r="BY51" s="1307"/>
      <c r="BZ51" s="1307"/>
      <c r="CA51" s="1307"/>
      <c r="CB51" s="1307"/>
      <c r="CC51" s="1307"/>
      <c r="CD51" s="1307"/>
      <c r="CE51" s="1307"/>
      <c r="CF51" s="1307">
        <v>167.1</v>
      </c>
      <c r="CG51" s="1307"/>
      <c r="CH51" s="1307"/>
      <c r="CI51" s="1307"/>
      <c r="CJ51" s="1307"/>
      <c r="CK51" s="1307"/>
      <c r="CL51" s="1307"/>
      <c r="CM51" s="1307"/>
      <c r="CN51" s="1307">
        <v>163.80000000000001</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59.6</v>
      </c>
      <c r="BY53" s="1307"/>
      <c r="BZ53" s="1307"/>
      <c r="CA53" s="1307"/>
      <c r="CB53" s="1307"/>
      <c r="CC53" s="1307"/>
      <c r="CD53" s="1307"/>
      <c r="CE53" s="1307"/>
      <c r="CF53" s="1307">
        <v>58.4</v>
      </c>
      <c r="CG53" s="1307"/>
      <c r="CH53" s="1307"/>
      <c r="CI53" s="1307"/>
      <c r="CJ53" s="1307"/>
      <c r="CK53" s="1307"/>
      <c r="CL53" s="1307"/>
      <c r="CM53" s="1307"/>
      <c r="CN53" s="1307">
        <v>61.9</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599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39</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55.4</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602</v>
      </c>
    </row>
    <row r="64" spans="1:109" x14ac:dyDescent="0.15">
      <c r="B64" s="1276"/>
      <c r="G64" s="1283"/>
      <c r="I64" s="1317"/>
      <c r="J64" s="1317"/>
      <c r="K64" s="1317"/>
      <c r="L64" s="1317"/>
      <c r="M64" s="1317"/>
      <c r="N64" s="1318"/>
      <c r="AM64" s="1283"/>
      <c r="AN64" s="1283" t="s">
        <v>595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542</v>
      </c>
      <c r="BQ72" s="1301"/>
      <c r="BR72" s="1301"/>
      <c r="BS72" s="1301"/>
      <c r="BT72" s="1301"/>
      <c r="BU72" s="1301"/>
      <c r="BV72" s="1301"/>
      <c r="BW72" s="1301"/>
      <c r="BX72" s="1301" t="s">
        <v>543</v>
      </c>
      <c r="BY72" s="1301"/>
      <c r="BZ72" s="1301"/>
      <c r="CA72" s="1301"/>
      <c r="CB72" s="1301"/>
      <c r="CC72" s="1301"/>
      <c r="CD72" s="1301"/>
      <c r="CE72" s="1301"/>
      <c r="CF72" s="1301" t="s">
        <v>544</v>
      </c>
      <c r="CG72" s="1301"/>
      <c r="CH72" s="1301"/>
      <c r="CI72" s="1301"/>
      <c r="CJ72" s="1301"/>
      <c r="CK72" s="1301"/>
      <c r="CL72" s="1301"/>
      <c r="CM72" s="1301"/>
      <c r="CN72" s="1301" t="s">
        <v>545</v>
      </c>
      <c r="CO72" s="1301"/>
      <c r="CP72" s="1301"/>
      <c r="CQ72" s="1301"/>
      <c r="CR72" s="1301"/>
      <c r="CS72" s="1301"/>
      <c r="CT72" s="1301"/>
      <c r="CU72" s="1301"/>
      <c r="CV72" s="1301" t="s">
        <v>546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7">
        <v>179.8</v>
      </c>
      <c r="BQ73" s="1307"/>
      <c r="BR73" s="1307"/>
      <c r="BS73" s="1307"/>
      <c r="BT73" s="1307"/>
      <c r="BU73" s="1307"/>
      <c r="BV73" s="1307"/>
      <c r="BW73" s="1307"/>
      <c r="BX73" s="1307">
        <v>168.4</v>
      </c>
      <c r="BY73" s="1307"/>
      <c r="BZ73" s="1307"/>
      <c r="CA73" s="1307"/>
      <c r="CB73" s="1307"/>
      <c r="CC73" s="1307"/>
      <c r="CD73" s="1307"/>
      <c r="CE73" s="1307"/>
      <c r="CF73" s="1307">
        <v>167.1</v>
      </c>
      <c r="CG73" s="1307"/>
      <c r="CH73" s="1307"/>
      <c r="CI73" s="1307"/>
      <c r="CJ73" s="1307"/>
      <c r="CK73" s="1307"/>
      <c r="CL73" s="1307"/>
      <c r="CM73" s="1307"/>
      <c r="CN73" s="1307">
        <v>163.80000000000001</v>
      </c>
      <c r="CO73" s="1307"/>
      <c r="CP73" s="1307"/>
      <c r="CQ73" s="1307"/>
      <c r="CR73" s="1307"/>
      <c r="CS73" s="1307"/>
      <c r="CT73" s="1307"/>
      <c r="CU73" s="1307"/>
      <c r="CV73" s="1307">
        <v>146.5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14.4</v>
      </c>
      <c r="BQ75" s="1307"/>
      <c r="BR75" s="1307"/>
      <c r="BS75" s="1307"/>
      <c r="BT75" s="1307"/>
      <c r="BU75" s="1307"/>
      <c r="BV75" s="1307"/>
      <c r="BW75" s="1307"/>
      <c r="BX75" s="1307">
        <v>13.9</v>
      </c>
      <c r="BY75" s="1307"/>
      <c r="BZ75" s="1307"/>
      <c r="CA75" s="1307"/>
      <c r="CB75" s="1307"/>
      <c r="CC75" s="1307"/>
      <c r="CD75" s="1307"/>
      <c r="CE75" s="1307"/>
      <c r="CF75" s="1307">
        <v>13.7</v>
      </c>
      <c r="CG75" s="1307"/>
      <c r="CH75" s="1307"/>
      <c r="CI75" s="1307"/>
      <c r="CJ75" s="1307"/>
      <c r="CK75" s="1307"/>
      <c r="CL75" s="1307"/>
      <c r="CM75" s="1307"/>
      <c r="CN75" s="1307">
        <v>13.7</v>
      </c>
      <c r="CO75" s="1307"/>
      <c r="CP75" s="1307"/>
      <c r="CQ75" s="1307"/>
      <c r="CR75" s="1307"/>
      <c r="CS75" s="1307"/>
      <c r="CT75" s="1307"/>
      <c r="CU75" s="1307"/>
      <c r="CV75" s="1307">
        <v>13.3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601</v>
      </c>
      <c r="AO77" s="1301"/>
      <c r="AP77" s="1301"/>
      <c r="AQ77" s="1301"/>
      <c r="AR77" s="1301"/>
      <c r="AS77" s="1301"/>
      <c r="AT77" s="1301"/>
      <c r="AU77" s="1301"/>
      <c r="AV77" s="1301"/>
      <c r="AW77" s="1301"/>
      <c r="AX77" s="1301"/>
      <c r="AY77" s="1301"/>
      <c r="AZ77" s="1301"/>
      <c r="BA77" s="1301"/>
      <c r="BB77" s="1305" t="s">
        <v>599</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EHbjfb7EkXIBg+lSPDEYDxyt4LJyj+e8Su25Y6Jpp/vCjFCIzos9pTEhirNZc3qtIBf5DZUZzKMqfoVErgw7A==" saltValue="3mIe2OIGcy7YRd2/vMsX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Z112" sqref="Z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Ua6BS9j9ddbrQlNdLSaJr9G6McIbSyofe4bhaFlcHpmSAngViXaWeZUuCCaL2thbge1dGdROK9sGAA2efXkLg==" saltValue="Ah1kwfC48U97fy8kfi7RT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H1pOpE1ZWXZKZyJ5fJyBLbib0srN82gMHnLnWWlga1Ui/2rSp1wmT9eg2z8O6y8BQBDjOwDiiKKbIi/p3lDbQ==" saltValue="TCU51A+eXu4sZWbGi3J0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539</v>
      </c>
      <c r="G2" s="156"/>
      <c r="H2" s="157"/>
    </row>
    <row r="3" spans="1:8" x14ac:dyDescent="0.15">
      <c r="A3" s="153" t="s">
        <v>532</v>
      </c>
      <c r="B3" s="158"/>
      <c r="C3" s="159"/>
      <c r="D3" s="160">
        <v>33165</v>
      </c>
      <c r="E3" s="161"/>
      <c r="F3" s="162">
        <v>66255</v>
      </c>
      <c r="G3" s="163"/>
      <c r="H3" s="164"/>
    </row>
    <row r="4" spans="1:8" x14ac:dyDescent="0.15">
      <c r="A4" s="165"/>
      <c r="B4" s="166"/>
      <c r="C4" s="167"/>
      <c r="D4" s="168">
        <v>16450</v>
      </c>
      <c r="E4" s="169"/>
      <c r="F4" s="170">
        <v>31822</v>
      </c>
      <c r="G4" s="171"/>
      <c r="H4" s="172"/>
    </row>
    <row r="5" spans="1:8" x14ac:dyDescent="0.15">
      <c r="A5" s="153" t="s">
        <v>534</v>
      </c>
      <c r="B5" s="158"/>
      <c r="C5" s="159"/>
      <c r="D5" s="160">
        <v>20958</v>
      </c>
      <c r="E5" s="161"/>
      <c r="F5" s="162">
        <v>92247</v>
      </c>
      <c r="G5" s="163"/>
      <c r="H5" s="164"/>
    </row>
    <row r="6" spans="1:8" x14ac:dyDescent="0.15">
      <c r="A6" s="165"/>
      <c r="B6" s="166"/>
      <c r="C6" s="167"/>
      <c r="D6" s="168">
        <v>10493</v>
      </c>
      <c r="E6" s="169"/>
      <c r="F6" s="170">
        <v>37204</v>
      </c>
      <c r="G6" s="171"/>
      <c r="H6" s="172"/>
    </row>
    <row r="7" spans="1:8" x14ac:dyDescent="0.15">
      <c r="A7" s="153" t="s">
        <v>535</v>
      </c>
      <c r="B7" s="158"/>
      <c r="C7" s="159"/>
      <c r="D7" s="160">
        <v>35041</v>
      </c>
      <c r="E7" s="161"/>
      <c r="F7" s="162">
        <v>67319</v>
      </c>
      <c r="G7" s="163"/>
      <c r="H7" s="164"/>
    </row>
    <row r="8" spans="1:8" x14ac:dyDescent="0.15">
      <c r="A8" s="165"/>
      <c r="B8" s="166"/>
      <c r="C8" s="167"/>
      <c r="D8" s="168">
        <v>27267</v>
      </c>
      <c r="E8" s="169"/>
      <c r="F8" s="170">
        <v>38101</v>
      </c>
      <c r="G8" s="171"/>
      <c r="H8" s="172"/>
    </row>
    <row r="9" spans="1:8" x14ac:dyDescent="0.15">
      <c r="A9" s="153" t="s">
        <v>536</v>
      </c>
      <c r="B9" s="158"/>
      <c r="C9" s="159"/>
      <c r="D9" s="160">
        <v>40635</v>
      </c>
      <c r="E9" s="161"/>
      <c r="F9" s="162">
        <v>70615</v>
      </c>
      <c r="G9" s="163"/>
      <c r="H9" s="164"/>
    </row>
    <row r="10" spans="1:8" x14ac:dyDescent="0.15">
      <c r="A10" s="165"/>
      <c r="B10" s="166"/>
      <c r="C10" s="167"/>
      <c r="D10" s="168">
        <v>12658</v>
      </c>
      <c r="E10" s="169"/>
      <c r="F10" s="170">
        <v>37382</v>
      </c>
      <c r="G10" s="171"/>
      <c r="H10" s="172"/>
    </row>
    <row r="11" spans="1:8" x14ac:dyDescent="0.15">
      <c r="A11" s="153" t="s">
        <v>537</v>
      </c>
      <c r="B11" s="158"/>
      <c r="C11" s="159"/>
      <c r="D11" s="160">
        <v>26066</v>
      </c>
      <c r="E11" s="161"/>
      <c r="F11" s="162">
        <v>69185</v>
      </c>
      <c r="G11" s="163"/>
      <c r="H11" s="164"/>
    </row>
    <row r="12" spans="1:8" x14ac:dyDescent="0.15">
      <c r="A12" s="165"/>
      <c r="B12" s="166"/>
      <c r="C12" s="173"/>
      <c r="D12" s="168">
        <v>14501</v>
      </c>
      <c r="E12" s="169"/>
      <c r="F12" s="170">
        <v>38519</v>
      </c>
      <c r="G12" s="171"/>
      <c r="H12" s="172"/>
    </row>
    <row r="13" spans="1:8" x14ac:dyDescent="0.15">
      <c r="A13" s="153"/>
      <c r="B13" s="158"/>
      <c r="C13" s="174"/>
      <c r="D13" s="175">
        <v>31173</v>
      </c>
      <c r="E13" s="176"/>
      <c r="F13" s="177">
        <v>73124</v>
      </c>
      <c r="G13" s="178"/>
      <c r="H13" s="164"/>
    </row>
    <row r="14" spans="1:8" x14ac:dyDescent="0.15">
      <c r="A14" s="165"/>
      <c r="B14" s="166"/>
      <c r="C14" s="167"/>
      <c r="D14" s="168">
        <v>16274</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0.6</v>
      </c>
      <c r="C19" s="179">
        <f>ROUND(VALUE(SUBSTITUTE(実質収支比率等に係る経年分析!G$48,"▲","-")),2)</f>
        <v>3.51</v>
      </c>
      <c r="D19" s="179">
        <f>ROUND(VALUE(SUBSTITUTE(実質収支比率等に係る経年分析!H$48,"▲","-")),2)</f>
        <v>1.1499999999999999</v>
      </c>
      <c r="E19" s="179">
        <f>ROUND(VALUE(SUBSTITUTE(実質収支比率等に係る経年分析!I$48,"▲","-")),2)</f>
        <v>1.61</v>
      </c>
      <c r="F19" s="179">
        <f>ROUND(VALUE(SUBSTITUTE(実質収支比率等に係る経年分析!J$48,"▲","-")),2)</f>
        <v>1.42</v>
      </c>
    </row>
    <row r="20" spans="1:11" x14ac:dyDescent="0.15">
      <c r="A20" s="179" t="s">
        <v>54</v>
      </c>
      <c r="B20" s="179">
        <f>ROUND(VALUE(SUBSTITUTE(実質収支比率等に係る経年分析!F$47,"▲","-")),2)</f>
        <v>0.11</v>
      </c>
      <c r="C20" s="179">
        <f>ROUND(VALUE(SUBSTITUTE(実質収支比率等に係る経年分析!G$47,"▲","-")),2)</f>
        <v>0.82</v>
      </c>
      <c r="D20" s="179">
        <f>ROUND(VALUE(SUBSTITUTE(実質収支比率等に係る経年分析!H$47,"▲","-")),2)</f>
        <v>2.87</v>
      </c>
      <c r="E20" s="179">
        <f>ROUND(VALUE(SUBSTITUTE(実質収支比率等に係る経年分析!I$47,"▲","-")),2)</f>
        <v>1.46</v>
      </c>
      <c r="F20" s="179">
        <f>ROUND(VALUE(SUBSTITUTE(実質収支比率等に係る経年分析!J$47,"▲","-")),2)</f>
        <v>1.46</v>
      </c>
    </row>
    <row r="21" spans="1:11" x14ac:dyDescent="0.15">
      <c r="A21" s="179" t="s">
        <v>55</v>
      </c>
      <c r="B21" s="179">
        <f>IF(ISNUMBER(VALUE(SUBSTITUTE(実質収支比率等に係る経年分析!F$49,"▲","-"))),ROUND(VALUE(SUBSTITUTE(実質収支比率等に係る経年分析!F$49,"▲","-")),2),NA())</f>
        <v>-1.33</v>
      </c>
      <c r="C21" s="179">
        <f>IF(ISNUMBER(VALUE(SUBSTITUTE(実質収支比率等に係る経年分析!G$49,"▲","-"))),ROUND(VALUE(SUBSTITUTE(実質収支比率等に係る経年分析!G$49,"▲","-")),2),NA())</f>
        <v>3.16</v>
      </c>
      <c r="D21" s="179">
        <f>IF(ISNUMBER(VALUE(SUBSTITUTE(実質収支比率等に係る経年分析!H$49,"▲","-"))),ROUND(VALUE(SUBSTITUTE(実質収支比率等に係る経年分析!H$49,"▲","-")),2),NA())</f>
        <v>-2.4700000000000002</v>
      </c>
      <c r="E21" s="179">
        <f>IF(ISNUMBER(VALUE(SUBSTITUTE(実質収支比率等に係る経年分析!I$49,"▲","-"))),ROUND(VALUE(SUBSTITUTE(実質収支比率等に係る経年分析!I$49,"▲","-")),2),NA())</f>
        <v>-1.58</v>
      </c>
      <c r="F21" s="179">
        <f>IF(ISNUMBER(VALUE(SUBSTITUTE(実質収支比率等に係る経年分析!J$49,"▲","-"))),ROUND(VALUE(SUBSTITUTE(実質収支比率等に係る経年分析!J$49,"▲","-")),2),NA())</f>
        <v>-1.01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病院事業会計</v>
      </c>
      <c r="B32" s="180">
        <f>IF(ROUND(VALUE(SUBSTITUTE(連結実質赤字比率に係る赤字・黒字の構成分析!F$38,"▲", "-")), 2) &lt; 0, ABS(ROUND(VALUE(SUBSTITUTE(連結実質赤字比率に係る赤字・黒字の構成分析!F$38,"▲", "-")), 2)), NA())</f>
        <v>0.03</v>
      </c>
      <c r="C32" s="180" t="e">
        <f>IF(ROUND(VALUE(SUBSTITUTE(連結実質赤字比率に係る赤字・黒字の構成分析!F$38,"▲", "-")), 2) &gt;= 0, ABS(ROUND(VALUE(SUBSTITUTE(連結実質赤字比率に係る赤字・黒字の構成分析!F$38,"▲", "-")), 2)), NA())</f>
        <v>#N/A</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0.56999999999999995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17.170000000000002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17.86</v>
      </c>
    </row>
    <row r="36" spans="1:16" x14ac:dyDescent="0.15">
      <c r="A36" s="180" t="str">
        <f>IF(連結実質赤字比率に係る赤字・黒字の構成分析!C$34="",NA(),連結実質赤字比率に係る赤字・黒字の構成分析!C$34)</f>
        <v>国民健康保険事業特別会計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0.11</v>
      </c>
      <c r="D36" s="180">
        <f>IF(ROUND(VALUE(SUBSTITUTE(連結実質赤字比率に係る赤字・黒字の構成分析!G$34,"▲", "-")), 2) &lt; 0, ABS(ROUND(VALUE(SUBSTITUTE(連結実質赤字比率に係る赤字・黒字の構成分析!G$34,"▲", "-")), 2)), NA())</f>
        <v>0.41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1.76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1.81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0.92</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2494</v>
      </c>
      <c r="E42" s="181"/>
      <c r="F42" s="181"/>
      <c r="G42" s="181">
        <f>'実質公債費比率（分子）の構造'!L$52</f>
        <v>2439</v>
      </c>
      <c r="H42" s="181"/>
      <c r="I42" s="181"/>
      <c r="J42" s="181">
        <f>'実質公債費比率（分子）の構造'!M$52</f>
        <v>2439</v>
      </c>
      <c r="K42" s="181"/>
      <c r="L42" s="181"/>
      <c r="M42" s="181">
        <f>'実質公債費比率（分子）の構造'!N$52</f>
        <v>2413</v>
      </c>
      <c r="N42" s="181"/>
      <c r="O42" s="181"/>
      <c r="P42" s="181">
        <f>'実質公債費比率（分子）の構造'!O$52</f>
        <v>2426</v>
      </c>
    </row>
    <row r="43" spans="1:16" x14ac:dyDescent="0.15">
      <c r="A43" s="181" t="s">
        <v>63</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158</v>
      </c>
      <c r="C44" s="181"/>
      <c r="D44" s="181"/>
      <c r="E44" s="181">
        <f>'実質公債費比率（分子）の構造'!L$50</f>
        <v>157</v>
      </c>
      <c r="F44" s="181"/>
      <c r="G44" s="181"/>
      <c r="H44" s="181">
        <f>'実質公債費比率（分子）の構造'!M$50</f>
        <v>154</v>
      </c>
      <c r="I44" s="181"/>
      <c r="J44" s="181"/>
      <c r="K44" s="181">
        <f>'実質公債費比率（分子）の構造'!N$50</f>
        <v>148</v>
      </c>
      <c r="L44" s="181"/>
      <c r="M44" s="181"/>
      <c r="N44" s="181">
        <f>'実質公債費比率（分子）の構造'!O$50</f>
        <v>146</v>
      </c>
      <c r="O44" s="181"/>
      <c r="P44" s="181"/>
    </row>
    <row r="45" spans="1:16" x14ac:dyDescent="0.15">
      <c r="A45" s="181" t="s">
        <v>65</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x14ac:dyDescent="0.15">
      <c r="A46" s="181" t="s">
        <v>66</v>
      </c>
      <c r="B46" s="181">
        <f>'実質公債費比率（分子）の構造'!K$48</f>
        <v>834</v>
      </c>
      <c r="C46" s="181"/>
      <c r="D46" s="181"/>
      <c r="E46" s="181">
        <f>'実質公債費比率（分子）の構造'!L$48</f>
        <v>835</v>
      </c>
      <c r="F46" s="181"/>
      <c r="G46" s="181"/>
      <c r="H46" s="181">
        <f>'実質公債費比率（分子）の構造'!M$48</f>
        <v>859</v>
      </c>
      <c r="I46" s="181"/>
      <c r="J46" s="181"/>
      <c r="K46" s="181">
        <f>'実質公債費比率（分子）の構造'!N$48</f>
        <v>916</v>
      </c>
      <c r="L46" s="181"/>
      <c r="M46" s="181"/>
      <c r="N46" s="181">
        <f>'実質公債費比率（分子）の構造'!O$48</f>
        <v>820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3392</v>
      </c>
      <c r="C49" s="181"/>
      <c r="D49" s="181"/>
      <c r="E49" s="181">
        <f>'実質公債費比率（分子）の構造'!L$45</f>
        <v>3216</v>
      </c>
      <c r="F49" s="181"/>
      <c r="G49" s="181"/>
      <c r="H49" s="181">
        <f>'実質公債費比率（分子）の構造'!M$45</f>
        <v>3172</v>
      </c>
      <c r="I49" s="181"/>
      <c r="J49" s="181"/>
      <c r="K49" s="181">
        <f>'実質公債費比率（分子）の構造'!N$45</f>
        <v>3176</v>
      </c>
      <c r="L49" s="181"/>
      <c r="M49" s="181"/>
      <c r="N49" s="181">
        <f>'実質公債費比率（分子）の構造'!O$45</f>
        <v>2994</v>
      </c>
      <c r="O49" s="181"/>
      <c r="P49" s="181"/>
    </row>
    <row r="50" spans="1:16" x14ac:dyDescent="0.15">
      <c r="A50" s="181" t="s">
        <v>70</v>
      </c>
      <c r="B50" s="181" t="e">
        <f>NA()</f>
        <v>#N/A</v>
      </c>
      <c r="C50" s="181">
        <f>IF(ISNUMBER('実質公債費比率（分子）の構造'!K$53),'実質公債費比率（分子）の構造'!K$53,NA())</f>
        <v>1892</v>
      </c>
      <c r="D50" s="181" t="e">
        <f>NA()</f>
        <v>#N/A</v>
      </c>
      <c r="E50" s="181" t="e">
        <f>NA()</f>
        <v>#N/A</v>
      </c>
      <c r="F50" s="181">
        <f>IF(ISNUMBER('実質公債費比率（分子）の構造'!L$53),'実質公債費比率（分子）の構造'!L$53,NA())</f>
        <v>1772</v>
      </c>
      <c r="G50" s="181" t="e">
        <f>NA()</f>
        <v>#N/A</v>
      </c>
      <c r="H50" s="181" t="e">
        <f>NA()</f>
        <v>#N/A</v>
      </c>
      <c r="I50" s="181">
        <f>IF(ISNUMBER('実質公債費比率（分子）の構造'!M$53),'実質公債費比率（分子）の構造'!M$53,NA())</f>
        <v>1748</v>
      </c>
      <c r="J50" s="181" t="e">
        <f>NA()</f>
        <v>#N/A</v>
      </c>
      <c r="K50" s="181" t="e">
        <f>NA()</f>
        <v>#N/A</v>
      </c>
      <c r="L50" s="181">
        <f>IF(ISNUMBER('実質公債費比率（分子）の構造'!N$53),'実質公債費比率（分子）の構造'!N$53,NA())</f>
        <v>1829</v>
      </c>
      <c r="M50" s="181" t="e">
        <f>NA()</f>
        <v>#N/A</v>
      </c>
      <c r="N50" s="181" t="e">
        <f>NA()</f>
        <v>#N/A</v>
      </c>
      <c r="O50" s="181">
        <f>IF(ISNUMBER('実質公債費比率（分子）の構造'!O$53),'実質公債費比率（分子）の構造'!O$53,NA())</f>
        <v>1536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22498</v>
      </c>
      <c r="E56" s="180"/>
      <c r="F56" s="180"/>
      <c r="G56" s="180">
        <f>'将来負担比率（分子）の構造'!J$52</f>
        <v>22528</v>
      </c>
      <c r="H56" s="180"/>
      <c r="I56" s="180"/>
      <c r="J56" s="180">
        <f>'将来負担比率（分子）の構造'!K$52</f>
        <v>22179</v>
      </c>
      <c r="K56" s="180"/>
      <c r="L56" s="180"/>
      <c r="M56" s="180">
        <f>'将来負担比率（分子）の構造'!L$52</f>
        <v>21769</v>
      </c>
      <c r="N56" s="180"/>
      <c r="O56" s="180"/>
      <c r="P56" s="180">
        <f>'将来負担比率（分子）の構造'!M$52</f>
        <v>22350</v>
      </c>
    </row>
    <row r="57" spans="1:16" x14ac:dyDescent="0.15">
      <c r="A57" s="180" t="s">
        <v>41</v>
      </c>
      <c r="B57" s="180"/>
      <c r="C57" s="180"/>
      <c r="D57" s="180">
        <f>'将来負担比率（分子）の構造'!I$51</f>
        <v>6811</v>
      </c>
      <c r="E57" s="180"/>
      <c r="F57" s="180"/>
      <c r="G57" s="180">
        <f>'将来負担比率（分子）の構造'!J$51</f>
        <v>6390</v>
      </c>
      <c r="H57" s="180"/>
      <c r="I57" s="180"/>
      <c r="J57" s="180">
        <f>'将来負担比率（分子）の構造'!K$51</f>
        <v>5974</v>
      </c>
      <c r="K57" s="180"/>
      <c r="L57" s="180"/>
      <c r="M57" s="180">
        <f>'将来負担比率（分子）の構造'!L$51</f>
        <v>5554</v>
      </c>
      <c r="N57" s="180"/>
      <c r="O57" s="180"/>
      <c r="P57" s="180">
        <f>'将来負担比率（分子）の構造'!M$51</f>
        <v>5214</v>
      </c>
    </row>
    <row r="58" spans="1:16" x14ac:dyDescent="0.15">
      <c r="A58" s="180" t="s">
        <v>40</v>
      </c>
      <c r="B58" s="180"/>
      <c r="C58" s="180"/>
      <c r="D58" s="180">
        <f>'将来負担比率（分子）の構造'!I$50</f>
        <v>1102</v>
      </c>
      <c r="E58" s="180"/>
      <c r="F58" s="180"/>
      <c r="G58" s="180">
        <f>'将来負担比率（分子）の構造'!J$50</f>
        <v>1182</v>
      </c>
      <c r="H58" s="180"/>
      <c r="I58" s="180"/>
      <c r="J58" s="180">
        <f>'将来負担比率（分子）の構造'!K$50</f>
        <v>1509</v>
      </c>
      <c r="K58" s="180"/>
      <c r="L58" s="180"/>
      <c r="M58" s="180">
        <f>'将来負担比率（分子）の構造'!L$50</f>
        <v>1293</v>
      </c>
      <c r="N58" s="180"/>
      <c r="O58" s="180"/>
      <c r="P58" s="180">
        <f>'将来負担比率（分子）の構造'!M$50</f>
        <v>1343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10289</v>
      </c>
      <c r="C62" s="180"/>
      <c r="D62" s="180"/>
      <c r="E62" s="180">
        <f>'将来負担比率（分子）の構造'!J$45</f>
        <v>9720</v>
      </c>
      <c r="F62" s="180"/>
      <c r="G62" s="180"/>
      <c r="H62" s="180">
        <f>'将来負担比率（分子）の構造'!K$45</f>
        <v>9216</v>
      </c>
      <c r="I62" s="180"/>
      <c r="J62" s="180"/>
      <c r="K62" s="180">
        <f>'将来負担比率（分子）の構造'!L$45</f>
        <v>8836</v>
      </c>
      <c r="L62" s="180"/>
      <c r="M62" s="180"/>
      <c r="N62" s="180">
        <f>'将来負担比率（分子）の構造'!M$45</f>
        <v>8137</v>
      </c>
      <c r="O62" s="180"/>
      <c r="P62" s="180"/>
    </row>
    <row r="63" spans="1:16" x14ac:dyDescent="0.15">
      <c r="A63" s="180" t="s">
        <v>33</v>
      </c>
      <c r="B63" s="180">
        <f>'将来負担比率（分子）の構造'!I$44</f>
        <v>8</v>
      </c>
      <c r="C63" s="180"/>
      <c r="D63" s="180"/>
      <c r="E63" s="180">
        <f>'将来負担比率（分子）の構造'!J$44</f>
        <v>6</v>
      </c>
      <c r="F63" s="180"/>
      <c r="G63" s="180"/>
      <c r="H63" s="180">
        <f>'将来負担比率（分子）の構造'!K$44</f>
        <v>4</v>
      </c>
      <c r="I63" s="180"/>
      <c r="J63" s="180"/>
      <c r="K63" s="180">
        <f>'将来負担比率（分子）の構造'!L$44</f>
        <v>2</v>
      </c>
      <c r="L63" s="180"/>
      <c r="M63" s="180"/>
      <c r="N63" s="180" t="str">
        <f>'将来負担比率（分子）の構造'!M$44</f>
        <v>-</v>
      </c>
      <c r="O63" s="180"/>
      <c r="P63" s="180"/>
    </row>
    <row r="64" spans="1:16" x14ac:dyDescent="0.15">
      <c r="A64" s="180" t="s">
        <v>32</v>
      </c>
      <c r="B64" s="180">
        <f>'将来負担比率（分子）の構造'!I$43</f>
        <v>11608</v>
      </c>
      <c r="C64" s="180"/>
      <c r="D64" s="180"/>
      <c r="E64" s="180">
        <f>'将来負担比率（分子）の構造'!J$43</f>
        <v>11462</v>
      </c>
      <c r="F64" s="180"/>
      <c r="G64" s="180"/>
      <c r="H64" s="180">
        <f>'将来負担比率（分子）の構造'!K$43</f>
        <v>11075</v>
      </c>
      <c r="I64" s="180"/>
      <c r="J64" s="180"/>
      <c r="K64" s="180">
        <f>'将来負担比率（分子）の構造'!L$43</f>
        <v>10872</v>
      </c>
      <c r="L64" s="180"/>
      <c r="M64" s="180"/>
      <c r="N64" s="180">
        <f>'将来負担比率（分子）の構造'!M$43</f>
        <v>10407</v>
      </c>
      <c r="O64" s="180"/>
      <c r="P64" s="180"/>
    </row>
    <row r="65" spans="1:16" x14ac:dyDescent="0.15">
      <c r="A65" s="180" t="s">
        <v>31</v>
      </c>
      <c r="B65" s="180">
        <f>'将来負担比率（分子）の構造'!I$42</f>
        <v>1635</v>
      </c>
      <c r="C65" s="180"/>
      <c r="D65" s="180"/>
      <c r="E65" s="180">
        <f>'将来負担比率（分子）の構造'!J$42</f>
        <v>1528</v>
      </c>
      <c r="F65" s="180"/>
      <c r="G65" s="180"/>
      <c r="H65" s="180">
        <f>'将来負担比率（分子）の構造'!K$42</f>
        <v>1421</v>
      </c>
      <c r="I65" s="180"/>
      <c r="J65" s="180"/>
      <c r="K65" s="180">
        <f>'将来負担比率（分子）の構造'!L$42</f>
        <v>1313</v>
      </c>
      <c r="L65" s="180"/>
      <c r="M65" s="180"/>
      <c r="N65" s="180">
        <f>'将来負担比率（分子）の構造'!M$42</f>
        <v>1204</v>
      </c>
      <c r="O65" s="180"/>
      <c r="P65" s="180"/>
    </row>
    <row r="66" spans="1:16" x14ac:dyDescent="0.15">
      <c r="A66" s="180" t="s">
        <v>30</v>
      </c>
      <c r="B66" s="180">
        <f>'将来負担比率（分子）の構造'!I$41</f>
        <v>30497</v>
      </c>
      <c r="C66" s="180"/>
      <c r="D66" s="180"/>
      <c r="E66" s="180">
        <f>'将来負担比率（分子）の構造'!J$41</f>
        <v>29816</v>
      </c>
      <c r="F66" s="180"/>
      <c r="G66" s="180"/>
      <c r="H66" s="180">
        <f>'将来負担比率（分子）の構造'!K$41</f>
        <v>29448</v>
      </c>
      <c r="I66" s="180"/>
      <c r="J66" s="180"/>
      <c r="K66" s="180">
        <f>'将来負担比率（分子）の構造'!L$41</f>
        <v>28554</v>
      </c>
      <c r="L66" s="180"/>
      <c r="M66" s="180"/>
      <c r="N66" s="180">
        <f>'将来負担比率（分子）の構造'!M$41</f>
        <v>27800</v>
      </c>
      <c r="O66" s="180"/>
      <c r="P66" s="180"/>
    </row>
    <row r="67" spans="1:16" x14ac:dyDescent="0.15">
      <c r="A67" s="180" t="s">
        <v>74</v>
      </c>
      <c r="B67" s="180" t="e">
        <f>NA()</f>
        <v>#N/A</v>
      </c>
      <c r="C67" s="180">
        <f>IF(ISNUMBER('将来負担比率（分子）の構造'!I$53), IF('将来負担比率（分子）の構造'!I$53 &lt; 0, 0, '将来負担比率（分子）の構造'!I$53), NA())</f>
        <v>23625</v>
      </c>
      <c r="D67" s="180" t="e">
        <f>NA()</f>
        <v>#N/A</v>
      </c>
      <c r="E67" s="180" t="e">
        <f>NA()</f>
        <v>#N/A</v>
      </c>
      <c r="F67" s="180">
        <f>IF(ISNUMBER('将来負担比率（分子）の構造'!J$53), IF('将来負担比率（分子）の構造'!J$53 &lt; 0, 0, '将来負担比率（分子）の構造'!J$53), NA())</f>
        <v>22432</v>
      </c>
      <c r="G67" s="180" t="e">
        <f>NA()</f>
        <v>#N/A</v>
      </c>
      <c r="H67" s="180" t="e">
        <f>NA()</f>
        <v>#N/A</v>
      </c>
      <c r="I67" s="180">
        <f>IF(ISNUMBER('将来負担比率（分子）の構造'!K$53), IF('将来負担比率（分子）の構造'!K$53 &lt; 0, 0, '将来負担比率（分子）の構造'!K$53), NA())</f>
        <v>21504</v>
      </c>
      <c r="J67" s="180" t="e">
        <f>NA()</f>
        <v>#N/A</v>
      </c>
      <c r="K67" s="180" t="e">
        <f>NA()</f>
        <v>#N/A</v>
      </c>
      <c r="L67" s="180">
        <f>IF(ISNUMBER('将来負担比率（分子）の構造'!L$53), IF('将来負担比率（分子）の構造'!L$53 &lt; 0, 0, '将来負担比率（分子）の構造'!L$53), NA())</f>
        <v>20961</v>
      </c>
      <c r="M67" s="180" t="e">
        <f>NA()</f>
        <v>#N/A</v>
      </c>
      <c r="N67" s="180" t="e">
        <f>NA()</f>
        <v>#N/A</v>
      </c>
      <c r="O67" s="180">
        <f>IF(ISNUMBER('将来負担比率（分子）の構造'!M$53), IF('将来負担比率（分子）の構造'!M$53 &lt; 0, 0, '将来負担比率（分子）の構造'!M$53), NA())</f>
        <v>18640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425</v>
      </c>
      <c r="C72" s="184">
        <f>基金残高に係る経年分析!G55</f>
        <v>215</v>
      </c>
      <c r="D72" s="184">
        <f>基金残高に係る経年分析!H55</f>
        <v>214</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714</v>
      </c>
      <c r="C74" s="184">
        <f>基金残高に係る経年分析!G57</f>
        <v>663</v>
      </c>
      <c r="D74" s="184">
        <f>基金残高に係る経年分析!H57</f>
        <v>711</v>
      </c>
    </row>
  </sheetData>
  <sheetProtection algorithmName="SHA-512" hashValue="gAzrDhk2sqcVIfubl4HPzME7LbNKDzBIXDw/jPTVnLRgHW1CIyJmTg6K8nlsKzy5a0qcbNplcEn39bvsovytqQ==" saltValue="GRTH5L4lvZxdPz/+Wmtw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8113625</v>
      </c>
      <c r="S5" s="689"/>
      <c r="T5" s="689"/>
      <c r="U5" s="689"/>
      <c r="V5" s="689"/>
      <c r="W5" s="689"/>
      <c r="X5" s="689"/>
      <c r="Y5" s="735"/>
      <c r="Z5" s="753">
        <v>35.1</v>
      </c>
      <c r="AA5" s="753"/>
      <c r="AB5" s="753"/>
      <c r="AC5" s="753"/>
      <c r="AD5" s="754">
        <v>7675460</v>
      </c>
      <c r="AE5" s="754"/>
      <c r="AF5" s="754"/>
      <c r="AG5" s="754"/>
      <c r="AH5" s="754"/>
      <c r="AI5" s="754"/>
      <c r="AJ5" s="754"/>
      <c r="AK5" s="754"/>
      <c r="AL5" s="736">
        <v>55.4</v>
      </c>
      <c r="AM5" s="705"/>
      <c r="AN5" s="705"/>
      <c r="AO5" s="737"/>
      <c r="AP5" s="722" t="s">
        <v>226</v>
      </c>
      <c r="AQ5" s="723"/>
      <c r="AR5" s="723"/>
      <c r="AS5" s="723"/>
      <c r="AT5" s="723"/>
      <c r="AU5" s="723"/>
      <c r="AV5" s="723"/>
      <c r="AW5" s="723"/>
      <c r="AX5" s="723"/>
      <c r="AY5" s="723"/>
      <c r="AZ5" s="723"/>
      <c r="BA5" s="723"/>
      <c r="BB5" s="723"/>
      <c r="BC5" s="723"/>
      <c r="BD5" s="723"/>
      <c r="BE5" s="723"/>
      <c r="BF5" s="724"/>
      <c r="BG5" s="623">
        <v>7661778</v>
      </c>
      <c r="BH5" s="626"/>
      <c r="BI5" s="626"/>
      <c r="BJ5" s="626"/>
      <c r="BK5" s="626"/>
      <c r="BL5" s="626"/>
      <c r="BM5" s="626"/>
      <c r="BN5" s="627"/>
      <c r="BO5" s="685">
        <v>94.4</v>
      </c>
      <c r="BP5" s="685"/>
      <c r="BQ5" s="685"/>
      <c r="BR5" s="685"/>
      <c r="BS5" s="686">
        <v>109685</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210966</v>
      </c>
      <c r="S6" s="626"/>
      <c r="T6" s="626"/>
      <c r="U6" s="626"/>
      <c r="V6" s="626"/>
      <c r="W6" s="626"/>
      <c r="X6" s="626"/>
      <c r="Y6" s="627"/>
      <c r="Z6" s="685">
        <v>0.9</v>
      </c>
      <c r="AA6" s="685"/>
      <c r="AB6" s="685"/>
      <c r="AC6" s="685"/>
      <c r="AD6" s="686">
        <v>210966</v>
      </c>
      <c r="AE6" s="686"/>
      <c r="AF6" s="686"/>
      <c r="AG6" s="686"/>
      <c r="AH6" s="686"/>
      <c r="AI6" s="686"/>
      <c r="AJ6" s="686"/>
      <c r="AK6" s="686"/>
      <c r="AL6" s="628">
        <v>1.5</v>
      </c>
      <c r="AM6" s="629"/>
      <c r="AN6" s="629"/>
      <c r="AO6" s="687"/>
      <c r="AP6" s="620" t="s">
        <v>231</v>
      </c>
      <c r="AQ6" s="621"/>
      <c r="AR6" s="621"/>
      <c r="AS6" s="621"/>
      <c r="AT6" s="621"/>
      <c r="AU6" s="621"/>
      <c r="AV6" s="621"/>
      <c r="AW6" s="621"/>
      <c r="AX6" s="621"/>
      <c r="AY6" s="621"/>
      <c r="AZ6" s="621"/>
      <c r="BA6" s="621"/>
      <c r="BB6" s="621"/>
      <c r="BC6" s="621"/>
      <c r="BD6" s="621"/>
      <c r="BE6" s="621"/>
      <c r="BF6" s="622"/>
      <c r="BG6" s="623">
        <v>7661778</v>
      </c>
      <c r="BH6" s="626"/>
      <c r="BI6" s="626"/>
      <c r="BJ6" s="626"/>
      <c r="BK6" s="626"/>
      <c r="BL6" s="626"/>
      <c r="BM6" s="626"/>
      <c r="BN6" s="627"/>
      <c r="BO6" s="685">
        <v>94.4</v>
      </c>
      <c r="BP6" s="685"/>
      <c r="BQ6" s="685"/>
      <c r="BR6" s="685"/>
      <c r="BS6" s="686">
        <v>109685</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203675</v>
      </c>
      <c r="CS6" s="626"/>
      <c r="CT6" s="626"/>
      <c r="CU6" s="626"/>
      <c r="CV6" s="626"/>
      <c r="CW6" s="626"/>
      <c r="CX6" s="626"/>
      <c r="CY6" s="627"/>
      <c r="CZ6" s="736">
        <v>0.9</v>
      </c>
      <c r="DA6" s="705"/>
      <c r="DB6" s="705"/>
      <c r="DC6" s="739"/>
      <c r="DD6" s="631" t="s">
        <v>125</v>
      </c>
      <c r="DE6" s="626"/>
      <c r="DF6" s="626"/>
      <c r="DG6" s="626"/>
      <c r="DH6" s="626"/>
      <c r="DI6" s="626"/>
      <c r="DJ6" s="626"/>
      <c r="DK6" s="626"/>
      <c r="DL6" s="626"/>
      <c r="DM6" s="626"/>
      <c r="DN6" s="626"/>
      <c r="DO6" s="626"/>
      <c r="DP6" s="627"/>
      <c r="DQ6" s="631">
        <v>203675</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10357</v>
      </c>
      <c r="S7" s="626"/>
      <c r="T7" s="626"/>
      <c r="U7" s="626"/>
      <c r="V7" s="626"/>
      <c r="W7" s="626"/>
      <c r="X7" s="626"/>
      <c r="Y7" s="627"/>
      <c r="Z7" s="685">
        <v>0</v>
      </c>
      <c r="AA7" s="685"/>
      <c r="AB7" s="685"/>
      <c r="AC7" s="685"/>
      <c r="AD7" s="686">
        <v>10357</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3593635</v>
      </c>
      <c r="BH7" s="626"/>
      <c r="BI7" s="626"/>
      <c r="BJ7" s="626"/>
      <c r="BK7" s="626"/>
      <c r="BL7" s="626"/>
      <c r="BM7" s="626"/>
      <c r="BN7" s="627"/>
      <c r="BO7" s="685">
        <v>44.3</v>
      </c>
      <c r="BP7" s="685"/>
      <c r="BQ7" s="685"/>
      <c r="BR7" s="685"/>
      <c r="BS7" s="686">
        <v>109685</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2683031</v>
      </c>
      <c r="CS7" s="626"/>
      <c r="CT7" s="626"/>
      <c r="CU7" s="626"/>
      <c r="CV7" s="626"/>
      <c r="CW7" s="626"/>
      <c r="CX7" s="626"/>
      <c r="CY7" s="627"/>
      <c r="CZ7" s="685">
        <v>11.7</v>
      </c>
      <c r="DA7" s="685"/>
      <c r="DB7" s="685"/>
      <c r="DC7" s="685"/>
      <c r="DD7" s="631">
        <v>93254</v>
      </c>
      <c r="DE7" s="626"/>
      <c r="DF7" s="626"/>
      <c r="DG7" s="626"/>
      <c r="DH7" s="626"/>
      <c r="DI7" s="626"/>
      <c r="DJ7" s="626"/>
      <c r="DK7" s="626"/>
      <c r="DL7" s="626"/>
      <c r="DM7" s="626"/>
      <c r="DN7" s="626"/>
      <c r="DO7" s="626"/>
      <c r="DP7" s="627"/>
      <c r="DQ7" s="631">
        <v>2197774</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33994</v>
      </c>
      <c r="S8" s="626"/>
      <c r="T8" s="626"/>
      <c r="U8" s="626"/>
      <c r="V8" s="626"/>
      <c r="W8" s="626"/>
      <c r="X8" s="626"/>
      <c r="Y8" s="627"/>
      <c r="Z8" s="685">
        <v>0.1</v>
      </c>
      <c r="AA8" s="685"/>
      <c r="AB8" s="685"/>
      <c r="AC8" s="685"/>
      <c r="AD8" s="686">
        <v>33994</v>
      </c>
      <c r="AE8" s="686"/>
      <c r="AF8" s="686"/>
      <c r="AG8" s="686"/>
      <c r="AH8" s="686"/>
      <c r="AI8" s="686"/>
      <c r="AJ8" s="686"/>
      <c r="AK8" s="686"/>
      <c r="AL8" s="628">
        <v>0.2</v>
      </c>
      <c r="AM8" s="629"/>
      <c r="AN8" s="629"/>
      <c r="AO8" s="687"/>
      <c r="AP8" s="620" t="s">
        <v>237</v>
      </c>
      <c r="AQ8" s="621"/>
      <c r="AR8" s="621"/>
      <c r="AS8" s="621"/>
      <c r="AT8" s="621"/>
      <c r="AU8" s="621"/>
      <c r="AV8" s="621"/>
      <c r="AW8" s="621"/>
      <c r="AX8" s="621"/>
      <c r="AY8" s="621"/>
      <c r="AZ8" s="621"/>
      <c r="BA8" s="621"/>
      <c r="BB8" s="621"/>
      <c r="BC8" s="621"/>
      <c r="BD8" s="621"/>
      <c r="BE8" s="621"/>
      <c r="BF8" s="622"/>
      <c r="BG8" s="623">
        <v>111336</v>
      </c>
      <c r="BH8" s="626"/>
      <c r="BI8" s="626"/>
      <c r="BJ8" s="626"/>
      <c r="BK8" s="626"/>
      <c r="BL8" s="626"/>
      <c r="BM8" s="626"/>
      <c r="BN8" s="627"/>
      <c r="BO8" s="685">
        <v>1.4</v>
      </c>
      <c r="BP8" s="685"/>
      <c r="BQ8" s="685"/>
      <c r="BR8" s="685"/>
      <c r="BS8" s="631" t="s">
        <v>125</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8189116</v>
      </c>
      <c r="CS8" s="626"/>
      <c r="CT8" s="626"/>
      <c r="CU8" s="626"/>
      <c r="CV8" s="626"/>
      <c r="CW8" s="626"/>
      <c r="CX8" s="626"/>
      <c r="CY8" s="627"/>
      <c r="CZ8" s="685">
        <v>35.799999999999997</v>
      </c>
      <c r="DA8" s="685"/>
      <c r="DB8" s="685"/>
      <c r="DC8" s="685"/>
      <c r="DD8" s="631">
        <v>35153</v>
      </c>
      <c r="DE8" s="626"/>
      <c r="DF8" s="626"/>
      <c r="DG8" s="626"/>
      <c r="DH8" s="626"/>
      <c r="DI8" s="626"/>
      <c r="DJ8" s="626"/>
      <c r="DK8" s="626"/>
      <c r="DL8" s="626"/>
      <c r="DM8" s="626"/>
      <c r="DN8" s="626"/>
      <c r="DO8" s="626"/>
      <c r="DP8" s="627"/>
      <c r="DQ8" s="631">
        <v>4375146</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31310</v>
      </c>
      <c r="S9" s="626"/>
      <c r="T9" s="626"/>
      <c r="U9" s="626"/>
      <c r="V9" s="626"/>
      <c r="W9" s="626"/>
      <c r="X9" s="626"/>
      <c r="Y9" s="627"/>
      <c r="Z9" s="685">
        <v>0.1</v>
      </c>
      <c r="AA9" s="685"/>
      <c r="AB9" s="685"/>
      <c r="AC9" s="685"/>
      <c r="AD9" s="686">
        <v>31310</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2895633</v>
      </c>
      <c r="BH9" s="626"/>
      <c r="BI9" s="626"/>
      <c r="BJ9" s="626"/>
      <c r="BK9" s="626"/>
      <c r="BL9" s="626"/>
      <c r="BM9" s="626"/>
      <c r="BN9" s="627"/>
      <c r="BO9" s="685">
        <v>35.700000000000003</v>
      </c>
      <c r="BP9" s="685"/>
      <c r="BQ9" s="685"/>
      <c r="BR9" s="685"/>
      <c r="BS9" s="631" t="s">
        <v>125</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2469902</v>
      </c>
      <c r="CS9" s="626"/>
      <c r="CT9" s="626"/>
      <c r="CU9" s="626"/>
      <c r="CV9" s="626"/>
      <c r="CW9" s="626"/>
      <c r="CX9" s="626"/>
      <c r="CY9" s="627"/>
      <c r="CZ9" s="685">
        <v>10.8</v>
      </c>
      <c r="DA9" s="685"/>
      <c r="DB9" s="685"/>
      <c r="DC9" s="685"/>
      <c r="DD9" s="631">
        <v>173088</v>
      </c>
      <c r="DE9" s="626"/>
      <c r="DF9" s="626"/>
      <c r="DG9" s="626"/>
      <c r="DH9" s="626"/>
      <c r="DI9" s="626"/>
      <c r="DJ9" s="626"/>
      <c r="DK9" s="626"/>
      <c r="DL9" s="626"/>
      <c r="DM9" s="626"/>
      <c r="DN9" s="626"/>
      <c r="DO9" s="626"/>
      <c r="DP9" s="627"/>
      <c r="DQ9" s="631">
        <v>1575183</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243</v>
      </c>
      <c r="S10" s="626"/>
      <c r="T10" s="626"/>
      <c r="U10" s="626"/>
      <c r="V10" s="626"/>
      <c r="W10" s="626"/>
      <c r="X10" s="626"/>
      <c r="Y10" s="627"/>
      <c r="Z10" s="685" t="s">
        <v>135</v>
      </c>
      <c r="AA10" s="685"/>
      <c r="AB10" s="685"/>
      <c r="AC10" s="685"/>
      <c r="AD10" s="686" t="s">
        <v>125</v>
      </c>
      <c r="AE10" s="686"/>
      <c r="AF10" s="686"/>
      <c r="AG10" s="686"/>
      <c r="AH10" s="686"/>
      <c r="AI10" s="686"/>
      <c r="AJ10" s="686"/>
      <c r="AK10" s="686"/>
      <c r="AL10" s="628" t="s">
        <v>125</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198644</v>
      </c>
      <c r="BH10" s="626"/>
      <c r="BI10" s="626"/>
      <c r="BJ10" s="626"/>
      <c r="BK10" s="626"/>
      <c r="BL10" s="626"/>
      <c r="BM10" s="626"/>
      <c r="BN10" s="627"/>
      <c r="BO10" s="685">
        <v>2.4</v>
      </c>
      <c r="BP10" s="685"/>
      <c r="BQ10" s="685"/>
      <c r="BR10" s="685"/>
      <c r="BS10" s="631">
        <v>33006</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9839</v>
      </c>
      <c r="CS10" s="626"/>
      <c r="CT10" s="626"/>
      <c r="CU10" s="626"/>
      <c r="CV10" s="626"/>
      <c r="CW10" s="626"/>
      <c r="CX10" s="626"/>
      <c r="CY10" s="627"/>
      <c r="CZ10" s="685">
        <v>0</v>
      </c>
      <c r="DA10" s="685"/>
      <c r="DB10" s="685"/>
      <c r="DC10" s="685"/>
      <c r="DD10" s="631" t="s">
        <v>135</v>
      </c>
      <c r="DE10" s="626"/>
      <c r="DF10" s="626"/>
      <c r="DG10" s="626"/>
      <c r="DH10" s="626"/>
      <c r="DI10" s="626"/>
      <c r="DJ10" s="626"/>
      <c r="DK10" s="626"/>
      <c r="DL10" s="626"/>
      <c r="DM10" s="626"/>
      <c r="DN10" s="626"/>
      <c r="DO10" s="626"/>
      <c r="DP10" s="627"/>
      <c r="DQ10" s="631">
        <v>8674</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243</v>
      </c>
      <c r="S11" s="626"/>
      <c r="T11" s="626"/>
      <c r="U11" s="626"/>
      <c r="V11" s="626"/>
      <c r="W11" s="626"/>
      <c r="X11" s="626"/>
      <c r="Y11" s="627"/>
      <c r="Z11" s="685" t="s">
        <v>125</v>
      </c>
      <c r="AA11" s="685"/>
      <c r="AB11" s="685"/>
      <c r="AC11" s="685"/>
      <c r="AD11" s="686" t="s">
        <v>125</v>
      </c>
      <c r="AE11" s="686"/>
      <c r="AF11" s="686"/>
      <c r="AG11" s="686"/>
      <c r="AH11" s="686"/>
      <c r="AI11" s="686"/>
      <c r="AJ11" s="686"/>
      <c r="AK11" s="686"/>
      <c r="AL11" s="628" t="s">
        <v>125</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388022</v>
      </c>
      <c r="BH11" s="626"/>
      <c r="BI11" s="626"/>
      <c r="BJ11" s="626"/>
      <c r="BK11" s="626"/>
      <c r="BL11" s="626"/>
      <c r="BM11" s="626"/>
      <c r="BN11" s="627"/>
      <c r="BO11" s="685">
        <v>4.8</v>
      </c>
      <c r="BP11" s="685"/>
      <c r="BQ11" s="685"/>
      <c r="BR11" s="685"/>
      <c r="BS11" s="631">
        <v>76679</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446742</v>
      </c>
      <c r="CS11" s="626"/>
      <c r="CT11" s="626"/>
      <c r="CU11" s="626"/>
      <c r="CV11" s="626"/>
      <c r="CW11" s="626"/>
      <c r="CX11" s="626"/>
      <c r="CY11" s="627"/>
      <c r="CZ11" s="685">
        <v>2</v>
      </c>
      <c r="DA11" s="685"/>
      <c r="DB11" s="685"/>
      <c r="DC11" s="685"/>
      <c r="DD11" s="631">
        <v>191320</v>
      </c>
      <c r="DE11" s="626"/>
      <c r="DF11" s="626"/>
      <c r="DG11" s="626"/>
      <c r="DH11" s="626"/>
      <c r="DI11" s="626"/>
      <c r="DJ11" s="626"/>
      <c r="DK11" s="626"/>
      <c r="DL11" s="626"/>
      <c r="DM11" s="626"/>
      <c r="DN11" s="626"/>
      <c r="DO11" s="626"/>
      <c r="DP11" s="627"/>
      <c r="DQ11" s="631">
        <v>236638</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1235722</v>
      </c>
      <c r="S12" s="626"/>
      <c r="T12" s="626"/>
      <c r="U12" s="626"/>
      <c r="V12" s="626"/>
      <c r="W12" s="626"/>
      <c r="X12" s="626"/>
      <c r="Y12" s="627"/>
      <c r="Z12" s="685">
        <v>5.3</v>
      </c>
      <c r="AA12" s="685"/>
      <c r="AB12" s="685"/>
      <c r="AC12" s="685"/>
      <c r="AD12" s="686">
        <v>1235722</v>
      </c>
      <c r="AE12" s="686"/>
      <c r="AF12" s="686"/>
      <c r="AG12" s="686"/>
      <c r="AH12" s="686"/>
      <c r="AI12" s="686"/>
      <c r="AJ12" s="686"/>
      <c r="AK12" s="686"/>
      <c r="AL12" s="628">
        <v>8.9</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3440801</v>
      </c>
      <c r="BH12" s="626"/>
      <c r="BI12" s="626"/>
      <c r="BJ12" s="626"/>
      <c r="BK12" s="626"/>
      <c r="BL12" s="626"/>
      <c r="BM12" s="626"/>
      <c r="BN12" s="627"/>
      <c r="BO12" s="685">
        <v>42.4</v>
      </c>
      <c r="BP12" s="685"/>
      <c r="BQ12" s="685"/>
      <c r="BR12" s="685"/>
      <c r="BS12" s="631" t="s">
        <v>125</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400436</v>
      </c>
      <c r="CS12" s="626"/>
      <c r="CT12" s="626"/>
      <c r="CU12" s="626"/>
      <c r="CV12" s="626"/>
      <c r="CW12" s="626"/>
      <c r="CX12" s="626"/>
      <c r="CY12" s="627"/>
      <c r="CZ12" s="685">
        <v>1.7</v>
      </c>
      <c r="DA12" s="685"/>
      <c r="DB12" s="685"/>
      <c r="DC12" s="685"/>
      <c r="DD12" s="631">
        <v>3832</v>
      </c>
      <c r="DE12" s="626"/>
      <c r="DF12" s="626"/>
      <c r="DG12" s="626"/>
      <c r="DH12" s="626"/>
      <c r="DI12" s="626"/>
      <c r="DJ12" s="626"/>
      <c r="DK12" s="626"/>
      <c r="DL12" s="626"/>
      <c r="DM12" s="626"/>
      <c r="DN12" s="626"/>
      <c r="DO12" s="626"/>
      <c r="DP12" s="627"/>
      <c r="DQ12" s="631">
        <v>148244</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19122</v>
      </c>
      <c r="S13" s="626"/>
      <c r="T13" s="626"/>
      <c r="U13" s="626"/>
      <c r="V13" s="626"/>
      <c r="W13" s="626"/>
      <c r="X13" s="626"/>
      <c r="Y13" s="627"/>
      <c r="Z13" s="685">
        <v>0.1</v>
      </c>
      <c r="AA13" s="685"/>
      <c r="AB13" s="685"/>
      <c r="AC13" s="685"/>
      <c r="AD13" s="686">
        <v>19122</v>
      </c>
      <c r="AE13" s="686"/>
      <c r="AF13" s="686"/>
      <c r="AG13" s="686"/>
      <c r="AH13" s="686"/>
      <c r="AI13" s="686"/>
      <c r="AJ13" s="686"/>
      <c r="AK13" s="686"/>
      <c r="AL13" s="628">
        <v>0.1</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3423022</v>
      </c>
      <c r="BH13" s="626"/>
      <c r="BI13" s="626"/>
      <c r="BJ13" s="626"/>
      <c r="BK13" s="626"/>
      <c r="BL13" s="626"/>
      <c r="BM13" s="626"/>
      <c r="BN13" s="627"/>
      <c r="BO13" s="685">
        <v>42.2</v>
      </c>
      <c r="BP13" s="685"/>
      <c r="BQ13" s="685"/>
      <c r="BR13" s="685"/>
      <c r="BS13" s="631" t="s">
        <v>125</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1570982</v>
      </c>
      <c r="CS13" s="626"/>
      <c r="CT13" s="626"/>
      <c r="CU13" s="626"/>
      <c r="CV13" s="626"/>
      <c r="CW13" s="626"/>
      <c r="CX13" s="626"/>
      <c r="CY13" s="627"/>
      <c r="CZ13" s="685">
        <v>6.9</v>
      </c>
      <c r="DA13" s="685"/>
      <c r="DB13" s="685"/>
      <c r="DC13" s="685"/>
      <c r="DD13" s="631">
        <v>378226</v>
      </c>
      <c r="DE13" s="626"/>
      <c r="DF13" s="626"/>
      <c r="DG13" s="626"/>
      <c r="DH13" s="626"/>
      <c r="DI13" s="626"/>
      <c r="DJ13" s="626"/>
      <c r="DK13" s="626"/>
      <c r="DL13" s="626"/>
      <c r="DM13" s="626"/>
      <c r="DN13" s="626"/>
      <c r="DO13" s="626"/>
      <c r="DP13" s="627"/>
      <c r="DQ13" s="631">
        <v>1215859</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125</v>
      </c>
      <c r="S14" s="626"/>
      <c r="T14" s="626"/>
      <c r="U14" s="626"/>
      <c r="V14" s="626"/>
      <c r="W14" s="626"/>
      <c r="X14" s="626"/>
      <c r="Y14" s="627"/>
      <c r="Z14" s="685" t="s">
        <v>125</v>
      </c>
      <c r="AA14" s="685"/>
      <c r="AB14" s="685"/>
      <c r="AC14" s="685"/>
      <c r="AD14" s="686" t="s">
        <v>243</v>
      </c>
      <c r="AE14" s="686"/>
      <c r="AF14" s="686"/>
      <c r="AG14" s="686"/>
      <c r="AH14" s="686"/>
      <c r="AI14" s="686"/>
      <c r="AJ14" s="686"/>
      <c r="AK14" s="686"/>
      <c r="AL14" s="628" t="s">
        <v>125</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177780</v>
      </c>
      <c r="BH14" s="626"/>
      <c r="BI14" s="626"/>
      <c r="BJ14" s="626"/>
      <c r="BK14" s="626"/>
      <c r="BL14" s="626"/>
      <c r="BM14" s="626"/>
      <c r="BN14" s="627"/>
      <c r="BO14" s="685">
        <v>2.2000000000000002</v>
      </c>
      <c r="BP14" s="685"/>
      <c r="BQ14" s="685"/>
      <c r="BR14" s="685"/>
      <c r="BS14" s="631" t="s">
        <v>135</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1172058</v>
      </c>
      <c r="CS14" s="626"/>
      <c r="CT14" s="626"/>
      <c r="CU14" s="626"/>
      <c r="CV14" s="626"/>
      <c r="CW14" s="626"/>
      <c r="CX14" s="626"/>
      <c r="CY14" s="627"/>
      <c r="CZ14" s="685">
        <v>5.0999999999999996</v>
      </c>
      <c r="DA14" s="685"/>
      <c r="DB14" s="685"/>
      <c r="DC14" s="685"/>
      <c r="DD14" s="631">
        <v>238007</v>
      </c>
      <c r="DE14" s="626"/>
      <c r="DF14" s="626"/>
      <c r="DG14" s="626"/>
      <c r="DH14" s="626"/>
      <c r="DI14" s="626"/>
      <c r="DJ14" s="626"/>
      <c r="DK14" s="626"/>
      <c r="DL14" s="626"/>
      <c r="DM14" s="626"/>
      <c r="DN14" s="626"/>
      <c r="DO14" s="626"/>
      <c r="DP14" s="627"/>
      <c r="DQ14" s="631">
        <v>931544</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75988</v>
      </c>
      <c r="S15" s="626"/>
      <c r="T15" s="626"/>
      <c r="U15" s="626"/>
      <c r="V15" s="626"/>
      <c r="W15" s="626"/>
      <c r="X15" s="626"/>
      <c r="Y15" s="627"/>
      <c r="Z15" s="685">
        <v>0.3</v>
      </c>
      <c r="AA15" s="685"/>
      <c r="AB15" s="685"/>
      <c r="AC15" s="685"/>
      <c r="AD15" s="686">
        <v>75988</v>
      </c>
      <c r="AE15" s="686"/>
      <c r="AF15" s="686"/>
      <c r="AG15" s="686"/>
      <c r="AH15" s="686"/>
      <c r="AI15" s="686"/>
      <c r="AJ15" s="686"/>
      <c r="AK15" s="686"/>
      <c r="AL15" s="628">
        <v>0.5</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449562</v>
      </c>
      <c r="BH15" s="626"/>
      <c r="BI15" s="626"/>
      <c r="BJ15" s="626"/>
      <c r="BK15" s="626"/>
      <c r="BL15" s="626"/>
      <c r="BM15" s="626"/>
      <c r="BN15" s="627"/>
      <c r="BO15" s="685">
        <v>5.5</v>
      </c>
      <c r="BP15" s="685"/>
      <c r="BQ15" s="685"/>
      <c r="BR15" s="685"/>
      <c r="BS15" s="631" t="s">
        <v>125</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2725435</v>
      </c>
      <c r="CS15" s="626"/>
      <c r="CT15" s="626"/>
      <c r="CU15" s="626"/>
      <c r="CV15" s="626"/>
      <c r="CW15" s="626"/>
      <c r="CX15" s="626"/>
      <c r="CY15" s="627"/>
      <c r="CZ15" s="685">
        <v>11.9</v>
      </c>
      <c r="DA15" s="685"/>
      <c r="DB15" s="685"/>
      <c r="DC15" s="685"/>
      <c r="DD15" s="631">
        <v>494996</v>
      </c>
      <c r="DE15" s="626"/>
      <c r="DF15" s="626"/>
      <c r="DG15" s="626"/>
      <c r="DH15" s="626"/>
      <c r="DI15" s="626"/>
      <c r="DJ15" s="626"/>
      <c r="DK15" s="626"/>
      <c r="DL15" s="626"/>
      <c r="DM15" s="626"/>
      <c r="DN15" s="626"/>
      <c r="DO15" s="626"/>
      <c r="DP15" s="627"/>
      <c r="DQ15" s="631">
        <v>2032573</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135</v>
      </c>
      <c r="S16" s="626"/>
      <c r="T16" s="626"/>
      <c r="U16" s="626"/>
      <c r="V16" s="626"/>
      <c r="W16" s="626"/>
      <c r="X16" s="626"/>
      <c r="Y16" s="627"/>
      <c r="Z16" s="685" t="s">
        <v>125</v>
      </c>
      <c r="AA16" s="685"/>
      <c r="AB16" s="685"/>
      <c r="AC16" s="685"/>
      <c r="AD16" s="686" t="s">
        <v>125</v>
      </c>
      <c r="AE16" s="686"/>
      <c r="AF16" s="686"/>
      <c r="AG16" s="686"/>
      <c r="AH16" s="686"/>
      <c r="AI16" s="686"/>
      <c r="AJ16" s="686"/>
      <c r="AK16" s="686"/>
      <c r="AL16" s="628" t="s">
        <v>125</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243</v>
      </c>
      <c r="BH16" s="626"/>
      <c r="BI16" s="626"/>
      <c r="BJ16" s="626"/>
      <c r="BK16" s="626"/>
      <c r="BL16" s="626"/>
      <c r="BM16" s="626"/>
      <c r="BN16" s="627"/>
      <c r="BO16" s="685" t="s">
        <v>243</v>
      </c>
      <c r="BP16" s="685"/>
      <c r="BQ16" s="685"/>
      <c r="BR16" s="685"/>
      <c r="BS16" s="631" t="s">
        <v>125</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34822</v>
      </c>
      <c r="CS16" s="626"/>
      <c r="CT16" s="626"/>
      <c r="CU16" s="626"/>
      <c r="CV16" s="626"/>
      <c r="CW16" s="626"/>
      <c r="CX16" s="626"/>
      <c r="CY16" s="627"/>
      <c r="CZ16" s="685">
        <v>0.2</v>
      </c>
      <c r="DA16" s="685"/>
      <c r="DB16" s="685"/>
      <c r="DC16" s="685"/>
      <c r="DD16" s="631" t="s">
        <v>125</v>
      </c>
      <c r="DE16" s="626"/>
      <c r="DF16" s="626"/>
      <c r="DG16" s="626"/>
      <c r="DH16" s="626"/>
      <c r="DI16" s="626"/>
      <c r="DJ16" s="626"/>
      <c r="DK16" s="626"/>
      <c r="DL16" s="626"/>
      <c r="DM16" s="626"/>
      <c r="DN16" s="626"/>
      <c r="DO16" s="626"/>
      <c r="DP16" s="627"/>
      <c r="DQ16" s="631">
        <v>16742</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21568</v>
      </c>
      <c r="S17" s="626"/>
      <c r="T17" s="626"/>
      <c r="U17" s="626"/>
      <c r="V17" s="626"/>
      <c r="W17" s="626"/>
      <c r="X17" s="626"/>
      <c r="Y17" s="627"/>
      <c r="Z17" s="685">
        <v>0.1</v>
      </c>
      <c r="AA17" s="685"/>
      <c r="AB17" s="685"/>
      <c r="AC17" s="685"/>
      <c r="AD17" s="686">
        <v>21568</v>
      </c>
      <c r="AE17" s="686"/>
      <c r="AF17" s="686"/>
      <c r="AG17" s="686"/>
      <c r="AH17" s="686"/>
      <c r="AI17" s="686"/>
      <c r="AJ17" s="686"/>
      <c r="AK17" s="686"/>
      <c r="AL17" s="628">
        <v>0.2</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135</v>
      </c>
      <c r="BH17" s="626"/>
      <c r="BI17" s="626"/>
      <c r="BJ17" s="626"/>
      <c r="BK17" s="626"/>
      <c r="BL17" s="626"/>
      <c r="BM17" s="626"/>
      <c r="BN17" s="627"/>
      <c r="BO17" s="685" t="s">
        <v>125</v>
      </c>
      <c r="BP17" s="685"/>
      <c r="BQ17" s="685"/>
      <c r="BR17" s="685"/>
      <c r="BS17" s="631" t="s">
        <v>125</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2993573</v>
      </c>
      <c r="CS17" s="626"/>
      <c r="CT17" s="626"/>
      <c r="CU17" s="626"/>
      <c r="CV17" s="626"/>
      <c r="CW17" s="626"/>
      <c r="CX17" s="626"/>
      <c r="CY17" s="627"/>
      <c r="CZ17" s="685">
        <v>13.1</v>
      </c>
      <c r="DA17" s="685"/>
      <c r="DB17" s="685"/>
      <c r="DC17" s="685"/>
      <c r="DD17" s="631" t="s">
        <v>125</v>
      </c>
      <c r="DE17" s="626"/>
      <c r="DF17" s="626"/>
      <c r="DG17" s="626"/>
      <c r="DH17" s="626"/>
      <c r="DI17" s="626"/>
      <c r="DJ17" s="626"/>
      <c r="DK17" s="626"/>
      <c r="DL17" s="626"/>
      <c r="DM17" s="626"/>
      <c r="DN17" s="626"/>
      <c r="DO17" s="626"/>
      <c r="DP17" s="627"/>
      <c r="DQ17" s="631">
        <v>2948398</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4893741</v>
      </c>
      <c r="S18" s="626"/>
      <c r="T18" s="626"/>
      <c r="U18" s="626"/>
      <c r="V18" s="626"/>
      <c r="W18" s="626"/>
      <c r="X18" s="626"/>
      <c r="Y18" s="627"/>
      <c r="Z18" s="685">
        <v>21.2</v>
      </c>
      <c r="AA18" s="685"/>
      <c r="AB18" s="685"/>
      <c r="AC18" s="685"/>
      <c r="AD18" s="686">
        <v>4442579</v>
      </c>
      <c r="AE18" s="686"/>
      <c r="AF18" s="686"/>
      <c r="AG18" s="686"/>
      <c r="AH18" s="686"/>
      <c r="AI18" s="686"/>
      <c r="AJ18" s="686"/>
      <c r="AK18" s="686"/>
      <c r="AL18" s="628">
        <v>32.1</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243</v>
      </c>
      <c r="BH18" s="626"/>
      <c r="BI18" s="626"/>
      <c r="BJ18" s="626"/>
      <c r="BK18" s="626"/>
      <c r="BL18" s="626"/>
      <c r="BM18" s="626"/>
      <c r="BN18" s="627"/>
      <c r="BO18" s="685" t="s">
        <v>243</v>
      </c>
      <c r="BP18" s="685"/>
      <c r="BQ18" s="685"/>
      <c r="BR18" s="685"/>
      <c r="BS18" s="631" t="s">
        <v>125</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243</v>
      </c>
      <c r="CS18" s="626"/>
      <c r="CT18" s="626"/>
      <c r="CU18" s="626"/>
      <c r="CV18" s="626"/>
      <c r="CW18" s="626"/>
      <c r="CX18" s="626"/>
      <c r="CY18" s="627"/>
      <c r="CZ18" s="685" t="s">
        <v>243</v>
      </c>
      <c r="DA18" s="685"/>
      <c r="DB18" s="685"/>
      <c r="DC18" s="685"/>
      <c r="DD18" s="631" t="s">
        <v>125</v>
      </c>
      <c r="DE18" s="626"/>
      <c r="DF18" s="626"/>
      <c r="DG18" s="626"/>
      <c r="DH18" s="626"/>
      <c r="DI18" s="626"/>
      <c r="DJ18" s="626"/>
      <c r="DK18" s="626"/>
      <c r="DL18" s="626"/>
      <c r="DM18" s="626"/>
      <c r="DN18" s="626"/>
      <c r="DO18" s="626"/>
      <c r="DP18" s="627"/>
      <c r="DQ18" s="631" t="s">
        <v>243</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4442579</v>
      </c>
      <c r="S19" s="626"/>
      <c r="T19" s="626"/>
      <c r="U19" s="626"/>
      <c r="V19" s="626"/>
      <c r="W19" s="626"/>
      <c r="X19" s="626"/>
      <c r="Y19" s="627"/>
      <c r="Z19" s="685">
        <v>19.2</v>
      </c>
      <c r="AA19" s="685"/>
      <c r="AB19" s="685"/>
      <c r="AC19" s="685"/>
      <c r="AD19" s="686">
        <v>4442579</v>
      </c>
      <c r="AE19" s="686"/>
      <c r="AF19" s="686"/>
      <c r="AG19" s="686"/>
      <c r="AH19" s="686"/>
      <c r="AI19" s="686"/>
      <c r="AJ19" s="686"/>
      <c r="AK19" s="686"/>
      <c r="AL19" s="628">
        <v>32.1</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451847</v>
      </c>
      <c r="BH19" s="626"/>
      <c r="BI19" s="626"/>
      <c r="BJ19" s="626"/>
      <c r="BK19" s="626"/>
      <c r="BL19" s="626"/>
      <c r="BM19" s="626"/>
      <c r="BN19" s="627"/>
      <c r="BO19" s="685">
        <v>5.6</v>
      </c>
      <c r="BP19" s="685"/>
      <c r="BQ19" s="685"/>
      <c r="BR19" s="685"/>
      <c r="BS19" s="631" t="s">
        <v>125</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125</v>
      </c>
      <c r="CS19" s="626"/>
      <c r="CT19" s="626"/>
      <c r="CU19" s="626"/>
      <c r="CV19" s="626"/>
      <c r="CW19" s="626"/>
      <c r="CX19" s="626"/>
      <c r="CY19" s="627"/>
      <c r="CZ19" s="685" t="s">
        <v>125</v>
      </c>
      <c r="DA19" s="685"/>
      <c r="DB19" s="685"/>
      <c r="DC19" s="685"/>
      <c r="DD19" s="631" t="s">
        <v>125</v>
      </c>
      <c r="DE19" s="626"/>
      <c r="DF19" s="626"/>
      <c r="DG19" s="626"/>
      <c r="DH19" s="626"/>
      <c r="DI19" s="626"/>
      <c r="DJ19" s="626"/>
      <c r="DK19" s="626"/>
      <c r="DL19" s="626"/>
      <c r="DM19" s="626"/>
      <c r="DN19" s="626"/>
      <c r="DO19" s="626"/>
      <c r="DP19" s="627"/>
      <c r="DQ19" s="631" t="s">
        <v>125</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360107</v>
      </c>
      <c r="S20" s="626"/>
      <c r="T20" s="626"/>
      <c r="U20" s="626"/>
      <c r="V20" s="626"/>
      <c r="W20" s="626"/>
      <c r="X20" s="626"/>
      <c r="Y20" s="627"/>
      <c r="Z20" s="685">
        <v>1.6</v>
      </c>
      <c r="AA20" s="685"/>
      <c r="AB20" s="685"/>
      <c r="AC20" s="685"/>
      <c r="AD20" s="686" t="s">
        <v>125</v>
      </c>
      <c r="AE20" s="686"/>
      <c r="AF20" s="686"/>
      <c r="AG20" s="686"/>
      <c r="AH20" s="686"/>
      <c r="AI20" s="686"/>
      <c r="AJ20" s="686"/>
      <c r="AK20" s="686"/>
      <c r="AL20" s="628" t="s">
        <v>243</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451847</v>
      </c>
      <c r="BH20" s="626"/>
      <c r="BI20" s="626"/>
      <c r="BJ20" s="626"/>
      <c r="BK20" s="626"/>
      <c r="BL20" s="626"/>
      <c r="BM20" s="626"/>
      <c r="BN20" s="627"/>
      <c r="BO20" s="685">
        <v>5.6</v>
      </c>
      <c r="BP20" s="685"/>
      <c r="BQ20" s="685"/>
      <c r="BR20" s="685"/>
      <c r="BS20" s="631" t="s">
        <v>125</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22899611</v>
      </c>
      <c r="CS20" s="626"/>
      <c r="CT20" s="626"/>
      <c r="CU20" s="626"/>
      <c r="CV20" s="626"/>
      <c r="CW20" s="626"/>
      <c r="CX20" s="626"/>
      <c r="CY20" s="627"/>
      <c r="CZ20" s="685">
        <v>100</v>
      </c>
      <c r="DA20" s="685"/>
      <c r="DB20" s="685"/>
      <c r="DC20" s="685"/>
      <c r="DD20" s="631">
        <v>1607876</v>
      </c>
      <c r="DE20" s="626"/>
      <c r="DF20" s="626"/>
      <c r="DG20" s="626"/>
      <c r="DH20" s="626"/>
      <c r="DI20" s="626"/>
      <c r="DJ20" s="626"/>
      <c r="DK20" s="626"/>
      <c r="DL20" s="626"/>
      <c r="DM20" s="626"/>
      <c r="DN20" s="626"/>
      <c r="DO20" s="626"/>
      <c r="DP20" s="627"/>
      <c r="DQ20" s="631">
        <v>15890450</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v>91055</v>
      </c>
      <c r="S21" s="626"/>
      <c r="T21" s="626"/>
      <c r="U21" s="626"/>
      <c r="V21" s="626"/>
      <c r="W21" s="626"/>
      <c r="X21" s="626"/>
      <c r="Y21" s="627"/>
      <c r="Z21" s="685">
        <v>0.4</v>
      </c>
      <c r="AA21" s="685"/>
      <c r="AB21" s="685"/>
      <c r="AC21" s="685"/>
      <c r="AD21" s="686" t="s">
        <v>125</v>
      </c>
      <c r="AE21" s="686"/>
      <c r="AF21" s="686"/>
      <c r="AG21" s="686"/>
      <c r="AH21" s="686"/>
      <c r="AI21" s="686"/>
      <c r="AJ21" s="686"/>
      <c r="AK21" s="686"/>
      <c r="AL21" s="628" t="s">
        <v>125</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13682</v>
      </c>
      <c r="BH21" s="626"/>
      <c r="BI21" s="626"/>
      <c r="BJ21" s="626"/>
      <c r="BK21" s="626"/>
      <c r="BL21" s="626"/>
      <c r="BM21" s="626"/>
      <c r="BN21" s="627"/>
      <c r="BO21" s="685">
        <v>0.2</v>
      </c>
      <c r="BP21" s="685"/>
      <c r="BQ21" s="685"/>
      <c r="BR21" s="685"/>
      <c r="BS21" s="631" t="s">
        <v>125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14646393</v>
      </c>
      <c r="S22" s="626"/>
      <c r="T22" s="626"/>
      <c r="U22" s="626"/>
      <c r="V22" s="626"/>
      <c r="W22" s="626"/>
      <c r="X22" s="626"/>
      <c r="Y22" s="627"/>
      <c r="Z22" s="685">
        <v>63.4</v>
      </c>
      <c r="AA22" s="685"/>
      <c r="AB22" s="685"/>
      <c r="AC22" s="685"/>
      <c r="AD22" s="686">
        <v>13757066</v>
      </c>
      <c r="AE22" s="686"/>
      <c r="AF22" s="686"/>
      <c r="AG22" s="686"/>
      <c r="AH22" s="686"/>
      <c r="AI22" s="686"/>
      <c r="AJ22" s="686"/>
      <c r="AK22" s="686"/>
      <c r="AL22" s="628">
        <v>99.3</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243</v>
      </c>
      <c r="BH22" s="626"/>
      <c r="BI22" s="626"/>
      <c r="BJ22" s="626"/>
      <c r="BK22" s="626"/>
      <c r="BL22" s="626"/>
      <c r="BM22" s="626"/>
      <c r="BN22" s="627"/>
      <c r="BO22" s="685" t="s">
        <v>125</v>
      </c>
      <c r="BP22" s="685"/>
      <c r="BQ22" s="685"/>
      <c r="BR22" s="685"/>
      <c r="BS22" s="631" t="s">
        <v>243</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6938</v>
      </c>
      <c r="S23" s="626"/>
      <c r="T23" s="626"/>
      <c r="U23" s="626"/>
      <c r="V23" s="626"/>
      <c r="W23" s="626"/>
      <c r="X23" s="626"/>
      <c r="Y23" s="627"/>
      <c r="Z23" s="685">
        <v>0</v>
      </c>
      <c r="AA23" s="685"/>
      <c r="AB23" s="685"/>
      <c r="AC23" s="685"/>
      <c r="AD23" s="686">
        <v>6938</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438165</v>
      </c>
      <c r="BH23" s="626"/>
      <c r="BI23" s="626"/>
      <c r="BJ23" s="626"/>
      <c r="BK23" s="626"/>
      <c r="BL23" s="626"/>
      <c r="BM23" s="626"/>
      <c r="BN23" s="627"/>
      <c r="BO23" s="685">
        <v>5.4</v>
      </c>
      <c r="BP23" s="685"/>
      <c r="BQ23" s="685"/>
      <c r="BR23" s="685"/>
      <c r="BS23" s="631" t="s">
        <v>243</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140134</v>
      </c>
      <c r="S24" s="626"/>
      <c r="T24" s="626"/>
      <c r="U24" s="626"/>
      <c r="V24" s="626"/>
      <c r="W24" s="626"/>
      <c r="X24" s="626"/>
      <c r="Y24" s="627"/>
      <c r="Z24" s="685">
        <v>0.6</v>
      </c>
      <c r="AA24" s="685"/>
      <c r="AB24" s="685"/>
      <c r="AC24" s="685"/>
      <c r="AD24" s="686" t="s">
        <v>125</v>
      </c>
      <c r="AE24" s="686"/>
      <c r="AF24" s="686"/>
      <c r="AG24" s="686"/>
      <c r="AH24" s="686"/>
      <c r="AI24" s="686"/>
      <c r="AJ24" s="686"/>
      <c r="AK24" s="686"/>
      <c r="AL24" s="628" t="s">
        <v>243</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243</v>
      </c>
      <c r="BH24" s="626"/>
      <c r="BI24" s="626"/>
      <c r="BJ24" s="626"/>
      <c r="BK24" s="626"/>
      <c r="BL24" s="626"/>
      <c r="BM24" s="626"/>
      <c r="BN24" s="627"/>
      <c r="BO24" s="685" t="s">
        <v>135</v>
      </c>
      <c r="BP24" s="685"/>
      <c r="BQ24" s="685"/>
      <c r="BR24" s="685"/>
      <c r="BS24" s="631" t="s">
        <v>125</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13088769</v>
      </c>
      <c r="CS24" s="689"/>
      <c r="CT24" s="689"/>
      <c r="CU24" s="689"/>
      <c r="CV24" s="689"/>
      <c r="CW24" s="689"/>
      <c r="CX24" s="689"/>
      <c r="CY24" s="735"/>
      <c r="CZ24" s="736">
        <v>57.2</v>
      </c>
      <c r="DA24" s="705"/>
      <c r="DB24" s="705"/>
      <c r="DC24" s="739"/>
      <c r="DD24" s="734">
        <v>9806752</v>
      </c>
      <c r="DE24" s="689"/>
      <c r="DF24" s="689"/>
      <c r="DG24" s="689"/>
      <c r="DH24" s="689"/>
      <c r="DI24" s="689"/>
      <c r="DJ24" s="689"/>
      <c r="DK24" s="735"/>
      <c r="DL24" s="734">
        <v>9342804</v>
      </c>
      <c r="DM24" s="689"/>
      <c r="DN24" s="689"/>
      <c r="DO24" s="689"/>
      <c r="DP24" s="689"/>
      <c r="DQ24" s="689"/>
      <c r="DR24" s="689"/>
      <c r="DS24" s="689"/>
      <c r="DT24" s="689"/>
      <c r="DU24" s="689"/>
      <c r="DV24" s="735"/>
      <c r="DW24" s="736">
        <v>63.1</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409913</v>
      </c>
      <c r="S25" s="626"/>
      <c r="T25" s="626"/>
      <c r="U25" s="626"/>
      <c r="V25" s="626"/>
      <c r="W25" s="626"/>
      <c r="X25" s="626"/>
      <c r="Y25" s="627"/>
      <c r="Z25" s="685">
        <v>1.8</v>
      </c>
      <c r="AA25" s="685"/>
      <c r="AB25" s="685"/>
      <c r="AC25" s="685"/>
      <c r="AD25" s="686">
        <v>48273</v>
      </c>
      <c r="AE25" s="686"/>
      <c r="AF25" s="686"/>
      <c r="AG25" s="686"/>
      <c r="AH25" s="686"/>
      <c r="AI25" s="686"/>
      <c r="AJ25" s="686"/>
      <c r="AK25" s="686"/>
      <c r="AL25" s="628">
        <v>0.3</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243</v>
      </c>
      <c r="BH25" s="626"/>
      <c r="BI25" s="626"/>
      <c r="BJ25" s="626"/>
      <c r="BK25" s="626"/>
      <c r="BL25" s="626"/>
      <c r="BM25" s="626"/>
      <c r="BN25" s="627"/>
      <c r="BO25" s="685" t="s">
        <v>243</v>
      </c>
      <c r="BP25" s="685"/>
      <c r="BQ25" s="685"/>
      <c r="BR25" s="685"/>
      <c r="BS25" s="631" t="s">
        <v>125</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5665939</v>
      </c>
      <c r="CS25" s="624"/>
      <c r="CT25" s="624"/>
      <c r="CU25" s="624"/>
      <c r="CV25" s="624"/>
      <c r="CW25" s="624"/>
      <c r="CX25" s="624"/>
      <c r="CY25" s="625"/>
      <c r="CZ25" s="628">
        <v>24.7</v>
      </c>
      <c r="DA25" s="657"/>
      <c r="DB25" s="657"/>
      <c r="DC25" s="658"/>
      <c r="DD25" s="631">
        <v>5399787</v>
      </c>
      <c r="DE25" s="624"/>
      <c r="DF25" s="624"/>
      <c r="DG25" s="624"/>
      <c r="DH25" s="624"/>
      <c r="DI25" s="624"/>
      <c r="DJ25" s="624"/>
      <c r="DK25" s="625"/>
      <c r="DL25" s="631">
        <v>4956473</v>
      </c>
      <c r="DM25" s="624"/>
      <c r="DN25" s="624"/>
      <c r="DO25" s="624"/>
      <c r="DP25" s="624"/>
      <c r="DQ25" s="624"/>
      <c r="DR25" s="624"/>
      <c r="DS25" s="624"/>
      <c r="DT25" s="624"/>
      <c r="DU25" s="624"/>
      <c r="DV25" s="625"/>
      <c r="DW25" s="628">
        <v>33.5</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357778</v>
      </c>
      <c r="S26" s="626"/>
      <c r="T26" s="626"/>
      <c r="U26" s="626"/>
      <c r="V26" s="626"/>
      <c r="W26" s="626"/>
      <c r="X26" s="626"/>
      <c r="Y26" s="627"/>
      <c r="Z26" s="685">
        <v>1.5</v>
      </c>
      <c r="AA26" s="685"/>
      <c r="AB26" s="685"/>
      <c r="AC26" s="685"/>
      <c r="AD26" s="686" t="s">
        <v>125</v>
      </c>
      <c r="AE26" s="686"/>
      <c r="AF26" s="686"/>
      <c r="AG26" s="686"/>
      <c r="AH26" s="686"/>
      <c r="AI26" s="686"/>
      <c r="AJ26" s="686"/>
      <c r="AK26" s="686"/>
      <c r="AL26" s="628" t="s">
        <v>125</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243</v>
      </c>
      <c r="BH26" s="626"/>
      <c r="BI26" s="626"/>
      <c r="BJ26" s="626"/>
      <c r="BK26" s="626"/>
      <c r="BL26" s="626"/>
      <c r="BM26" s="626"/>
      <c r="BN26" s="627"/>
      <c r="BO26" s="685" t="s">
        <v>135</v>
      </c>
      <c r="BP26" s="685"/>
      <c r="BQ26" s="685"/>
      <c r="BR26" s="685"/>
      <c r="BS26" s="631" t="s">
        <v>125</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3706930</v>
      </c>
      <c r="CS26" s="626"/>
      <c r="CT26" s="626"/>
      <c r="CU26" s="626"/>
      <c r="CV26" s="626"/>
      <c r="CW26" s="626"/>
      <c r="CX26" s="626"/>
      <c r="CY26" s="627"/>
      <c r="CZ26" s="628">
        <v>16.2</v>
      </c>
      <c r="DA26" s="657"/>
      <c r="DB26" s="657"/>
      <c r="DC26" s="658"/>
      <c r="DD26" s="631">
        <v>3466936</v>
      </c>
      <c r="DE26" s="626"/>
      <c r="DF26" s="626"/>
      <c r="DG26" s="626"/>
      <c r="DH26" s="626"/>
      <c r="DI26" s="626"/>
      <c r="DJ26" s="626"/>
      <c r="DK26" s="627"/>
      <c r="DL26" s="631" t="s">
        <v>243</v>
      </c>
      <c r="DM26" s="626"/>
      <c r="DN26" s="626"/>
      <c r="DO26" s="626"/>
      <c r="DP26" s="626"/>
      <c r="DQ26" s="626"/>
      <c r="DR26" s="626"/>
      <c r="DS26" s="626"/>
      <c r="DT26" s="626"/>
      <c r="DU26" s="626"/>
      <c r="DV26" s="627"/>
      <c r="DW26" s="628" t="s">
        <v>243</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2571192</v>
      </c>
      <c r="S27" s="626"/>
      <c r="T27" s="626"/>
      <c r="U27" s="626"/>
      <c r="V27" s="626"/>
      <c r="W27" s="626"/>
      <c r="X27" s="626"/>
      <c r="Y27" s="627"/>
      <c r="Z27" s="685">
        <v>11.1</v>
      </c>
      <c r="AA27" s="685"/>
      <c r="AB27" s="685"/>
      <c r="AC27" s="685"/>
      <c r="AD27" s="686" t="s">
        <v>243</v>
      </c>
      <c r="AE27" s="686"/>
      <c r="AF27" s="686"/>
      <c r="AG27" s="686"/>
      <c r="AH27" s="686"/>
      <c r="AI27" s="686"/>
      <c r="AJ27" s="686"/>
      <c r="AK27" s="686"/>
      <c r="AL27" s="628" t="s">
        <v>125</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8113625</v>
      </c>
      <c r="BH27" s="626"/>
      <c r="BI27" s="626"/>
      <c r="BJ27" s="626"/>
      <c r="BK27" s="626"/>
      <c r="BL27" s="626"/>
      <c r="BM27" s="626"/>
      <c r="BN27" s="627"/>
      <c r="BO27" s="685">
        <v>100</v>
      </c>
      <c r="BP27" s="685"/>
      <c r="BQ27" s="685"/>
      <c r="BR27" s="685"/>
      <c r="BS27" s="631">
        <v>109685</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4429257</v>
      </c>
      <c r="CS27" s="624"/>
      <c r="CT27" s="624"/>
      <c r="CU27" s="624"/>
      <c r="CV27" s="624"/>
      <c r="CW27" s="624"/>
      <c r="CX27" s="624"/>
      <c r="CY27" s="625"/>
      <c r="CZ27" s="628">
        <v>19.3</v>
      </c>
      <c r="DA27" s="657"/>
      <c r="DB27" s="657"/>
      <c r="DC27" s="658"/>
      <c r="DD27" s="631">
        <v>1458567</v>
      </c>
      <c r="DE27" s="624"/>
      <c r="DF27" s="624"/>
      <c r="DG27" s="624"/>
      <c r="DH27" s="624"/>
      <c r="DI27" s="624"/>
      <c r="DJ27" s="624"/>
      <c r="DK27" s="625"/>
      <c r="DL27" s="631">
        <v>1437933</v>
      </c>
      <c r="DM27" s="624"/>
      <c r="DN27" s="624"/>
      <c r="DO27" s="624"/>
      <c r="DP27" s="624"/>
      <c r="DQ27" s="624"/>
      <c r="DR27" s="624"/>
      <c r="DS27" s="624"/>
      <c r="DT27" s="624"/>
      <c r="DU27" s="624"/>
      <c r="DV27" s="625"/>
      <c r="DW27" s="628">
        <v>9.6999999999999993</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243</v>
      </c>
      <c r="S28" s="626"/>
      <c r="T28" s="626"/>
      <c r="U28" s="626"/>
      <c r="V28" s="626"/>
      <c r="W28" s="626"/>
      <c r="X28" s="626"/>
      <c r="Y28" s="627"/>
      <c r="Z28" s="685" t="s">
        <v>125</v>
      </c>
      <c r="AA28" s="685"/>
      <c r="AB28" s="685"/>
      <c r="AC28" s="685"/>
      <c r="AD28" s="686" t="s">
        <v>125</v>
      </c>
      <c r="AE28" s="686"/>
      <c r="AF28" s="686"/>
      <c r="AG28" s="686"/>
      <c r="AH28" s="686"/>
      <c r="AI28" s="686"/>
      <c r="AJ28" s="686"/>
      <c r="AK28" s="686"/>
      <c r="AL28" s="628" t="s">
        <v>243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2993573</v>
      </c>
      <c r="CS28" s="626"/>
      <c r="CT28" s="626"/>
      <c r="CU28" s="626"/>
      <c r="CV28" s="626"/>
      <c r="CW28" s="626"/>
      <c r="CX28" s="626"/>
      <c r="CY28" s="627"/>
      <c r="CZ28" s="628">
        <v>13.1</v>
      </c>
      <c r="DA28" s="657"/>
      <c r="DB28" s="657"/>
      <c r="DC28" s="658"/>
      <c r="DD28" s="631">
        <v>2948398</v>
      </c>
      <c r="DE28" s="626"/>
      <c r="DF28" s="626"/>
      <c r="DG28" s="626"/>
      <c r="DH28" s="626"/>
      <c r="DI28" s="626"/>
      <c r="DJ28" s="626"/>
      <c r="DK28" s="627"/>
      <c r="DL28" s="631">
        <v>2948398</v>
      </c>
      <c r="DM28" s="626"/>
      <c r="DN28" s="626"/>
      <c r="DO28" s="626"/>
      <c r="DP28" s="626"/>
      <c r="DQ28" s="626"/>
      <c r="DR28" s="626"/>
      <c r="DS28" s="626"/>
      <c r="DT28" s="626"/>
      <c r="DU28" s="626"/>
      <c r="DV28" s="627"/>
      <c r="DW28" s="628">
        <v>19.899999999999999</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1300500</v>
      </c>
      <c r="S29" s="626"/>
      <c r="T29" s="626"/>
      <c r="U29" s="626"/>
      <c r="V29" s="626"/>
      <c r="W29" s="626"/>
      <c r="X29" s="626"/>
      <c r="Y29" s="627"/>
      <c r="Z29" s="685">
        <v>5.6</v>
      </c>
      <c r="AA29" s="685"/>
      <c r="AB29" s="685"/>
      <c r="AC29" s="685"/>
      <c r="AD29" s="686" t="s">
        <v>125</v>
      </c>
      <c r="AE29" s="686"/>
      <c r="AF29" s="686"/>
      <c r="AG29" s="686"/>
      <c r="AH29" s="686"/>
      <c r="AI29" s="686"/>
      <c r="AJ29" s="686"/>
      <c r="AK29" s="686"/>
      <c r="AL29" s="628" t="s">
        <v>125</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2993548</v>
      </c>
      <c r="CS29" s="624"/>
      <c r="CT29" s="624"/>
      <c r="CU29" s="624"/>
      <c r="CV29" s="624"/>
      <c r="CW29" s="624"/>
      <c r="CX29" s="624"/>
      <c r="CY29" s="625"/>
      <c r="CZ29" s="628">
        <v>13.1</v>
      </c>
      <c r="DA29" s="657"/>
      <c r="DB29" s="657"/>
      <c r="DC29" s="658"/>
      <c r="DD29" s="631">
        <v>2948373</v>
      </c>
      <c r="DE29" s="624"/>
      <c r="DF29" s="624"/>
      <c r="DG29" s="624"/>
      <c r="DH29" s="624"/>
      <c r="DI29" s="624"/>
      <c r="DJ29" s="624"/>
      <c r="DK29" s="625"/>
      <c r="DL29" s="631">
        <v>2948373</v>
      </c>
      <c r="DM29" s="624"/>
      <c r="DN29" s="624"/>
      <c r="DO29" s="624"/>
      <c r="DP29" s="624"/>
      <c r="DQ29" s="624"/>
      <c r="DR29" s="624"/>
      <c r="DS29" s="624"/>
      <c r="DT29" s="624"/>
      <c r="DU29" s="624"/>
      <c r="DV29" s="625"/>
      <c r="DW29" s="628">
        <v>19.899999999999999</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63828</v>
      </c>
      <c r="S30" s="626"/>
      <c r="T30" s="626"/>
      <c r="U30" s="626"/>
      <c r="V30" s="626"/>
      <c r="W30" s="626"/>
      <c r="X30" s="626"/>
      <c r="Y30" s="627"/>
      <c r="Z30" s="685">
        <v>0.3</v>
      </c>
      <c r="AA30" s="685"/>
      <c r="AB30" s="685"/>
      <c r="AC30" s="685"/>
      <c r="AD30" s="686">
        <v>19175</v>
      </c>
      <c r="AE30" s="686"/>
      <c r="AF30" s="686"/>
      <c r="AG30" s="686"/>
      <c r="AH30" s="686"/>
      <c r="AI30" s="686"/>
      <c r="AJ30" s="686"/>
      <c r="AK30" s="686"/>
      <c r="AL30" s="628">
        <v>0.1</v>
      </c>
      <c r="AM30" s="629"/>
      <c r="AN30" s="629"/>
      <c r="AO30" s="687"/>
      <c r="AP30" s="713" t="s">
        <v>308</v>
      </c>
      <c r="AQ30" s="714"/>
      <c r="AR30" s="714"/>
      <c r="AS30" s="714"/>
      <c r="AT30" s="719" t="s">
        <v>309</v>
      </c>
      <c r="AU30" s="230"/>
      <c r="AV30" s="230"/>
      <c r="AW30" s="230"/>
      <c r="AX30" s="722" t="s">
        <v>185</v>
      </c>
      <c r="AY30" s="723"/>
      <c r="AZ30" s="723"/>
      <c r="BA30" s="723"/>
      <c r="BB30" s="723"/>
      <c r="BC30" s="723"/>
      <c r="BD30" s="723"/>
      <c r="BE30" s="723"/>
      <c r="BF30" s="724"/>
      <c r="BG30" s="703">
        <v>98.3</v>
      </c>
      <c r="BH30" s="704"/>
      <c r="BI30" s="704"/>
      <c r="BJ30" s="704"/>
      <c r="BK30" s="704"/>
      <c r="BL30" s="704"/>
      <c r="BM30" s="705">
        <v>92.8</v>
      </c>
      <c r="BN30" s="704"/>
      <c r="BO30" s="704"/>
      <c r="BP30" s="704"/>
      <c r="BQ30" s="706"/>
      <c r="BR30" s="703">
        <v>98.2</v>
      </c>
      <c r="BS30" s="704"/>
      <c r="BT30" s="704"/>
      <c r="BU30" s="704"/>
      <c r="BV30" s="704"/>
      <c r="BW30" s="704"/>
      <c r="BX30" s="705">
        <v>92.6</v>
      </c>
      <c r="BY30" s="704"/>
      <c r="BZ30" s="704"/>
      <c r="CA30" s="704"/>
      <c r="CB30" s="706"/>
      <c r="CD30" s="709"/>
      <c r="CE30" s="710"/>
      <c r="CF30" s="667" t="s">
        <v>310</v>
      </c>
      <c r="CG30" s="664"/>
      <c r="CH30" s="664"/>
      <c r="CI30" s="664"/>
      <c r="CJ30" s="664"/>
      <c r="CK30" s="664"/>
      <c r="CL30" s="664"/>
      <c r="CM30" s="664"/>
      <c r="CN30" s="664"/>
      <c r="CO30" s="664"/>
      <c r="CP30" s="664"/>
      <c r="CQ30" s="665"/>
      <c r="CR30" s="623">
        <v>2772126</v>
      </c>
      <c r="CS30" s="626"/>
      <c r="CT30" s="626"/>
      <c r="CU30" s="626"/>
      <c r="CV30" s="626"/>
      <c r="CW30" s="626"/>
      <c r="CX30" s="626"/>
      <c r="CY30" s="627"/>
      <c r="CZ30" s="628">
        <v>12.1</v>
      </c>
      <c r="DA30" s="657"/>
      <c r="DB30" s="657"/>
      <c r="DC30" s="658"/>
      <c r="DD30" s="631">
        <v>2727373</v>
      </c>
      <c r="DE30" s="626"/>
      <c r="DF30" s="626"/>
      <c r="DG30" s="626"/>
      <c r="DH30" s="626"/>
      <c r="DI30" s="626"/>
      <c r="DJ30" s="626"/>
      <c r="DK30" s="627"/>
      <c r="DL30" s="631">
        <v>2727373</v>
      </c>
      <c r="DM30" s="626"/>
      <c r="DN30" s="626"/>
      <c r="DO30" s="626"/>
      <c r="DP30" s="626"/>
      <c r="DQ30" s="626"/>
      <c r="DR30" s="626"/>
      <c r="DS30" s="626"/>
      <c r="DT30" s="626"/>
      <c r="DU30" s="626"/>
      <c r="DV30" s="627"/>
      <c r="DW30" s="628">
        <v>18.399999999999999</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223678</v>
      </c>
      <c r="S31" s="626"/>
      <c r="T31" s="626"/>
      <c r="U31" s="626"/>
      <c r="V31" s="626"/>
      <c r="W31" s="626"/>
      <c r="X31" s="626"/>
      <c r="Y31" s="627"/>
      <c r="Z31" s="685">
        <v>1</v>
      </c>
      <c r="AA31" s="685"/>
      <c r="AB31" s="685"/>
      <c r="AC31" s="685"/>
      <c r="AD31" s="686" t="s">
        <v>243</v>
      </c>
      <c r="AE31" s="686"/>
      <c r="AF31" s="686"/>
      <c r="AG31" s="686"/>
      <c r="AH31" s="686"/>
      <c r="AI31" s="686"/>
      <c r="AJ31" s="686"/>
      <c r="AK31" s="686"/>
      <c r="AL31" s="628" t="s">
        <v>243</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98.7</v>
      </c>
      <c r="BH31" s="624"/>
      <c r="BI31" s="624"/>
      <c r="BJ31" s="624"/>
      <c r="BK31" s="624"/>
      <c r="BL31" s="624"/>
      <c r="BM31" s="629">
        <v>94.5</v>
      </c>
      <c r="BN31" s="702"/>
      <c r="BO31" s="702"/>
      <c r="BP31" s="702"/>
      <c r="BQ31" s="663"/>
      <c r="BR31" s="701">
        <v>98.5</v>
      </c>
      <c r="BS31" s="624"/>
      <c r="BT31" s="624"/>
      <c r="BU31" s="624"/>
      <c r="BV31" s="624"/>
      <c r="BW31" s="624"/>
      <c r="BX31" s="629">
        <v>93.9</v>
      </c>
      <c r="BY31" s="702"/>
      <c r="BZ31" s="702"/>
      <c r="CA31" s="702"/>
      <c r="CB31" s="663"/>
      <c r="CD31" s="709"/>
      <c r="CE31" s="710"/>
      <c r="CF31" s="667" t="s">
        <v>314</v>
      </c>
      <c r="CG31" s="664"/>
      <c r="CH31" s="664"/>
      <c r="CI31" s="664"/>
      <c r="CJ31" s="664"/>
      <c r="CK31" s="664"/>
      <c r="CL31" s="664"/>
      <c r="CM31" s="664"/>
      <c r="CN31" s="664"/>
      <c r="CO31" s="664"/>
      <c r="CP31" s="664"/>
      <c r="CQ31" s="665"/>
      <c r="CR31" s="623">
        <v>221422</v>
      </c>
      <c r="CS31" s="624"/>
      <c r="CT31" s="624"/>
      <c r="CU31" s="624"/>
      <c r="CV31" s="624"/>
      <c r="CW31" s="624"/>
      <c r="CX31" s="624"/>
      <c r="CY31" s="625"/>
      <c r="CZ31" s="628">
        <v>1</v>
      </c>
      <c r="DA31" s="657"/>
      <c r="DB31" s="657"/>
      <c r="DC31" s="658"/>
      <c r="DD31" s="631">
        <v>221000</v>
      </c>
      <c r="DE31" s="624"/>
      <c r="DF31" s="624"/>
      <c r="DG31" s="624"/>
      <c r="DH31" s="624"/>
      <c r="DI31" s="624"/>
      <c r="DJ31" s="624"/>
      <c r="DK31" s="625"/>
      <c r="DL31" s="631">
        <v>221000</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267744</v>
      </c>
      <c r="S32" s="626"/>
      <c r="T32" s="626"/>
      <c r="U32" s="626"/>
      <c r="V32" s="626"/>
      <c r="W32" s="626"/>
      <c r="X32" s="626"/>
      <c r="Y32" s="627"/>
      <c r="Z32" s="685">
        <v>1.2</v>
      </c>
      <c r="AA32" s="685"/>
      <c r="AB32" s="685"/>
      <c r="AC32" s="685"/>
      <c r="AD32" s="686" t="s">
        <v>125</v>
      </c>
      <c r="AE32" s="686"/>
      <c r="AF32" s="686"/>
      <c r="AG32" s="686"/>
      <c r="AH32" s="686"/>
      <c r="AI32" s="686"/>
      <c r="AJ32" s="686"/>
      <c r="AK32" s="686"/>
      <c r="AL32" s="628" t="s">
        <v>125</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97.8</v>
      </c>
      <c r="BH32" s="639"/>
      <c r="BI32" s="639"/>
      <c r="BJ32" s="639"/>
      <c r="BK32" s="639"/>
      <c r="BL32" s="639"/>
      <c r="BM32" s="683">
        <v>90.7</v>
      </c>
      <c r="BN32" s="639"/>
      <c r="BO32" s="639"/>
      <c r="BP32" s="639"/>
      <c r="BQ32" s="676"/>
      <c r="BR32" s="700">
        <v>97.8</v>
      </c>
      <c r="BS32" s="639"/>
      <c r="BT32" s="639"/>
      <c r="BU32" s="639"/>
      <c r="BV32" s="639"/>
      <c r="BW32" s="639"/>
      <c r="BX32" s="683">
        <v>90.6</v>
      </c>
      <c r="BY32" s="639"/>
      <c r="BZ32" s="639"/>
      <c r="CA32" s="639"/>
      <c r="CB32" s="676"/>
      <c r="CD32" s="711"/>
      <c r="CE32" s="712"/>
      <c r="CF32" s="667" t="s">
        <v>317</v>
      </c>
      <c r="CG32" s="664"/>
      <c r="CH32" s="664"/>
      <c r="CI32" s="664"/>
      <c r="CJ32" s="664"/>
      <c r="CK32" s="664"/>
      <c r="CL32" s="664"/>
      <c r="CM32" s="664"/>
      <c r="CN32" s="664"/>
      <c r="CO32" s="664"/>
      <c r="CP32" s="664"/>
      <c r="CQ32" s="665"/>
      <c r="CR32" s="623">
        <v>25</v>
      </c>
      <c r="CS32" s="626"/>
      <c r="CT32" s="626"/>
      <c r="CU32" s="626"/>
      <c r="CV32" s="626"/>
      <c r="CW32" s="626"/>
      <c r="CX32" s="626"/>
      <c r="CY32" s="627"/>
      <c r="CZ32" s="628">
        <v>0</v>
      </c>
      <c r="DA32" s="657"/>
      <c r="DB32" s="657"/>
      <c r="DC32" s="658"/>
      <c r="DD32" s="631">
        <v>25</v>
      </c>
      <c r="DE32" s="626"/>
      <c r="DF32" s="626"/>
      <c r="DG32" s="626"/>
      <c r="DH32" s="626"/>
      <c r="DI32" s="626"/>
      <c r="DJ32" s="626"/>
      <c r="DK32" s="627"/>
      <c r="DL32" s="631">
        <v>25</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155928</v>
      </c>
      <c r="S33" s="626"/>
      <c r="T33" s="626"/>
      <c r="U33" s="626"/>
      <c r="V33" s="626"/>
      <c r="W33" s="626"/>
      <c r="X33" s="626"/>
      <c r="Y33" s="627"/>
      <c r="Z33" s="685">
        <v>0.7</v>
      </c>
      <c r="AA33" s="685"/>
      <c r="AB33" s="685"/>
      <c r="AC33" s="685"/>
      <c r="AD33" s="686" t="s">
        <v>243</v>
      </c>
      <c r="AE33" s="686"/>
      <c r="AF33" s="686"/>
      <c r="AG33" s="686"/>
      <c r="AH33" s="686"/>
      <c r="AI33" s="686"/>
      <c r="AJ33" s="686"/>
      <c r="AK33" s="686"/>
      <c r="AL33" s="628" t="s">
        <v>243</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8168144</v>
      </c>
      <c r="CS33" s="624"/>
      <c r="CT33" s="624"/>
      <c r="CU33" s="624"/>
      <c r="CV33" s="624"/>
      <c r="CW33" s="624"/>
      <c r="CX33" s="624"/>
      <c r="CY33" s="625"/>
      <c r="CZ33" s="628">
        <v>35.700000000000003</v>
      </c>
      <c r="DA33" s="657"/>
      <c r="DB33" s="657"/>
      <c r="DC33" s="658"/>
      <c r="DD33" s="631">
        <v>5745550</v>
      </c>
      <c r="DE33" s="624"/>
      <c r="DF33" s="624"/>
      <c r="DG33" s="624"/>
      <c r="DH33" s="624"/>
      <c r="DI33" s="624"/>
      <c r="DJ33" s="624"/>
      <c r="DK33" s="625"/>
      <c r="DL33" s="631">
        <v>4758182</v>
      </c>
      <c r="DM33" s="624"/>
      <c r="DN33" s="624"/>
      <c r="DO33" s="624"/>
      <c r="DP33" s="624"/>
      <c r="DQ33" s="624"/>
      <c r="DR33" s="624"/>
      <c r="DS33" s="624"/>
      <c r="DT33" s="624"/>
      <c r="DU33" s="624"/>
      <c r="DV33" s="625"/>
      <c r="DW33" s="628">
        <v>32.200000000000003</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946373</v>
      </c>
      <c r="S34" s="626"/>
      <c r="T34" s="626"/>
      <c r="U34" s="626"/>
      <c r="V34" s="626"/>
      <c r="W34" s="626"/>
      <c r="X34" s="626"/>
      <c r="Y34" s="627"/>
      <c r="Z34" s="685">
        <v>4.0999999999999996</v>
      </c>
      <c r="AA34" s="685"/>
      <c r="AB34" s="685"/>
      <c r="AC34" s="685"/>
      <c r="AD34" s="686">
        <v>25199</v>
      </c>
      <c r="AE34" s="686"/>
      <c r="AF34" s="686"/>
      <c r="AG34" s="686"/>
      <c r="AH34" s="686"/>
      <c r="AI34" s="686"/>
      <c r="AJ34" s="686"/>
      <c r="AK34" s="686"/>
      <c r="AL34" s="628">
        <v>0.2</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2861619</v>
      </c>
      <c r="CS34" s="626"/>
      <c r="CT34" s="626"/>
      <c r="CU34" s="626"/>
      <c r="CV34" s="626"/>
      <c r="CW34" s="626"/>
      <c r="CX34" s="626"/>
      <c r="CY34" s="627"/>
      <c r="CZ34" s="628">
        <v>12.5</v>
      </c>
      <c r="DA34" s="657"/>
      <c r="DB34" s="657"/>
      <c r="DC34" s="658"/>
      <c r="DD34" s="631">
        <v>1809616</v>
      </c>
      <c r="DE34" s="626"/>
      <c r="DF34" s="626"/>
      <c r="DG34" s="626"/>
      <c r="DH34" s="626"/>
      <c r="DI34" s="626"/>
      <c r="DJ34" s="626"/>
      <c r="DK34" s="627"/>
      <c r="DL34" s="631">
        <v>1667663</v>
      </c>
      <c r="DM34" s="626"/>
      <c r="DN34" s="626"/>
      <c r="DO34" s="626"/>
      <c r="DP34" s="626"/>
      <c r="DQ34" s="626"/>
      <c r="DR34" s="626"/>
      <c r="DS34" s="626"/>
      <c r="DT34" s="626"/>
      <c r="DU34" s="626"/>
      <c r="DV34" s="627"/>
      <c r="DW34" s="628">
        <v>11.3</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2018680</v>
      </c>
      <c r="S35" s="626"/>
      <c r="T35" s="626"/>
      <c r="U35" s="626"/>
      <c r="V35" s="626"/>
      <c r="W35" s="626"/>
      <c r="X35" s="626"/>
      <c r="Y35" s="627"/>
      <c r="Z35" s="685">
        <v>8.6999999999999993</v>
      </c>
      <c r="AA35" s="685"/>
      <c r="AB35" s="685"/>
      <c r="AC35" s="685"/>
      <c r="AD35" s="686" t="s">
        <v>243</v>
      </c>
      <c r="AE35" s="686"/>
      <c r="AF35" s="686"/>
      <c r="AG35" s="686"/>
      <c r="AH35" s="686"/>
      <c r="AI35" s="686"/>
      <c r="AJ35" s="686"/>
      <c r="AK35" s="686"/>
      <c r="AL35" s="628" t="s">
        <v>125</v>
      </c>
      <c r="AM35" s="629"/>
      <c r="AN35" s="629"/>
      <c r="AO35" s="687"/>
      <c r="AP35" s="234"/>
      <c r="AQ35" s="691" t="s">
        <v>325</v>
      </c>
      <c r="AR35" s="692"/>
      <c r="AS35" s="692"/>
      <c r="AT35" s="692"/>
      <c r="AU35" s="692"/>
      <c r="AV35" s="692"/>
      <c r="AW35" s="692"/>
      <c r="AX35" s="692"/>
      <c r="AY35" s="693"/>
      <c r="AZ35" s="688">
        <v>3846945</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-136167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111292</v>
      </c>
      <c r="CS35" s="624"/>
      <c r="CT35" s="624"/>
      <c r="CU35" s="624"/>
      <c r="CV35" s="624"/>
      <c r="CW35" s="624"/>
      <c r="CX35" s="624"/>
      <c r="CY35" s="625"/>
      <c r="CZ35" s="628">
        <v>0.5</v>
      </c>
      <c r="DA35" s="657"/>
      <c r="DB35" s="657"/>
      <c r="DC35" s="658"/>
      <c r="DD35" s="631">
        <v>87314</v>
      </c>
      <c r="DE35" s="624"/>
      <c r="DF35" s="624"/>
      <c r="DG35" s="624"/>
      <c r="DH35" s="624"/>
      <c r="DI35" s="624"/>
      <c r="DJ35" s="624"/>
      <c r="DK35" s="625"/>
      <c r="DL35" s="631">
        <v>86351</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v>37400</v>
      </c>
      <c r="S36" s="626"/>
      <c r="T36" s="626"/>
      <c r="U36" s="626"/>
      <c r="V36" s="626"/>
      <c r="W36" s="626"/>
      <c r="X36" s="626"/>
      <c r="Y36" s="627"/>
      <c r="Z36" s="685">
        <v>0.2</v>
      </c>
      <c r="AA36" s="685"/>
      <c r="AB36" s="685"/>
      <c r="AC36" s="685"/>
      <c r="AD36" s="686" t="s">
        <v>243</v>
      </c>
      <c r="AE36" s="686"/>
      <c r="AF36" s="686"/>
      <c r="AG36" s="686"/>
      <c r="AH36" s="686"/>
      <c r="AI36" s="686"/>
      <c r="AJ36" s="686"/>
      <c r="AK36" s="686"/>
      <c r="AL36" s="628" t="s">
        <v>243</v>
      </c>
      <c r="AM36" s="629"/>
      <c r="AN36" s="629"/>
      <c r="AO36" s="687"/>
      <c r="AQ36" s="660" t="s">
        <v>329</v>
      </c>
      <c r="AR36" s="661"/>
      <c r="AS36" s="661"/>
      <c r="AT36" s="661"/>
      <c r="AU36" s="661"/>
      <c r="AV36" s="661"/>
      <c r="AW36" s="661"/>
      <c r="AX36" s="661"/>
      <c r="AY36" s="662"/>
      <c r="AZ36" s="623">
        <v>829124</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-144556</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1120853</v>
      </c>
      <c r="CS36" s="626"/>
      <c r="CT36" s="626"/>
      <c r="CU36" s="626"/>
      <c r="CV36" s="626"/>
      <c r="CW36" s="626"/>
      <c r="CX36" s="626"/>
      <c r="CY36" s="627"/>
      <c r="CZ36" s="628">
        <v>4.9000000000000004</v>
      </c>
      <c r="DA36" s="657"/>
      <c r="DB36" s="657"/>
      <c r="DC36" s="658"/>
      <c r="DD36" s="631">
        <v>847058</v>
      </c>
      <c r="DE36" s="626"/>
      <c r="DF36" s="626"/>
      <c r="DG36" s="626"/>
      <c r="DH36" s="626"/>
      <c r="DI36" s="626"/>
      <c r="DJ36" s="626"/>
      <c r="DK36" s="627"/>
      <c r="DL36" s="631">
        <v>215385</v>
      </c>
      <c r="DM36" s="626"/>
      <c r="DN36" s="626"/>
      <c r="DO36" s="626"/>
      <c r="DP36" s="626"/>
      <c r="DQ36" s="626"/>
      <c r="DR36" s="626"/>
      <c r="DS36" s="626"/>
      <c r="DT36" s="626"/>
      <c r="DU36" s="626"/>
      <c r="DV36" s="627"/>
      <c r="DW36" s="628">
        <v>1.5</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902380</v>
      </c>
      <c r="S37" s="626"/>
      <c r="T37" s="626"/>
      <c r="U37" s="626"/>
      <c r="V37" s="626"/>
      <c r="W37" s="626"/>
      <c r="X37" s="626"/>
      <c r="Y37" s="627"/>
      <c r="Z37" s="685">
        <v>3.9</v>
      </c>
      <c r="AA37" s="685"/>
      <c r="AB37" s="685"/>
      <c r="AC37" s="685"/>
      <c r="AD37" s="686" t="s">
        <v>125</v>
      </c>
      <c r="AE37" s="686"/>
      <c r="AF37" s="686"/>
      <c r="AG37" s="686"/>
      <c r="AH37" s="686"/>
      <c r="AI37" s="686"/>
      <c r="AJ37" s="686"/>
      <c r="AK37" s="686"/>
      <c r="AL37" s="628" t="s">
        <v>125</v>
      </c>
      <c r="AM37" s="629"/>
      <c r="AN37" s="629"/>
      <c r="AO37" s="687"/>
      <c r="AQ37" s="660" t="s">
        <v>333</v>
      </c>
      <c r="AR37" s="661"/>
      <c r="AS37" s="661"/>
      <c r="AT37" s="661"/>
      <c r="AU37" s="661"/>
      <c r="AV37" s="661"/>
      <c r="AW37" s="661"/>
      <c r="AX37" s="661"/>
      <c r="AY37" s="662"/>
      <c r="AZ37" s="623">
        <v>427864</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10886</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177846</v>
      </c>
      <c r="CS37" s="624"/>
      <c r="CT37" s="624"/>
      <c r="CU37" s="624"/>
      <c r="CV37" s="624"/>
      <c r="CW37" s="624"/>
      <c r="CX37" s="624"/>
      <c r="CY37" s="625"/>
      <c r="CZ37" s="628">
        <v>0.8</v>
      </c>
      <c r="DA37" s="657"/>
      <c r="DB37" s="657"/>
      <c r="DC37" s="658"/>
      <c r="DD37" s="631">
        <v>99799</v>
      </c>
      <c r="DE37" s="624"/>
      <c r="DF37" s="624"/>
      <c r="DG37" s="624"/>
      <c r="DH37" s="624"/>
      <c r="DI37" s="624"/>
      <c r="DJ37" s="624"/>
      <c r="DK37" s="625"/>
      <c r="DL37" s="631">
        <v>34644</v>
      </c>
      <c r="DM37" s="624"/>
      <c r="DN37" s="624"/>
      <c r="DO37" s="624"/>
      <c r="DP37" s="624"/>
      <c r="DQ37" s="624"/>
      <c r="DR37" s="624"/>
      <c r="DS37" s="624"/>
      <c r="DT37" s="624"/>
      <c r="DU37" s="624"/>
      <c r="DV37" s="625"/>
      <c r="DW37" s="628">
        <v>0.2</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23109079</v>
      </c>
      <c r="S38" s="675"/>
      <c r="T38" s="675"/>
      <c r="U38" s="675"/>
      <c r="V38" s="675"/>
      <c r="W38" s="675"/>
      <c r="X38" s="675"/>
      <c r="Y38" s="680"/>
      <c r="Z38" s="681">
        <v>100</v>
      </c>
      <c r="AA38" s="681"/>
      <c r="AB38" s="681"/>
      <c r="AC38" s="681"/>
      <c r="AD38" s="682">
        <v>13856651</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15280</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18366</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3403801</v>
      </c>
      <c r="CS38" s="626"/>
      <c r="CT38" s="626"/>
      <c r="CU38" s="626"/>
      <c r="CV38" s="626"/>
      <c r="CW38" s="626"/>
      <c r="CX38" s="626"/>
      <c r="CY38" s="627"/>
      <c r="CZ38" s="628">
        <v>14.9</v>
      </c>
      <c r="DA38" s="657"/>
      <c r="DB38" s="657"/>
      <c r="DC38" s="658"/>
      <c r="DD38" s="631">
        <v>2917121</v>
      </c>
      <c r="DE38" s="626"/>
      <c r="DF38" s="626"/>
      <c r="DG38" s="626"/>
      <c r="DH38" s="626"/>
      <c r="DI38" s="626"/>
      <c r="DJ38" s="626"/>
      <c r="DK38" s="627"/>
      <c r="DL38" s="631">
        <v>2785758</v>
      </c>
      <c r="DM38" s="626"/>
      <c r="DN38" s="626"/>
      <c r="DO38" s="626"/>
      <c r="DP38" s="626"/>
      <c r="DQ38" s="626"/>
      <c r="DR38" s="626"/>
      <c r="DS38" s="626"/>
      <c r="DT38" s="626"/>
      <c r="DU38" s="626"/>
      <c r="DV38" s="627"/>
      <c r="DW38" s="628">
        <v>18.8</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243</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107</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195810</v>
      </c>
      <c r="CS39" s="624"/>
      <c r="CT39" s="624"/>
      <c r="CU39" s="624"/>
      <c r="CV39" s="624"/>
      <c r="CW39" s="624"/>
      <c r="CX39" s="624"/>
      <c r="CY39" s="625"/>
      <c r="CZ39" s="628">
        <v>0.9</v>
      </c>
      <c r="DA39" s="657"/>
      <c r="DB39" s="657"/>
      <c r="DC39" s="658"/>
      <c r="DD39" s="631">
        <v>79667</v>
      </c>
      <c r="DE39" s="624"/>
      <c r="DF39" s="624"/>
      <c r="DG39" s="624"/>
      <c r="DH39" s="624"/>
      <c r="DI39" s="624"/>
      <c r="DJ39" s="624"/>
      <c r="DK39" s="625"/>
      <c r="DL39" s="631" t="s">
        <v>135</v>
      </c>
      <c r="DM39" s="624"/>
      <c r="DN39" s="624"/>
      <c r="DO39" s="624"/>
      <c r="DP39" s="624"/>
      <c r="DQ39" s="624"/>
      <c r="DR39" s="624"/>
      <c r="DS39" s="624"/>
      <c r="DT39" s="624"/>
      <c r="DU39" s="624"/>
      <c r="DV39" s="625"/>
      <c r="DW39" s="628" t="s">
        <v>125</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696653</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243</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474769</v>
      </c>
      <c r="CS40" s="626"/>
      <c r="CT40" s="626"/>
      <c r="CU40" s="626"/>
      <c r="CV40" s="626"/>
      <c r="CW40" s="626"/>
      <c r="CX40" s="626"/>
      <c r="CY40" s="627"/>
      <c r="CZ40" s="628">
        <v>2.1</v>
      </c>
      <c r="DA40" s="657"/>
      <c r="DB40" s="657"/>
      <c r="DC40" s="658"/>
      <c r="DD40" s="631">
        <v>4774</v>
      </c>
      <c r="DE40" s="626"/>
      <c r="DF40" s="626"/>
      <c r="DG40" s="626"/>
      <c r="DH40" s="626"/>
      <c r="DI40" s="626"/>
      <c r="DJ40" s="626"/>
      <c r="DK40" s="627"/>
      <c r="DL40" s="631">
        <v>3025</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1878024</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290</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135</v>
      </c>
      <c r="CS41" s="624"/>
      <c r="CT41" s="624"/>
      <c r="CU41" s="624"/>
      <c r="CV41" s="624"/>
      <c r="CW41" s="624"/>
      <c r="CX41" s="624"/>
      <c r="CY41" s="625"/>
      <c r="CZ41" s="628" t="s">
        <v>243</v>
      </c>
      <c r="DA41" s="657"/>
      <c r="DB41" s="657"/>
      <c r="DC41" s="658"/>
      <c r="DD41" s="631" t="s">
        <v>135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1642698</v>
      </c>
      <c r="CS42" s="626"/>
      <c r="CT42" s="626"/>
      <c r="CU42" s="626"/>
      <c r="CV42" s="626"/>
      <c r="CW42" s="626"/>
      <c r="CX42" s="626"/>
      <c r="CY42" s="627"/>
      <c r="CZ42" s="628">
        <v>7.2</v>
      </c>
      <c r="DA42" s="629"/>
      <c r="DB42" s="629"/>
      <c r="DC42" s="630"/>
      <c r="DD42" s="631">
        <v>338148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44252</v>
      </c>
      <c r="CS43" s="624"/>
      <c r="CT43" s="624"/>
      <c r="CU43" s="624"/>
      <c r="CV43" s="624"/>
      <c r="CW43" s="624"/>
      <c r="CX43" s="624"/>
      <c r="CY43" s="625"/>
      <c r="CZ43" s="628">
        <v>0.2</v>
      </c>
      <c r="DA43" s="657"/>
      <c r="DB43" s="657"/>
      <c r="DC43" s="658"/>
      <c r="DD43" s="631">
        <v>42285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1607876</v>
      </c>
      <c r="CS44" s="626"/>
      <c r="CT44" s="626"/>
      <c r="CU44" s="626"/>
      <c r="CV44" s="626"/>
      <c r="CW44" s="626"/>
      <c r="CX44" s="626"/>
      <c r="CY44" s="627"/>
      <c r="CZ44" s="628">
        <v>7</v>
      </c>
      <c r="DA44" s="629"/>
      <c r="DB44" s="629"/>
      <c r="DC44" s="630"/>
      <c r="DD44" s="631">
        <v>321406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556344</v>
      </c>
      <c r="CS45" s="624"/>
      <c r="CT45" s="624"/>
      <c r="CU45" s="624"/>
      <c r="CV45" s="624"/>
      <c r="CW45" s="624"/>
      <c r="CX45" s="624"/>
      <c r="CY45" s="625"/>
      <c r="CZ45" s="628">
        <v>2.4</v>
      </c>
      <c r="DA45" s="657"/>
      <c r="DB45" s="657"/>
      <c r="DC45" s="658"/>
      <c r="DD45" s="631">
        <v>15140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894475</v>
      </c>
      <c r="CS46" s="626"/>
      <c r="CT46" s="626"/>
      <c r="CU46" s="626"/>
      <c r="CV46" s="626"/>
      <c r="CW46" s="626"/>
      <c r="CX46" s="626"/>
      <c r="CY46" s="627"/>
      <c r="CZ46" s="628">
        <v>3.9</v>
      </c>
      <c r="DA46" s="629"/>
      <c r="DB46" s="629"/>
      <c r="DC46" s="630"/>
      <c r="DD46" s="631">
        <v>292409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34822</v>
      </c>
      <c r="CS47" s="624"/>
      <c r="CT47" s="624"/>
      <c r="CU47" s="624"/>
      <c r="CV47" s="624"/>
      <c r="CW47" s="624"/>
      <c r="CX47" s="624"/>
      <c r="CY47" s="625"/>
      <c r="CZ47" s="628">
        <v>0.2</v>
      </c>
      <c r="DA47" s="657"/>
      <c r="DB47" s="657"/>
      <c r="DC47" s="658"/>
      <c r="DD47" s="631">
        <v>16742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125</v>
      </c>
      <c r="CS48" s="626"/>
      <c r="CT48" s="626"/>
      <c r="CU48" s="626"/>
      <c r="CV48" s="626"/>
      <c r="CW48" s="626"/>
      <c r="CX48" s="626"/>
      <c r="CY48" s="627"/>
      <c r="CZ48" s="628" t="s">
        <v>243</v>
      </c>
      <c r="DA48" s="629"/>
      <c r="DB48" s="629"/>
      <c r="DC48" s="630"/>
      <c r="DD48" s="631" t="s">
        <v>243</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22899611</v>
      </c>
      <c r="CS49" s="639"/>
      <c r="CT49" s="639"/>
      <c r="CU49" s="639"/>
      <c r="CV49" s="639"/>
      <c r="CW49" s="639"/>
      <c r="CX49" s="639"/>
      <c r="CY49" s="640"/>
      <c r="CZ49" s="641">
        <v>100</v>
      </c>
      <c r="DA49" s="642"/>
      <c r="DB49" s="642"/>
      <c r="DC49" s="643"/>
      <c r="DD49" s="644">
        <v>15890450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yCE3ZVsw2v46AMXhWZBuQ6y4ARtyJkmbgI8XwecdSMVGcXFTfzD7RFumMFsMkaisoUYZqh8RMfj7aW0nkehTWg==" saltValue="ZKPgJ4zs9NQUliuM6oYT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23075</v>
      </c>
      <c r="R7" s="1156"/>
      <c r="S7" s="1156"/>
      <c r="T7" s="1156"/>
      <c r="U7" s="1156"/>
      <c r="V7" s="1156">
        <v>22866</v>
      </c>
      <c r="W7" s="1156"/>
      <c r="X7" s="1156"/>
      <c r="Y7" s="1156"/>
      <c r="Z7" s="1156"/>
      <c r="AA7" s="1156">
        <v>209</v>
      </c>
      <c r="AB7" s="1156"/>
      <c r="AC7" s="1156"/>
      <c r="AD7" s="1156"/>
      <c r="AE7" s="1157"/>
      <c r="AF7" s="1158">
        <v>209</v>
      </c>
      <c r="AG7" s="1159"/>
      <c r="AH7" s="1159"/>
      <c r="AI7" s="1159"/>
      <c r="AJ7" s="1160"/>
      <c r="AK7" s="1142">
        <v>268</v>
      </c>
      <c r="AL7" s="1143"/>
      <c r="AM7" s="1143"/>
      <c r="AN7" s="1143"/>
      <c r="AO7" s="1143"/>
      <c r="AP7" s="1143">
        <v>27800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581</v>
      </c>
      <c r="BT7" s="1147"/>
      <c r="BU7" s="1147"/>
      <c r="BV7" s="1147"/>
      <c r="BW7" s="1147"/>
      <c r="BX7" s="1147"/>
      <c r="BY7" s="1147"/>
      <c r="BZ7" s="1147"/>
      <c r="CA7" s="1147"/>
      <c r="CB7" s="1147"/>
      <c r="CC7" s="1147"/>
      <c r="CD7" s="1147"/>
      <c r="CE7" s="1147"/>
      <c r="CF7" s="1147"/>
      <c r="CG7" s="1148"/>
      <c r="CH7" s="1139">
        <v>9</v>
      </c>
      <c r="CI7" s="1140"/>
      <c r="CJ7" s="1140"/>
      <c r="CK7" s="1140"/>
      <c r="CL7" s="1141"/>
      <c r="CM7" s="1139">
        <v>99</v>
      </c>
      <c r="CN7" s="1140"/>
      <c r="CO7" s="1140"/>
      <c r="CP7" s="1140"/>
      <c r="CQ7" s="1141"/>
      <c r="CR7" s="1139">
        <v>110</v>
      </c>
      <c r="CS7" s="1140"/>
      <c r="CT7" s="1140"/>
      <c r="CU7" s="1140"/>
      <c r="CV7" s="1141"/>
      <c r="CW7" s="1139">
        <v>0</v>
      </c>
      <c r="CX7" s="1140"/>
      <c r="CY7" s="1140"/>
      <c r="CZ7" s="1140"/>
      <c r="DA7" s="1141"/>
      <c r="DB7" s="1139">
        <v>0</v>
      </c>
      <c r="DC7" s="1140"/>
      <c r="DD7" s="1140"/>
      <c r="DE7" s="1140"/>
      <c r="DF7" s="1141"/>
      <c r="DG7" s="1139" t="s">
        <v>570</v>
      </c>
      <c r="DH7" s="1140"/>
      <c r="DI7" s="1140"/>
      <c r="DJ7" s="1140"/>
      <c r="DK7" s="1141"/>
      <c r="DL7" s="1139" t="s">
        <v>570</v>
      </c>
      <c r="DM7" s="1140"/>
      <c r="DN7" s="1140"/>
      <c r="DO7" s="1140"/>
      <c r="DP7" s="1141"/>
      <c r="DQ7" s="1139" t="s">
        <v>570</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582</v>
      </c>
      <c r="BT8" s="1066"/>
      <c r="BU8" s="1066"/>
      <c r="BV8" s="1066"/>
      <c r="BW8" s="1066"/>
      <c r="BX8" s="1066"/>
      <c r="BY8" s="1066"/>
      <c r="BZ8" s="1066"/>
      <c r="CA8" s="1066"/>
      <c r="CB8" s="1066"/>
      <c r="CC8" s="1066"/>
      <c r="CD8" s="1066"/>
      <c r="CE8" s="1066"/>
      <c r="CF8" s="1066"/>
      <c r="CG8" s="1067"/>
      <c r="CH8" s="1040">
        <v>7</v>
      </c>
      <c r="CI8" s="1041"/>
      <c r="CJ8" s="1041"/>
      <c r="CK8" s="1041"/>
      <c r="CL8" s="1042"/>
      <c r="CM8" s="1040">
        <v>284</v>
      </c>
      <c r="CN8" s="1041"/>
      <c r="CO8" s="1041"/>
      <c r="CP8" s="1041"/>
      <c r="CQ8" s="1042"/>
      <c r="CR8" s="1040">
        <v>203</v>
      </c>
      <c r="CS8" s="1041"/>
      <c r="CT8" s="1041"/>
      <c r="CU8" s="1041"/>
      <c r="CV8" s="1042"/>
      <c r="CW8" s="1040">
        <v>0</v>
      </c>
      <c r="CX8" s="1041"/>
      <c r="CY8" s="1041"/>
      <c r="CZ8" s="1041"/>
      <c r="DA8" s="1042"/>
      <c r="DB8" s="1040">
        <v>0</v>
      </c>
      <c r="DC8" s="1041"/>
      <c r="DD8" s="1041"/>
      <c r="DE8" s="1041"/>
      <c r="DF8" s="1042"/>
      <c r="DG8" s="1040" t="s">
        <v>570</v>
      </c>
      <c r="DH8" s="1041"/>
      <c r="DI8" s="1041"/>
      <c r="DJ8" s="1041"/>
      <c r="DK8" s="1042"/>
      <c r="DL8" s="1040" t="s">
        <v>570</v>
      </c>
      <c r="DM8" s="1041"/>
      <c r="DN8" s="1041"/>
      <c r="DO8" s="1041"/>
      <c r="DP8" s="1042"/>
      <c r="DQ8" s="1040" t="s">
        <v>570</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583</v>
      </c>
      <c r="BT9" s="1066"/>
      <c r="BU9" s="1066"/>
      <c r="BV9" s="1066"/>
      <c r="BW9" s="1066"/>
      <c r="BX9" s="1066"/>
      <c r="BY9" s="1066"/>
      <c r="BZ9" s="1066"/>
      <c r="CA9" s="1066"/>
      <c r="CB9" s="1066"/>
      <c r="CC9" s="1066"/>
      <c r="CD9" s="1066"/>
      <c r="CE9" s="1066"/>
      <c r="CF9" s="1066"/>
      <c r="CG9" s="1067"/>
      <c r="CH9" s="1040">
        <v>5</v>
      </c>
      <c r="CI9" s="1041"/>
      <c r="CJ9" s="1041"/>
      <c r="CK9" s="1041"/>
      <c r="CL9" s="1042"/>
      <c r="CM9" s="1040">
        <v>19</v>
      </c>
      <c r="CN9" s="1041"/>
      <c r="CO9" s="1041"/>
      <c r="CP9" s="1041"/>
      <c r="CQ9" s="1042"/>
      <c r="CR9" s="1040">
        <v>18</v>
      </c>
      <c r="CS9" s="1041"/>
      <c r="CT9" s="1041"/>
      <c r="CU9" s="1041"/>
      <c r="CV9" s="1042"/>
      <c r="CW9" s="1040">
        <v>231</v>
      </c>
      <c r="CX9" s="1041"/>
      <c r="CY9" s="1041"/>
      <c r="CZ9" s="1041"/>
      <c r="DA9" s="1042"/>
      <c r="DB9" s="1040">
        <v>110</v>
      </c>
      <c r="DC9" s="1041"/>
      <c r="DD9" s="1041"/>
      <c r="DE9" s="1041"/>
      <c r="DF9" s="1042"/>
      <c r="DG9" s="1040">
        <v>0</v>
      </c>
      <c r="DH9" s="1041"/>
      <c r="DI9" s="1041"/>
      <c r="DJ9" s="1041"/>
      <c r="DK9" s="1042"/>
      <c r="DL9" s="1040" t="s">
        <v>570</v>
      </c>
      <c r="DM9" s="1041"/>
      <c r="DN9" s="1041"/>
      <c r="DO9" s="1041"/>
      <c r="DP9" s="1042"/>
      <c r="DQ9" s="1040" t="s">
        <v>570</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584</v>
      </c>
      <c r="BT10" s="1066"/>
      <c r="BU10" s="1066"/>
      <c r="BV10" s="1066"/>
      <c r="BW10" s="1066"/>
      <c r="BX10" s="1066"/>
      <c r="BY10" s="1066"/>
      <c r="BZ10" s="1066"/>
      <c r="CA10" s="1066"/>
      <c r="CB10" s="1066"/>
      <c r="CC10" s="1066"/>
      <c r="CD10" s="1066"/>
      <c r="CE10" s="1066"/>
      <c r="CF10" s="1066"/>
      <c r="CG10" s="1067"/>
      <c r="CH10" s="1040">
        <v>-57</v>
      </c>
      <c r="CI10" s="1041"/>
      <c r="CJ10" s="1041"/>
      <c r="CK10" s="1041"/>
      <c r="CL10" s="1042"/>
      <c r="CM10" s="1040">
        <v>-7</v>
      </c>
      <c r="CN10" s="1041"/>
      <c r="CO10" s="1041"/>
      <c r="CP10" s="1041"/>
      <c r="CQ10" s="1042"/>
      <c r="CR10" s="1040">
        <v>3</v>
      </c>
      <c r="CS10" s="1041"/>
      <c r="CT10" s="1041"/>
      <c r="CU10" s="1041"/>
      <c r="CV10" s="1042"/>
      <c r="CW10" s="1040">
        <v>24</v>
      </c>
      <c r="CX10" s="1041"/>
      <c r="CY10" s="1041"/>
      <c r="CZ10" s="1041"/>
      <c r="DA10" s="1042"/>
      <c r="DB10" s="1040">
        <v>0</v>
      </c>
      <c r="DC10" s="1041"/>
      <c r="DD10" s="1041"/>
      <c r="DE10" s="1041"/>
      <c r="DF10" s="1042"/>
      <c r="DG10" s="1040">
        <v>0</v>
      </c>
      <c r="DH10" s="1041"/>
      <c r="DI10" s="1041"/>
      <c r="DJ10" s="1041"/>
      <c r="DK10" s="1042"/>
      <c r="DL10" s="1040" t="s">
        <v>570</v>
      </c>
      <c r="DM10" s="1041"/>
      <c r="DN10" s="1041"/>
      <c r="DO10" s="1041"/>
      <c r="DP10" s="1042"/>
      <c r="DQ10" s="1040" t="s">
        <v>570</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585</v>
      </c>
      <c r="BT11" s="1066"/>
      <c r="BU11" s="1066"/>
      <c r="BV11" s="1066"/>
      <c r="BW11" s="1066"/>
      <c r="BX11" s="1066"/>
      <c r="BY11" s="1066"/>
      <c r="BZ11" s="1066"/>
      <c r="CA11" s="1066"/>
      <c r="CB11" s="1066"/>
      <c r="CC11" s="1066"/>
      <c r="CD11" s="1066"/>
      <c r="CE11" s="1066"/>
      <c r="CF11" s="1066"/>
      <c r="CG11" s="1067"/>
      <c r="CH11" s="1040">
        <v>-10</v>
      </c>
      <c r="CI11" s="1041"/>
      <c r="CJ11" s="1041"/>
      <c r="CK11" s="1041"/>
      <c r="CL11" s="1042"/>
      <c r="CM11" s="1040">
        <v>0</v>
      </c>
      <c r="CN11" s="1041"/>
      <c r="CO11" s="1041"/>
      <c r="CP11" s="1041"/>
      <c r="CQ11" s="1042"/>
      <c r="CR11" s="1040">
        <v>5</v>
      </c>
      <c r="CS11" s="1041"/>
      <c r="CT11" s="1041"/>
      <c r="CU11" s="1041"/>
      <c r="CV11" s="1042"/>
      <c r="CW11" s="1040">
        <v>0</v>
      </c>
      <c r="CX11" s="1041"/>
      <c r="CY11" s="1041"/>
      <c r="CZ11" s="1041"/>
      <c r="DA11" s="1042"/>
      <c r="DB11" s="1040">
        <v>0</v>
      </c>
      <c r="DC11" s="1041"/>
      <c r="DD11" s="1041"/>
      <c r="DE11" s="1041"/>
      <c r="DF11" s="1042"/>
      <c r="DG11" s="1040" t="s">
        <v>570</v>
      </c>
      <c r="DH11" s="1041"/>
      <c r="DI11" s="1041"/>
      <c r="DJ11" s="1041"/>
      <c r="DK11" s="1042"/>
      <c r="DL11" s="1040" t="s">
        <v>570</v>
      </c>
      <c r="DM11" s="1041"/>
      <c r="DN11" s="1041"/>
      <c r="DO11" s="1041"/>
      <c r="DP11" s="1042"/>
      <c r="DQ11" s="1040" t="s">
        <v>570</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23109</v>
      </c>
      <c r="R23" s="1120"/>
      <c r="S23" s="1120"/>
      <c r="T23" s="1120"/>
      <c r="U23" s="1120"/>
      <c r="V23" s="1120">
        <v>22900</v>
      </c>
      <c r="W23" s="1120"/>
      <c r="X23" s="1120"/>
      <c r="Y23" s="1120"/>
      <c r="Z23" s="1120"/>
      <c r="AA23" s="1120">
        <v>209</v>
      </c>
      <c r="AB23" s="1120"/>
      <c r="AC23" s="1120"/>
      <c r="AD23" s="1120"/>
      <c r="AE23" s="1121"/>
      <c r="AF23" s="1122">
        <v>209</v>
      </c>
      <c r="AG23" s="1120"/>
      <c r="AH23" s="1120"/>
      <c r="AI23" s="1120"/>
      <c r="AJ23" s="1123"/>
      <c r="AK23" s="1124"/>
      <c r="AL23" s="1125"/>
      <c r="AM23" s="1125"/>
      <c r="AN23" s="1125"/>
      <c r="AO23" s="1125"/>
      <c r="AP23" s="1120">
        <v>27800</v>
      </c>
      <c r="AQ23" s="1120"/>
      <c r="AR23" s="1120"/>
      <c r="AS23" s="1120"/>
      <c r="AT23" s="1120"/>
      <c r="AU23" s="1126"/>
      <c r="AV23" s="1126"/>
      <c r="AW23" s="1126"/>
      <c r="AX23" s="1126"/>
      <c r="AY23" s="1127"/>
      <c r="AZ23" s="1116" t="s">
        <v>125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8096</v>
      </c>
      <c r="R28" s="1105"/>
      <c r="S28" s="1105"/>
      <c r="T28" s="1105"/>
      <c r="U28" s="1105"/>
      <c r="V28" s="1105">
        <v>8232</v>
      </c>
      <c r="W28" s="1105"/>
      <c r="X28" s="1105"/>
      <c r="Y28" s="1105"/>
      <c r="Z28" s="1105"/>
      <c r="AA28" s="1105">
        <v>-136</v>
      </c>
      <c r="AB28" s="1105"/>
      <c r="AC28" s="1105"/>
      <c r="AD28" s="1105"/>
      <c r="AE28" s="1106"/>
      <c r="AF28" s="1107">
        <v>-136</v>
      </c>
      <c r="AG28" s="1105"/>
      <c r="AH28" s="1105"/>
      <c r="AI28" s="1105"/>
      <c r="AJ28" s="1108"/>
      <c r="AK28" s="1109">
        <v>697</v>
      </c>
      <c r="AL28" s="1097"/>
      <c r="AM28" s="1097"/>
      <c r="AN28" s="1097"/>
      <c r="AO28" s="1097"/>
      <c r="AP28" s="1097" t="s">
        <v>570</v>
      </c>
      <c r="AQ28" s="1097"/>
      <c r="AR28" s="1097"/>
      <c r="AS28" s="1097"/>
      <c r="AT28" s="1097"/>
      <c r="AU28" s="1097" t="s">
        <v>570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6027</v>
      </c>
      <c r="R29" s="1095"/>
      <c r="S29" s="1095"/>
      <c r="T29" s="1095"/>
      <c r="U29" s="1095"/>
      <c r="V29" s="1095">
        <v>5958</v>
      </c>
      <c r="W29" s="1095"/>
      <c r="X29" s="1095"/>
      <c r="Y29" s="1095"/>
      <c r="Z29" s="1095"/>
      <c r="AA29" s="1095">
        <v>70</v>
      </c>
      <c r="AB29" s="1095"/>
      <c r="AC29" s="1095"/>
      <c r="AD29" s="1095"/>
      <c r="AE29" s="1096"/>
      <c r="AF29" s="1070">
        <v>70</v>
      </c>
      <c r="AG29" s="1071"/>
      <c r="AH29" s="1071"/>
      <c r="AI29" s="1071"/>
      <c r="AJ29" s="1072"/>
      <c r="AK29" s="1031">
        <v>904</v>
      </c>
      <c r="AL29" s="1022"/>
      <c r="AM29" s="1022"/>
      <c r="AN29" s="1022"/>
      <c r="AO29" s="1022"/>
      <c r="AP29" s="1022" t="s">
        <v>570</v>
      </c>
      <c r="AQ29" s="1022"/>
      <c r="AR29" s="1022"/>
      <c r="AS29" s="1022"/>
      <c r="AT29" s="1022"/>
      <c r="AU29" s="1022" t="s">
        <v>570</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800</v>
      </c>
      <c r="R30" s="1095"/>
      <c r="S30" s="1095"/>
      <c r="T30" s="1095"/>
      <c r="U30" s="1095"/>
      <c r="V30" s="1095">
        <v>800</v>
      </c>
      <c r="W30" s="1095"/>
      <c r="X30" s="1095"/>
      <c r="Y30" s="1095"/>
      <c r="Z30" s="1095"/>
      <c r="AA30" s="1095">
        <v>0</v>
      </c>
      <c r="AB30" s="1095"/>
      <c r="AC30" s="1095"/>
      <c r="AD30" s="1095"/>
      <c r="AE30" s="1096"/>
      <c r="AF30" s="1070">
        <v>0</v>
      </c>
      <c r="AG30" s="1071"/>
      <c r="AH30" s="1071"/>
      <c r="AI30" s="1071"/>
      <c r="AJ30" s="1072"/>
      <c r="AK30" s="1031">
        <v>215</v>
      </c>
      <c r="AL30" s="1022"/>
      <c r="AM30" s="1022"/>
      <c r="AN30" s="1022"/>
      <c r="AO30" s="1022"/>
      <c r="AP30" s="1022" t="s">
        <v>570</v>
      </c>
      <c r="AQ30" s="1022"/>
      <c r="AR30" s="1022"/>
      <c r="AS30" s="1022"/>
      <c r="AT30" s="1022"/>
      <c r="AU30" s="1022" t="s">
        <v>570</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2252</v>
      </c>
      <c r="R31" s="1095"/>
      <c r="S31" s="1095"/>
      <c r="T31" s="1095"/>
      <c r="U31" s="1095"/>
      <c r="V31" s="1095">
        <v>2095</v>
      </c>
      <c r="W31" s="1095"/>
      <c r="X31" s="1095"/>
      <c r="Y31" s="1095"/>
      <c r="Z31" s="1095"/>
      <c r="AA31" s="1095">
        <v>157</v>
      </c>
      <c r="AB31" s="1095"/>
      <c r="AC31" s="1095"/>
      <c r="AD31" s="1095"/>
      <c r="AE31" s="1096"/>
      <c r="AF31" s="1070">
        <v>2623</v>
      </c>
      <c r="AG31" s="1071"/>
      <c r="AH31" s="1071"/>
      <c r="AI31" s="1071"/>
      <c r="AJ31" s="1072"/>
      <c r="AK31" s="1031">
        <v>13</v>
      </c>
      <c r="AL31" s="1022"/>
      <c r="AM31" s="1022"/>
      <c r="AN31" s="1022"/>
      <c r="AO31" s="1022"/>
      <c r="AP31" s="1022">
        <v>5433</v>
      </c>
      <c r="AQ31" s="1022"/>
      <c r="AR31" s="1022"/>
      <c r="AS31" s="1022"/>
      <c r="AT31" s="1022"/>
      <c r="AU31" s="1022">
        <v>1053</v>
      </c>
      <c r="AV31" s="1022"/>
      <c r="AW31" s="1022"/>
      <c r="AX31" s="1022"/>
      <c r="AY31" s="1022"/>
      <c r="AZ31" s="1093" t="s">
        <v>570</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457</v>
      </c>
      <c r="R32" s="1095"/>
      <c r="S32" s="1095"/>
      <c r="T32" s="1095"/>
      <c r="U32" s="1095"/>
      <c r="V32" s="1095">
        <v>457</v>
      </c>
      <c r="W32" s="1095"/>
      <c r="X32" s="1095"/>
      <c r="Y32" s="1095"/>
      <c r="Z32" s="1095"/>
      <c r="AA32" s="1095">
        <v>0</v>
      </c>
      <c r="AB32" s="1095"/>
      <c r="AC32" s="1095"/>
      <c r="AD32" s="1095"/>
      <c r="AE32" s="1096"/>
      <c r="AF32" s="1070">
        <v>12</v>
      </c>
      <c r="AG32" s="1071"/>
      <c r="AH32" s="1071"/>
      <c r="AI32" s="1071"/>
      <c r="AJ32" s="1072"/>
      <c r="AK32" s="1031">
        <v>428</v>
      </c>
      <c r="AL32" s="1022"/>
      <c r="AM32" s="1022"/>
      <c r="AN32" s="1022"/>
      <c r="AO32" s="1022"/>
      <c r="AP32" s="1022">
        <v>362</v>
      </c>
      <c r="AQ32" s="1022"/>
      <c r="AR32" s="1022"/>
      <c r="AS32" s="1022"/>
      <c r="AT32" s="1022"/>
      <c r="AU32" s="1022">
        <v>362</v>
      </c>
      <c r="AV32" s="1022"/>
      <c r="AW32" s="1022"/>
      <c r="AX32" s="1022"/>
      <c r="AY32" s="1022"/>
      <c r="AZ32" s="1093" t="s">
        <v>570</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403</v>
      </c>
      <c r="C33" s="1089"/>
      <c r="D33" s="1089"/>
      <c r="E33" s="1089"/>
      <c r="F33" s="1089"/>
      <c r="G33" s="1089"/>
      <c r="H33" s="1089"/>
      <c r="I33" s="1089"/>
      <c r="J33" s="1089"/>
      <c r="K33" s="1089"/>
      <c r="L33" s="1089"/>
      <c r="M33" s="1089"/>
      <c r="N33" s="1089"/>
      <c r="O33" s="1089"/>
      <c r="P33" s="1090"/>
      <c r="Q33" s="1094">
        <v>2478</v>
      </c>
      <c r="R33" s="1095"/>
      <c r="S33" s="1095"/>
      <c r="T33" s="1095"/>
      <c r="U33" s="1095"/>
      <c r="V33" s="1095">
        <v>2477</v>
      </c>
      <c r="W33" s="1095"/>
      <c r="X33" s="1095"/>
      <c r="Y33" s="1095"/>
      <c r="Z33" s="1095"/>
      <c r="AA33" s="1095">
        <v>1</v>
      </c>
      <c r="AB33" s="1095"/>
      <c r="AC33" s="1095"/>
      <c r="AD33" s="1095"/>
      <c r="AE33" s="1096"/>
      <c r="AF33" s="1070">
        <v>1</v>
      </c>
      <c r="AG33" s="1071"/>
      <c r="AH33" s="1071"/>
      <c r="AI33" s="1071"/>
      <c r="AJ33" s="1072"/>
      <c r="AK33" s="1031">
        <v>829</v>
      </c>
      <c r="AL33" s="1022"/>
      <c r="AM33" s="1022"/>
      <c r="AN33" s="1022"/>
      <c r="AO33" s="1022"/>
      <c r="AP33" s="1022">
        <v>11847</v>
      </c>
      <c r="AQ33" s="1022"/>
      <c r="AR33" s="1022"/>
      <c r="AS33" s="1022"/>
      <c r="AT33" s="1022"/>
      <c r="AU33" s="1022">
        <v>8992</v>
      </c>
      <c r="AV33" s="1022"/>
      <c r="AW33" s="1022"/>
      <c r="AX33" s="1022"/>
      <c r="AY33" s="1022"/>
      <c r="AZ33" s="1093" t="s">
        <v>570</v>
      </c>
      <c r="BA33" s="1093"/>
      <c r="BB33" s="1093"/>
      <c r="BC33" s="1093"/>
      <c r="BD33" s="1093"/>
      <c r="BE33" s="1083" t="s">
        <v>404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2570</v>
      </c>
      <c r="AG63" s="1010"/>
      <c r="AH63" s="1010"/>
      <c r="AI63" s="1010"/>
      <c r="AJ63" s="1081"/>
      <c r="AK63" s="1082"/>
      <c r="AL63" s="1014"/>
      <c r="AM63" s="1014"/>
      <c r="AN63" s="1014"/>
      <c r="AO63" s="1014"/>
      <c r="AP63" s="1010">
        <v>17642</v>
      </c>
      <c r="AQ63" s="1010"/>
      <c r="AR63" s="1010"/>
      <c r="AS63" s="1010"/>
      <c r="AT63" s="1010"/>
      <c r="AU63" s="1010">
        <v>10407</v>
      </c>
      <c r="AV63" s="1010"/>
      <c r="AW63" s="1010"/>
      <c r="AX63" s="1010"/>
      <c r="AY63" s="1010"/>
      <c r="AZ63" s="1076"/>
      <c r="BA63" s="1076"/>
      <c r="BB63" s="1076"/>
      <c r="BC63" s="1076"/>
      <c r="BD63" s="1076"/>
      <c r="BE63" s="1011"/>
      <c r="BF63" s="1011"/>
      <c r="BG63" s="1011"/>
      <c r="BH63" s="1011"/>
      <c r="BI63" s="1012"/>
      <c r="BJ63" s="1077" t="s">
        <v>125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390</v>
      </c>
      <c r="W66" s="1053"/>
      <c r="X66" s="1053"/>
      <c r="Y66" s="1053"/>
      <c r="Z66" s="1054"/>
      <c r="AA66" s="1052" t="s">
        <v>391</v>
      </c>
      <c r="AB66" s="1053"/>
      <c r="AC66" s="1053"/>
      <c r="AD66" s="1053"/>
      <c r="AE66" s="1054"/>
      <c r="AF66" s="1058" t="s">
        <v>392</v>
      </c>
      <c r="AG66" s="1059"/>
      <c r="AH66" s="1059"/>
      <c r="AI66" s="1059"/>
      <c r="AJ66" s="1060"/>
      <c r="AK66" s="1052" t="s">
        <v>393</v>
      </c>
      <c r="AL66" s="1047"/>
      <c r="AM66" s="1047"/>
      <c r="AN66" s="1047"/>
      <c r="AO66" s="1048"/>
      <c r="AP66" s="1052" t="s">
        <v>410</v>
      </c>
      <c r="AQ66" s="1053"/>
      <c r="AR66" s="1053"/>
      <c r="AS66" s="1053"/>
      <c r="AT66" s="1054"/>
      <c r="AU66" s="1052" t="s">
        <v>411</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571</v>
      </c>
      <c r="C68" s="1037"/>
      <c r="D68" s="1037"/>
      <c r="E68" s="1037"/>
      <c r="F68" s="1037"/>
      <c r="G68" s="1037"/>
      <c r="H68" s="1037"/>
      <c r="I68" s="1037"/>
      <c r="J68" s="1037"/>
      <c r="K68" s="1037"/>
      <c r="L68" s="1037"/>
      <c r="M68" s="1037"/>
      <c r="N68" s="1037"/>
      <c r="O68" s="1037"/>
      <c r="P68" s="1038"/>
      <c r="Q68" s="1039">
        <v>24333</v>
      </c>
      <c r="R68" s="1033"/>
      <c r="S68" s="1033"/>
      <c r="T68" s="1033"/>
      <c r="U68" s="1033"/>
      <c r="V68" s="1033">
        <v>23280</v>
      </c>
      <c r="W68" s="1033"/>
      <c r="X68" s="1033"/>
      <c r="Y68" s="1033"/>
      <c r="Z68" s="1033"/>
      <c r="AA68" s="1033">
        <v>1053</v>
      </c>
      <c r="AB68" s="1033"/>
      <c r="AC68" s="1033"/>
      <c r="AD68" s="1033"/>
      <c r="AE68" s="1033"/>
      <c r="AF68" s="1033">
        <v>1053</v>
      </c>
      <c r="AG68" s="1033"/>
      <c r="AH68" s="1033"/>
      <c r="AI68" s="1033"/>
      <c r="AJ68" s="1033"/>
      <c r="AK68" s="1033">
        <v>30</v>
      </c>
      <c r="AL68" s="1033"/>
      <c r="AM68" s="1033"/>
      <c r="AN68" s="1033"/>
      <c r="AO68" s="1033"/>
      <c r="AP68" s="1033" t="s">
        <v>570</v>
      </c>
      <c r="AQ68" s="1033"/>
      <c r="AR68" s="1033"/>
      <c r="AS68" s="1033"/>
      <c r="AT68" s="1033"/>
      <c r="AU68" s="1033" t="s">
        <v>570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572</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570</v>
      </c>
      <c r="AL69" s="1022"/>
      <c r="AM69" s="1022"/>
      <c r="AN69" s="1022"/>
      <c r="AO69" s="1022"/>
      <c r="AP69" s="1022" t="s">
        <v>570</v>
      </c>
      <c r="AQ69" s="1022"/>
      <c r="AR69" s="1022"/>
      <c r="AS69" s="1022"/>
      <c r="AT69" s="1022"/>
      <c r="AU69" s="1022" t="s">
        <v>570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573</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570</v>
      </c>
      <c r="AQ70" s="1022"/>
      <c r="AR70" s="1022"/>
      <c r="AS70" s="1022"/>
      <c r="AT70" s="1022"/>
      <c r="AU70" s="1022" t="s">
        <v>570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574</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570</v>
      </c>
      <c r="AL71" s="1022"/>
      <c r="AM71" s="1022"/>
      <c r="AN71" s="1022"/>
      <c r="AO71" s="1022"/>
      <c r="AP71" s="1022" t="s">
        <v>570</v>
      </c>
      <c r="AQ71" s="1022"/>
      <c r="AR71" s="1022"/>
      <c r="AS71" s="1022"/>
      <c r="AT71" s="1022"/>
      <c r="AU71" s="1022" t="s">
        <v>570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575</v>
      </c>
      <c r="C72" s="1026"/>
      <c r="D72" s="1026"/>
      <c r="E72" s="1026"/>
      <c r="F72" s="1026"/>
      <c r="G72" s="1026"/>
      <c r="H72" s="1026"/>
      <c r="I72" s="1026"/>
      <c r="J72" s="1026"/>
      <c r="K72" s="1026"/>
      <c r="L72" s="1026"/>
      <c r="M72" s="1026"/>
      <c r="N72" s="1026"/>
      <c r="O72" s="1026"/>
      <c r="P72" s="1027"/>
      <c r="Q72" s="1028">
        <v>53</v>
      </c>
      <c r="R72" s="1022"/>
      <c r="S72" s="1022"/>
      <c r="T72" s="1022"/>
      <c r="U72" s="1022"/>
      <c r="V72" s="1022">
        <v>50</v>
      </c>
      <c r="W72" s="1022"/>
      <c r="X72" s="1022"/>
      <c r="Y72" s="1022"/>
      <c r="Z72" s="1022"/>
      <c r="AA72" s="1022">
        <v>3</v>
      </c>
      <c r="AB72" s="1022"/>
      <c r="AC72" s="1022"/>
      <c r="AD72" s="1022"/>
      <c r="AE72" s="1022"/>
      <c r="AF72" s="1022">
        <v>3</v>
      </c>
      <c r="AG72" s="1022"/>
      <c r="AH72" s="1022"/>
      <c r="AI72" s="1022"/>
      <c r="AJ72" s="1022"/>
      <c r="AK72" s="1022" t="s">
        <v>570</v>
      </c>
      <c r="AL72" s="1022"/>
      <c r="AM72" s="1022"/>
      <c r="AN72" s="1022"/>
      <c r="AO72" s="1022"/>
      <c r="AP72" s="1022" t="s">
        <v>570</v>
      </c>
      <c r="AQ72" s="1022"/>
      <c r="AR72" s="1022"/>
      <c r="AS72" s="1022"/>
      <c r="AT72" s="1022"/>
      <c r="AU72" s="1022" t="s">
        <v>570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576</v>
      </c>
      <c r="C73" s="1026"/>
      <c r="D73" s="1026"/>
      <c r="E73" s="1026"/>
      <c r="F73" s="1026"/>
      <c r="G73" s="1026"/>
      <c r="H73" s="1026"/>
      <c r="I73" s="1026"/>
      <c r="J73" s="1026"/>
      <c r="K73" s="1026"/>
      <c r="L73" s="1026"/>
      <c r="M73" s="1026"/>
      <c r="N73" s="1026"/>
      <c r="O73" s="1026"/>
      <c r="P73" s="1027"/>
      <c r="Q73" s="1028">
        <v>12</v>
      </c>
      <c r="R73" s="1022"/>
      <c r="S73" s="1022"/>
      <c r="T73" s="1022"/>
      <c r="U73" s="1022"/>
      <c r="V73" s="1022">
        <v>11</v>
      </c>
      <c r="W73" s="1022"/>
      <c r="X73" s="1022"/>
      <c r="Y73" s="1022"/>
      <c r="Z73" s="1022"/>
      <c r="AA73" s="1022">
        <v>1</v>
      </c>
      <c r="AB73" s="1022"/>
      <c r="AC73" s="1022"/>
      <c r="AD73" s="1022"/>
      <c r="AE73" s="1022"/>
      <c r="AF73" s="1022">
        <v>1</v>
      </c>
      <c r="AG73" s="1022"/>
      <c r="AH73" s="1022"/>
      <c r="AI73" s="1022"/>
      <c r="AJ73" s="1022"/>
      <c r="AK73" s="1022">
        <v>8</v>
      </c>
      <c r="AL73" s="1022"/>
      <c r="AM73" s="1022"/>
      <c r="AN73" s="1022"/>
      <c r="AO73" s="1022"/>
      <c r="AP73" s="1022" t="s">
        <v>570</v>
      </c>
      <c r="AQ73" s="1022"/>
      <c r="AR73" s="1022"/>
      <c r="AS73" s="1022"/>
      <c r="AT73" s="1022"/>
      <c r="AU73" s="1022" t="s">
        <v>570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577</v>
      </c>
      <c r="C74" s="1026"/>
      <c r="D74" s="1026"/>
      <c r="E74" s="1026"/>
      <c r="F74" s="1026"/>
      <c r="G74" s="1026"/>
      <c r="H74" s="1026"/>
      <c r="I74" s="1026"/>
      <c r="J74" s="1026"/>
      <c r="K74" s="1026"/>
      <c r="L74" s="1026"/>
      <c r="M74" s="1026"/>
      <c r="N74" s="1026"/>
      <c r="O74" s="1026"/>
      <c r="P74" s="1027"/>
      <c r="Q74" s="1028">
        <v>616</v>
      </c>
      <c r="R74" s="1022"/>
      <c r="S74" s="1022"/>
      <c r="T74" s="1022"/>
      <c r="U74" s="1022"/>
      <c r="V74" s="1022">
        <v>532</v>
      </c>
      <c r="W74" s="1022"/>
      <c r="X74" s="1022"/>
      <c r="Y74" s="1022"/>
      <c r="Z74" s="1022"/>
      <c r="AA74" s="1022">
        <v>43</v>
      </c>
      <c r="AB74" s="1022"/>
      <c r="AC74" s="1022"/>
      <c r="AD74" s="1022"/>
      <c r="AE74" s="1022"/>
      <c r="AF74" s="1022">
        <v>43</v>
      </c>
      <c r="AG74" s="1022"/>
      <c r="AH74" s="1022"/>
      <c r="AI74" s="1022"/>
      <c r="AJ74" s="1022"/>
      <c r="AK74" s="1022" t="s">
        <v>570</v>
      </c>
      <c r="AL74" s="1022"/>
      <c r="AM74" s="1022"/>
      <c r="AN74" s="1022"/>
      <c r="AO74" s="1022"/>
      <c r="AP74" s="1022" t="s">
        <v>570</v>
      </c>
      <c r="AQ74" s="1022"/>
      <c r="AR74" s="1022"/>
      <c r="AS74" s="1022"/>
      <c r="AT74" s="1022"/>
      <c r="AU74" s="1022" t="s">
        <v>570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578</v>
      </c>
      <c r="C75" s="1026"/>
      <c r="D75" s="1026"/>
      <c r="E75" s="1026"/>
      <c r="F75" s="1026"/>
      <c r="G75" s="1026"/>
      <c r="H75" s="1026"/>
      <c r="I75" s="1026"/>
      <c r="J75" s="1026"/>
      <c r="K75" s="1026"/>
      <c r="L75" s="1026"/>
      <c r="M75" s="1026"/>
      <c r="N75" s="1026"/>
      <c r="O75" s="1026"/>
      <c r="P75" s="1027"/>
      <c r="Q75" s="1029">
        <v>2810</v>
      </c>
      <c r="R75" s="1030"/>
      <c r="S75" s="1030"/>
      <c r="T75" s="1030"/>
      <c r="U75" s="1031"/>
      <c r="V75" s="1032">
        <v>2577</v>
      </c>
      <c r="W75" s="1030"/>
      <c r="X75" s="1030"/>
      <c r="Y75" s="1030"/>
      <c r="Z75" s="1031"/>
      <c r="AA75" s="1032">
        <v>233</v>
      </c>
      <c r="AB75" s="1030"/>
      <c r="AC75" s="1030"/>
      <c r="AD75" s="1030"/>
      <c r="AE75" s="1031"/>
      <c r="AF75" s="1032">
        <v>233</v>
      </c>
      <c r="AG75" s="1030"/>
      <c r="AH75" s="1030"/>
      <c r="AI75" s="1030"/>
      <c r="AJ75" s="1031"/>
      <c r="AK75" s="1032">
        <v>317</v>
      </c>
      <c r="AL75" s="1030"/>
      <c r="AM75" s="1030"/>
      <c r="AN75" s="1030"/>
      <c r="AO75" s="1031"/>
      <c r="AP75" s="1032" t="s">
        <v>570</v>
      </c>
      <c r="AQ75" s="1030"/>
      <c r="AR75" s="1030"/>
      <c r="AS75" s="1030"/>
      <c r="AT75" s="1031"/>
      <c r="AU75" s="1022" t="s">
        <v>570</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579</v>
      </c>
      <c r="C76" s="1026"/>
      <c r="D76" s="1026"/>
      <c r="E76" s="1026"/>
      <c r="F76" s="1026"/>
      <c r="G76" s="1026"/>
      <c r="H76" s="1026"/>
      <c r="I76" s="1026"/>
      <c r="J76" s="1026"/>
      <c r="K76" s="1026"/>
      <c r="L76" s="1026"/>
      <c r="M76" s="1026"/>
      <c r="N76" s="1026"/>
      <c r="O76" s="1026"/>
      <c r="P76" s="1027"/>
      <c r="Q76" s="1029">
        <v>620140</v>
      </c>
      <c r="R76" s="1030"/>
      <c r="S76" s="1030"/>
      <c r="T76" s="1030"/>
      <c r="U76" s="1031"/>
      <c r="V76" s="1032">
        <v>610214</v>
      </c>
      <c r="W76" s="1030"/>
      <c r="X76" s="1030"/>
      <c r="Y76" s="1030"/>
      <c r="Z76" s="1031"/>
      <c r="AA76" s="1032">
        <v>9926</v>
      </c>
      <c r="AB76" s="1030"/>
      <c r="AC76" s="1030"/>
      <c r="AD76" s="1030"/>
      <c r="AE76" s="1031"/>
      <c r="AF76" s="1032">
        <v>9926</v>
      </c>
      <c r="AG76" s="1030"/>
      <c r="AH76" s="1030"/>
      <c r="AI76" s="1030"/>
      <c r="AJ76" s="1031"/>
      <c r="AK76" s="1032">
        <v>3973</v>
      </c>
      <c r="AL76" s="1030"/>
      <c r="AM76" s="1030"/>
      <c r="AN76" s="1030"/>
      <c r="AO76" s="1031"/>
      <c r="AP76" s="1032" t="s">
        <v>570</v>
      </c>
      <c r="AQ76" s="1030"/>
      <c r="AR76" s="1030"/>
      <c r="AS76" s="1030"/>
      <c r="AT76" s="1031"/>
      <c r="AU76" s="1022" t="s">
        <v>570</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580</v>
      </c>
      <c r="C77" s="1026"/>
      <c r="D77" s="1026"/>
      <c r="E77" s="1026"/>
      <c r="F77" s="1026"/>
      <c r="G77" s="1026"/>
      <c r="H77" s="1026"/>
      <c r="I77" s="1026"/>
      <c r="J77" s="1026"/>
      <c r="K77" s="1026"/>
      <c r="L77" s="1026"/>
      <c r="M77" s="1026"/>
      <c r="N77" s="1026"/>
      <c r="O77" s="1026"/>
      <c r="P77" s="1027"/>
      <c r="Q77" s="1029">
        <v>1599</v>
      </c>
      <c r="R77" s="1030"/>
      <c r="S77" s="1030"/>
      <c r="T77" s="1030"/>
      <c r="U77" s="1031"/>
      <c r="V77" s="1032">
        <v>1411</v>
      </c>
      <c r="W77" s="1030"/>
      <c r="X77" s="1030"/>
      <c r="Y77" s="1030"/>
      <c r="Z77" s="1031"/>
      <c r="AA77" s="1032">
        <v>360</v>
      </c>
      <c r="AB77" s="1030"/>
      <c r="AC77" s="1030"/>
      <c r="AD77" s="1030"/>
      <c r="AE77" s="1031"/>
      <c r="AF77" s="1032">
        <v>4109</v>
      </c>
      <c r="AG77" s="1030"/>
      <c r="AH77" s="1030"/>
      <c r="AI77" s="1030"/>
      <c r="AJ77" s="1031"/>
      <c r="AK77" s="1032" t="s">
        <v>570</v>
      </c>
      <c r="AL77" s="1030"/>
      <c r="AM77" s="1030"/>
      <c r="AN77" s="1030"/>
      <c r="AO77" s="1031"/>
      <c r="AP77" s="1032">
        <v>1691</v>
      </c>
      <c r="AQ77" s="1030"/>
      <c r="AR77" s="1030"/>
      <c r="AS77" s="1030"/>
      <c r="AT77" s="1031"/>
      <c r="AU77" s="1022" t="s">
        <v>570</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15455</v>
      </c>
      <c r="AG88" s="1010"/>
      <c r="AH88" s="1010"/>
      <c r="AI88" s="1010"/>
      <c r="AJ88" s="1010"/>
      <c r="AK88" s="1014"/>
      <c r="AL88" s="1014"/>
      <c r="AM88" s="1014"/>
      <c r="AN88" s="1014"/>
      <c r="AO88" s="1014"/>
      <c r="AP88" s="1010">
        <v>1691</v>
      </c>
      <c r="AQ88" s="1010"/>
      <c r="AR88" s="1010"/>
      <c r="AS88" s="1010"/>
      <c r="AT88" s="1010"/>
      <c r="AU88" s="1010" t="s">
        <v>570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339</v>
      </c>
      <c r="CS102" s="1002"/>
      <c r="CT102" s="1002"/>
      <c r="CU102" s="1002"/>
      <c r="CV102" s="1003"/>
      <c r="CW102" s="1001">
        <v>255</v>
      </c>
      <c r="CX102" s="1002"/>
      <c r="CY102" s="1002"/>
      <c r="CZ102" s="1002"/>
      <c r="DA102" s="1003"/>
      <c r="DB102" s="1001">
        <v>110</v>
      </c>
      <c r="DC102" s="1002"/>
      <c r="DD102" s="1002"/>
      <c r="DE102" s="1002"/>
      <c r="DF102" s="1003"/>
      <c r="DG102" s="1001" t="s">
        <v>592</v>
      </c>
      <c r="DH102" s="1002"/>
      <c r="DI102" s="1002"/>
      <c r="DJ102" s="1002"/>
      <c r="DK102" s="1003"/>
      <c r="DL102" s="1001" t="s">
        <v>592</v>
      </c>
      <c r="DM102" s="1002"/>
      <c r="DN102" s="1002"/>
      <c r="DO102" s="1002"/>
      <c r="DP102" s="1003"/>
      <c r="DQ102" s="1001" t="s">
        <v>592</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304</v>
      </c>
      <c r="AG109" s="945"/>
      <c r="AH109" s="945"/>
      <c r="AI109" s="945"/>
      <c r="AJ109" s="946"/>
      <c r="AK109" s="947" t="s">
        <v>303</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304</v>
      </c>
      <c r="BW109" s="945"/>
      <c r="BX109" s="945"/>
      <c r="BY109" s="945"/>
      <c r="BZ109" s="946"/>
      <c r="CA109" s="947" t="s">
        <v>303</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304</v>
      </c>
      <c r="DM109" s="945"/>
      <c r="DN109" s="945"/>
      <c r="DO109" s="945"/>
      <c r="DP109" s="946"/>
      <c r="DQ109" s="947" t="s">
        <v>303</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3172090</v>
      </c>
      <c r="AB110" s="938"/>
      <c r="AC110" s="938"/>
      <c r="AD110" s="938"/>
      <c r="AE110" s="939"/>
      <c r="AF110" s="940">
        <v>3176055</v>
      </c>
      <c r="AG110" s="938"/>
      <c r="AH110" s="938"/>
      <c r="AI110" s="938"/>
      <c r="AJ110" s="939"/>
      <c r="AK110" s="940">
        <v>2993542</v>
      </c>
      <c r="AL110" s="938"/>
      <c r="AM110" s="938"/>
      <c r="AN110" s="938"/>
      <c r="AO110" s="939"/>
      <c r="AP110" s="941">
        <v>23.5</v>
      </c>
      <c r="AQ110" s="942"/>
      <c r="AR110" s="942"/>
      <c r="AS110" s="942"/>
      <c r="AT110" s="943"/>
      <c r="AU110" s="977" t="s">
        <v>72</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29448458</v>
      </c>
      <c r="BR110" s="885"/>
      <c r="BS110" s="885"/>
      <c r="BT110" s="885"/>
      <c r="BU110" s="885"/>
      <c r="BV110" s="885">
        <v>28553613</v>
      </c>
      <c r="BW110" s="885"/>
      <c r="BX110" s="885"/>
      <c r="BY110" s="885"/>
      <c r="BZ110" s="885"/>
      <c r="CA110" s="885">
        <v>27799867</v>
      </c>
      <c r="CB110" s="885"/>
      <c r="CC110" s="885"/>
      <c r="CD110" s="885"/>
      <c r="CE110" s="885"/>
      <c r="CF110" s="909">
        <v>218.5</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1421030</v>
      </c>
      <c r="DH110" s="885"/>
      <c r="DI110" s="885"/>
      <c r="DJ110" s="885"/>
      <c r="DK110" s="885"/>
      <c r="DL110" s="885">
        <v>1312872</v>
      </c>
      <c r="DM110" s="885"/>
      <c r="DN110" s="885"/>
      <c r="DO110" s="885"/>
      <c r="DP110" s="885"/>
      <c r="DQ110" s="885">
        <v>1203746</v>
      </c>
      <c r="DR110" s="885"/>
      <c r="DS110" s="885"/>
      <c r="DT110" s="885"/>
      <c r="DU110" s="885"/>
      <c r="DV110" s="886">
        <v>9.5</v>
      </c>
      <c r="DW110" s="886"/>
      <c r="DX110" s="886"/>
      <c r="DY110" s="886"/>
      <c r="DZ110" s="887"/>
    </row>
    <row r="111" spans="1:131" s="246" customFormat="1" ht="26.25" customHeight="1" x14ac:dyDescent="0.15">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125</v>
      </c>
      <c r="AB111" s="966"/>
      <c r="AC111" s="966"/>
      <c r="AD111" s="966"/>
      <c r="AE111" s="967"/>
      <c r="AF111" s="968" t="s">
        <v>429</v>
      </c>
      <c r="AG111" s="966"/>
      <c r="AH111" s="966"/>
      <c r="AI111" s="966"/>
      <c r="AJ111" s="967"/>
      <c r="AK111" s="968" t="s">
        <v>125</v>
      </c>
      <c r="AL111" s="966"/>
      <c r="AM111" s="966"/>
      <c r="AN111" s="966"/>
      <c r="AO111" s="967"/>
      <c r="AP111" s="969" t="s">
        <v>125</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v>1421030</v>
      </c>
      <c r="BR111" s="857"/>
      <c r="BS111" s="857"/>
      <c r="BT111" s="857"/>
      <c r="BU111" s="857"/>
      <c r="BV111" s="857">
        <v>1312872</v>
      </c>
      <c r="BW111" s="857"/>
      <c r="BX111" s="857"/>
      <c r="BY111" s="857"/>
      <c r="BZ111" s="857"/>
      <c r="CA111" s="857">
        <v>1203746</v>
      </c>
      <c r="CB111" s="857"/>
      <c r="CC111" s="857"/>
      <c r="CD111" s="857"/>
      <c r="CE111" s="857"/>
      <c r="CF111" s="918">
        <v>9.5</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429</v>
      </c>
      <c r="DH111" s="857"/>
      <c r="DI111" s="857"/>
      <c r="DJ111" s="857"/>
      <c r="DK111" s="857"/>
      <c r="DL111" s="857" t="s">
        <v>125</v>
      </c>
      <c r="DM111" s="857"/>
      <c r="DN111" s="857"/>
      <c r="DO111" s="857"/>
      <c r="DP111" s="857"/>
      <c r="DQ111" s="857" t="s">
        <v>125</v>
      </c>
      <c r="DR111" s="857"/>
      <c r="DS111" s="857"/>
      <c r="DT111" s="857"/>
      <c r="DU111" s="857"/>
      <c r="DV111" s="834" t="s">
        <v>125</v>
      </c>
      <c r="DW111" s="834"/>
      <c r="DX111" s="834"/>
      <c r="DY111" s="834"/>
      <c r="DZ111" s="835"/>
    </row>
    <row r="112" spans="1:131" s="246" customFormat="1" ht="26.25" customHeight="1" x14ac:dyDescent="0.15">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125</v>
      </c>
      <c r="AB112" s="820"/>
      <c r="AC112" s="820"/>
      <c r="AD112" s="820"/>
      <c r="AE112" s="821"/>
      <c r="AF112" s="822" t="s">
        <v>125</v>
      </c>
      <c r="AG112" s="820"/>
      <c r="AH112" s="820"/>
      <c r="AI112" s="820"/>
      <c r="AJ112" s="821"/>
      <c r="AK112" s="822" t="s">
        <v>125</v>
      </c>
      <c r="AL112" s="820"/>
      <c r="AM112" s="820"/>
      <c r="AN112" s="820"/>
      <c r="AO112" s="821"/>
      <c r="AP112" s="867" t="s">
        <v>125</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11075489</v>
      </c>
      <c r="BR112" s="857"/>
      <c r="BS112" s="857"/>
      <c r="BT112" s="857"/>
      <c r="BU112" s="857"/>
      <c r="BV112" s="857">
        <v>10872471</v>
      </c>
      <c r="BW112" s="857"/>
      <c r="BX112" s="857"/>
      <c r="BY112" s="857"/>
      <c r="BZ112" s="857"/>
      <c r="CA112" s="857">
        <v>10406634</v>
      </c>
      <c r="CB112" s="857"/>
      <c r="CC112" s="857"/>
      <c r="CD112" s="857"/>
      <c r="CE112" s="857"/>
      <c r="CF112" s="918">
        <v>81.8</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125</v>
      </c>
      <c r="DH112" s="857"/>
      <c r="DI112" s="857"/>
      <c r="DJ112" s="857"/>
      <c r="DK112" s="857"/>
      <c r="DL112" s="857" t="s">
        <v>125</v>
      </c>
      <c r="DM112" s="857"/>
      <c r="DN112" s="857"/>
      <c r="DO112" s="857"/>
      <c r="DP112" s="857"/>
      <c r="DQ112" s="857" t="s">
        <v>125</v>
      </c>
      <c r="DR112" s="857"/>
      <c r="DS112" s="857"/>
      <c r="DT112" s="857"/>
      <c r="DU112" s="857"/>
      <c r="DV112" s="834" t="s">
        <v>125</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859003</v>
      </c>
      <c r="AB113" s="966"/>
      <c r="AC113" s="966"/>
      <c r="AD113" s="966"/>
      <c r="AE113" s="967"/>
      <c r="AF113" s="968">
        <v>915928</v>
      </c>
      <c r="AG113" s="966"/>
      <c r="AH113" s="966"/>
      <c r="AI113" s="966"/>
      <c r="AJ113" s="967"/>
      <c r="AK113" s="968">
        <v>819779</v>
      </c>
      <c r="AL113" s="966"/>
      <c r="AM113" s="966"/>
      <c r="AN113" s="966"/>
      <c r="AO113" s="967"/>
      <c r="AP113" s="969">
        <v>6.4</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4055</v>
      </c>
      <c r="BR113" s="857"/>
      <c r="BS113" s="857"/>
      <c r="BT113" s="857"/>
      <c r="BU113" s="857"/>
      <c r="BV113" s="857">
        <v>2076</v>
      </c>
      <c r="BW113" s="857"/>
      <c r="BX113" s="857"/>
      <c r="BY113" s="857"/>
      <c r="BZ113" s="857"/>
      <c r="CA113" s="857" t="s">
        <v>125</v>
      </c>
      <c r="CB113" s="857"/>
      <c r="CC113" s="857"/>
      <c r="CD113" s="857"/>
      <c r="CE113" s="857"/>
      <c r="CF113" s="918" t="s">
        <v>125</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125</v>
      </c>
      <c r="DH113" s="820"/>
      <c r="DI113" s="820"/>
      <c r="DJ113" s="820"/>
      <c r="DK113" s="821"/>
      <c r="DL113" s="822" t="s">
        <v>125</v>
      </c>
      <c r="DM113" s="820"/>
      <c r="DN113" s="820"/>
      <c r="DO113" s="820"/>
      <c r="DP113" s="821"/>
      <c r="DQ113" s="822" t="s">
        <v>429</v>
      </c>
      <c r="DR113" s="820"/>
      <c r="DS113" s="820"/>
      <c r="DT113" s="820"/>
      <c r="DU113" s="821"/>
      <c r="DV113" s="867" t="s">
        <v>125</v>
      </c>
      <c r="DW113" s="868"/>
      <c r="DX113" s="868"/>
      <c r="DY113" s="868"/>
      <c r="DZ113" s="869"/>
    </row>
    <row r="114" spans="1:130" s="246" customFormat="1" ht="26.25" customHeight="1" x14ac:dyDescent="0.15">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2152</v>
      </c>
      <c r="AB114" s="820"/>
      <c r="AC114" s="820"/>
      <c r="AD114" s="820"/>
      <c r="AE114" s="821"/>
      <c r="AF114" s="822">
        <v>2152</v>
      </c>
      <c r="AG114" s="820"/>
      <c r="AH114" s="820"/>
      <c r="AI114" s="820"/>
      <c r="AJ114" s="821"/>
      <c r="AK114" s="822">
        <v>2152</v>
      </c>
      <c r="AL114" s="820"/>
      <c r="AM114" s="820"/>
      <c r="AN114" s="820"/>
      <c r="AO114" s="821"/>
      <c r="AP114" s="867">
        <v>0</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9216216</v>
      </c>
      <c r="BR114" s="857"/>
      <c r="BS114" s="857"/>
      <c r="BT114" s="857"/>
      <c r="BU114" s="857"/>
      <c r="BV114" s="857">
        <v>8836333</v>
      </c>
      <c r="BW114" s="857"/>
      <c r="BX114" s="857"/>
      <c r="BY114" s="857"/>
      <c r="BZ114" s="857"/>
      <c r="CA114" s="857">
        <v>8136635</v>
      </c>
      <c r="CB114" s="857"/>
      <c r="CC114" s="857"/>
      <c r="CD114" s="857"/>
      <c r="CE114" s="857"/>
      <c r="CF114" s="918">
        <v>64</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125</v>
      </c>
      <c r="DH114" s="820"/>
      <c r="DI114" s="820"/>
      <c r="DJ114" s="820"/>
      <c r="DK114" s="821"/>
      <c r="DL114" s="822" t="s">
        <v>125</v>
      </c>
      <c r="DM114" s="820"/>
      <c r="DN114" s="820"/>
      <c r="DO114" s="820"/>
      <c r="DP114" s="821"/>
      <c r="DQ114" s="822" t="s">
        <v>429</v>
      </c>
      <c r="DR114" s="820"/>
      <c r="DS114" s="820"/>
      <c r="DT114" s="820"/>
      <c r="DU114" s="821"/>
      <c r="DV114" s="867" t="s">
        <v>429</v>
      </c>
      <c r="DW114" s="868"/>
      <c r="DX114" s="868"/>
      <c r="DY114" s="868"/>
      <c r="DZ114" s="869"/>
    </row>
    <row r="115" spans="1:130" s="246" customFormat="1" ht="26.25" customHeight="1" x14ac:dyDescent="0.15">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154287</v>
      </c>
      <c r="AB115" s="966"/>
      <c r="AC115" s="966"/>
      <c r="AD115" s="966"/>
      <c r="AE115" s="967"/>
      <c r="AF115" s="968">
        <v>147881</v>
      </c>
      <c r="AG115" s="966"/>
      <c r="AH115" s="966"/>
      <c r="AI115" s="966"/>
      <c r="AJ115" s="967"/>
      <c r="AK115" s="968">
        <v>146059</v>
      </c>
      <c r="AL115" s="966"/>
      <c r="AM115" s="966"/>
      <c r="AN115" s="966"/>
      <c r="AO115" s="967"/>
      <c r="AP115" s="969">
        <v>1.1000000000000001</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429</v>
      </c>
      <c r="BR115" s="857"/>
      <c r="BS115" s="857"/>
      <c r="BT115" s="857"/>
      <c r="BU115" s="857"/>
      <c r="BV115" s="857" t="s">
        <v>125</v>
      </c>
      <c r="BW115" s="857"/>
      <c r="BX115" s="857"/>
      <c r="BY115" s="857"/>
      <c r="BZ115" s="857"/>
      <c r="CA115" s="857" t="s">
        <v>429</v>
      </c>
      <c r="CB115" s="857"/>
      <c r="CC115" s="857"/>
      <c r="CD115" s="857"/>
      <c r="CE115" s="857"/>
      <c r="CF115" s="918" t="s">
        <v>125</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125</v>
      </c>
      <c r="DH115" s="820"/>
      <c r="DI115" s="820"/>
      <c r="DJ115" s="820"/>
      <c r="DK115" s="821"/>
      <c r="DL115" s="822" t="s">
        <v>125</v>
      </c>
      <c r="DM115" s="820"/>
      <c r="DN115" s="820"/>
      <c r="DO115" s="820"/>
      <c r="DP115" s="821"/>
      <c r="DQ115" s="822" t="s">
        <v>429</v>
      </c>
      <c r="DR115" s="820"/>
      <c r="DS115" s="820"/>
      <c r="DT115" s="820"/>
      <c r="DU115" s="821"/>
      <c r="DV115" s="867" t="s">
        <v>125</v>
      </c>
      <c r="DW115" s="868"/>
      <c r="DX115" s="868"/>
      <c r="DY115" s="868"/>
      <c r="DZ115" s="869"/>
    </row>
    <row r="116" spans="1:130" s="246" customFormat="1" ht="26.25" customHeight="1" x14ac:dyDescent="0.15">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205</v>
      </c>
      <c r="AB116" s="820"/>
      <c r="AC116" s="820"/>
      <c r="AD116" s="820"/>
      <c r="AE116" s="821"/>
      <c r="AF116" s="822">
        <v>214</v>
      </c>
      <c r="AG116" s="820"/>
      <c r="AH116" s="820"/>
      <c r="AI116" s="820"/>
      <c r="AJ116" s="821"/>
      <c r="AK116" s="822">
        <v>18</v>
      </c>
      <c r="AL116" s="820"/>
      <c r="AM116" s="820"/>
      <c r="AN116" s="820"/>
      <c r="AO116" s="821"/>
      <c r="AP116" s="867">
        <v>0</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429</v>
      </c>
      <c r="BR116" s="857"/>
      <c r="BS116" s="857"/>
      <c r="BT116" s="857"/>
      <c r="BU116" s="857"/>
      <c r="BV116" s="857" t="s">
        <v>447</v>
      </c>
      <c r="BW116" s="857"/>
      <c r="BX116" s="857"/>
      <c r="BY116" s="857"/>
      <c r="BZ116" s="857"/>
      <c r="CA116" s="857" t="s">
        <v>125</v>
      </c>
      <c r="CB116" s="857"/>
      <c r="CC116" s="857"/>
      <c r="CD116" s="857"/>
      <c r="CE116" s="857"/>
      <c r="CF116" s="918" t="s">
        <v>125</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125</v>
      </c>
      <c r="DH116" s="820"/>
      <c r="DI116" s="820"/>
      <c r="DJ116" s="820"/>
      <c r="DK116" s="821"/>
      <c r="DL116" s="822" t="s">
        <v>125</v>
      </c>
      <c r="DM116" s="820"/>
      <c r="DN116" s="820"/>
      <c r="DO116" s="820"/>
      <c r="DP116" s="821"/>
      <c r="DQ116" s="822" t="s">
        <v>125</v>
      </c>
      <c r="DR116" s="820"/>
      <c r="DS116" s="820"/>
      <c r="DT116" s="820"/>
      <c r="DU116" s="821"/>
      <c r="DV116" s="867" t="s">
        <v>429</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4187737</v>
      </c>
      <c r="AB117" s="952"/>
      <c r="AC117" s="952"/>
      <c r="AD117" s="952"/>
      <c r="AE117" s="953"/>
      <c r="AF117" s="954">
        <v>4242230</v>
      </c>
      <c r="AG117" s="952"/>
      <c r="AH117" s="952"/>
      <c r="AI117" s="952"/>
      <c r="AJ117" s="953"/>
      <c r="AK117" s="954">
        <v>3961550</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125</v>
      </c>
      <c r="BR117" s="857"/>
      <c r="BS117" s="857"/>
      <c r="BT117" s="857"/>
      <c r="BU117" s="857"/>
      <c r="BV117" s="857" t="s">
        <v>125</v>
      </c>
      <c r="BW117" s="857"/>
      <c r="BX117" s="857"/>
      <c r="BY117" s="857"/>
      <c r="BZ117" s="857"/>
      <c r="CA117" s="857" t="s">
        <v>429</v>
      </c>
      <c r="CB117" s="857"/>
      <c r="CC117" s="857"/>
      <c r="CD117" s="857"/>
      <c r="CE117" s="857"/>
      <c r="CF117" s="918" t="s">
        <v>125</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429</v>
      </c>
      <c r="DH117" s="820"/>
      <c r="DI117" s="820"/>
      <c r="DJ117" s="820"/>
      <c r="DK117" s="821"/>
      <c r="DL117" s="822" t="s">
        <v>429</v>
      </c>
      <c r="DM117" s="820"/>
      <c r="DN117" s="820"/>
      <c r="DO117" s="820"/>
      <c r="DP117" s="821"/>
      <c r="DQ117" s="822" t="s">
        <v>125</v>
      </c>
      <c r="DR117" s="820"/>
      <c r="DS117" s="820"/>
      <c r="DT117" s="820"/>
      <c r="DU117" s="821"/>
      <c r="DV117" s="867" t="s">
        <v>125</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304</v>
      </c>
      <c r="AG118" s="945"/>
      <c r="AH118" s="945"/>
      <c r="AI118" s="945"/>
      <c r="AJ118" s="946"/>
      <c r="AK118" s="947" t="s">
        <v>303</v>
      </c>
      <c r="AL118" s="945"/>
      <c r="AM118" s="945"/>
      <c r="AN118" s="945"/>
      <c r="AO118" s="946"/>
      <c r="AP118" s="948" t="s">
        <v>422</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429</v>
      </c>
      <c r="BR118" s="888"/>
      <c r="BS118" s="888"/>
      <c r="BT118" s="888"/>
      <c r="BU118" s="888"/>
      <c r="BV118" s="888" t="s">
        <v>125</v>
      </c>
      <c r="BW118" s="888"/>
      <c r="BX118" s="888"/>
      <c r="BY118" s="888"/>
      <c r="BZ118" s="888"/>
      <c r="CA118" s="888" t="s">
        <v>429</v>
      </c>
      <c r="CB118" s="888"/>
      <c r="CC118" s="888"/>
      <c r="CD118" s="888"/>
      <c r="CE118" s="888"/>
      <c r="CF118" s="918" t="s">
        <v>125</v>
      </c>
      <c r="CG118" s="919"/>
      <c r="CH118" s="919"/>
      <c r="CI118" s="919"/>
      <c r="CJ118" s="919"/>
      <c r="CK118" s="974"/>
      <c r="CL118" s="861"/>
      <c r="CM118" s="864" t="s">
        <v>453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125</v>
      </c>
      <c r="DH118" s="820"/>
      <c r="DI118" s="820"/>
      <c r="DJ118" s="820"/>
      <c r="DK118" s="821"/>
      <c r="DL118" s="822" t="s">
        <v>429</v>
      </c>
      <c r="DM118" s="820"/>
      <c r="DN118" s="820"/>
      <c r="DO118" s="820"/>
      <c r="DP118" s="821"/>
      <c r="DQ118" s="822" t="s">
        <v>125</v>
      </c>
      <c r="DR118" s="820"/>
      <c r="DS118" s="820"/>
      <c r="DT118" s="820"/>
      <c r="DU118" s="821"/>
      <c r="DV118" s="867" t="s">
        <v>125</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138034</v>
      </c>
      <c r="AB119" s="938"/>
      <c r="AC119" s="938"/>
      <c r="AD119" s="938"/>
      <c r="AE119" s="939"/>
      <c r="AF119" s="940">
        <v>136747</v>
      </c>
      <c r="AG119" s="938"/>
      <c r="AH119" s="938"/>
      <c r="AI119" s="938"/>
      <c r="AJ119" s="939"/>
      <c r="AK119" s="940">
        <v>135461</v>
      </c>
      <c r="AL119" s="938"/>
      <c r="AM119" s="938"/>
      <c r="AN119" s="938"/>
      <c r="AO119" s="939"/>
      <c r="AP119" s="941">
        <v>1.1000000000000001</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454</v>
      </c>
      <c r="BP119" s="921"/>
      <c r="BQ119" s="925">
        <v>51165248</v>
      </c>
      <c r="BR119" s="888"/>
      <c r="BS119" s="888"/>
      <c r="BT119" s="888"/>
      <c r="BU119" s="888"/>
      <c r="BV119" s="888">
        <v>49577365</v>
      </c>
      <c r="BW119" s="888"/>
      <c r="BX119" s="888"/>
      <c r="BY119" s="888"/>
      <c r="BZ119" s="888"/>
      <c r="CA119" s="888">
        <v>47546882</v>
      </c>
      <c r="CB119" s="888"/>
      <c r="CC119" s="888"/>
      <c r="CD119" s="888"/>
      <c r="CE119" s="888"/>
      <c r="CF119" s="786"/>
      <c r="CG119" s="787"/>
      <c r="CH119" s="787"/>
      <c r="CI119" s="787"/>
      <c r="CJ119" s="877"/>
      <c r="CK119" s="975"/>
      <c r="CL119" s="863"/>
      <c r="CM119" s="881" t="s">
        <v>455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125</v>
      </c>
      <c r="DH119" s="803"/>
      <c r="DI119" s="803"/>
      <c r="DJ119" s="803"/>
      <c r="DK119" s="804"/>
      <c r="DL119" s="805" t="s">
        <v>125</v>
      </c>
      <c r="DM119" s="803"/>
      <c r="DN119" s="803"/>
      <c r="DO119" s="803"/>
      <c r="DP119" s="804"/>
      <c r="DQ119" s="805" t="s">
        <v>125</v>
      </c>
      <c r="DR119" s="803"/>
      <c r="DS119" s="803"/>
      <c r="DT119" s="803"/>
      <c r="DU119" s="804"/>
      <c r="DV119" s="891" t="s">
        <v>125</v>
      </c>
      <c r="DW119" s="892"/>
      <c r="DX119" s="892"/>
      <c r="DY119" s="892"/>
      <c r="DZ119" s="893"/>
    </row>
    <row r="120" spans="1:130" s="246" customFormat="1" ht="26.25" customHeight="1" x14ac:dyDescent="0.15">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125</v>
      </c>
      <c r="AB120" s="820"/>
      <c r="AC120" s="820"/>
      <c r="AD120" s="820"/>
      <c r="AE120" s="821"/>
      <c r="AF120" s="822" t="s">
        <v>125</v>
      </c>
      <c r="AG120" s="820"/>
      <c r="AH120" s="820"/>
      <c r="AI120" s="820"/>
      <c r="AJ120" s="821"/>
      <c r="AK120" s="822" t="s">
        <v>125</v>
      </c>
      <c r="AL120" s="820"/>
      <c r="AM120" s="820"/>
      <c r="AN120" s="820"/>
      <c r="AO120" s="821"/>
      <c r="AP120" s="867" t="s">
        <v>125</v>
      </c>
      <c r="AQ120" s="868"/>
      <c r="AR120" s="868"/>
      <c r="AS120" s="868"/>
      <c r="AT120" s="869"/>
      <c r="AU120" s="926" t="s">
        <v>456</v>
      </c>
      <c r="AV120" s="927"/>
      <c r="AW120" s="927"/>
      <c r="AX120" s="927"/>
      <c r="AY120" s="928"/>
      <c r="AZ120" s="903" t="s">
        <v>457</v>
      </c>
      <c r="BA120" s="848"/>
      <c r="BB120" s="848"/>
      <c r="BC120" s="848"/>
      <c r="BD120" s="848"/>
      <c r="BE120" s="848"/>
      <c r="BF120" s="848"/>
      <c r="BG120" s="848"/>
      <c r="BH120" s="848"/>
      <c r="BI120" s="848"/>
      <c r="BJ120" s="848"/>
      <c r="BK120" s="848"/>
      <c r="BL120" s="848"/>
      <c r="BM120" s="848"/>
      <c r="BN120" s="848"/>
      <c r="BO120" s="848"/>
      <c r="BP120" s="849"/>
      <c r="BQ120" s="904">
        <v>1508887</v>
      </c>
      <c r="BR120" s="885"/>
      <c r="BS120" s="885"/>
      <c r="BT120" s="885"/>
      <c r="BU120" s="885"/>
      <c r="BV120" s="885">
        <v>1293272</v>
      </c>
      <c r="BW120" s="885"/>
      <c r="BX120" s="885"/>
      <c r="BY120" s="885"/>
      <c r="BZ120" s="885"/>
      <c r="CA120" s="885">
        <v>1343176</v>
      </c>
      <c r="CB120" s="885"/>
      <c r="CC120" s="885"/>
      <c r="CD120" s="885"/>
      <c r="CE120" s="885"/>
      <c r="CF120" s="909">
        <v>10.6</v>
      </c>
      <c r="CG120" s="910"/>
      <c r="CH120" s="910"/>
      <c r="CI120" s="910"/>
      <c r="CJ120" s="910"/>
      <c r="CK120" s="911" t="s">
        <v>458</v>
      </c>
      <c r="CL120" s="895"/>
      <c r="CM120" s="895"/>
      <c r="CN120" s="895"/>
      <c r="CO120" s="896"/>
      <c r="CP120" s="915" t="s">
        <v>403</v>
      </c>
      <c r="CQ120" s="916"/>
      <c r="CR120" s="916"/>
      <c r="CS120" s="916"/>
      <c r="CT120" s="916"/>
      <c r="CU120" s="916"/>
      <c r="CV120" s="916"/>
      <c r="CW120" s="916"/>
      <c r="CX120" s="916"/>
      <c r="CY120" s="916"/>
      <c r="CZ120" s="916"/>
      <c r="DA120" s="916"/>
      <c r="DB120" s="916"/>
      <c r="DC120" s="916"/>
      <c r="DD120" s="916"/>
      <c r="DE120" s="916"/>
      <c r="DF120" s="917"/>
      <c r="DG120" s="904">
        <v>9401755</v>
      </c>
      <c r="DH120" s="885"/>
      <c r="DI120" s="885"/>
      <c r="DJ120" s="885"/>
      <c r="DK120" s="885"/>
      <c r="DL120" s="885">
        <v>9210259</v>
      </c>
      <c r="DM120" s="885"/>
      <c r="DN120" s="885"/>
      <c r="DO120" s="885"/>
      <c r="DP120" s="885"/>
      <c r="DQ120" s="885">
        <v>8992023</v>
      </c>
      <c r="DR120" s="885"/>
      <c r="DS120" s="885"/>
      <c r="DT120" s="885"/>
      <c r="DU120" s="885"/>
      <c r="DV120" s="886">
        <v>70.7</v>
      </c>
      <c r="DW120" s="886"/>
      <c r="DX120" s="886"/>
      <c r="DY120" s="886"/>
      <c r="DZ120" s="887"/>
    </row>
    <row r="121" spans="1:130" s="246" customFormat="1" ht="26.25" customHeight="1" x14ac:dyDescent="0.15">
      <c r="A121" s="860"/>
      <c r="B121" s="861"/>
      <c r="C121" s="906" t="s">
        <v>459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125</v>
      </c>
      <c r="AB121" s="820"/>
      <c r="AC121" s="820"/>
      <c r="AD121" s="820"/>
      <c r="AE121" s="821"/>
      <c r="AF121" s="822" t="s">
        <v>125</v>
      </c>
      <c r="AG121" s="820"/>
      <c r="AH121" s="820"/>
      <c r="AI121" s="820"/>
      <c r="AJ121" s="821"/>
      <c r="AK121" s="822" t="s">
        <v>447</v>
      </c>
      <c r="AL121" s="820"/>
      <c r="AM121" s="820"/>
      <c r="AN121" s="820"/>
      <c r="AO121" s="821"/>
      <c r="AP121" s="867" t="s">
        <v>125</v>
      </c>
      <c r="AQ121" s="868"/>
      <c r="AR121" s="868"/>
      <c r="AS121" s="868"/>
      <c r="AT121" s="869"/>
      <c r="AU121" s="929"/>
      <c r="AV121" s="930"/>
      <c r="AW121" s="930"/>
      <c r="AX121" s="930"/>
      <c r="AY121" s="931"/>
      <c r="AZ121" s="855" t="s">
        <v>460</v>
      </c>
      <c r="BA121" s="790"/>
      <c r="BB121" s="790"/>
      <c r="BC121" s="790"/>
      <c r="BD121" s="790"/>
      <c r="BE121" s="790"/>
      <c r="BF121" s="790"/>
      <c r="BG121" s="790"/>
      <c r="BH121" s="790"/>
      <c r="BI121" s="790"/>
      <c r="BJ121" s="790"/>
      <c r="BK121" s="790"/>
      <c r="BL121" s="790"/>
      <c r="BM121" s="790"/>
      <c r="BN121" s="790"/>
      <c r="BO121" s="790"/>
      <c r="BP121" s="791"/>
      <c r="BQ121" s="856">
        <v>5973609</v>
      </c>
      <c r="BR121" s="857"/>
      <c r="BS121" s="857"/>
      <c r="BT121" s="857"/>
      <c r="BU121" s="857"/>
      <c r="BV121" s="857">
        <v>5553809</v>
      </c>
      <c r="BW121" s="857"/>
      <c r="BX121" s="857"/>
      <c r="BY121" s="857"/>
      <c r="BZ121" s="857"/>
      <c r="CA121" s="857">
        <v>5213807</v>
      </c>
      <c r="CB121" s="857"/>
      <c r="CC121" s="857"/>
      <c r="CD121" s="857"/>
      <c r="CE121" s="857"/>
      <c r="CF121" s="918">
        <v>41</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v>1479199</v>
      </c>
      <c r="DH121" s="857"/>
      <c r="DI121" s="857"/>
      <c r="DJ121" s="857"/>
      <c r="DK121" s="857"/>
      <c r="DL121" s="857">
        <v>1433558</v>
      </c>
      <c r="DM121" s="857"/>
      <c r="DN121" s="857"/>
      <c r="DO121" s="857"/>
      <c r="DP121" s="857"/>
      <c r="DQ121" s="857">
        <v>1052548</v>
      </c>
      <c r="DR121" s="857"/>
      <c r="DS121" s="857"/>
      <c r="DT121" s="857"/>
      <c r="DU121" s="857"/>
      <c r="DV121" s="834">
        <v>8.3000000000000007</v>
      </c>
      <c r="DW121" s="834"/>
      <c r="DX121" s="834"/>
      <c r="DY121" s="834"/>
      <c r="DZ121" s="835"/>
    </row>
    <row r="122" spans="1:130" s="246" customFormat="1" ht="26.25" customHeight="1" x14ac:dyDescent="0.15">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125</v>
      </c>
      <c r="AB122" s="820"/>
      <c r="AC122" s="820"/>
      <c r="AD122" s="820"/>
      <c r="AE122" s="821"/>
      <c r="AF122" s="822" t="s">
        <v>125</v>
      </c>
      <c r="AG122" s="820"/>
      <c r="AH122" s="820"/>
      <c r="AI122" s="820"/>
      <c r="AJ122" s="821"/>
      <c r="AK122" s="822" t="s">
        <v>125</v>
      </c>
      <c r="AL122" s="820"/>
      <c r="AM122" s="820"/>
      <c r="AN122" s="820"/>
      <c r="AO122" s="821"/>
      <c r="AP122" s="867" t="s">
        <v>125</v>
      </c>
      <c r="AQ122" s="868"/>
      <c r="AR122" s="868"/>
      <c r="AS122" s="868"/>
      <c r="AT122" s="869"/>
      <c r="AU122" s="929"/>
      <c r="AV122" s="930"/>
      <c r="AW122" s="930"/>
      <c r="AX122" s="930"/>
      <c r="AY122" s="931"/>
      <c r="AZ122" s="922" t="s">
        <v>461</v>
      </c>
      <c r="BA122" s="923"/>
      <c r="BB122" s="923"/>
      <c r="BC122" s="923"/>
      <c r="BD122" s="923"/>
      <c r="BE122" s="923"/>
      <c r="BF122" s="923"/>
      <c r="BG122" s="923"/>
      <c r="BH122" s="923"/>
      <c r="BI122" s="923"/>
      <c r="BJ122" s="923"/>
      <c r="BK122" s="923"/>
      <c r="BL122" s="923"/>
      <c r="BM122" s="923"/>
      <c r="BN122" s="923"/>
      <c r="BO122" s="923"/>
      <c r="BP122" s="924"/>
      <c r="BQ122" s="925">
        <v>22179200</v>
      </c>
      <c r="BR122" s="888"/>
      <c r="BS122" s="888"/>
      <c r="BT122" s="888"/>
      <c r="BU122" s="888"/>
      <c r="BV122" s="888">
        <v>21768845</v>
      </c>
      <c r="BW122" s="888"/>
      <c r="BX122" s="888"/>
      <c r="BY122" s="888"/>
      <c r="BZ122" s="888"/>
      <c r="CA122" s="888">
        <v>22349758</v>
      </c>
      <c r="CB122" s="888"/>
      <c r="CC122" s="888"/>
      <c r="CD122" s="888"/>
      <c r="CE122" s="888"/>
      <c r="CF122" s="889">
        <v>175.7</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v>194535</v>
      </c>
      <c r="DH122" s="857"/>
      <c r="DI122" s="857"/>
      <c r="DJ122" s="857"/>
      <c r="DK122" s="857"/>
      <c r="DL122" s="857">
        <v>228654</v>
      </c>
      <c r="DM122" s="857"/>
      <c r="DN122" s="857"/>
      <c r="DO122" s="857"/>
      <c r="DP122" s="857"/>
      <c r="DQ122" s="857">
        <v>362063</v>
      </c>
      <c r="DR122" s="857"/>
      <c r="DS122" s="857"/>
      <c r="DT122" s="857"/>
      <c r="DU122" s="857"/>
      <c r="DV122" s="834">
        <v>2.8</v>
      </c>
      <c r="DW122" s="834"/>
      <c r="DX122" s="834"/>
      <c r="DY122" s="834"/>
      <c r="DZ122" s="835"/>
    </row>
    <row r="123" spans="1:130" s="246" customFormat="1" ht="26.25" customHeight="1" x14ac:dyDescent="0.15">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447</v>
      </c>
      <c r="AB123" s="820"/>
      <c r="AC123" s="820"/>
      <c r="AD123" s="820"/>
      <c r="AE123" s="821"/>
      <c r="AF123" s="822" t="s">
        <v>125</v>
      </c>
      <c r="AG123" s="820"/>
      <c r="AH123" s="820"/>
      <c r="AI123" s="820"/>
      <c r="AJ123" s="821"/>
      <c r="AK123" s="822" t="s">
        <v>125</v>
      </c>
      <c r="AL123" s="820"/>
      <c r="AM123" s="820"/>
      <c r="AN123" s="820"/>
      <c r="AO123" s="821"/>
      <c r="AP123" s="867" t="s">
        <v>125</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462</v>
      </c>
      <c r="BP123" s="921"/>
      <c r="BQ123" s="875">
        <v>29661696</v>
      </c>
      <c r="BR123" s="876"/>
      <c r="BS123" s="876"/>
      <c r="BT123" s="876"/>
      <c r="BU123" s="876"/>
      <c r="BV123" s="876">
        <v>28615926</v>
      </c>
      <c r="BW123" s="876"/>
      <c r="BX123" s="876"/>
      <c r="BY123" s="876"/>
      <c r="BZ123" s="876"/>
      <c r="CA123" s="876">
        <v>28906741</v>
      </c>
      <c r="CB123" s="876"/>
      <c r="CC123" s="876"/>
      <c r="CD123" s="876"/>
      <c r="CE123" s="876"/>
      <c r="CF123" s="786"/>
      <c r="CG123" s="787"/>
      <c r="CH123" s="787"/>
      <c r="CI123" s="787"/>
      <c r="CJ123" s="877"/>
      <c r="CK123" s="912"/>
      <c r="CL123" s="898"/>
      <c r="CM123" s="898"/>
      <c r="CN123" s="898"/>
      <c r="CO123" s="899"/>
      <c r="CP123" s="878" t="s">
        <v>398</v>
      </c>
      <c r="CQ123" s="879"/>
      <c r="CR123" s="879"/>
      <c r="CS123" s="879"/>
      <c r="CT123" s="879"/>
      <c r="CU123" s="879"/>
      <c r="CV123" s="879"/>
      <c r="CW123" s="879"/>
      <c r="CX123" s="879"/>
      <c r="CY123" s="879"/>
      <c r="CZ123" s="879"/>
      <c r="DA123" s="879"/>
      <c r="DB123" s="879"/>
      <c r="DC123" s="879"/>
      <c r="DD123" s="879"/>
      <c r="DE123" s="879"/>
      <c r="DF123" s="880"/>
      <c r="DG123" s="819" t="s">
        <v>447</v>
      </c>
      <c r="DH123" s="820"/>
      <c r="DI123" s="820"/>
      <c r="DJ123" s="820"/>
      <c r="DK123" s="821"/>
      <c r="DL123" s="822" t="s">
        <v>125</v>
      </c>
      <c r="DM123" s="820"/>
      <c r="DN123" s="820"/>
      <c r="DO123" s="820"/>
      <c r="DP123" s="821"/>
      <c r="DQ123" s="822" t="s">
        <v>125</v>
      </c>
      <c r="DR123" s="820"/>
      <c r="DS123" s="820"/>
      <c r="DT123" s="820"/>
      <c r="DU123" s="821"/>
      <c r="DV123" s="867" t="s">
        <v>125</v>
      </c>
      <c r="DW123" s="868"/>
      <c r="DX123" s="868"/>
      <c r="DY123" s="868"/>
      <c r="DZ123" s="869"/>
    </row>
    <row r="124" spans="1:130" s="246" customFormat="1" ht="26.25" customHeight="1" thickBot="1" x14ac:dyDescent="0.2">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447</v>
      </c>
      <c r="AB124" s="820"/>
      <c r="AC124" s="820"/>
      <c r="AD124" s="820"/>
      <c r="AE124" s="821"/>
      <c r="AF124" s="822" t="s">
        <v>125</v>
      </c>
      <c r="AG124" s="820"/>
      <c r="AH124" s="820"/>
      <c r="AI124" s="820"/>
      <c r="AJ124" s="821"/>
      <c r="AK124" s="822" t="s">
        <v>125</v>
      </c>
      <c r="AL124" s="820"/>
      <c r="AM124" s="820"/>
      <c r="AN124" s="820"/>
      <c r="AO124" s="821"/>
      <c r="AP124" s="867" t="s">
        <v>125</v>
      </c>
      <c r="AQ124" s="868"/>
      <c r="AR124" s="868"/>
      <c r="AS124" s="868"/>
      <c r="AT124" s="869"/>
      <c r="AU124" s="870" t="s">
        <v>463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167.1</v>
      </c>
      <c r="BR124" s="874"/>
      <c r="BS124" s="874"/>
      <c r="BT124" s="874"/>
      <c r="BU124" s="874"/>
      <c r="BV124" s="874">
        <v>163.80000000000001</v>
      </c>
      <c r="BW124" s="874"/>
      <c r="BX124" s="874"/>
      <c r="BY124" s="874"/>
      <c r="BZ124" s="874"/>
      <c r="CA124" s="874">
        <v>146.5</v>
      </c>
      <c r="CB124" s="874"/>
      <c r="CC124" s="874"/>
      <c r="CD124" s="874"/>
      <c r="CE124" s="874"/>
      <c r="CF124" s="764"/>
      <c r="CG124" s="765"/>
      <c r="CH124" s="765"/>
      <c r="CI124" s="765"/>
      <c r="CJ124" s="905"/>
      <c r="CK124" s="913"/>
      <c r="CL124" s="913"/>
      <c r="CM124" s="913"/>
      <c r="CN124" s="913"/>
      <c r="CO124" s="914"/>
      <c r="CP124" s="878" t="s">
        <v>464</v>
      </c>
      <c r="CQ124" s="879"/>
      <c r="CR124" s="879"/>
      <c r="CS124" s="879"/>
      <c r="CT124" s="879"/>
      <c r="CU124" s="879"/>
      <c r="CV124" s="879"/>
      <c r="CW124" s="879"/>
      <c r="CX124" s="879"/>
      <c r="CY124" s="879"/>
      <c r="CZ124" s="879"/>
      <c r="DA124" s="879"/>
      <c r="DB124" s="879"/>
      <c r="DC124" s="879"/>
      <c r="DD124" s="879"/>
      <c r="DE124" s="879"/>
      <c r="DF124" s="880"/>
      <c r="DG124" s="802" t="s">
        <v>125</v>
      </c>
      <c r="DH124" s="803"/>
      <c r="DI124" s="803"/>
      <c r="DJ124" s="803"/>
      <c r="DK124" s="804"/>
      <c r="DL124" s="805" t="s">
        <v>125</v>
      </c>
      <c r="DM124" s="803"/>
      <c r="DN124" s="803"/>
      <c r="DO124" s="803"/>
      <c r="DP124" s="804"/>
      <c r="DQ124" s="805" t="s">
        <v>125</v>
      </c>
      <c r="DR124" s="803"/>
      <c r="DS124" s="803"/>
      <c r="DT124" s="803"/>
      <c r="DU124" s="804"/>
      <c r="DV124" s="891" t="s">
        <v>125</v>
      </c>
      <c r="DW124" s="892"/>
      <c r="DX124" s="892"/>
      <c r="DY124" s="892"/>
      <c r="DZ124" s="893"/>
    </row>
    <row r="125" spans="1:130" s="246" customFormat="1" ht="26.25" customHeight="1" x14ac:dyDescent="0.15">
      <c r="A125" s="860"/>
      <c r="B125" s="861"/>
      <c r="C125" s="864" t="s">
        <v>453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125</v>
      </c>
      <c r="AB125" s="820"/>
      <c r="AC125" s="820"/>
      <c r="AD125" s="820"/>
      <c r="AE125" s="821"/>
      <c r="AF125" s="822" t="s">
        <v>125</v>
      </c>
      <c r="AG125" s="820"/>
      <c r="AH125" s="820"/>
      <c r="AI125" s="820"/>
      <c r="AJ125" s="821"/>
      <c r="AK125" s="822" t="s">
        <v>125</v>
      </c>
      <c r="AL125" s="820"/>
      <c r="AM125" s="820"/>
      <c r="AN125" s="820"/>
      <c r="AO125" s="821"/>
      <c r="AP125" s="867" t="s">
        <v>125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465</v>
      </c>
      <c r="CL125" s="895"/>
      <c r="CM125" s="895"/>
      <c r="CN125" s="895"/>
      <c r="CO125" s="896"/>
      <c r="CP125" s="903" t="s">
        <v>466</v>
      </c>
      <c r="CQ125" s="848"/>
      <c r="CR125" s="848"/>
      <c r="CS125" s="848"/>
      <c r="CT125" s="848"/>
      <c r="CU125" s="848"/>
      <c r="CV125" s="848"/>
      <c r="CW125" s="848"/>
      <c r="CX125" s="848"/>
      <c r="CY125" s="848"/>
      <c r="CZ125" s="848"/>
      <c r="DA125" s="848"/>
      <c r="DB125" s="848"/>
      <c r="DC125" s="848"/>
      <c r="DD125" s="848"/>
      <c r="DE125" s="848"/>
      <c r="DF125" s="849"/>
      <c r="DG125" s="904" t="s">
        <v>125</v>
      </c>
      <c r="DH125" s="885"/>
      <c r="DI125" s="885"/>
      <c r="DJ125" s="885"/>
      <c r="DK125" s="885"/>
      <c r="DL125" s="885" t="s">
        <v>125</v>
      </c>
      <c r="DM125" s="885"/>
      <c r="DN125" s="885"/>
      <c r="DO125" s="885"/>
      <c r="DP125" s="885"/>
      <c r="DQ125" s="885" t="s">
        <v>125</v>
      </c>
      <c r="DR125" s="885"/>
      <c r="DS125" s="885"/>
      <c r="DT125" s="885"/>
      <c r="DU125" s="885"/>
      <c r="DV125" s="886" t="s">
        <v>125</v>
      </c>
      <c r="DW125" s="886"/>
      <c r="DX125" s="886"/>
      <c r="DY125" s="886"/>
      <c r="DZ125" s="887"/>
    </row>
    <row r="126" spans="1:130" s="246" customFormat="1" ht="26.25" customHeight="1" thickBot="1" x14ac:dyDescent="0.2">
      <c r="A126" s="860"/>
      <c r="B126" s="861"/>
      <c r="C126" s="864" t="s">
        <v>455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125</v>
      </c>
      <c r="AB126" s="820"/>
      <c r="AC126" s="820"/>
      <c r="AD126" s="820"/>
      <c r="AE126" s="821"/>
      <c r="AF126" s="822" t="s">
        <v>125</v>
      </c>
      <c r="AG126" s="820"/>
      <c r="AH126" s="820"/>
      <c r="AI126" s="820"/>
      <c r="AJ126" s="821"/>
      <c r="AK126" s="822" t="s">
        <v>125</v>
      </c>
      <c r="AL126" s="820"/>
      <c r="AM126" s="820"/>
      <c r="AN126" s="820"/>
      <c r="AO126" s="821"/>
      <c r="AP126" s="867" t="s">
        <v>125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467</v>
      </c>
      <c r="CQ126" s="790"/>
      <c r="CR126" s="790"/>
      <c r="CS126" s="790"/>
      <c r="CT126" s="790"/>
      <c r="CU126" s="790"/>
      <c r="CV126" s="790"/>
      <c r="CW126" s="790"/>
      <c r="CX126" s="790"/>
      <c r="CY126" s="790"/>
      <c r="CZ126" s="790"/>
      <c r="DA126" s="790"/>
      <c r="DB126" s="790"/>
      <c r="DC126" s="790"/>
      <c r="DD126" s="790"/>
      <c r="DE126" s="790"/>
      <c r="DF126" s="791"/>
      <c r="DG126" s="856" t="s">
        <v>125</v>
      </c>
      <c r="DH126" s="857"/>
      <c r="DI126" s="857"/>
      <c r="DJ126" s="857"/>
      <c r="DK126" s="857"/>
      <c r="DL126" s="857" t="s">
        <v>125</v>
      </c>
      <c r="DM126" s="857"/>
      <c r="DN126" s="857"/>
      <c r="DO126" s="857"/>
      <c r="DP126" s="857"/>
      <c r="DQ126" s="857" t="s">
        <v>125</v>
      </c>
      <c r="DR126" s="857"/>
      <c r="DS126" s="857"/>
      <c r="DT126" s="857"/>
      <c r="DU126" s="857"/>
      <c r="DV126" s="834" t="s">
        <v>125</v>
      </c>
      <c r="DW126" s="834"/>
      <c r="DX126" s="834"/>
      <c r="DY126" s="834"/>
      <c r="DZ126" s="835"/>
    </row>
    <row r="127" spans="1:130" s="246" customFormat="1" ht="26.25" customHeight="1" x14ac:dyDescent="0.15">
      <c r="A127" s="862"/>
      <c r="B127" s="863"/>
      <c r="C127" s="881" t="s">
        <v>468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16253</v>
      </c>
      <c r="AB127" s="820"/>
      <c r="AC127" s="820"/>
      <c r="AD127" s="820"/>
      <c r="AE127" s="821"/>
      <c r="AF127" s="822">
        <v>11134</v>
      </c>
      <c r="AG127" s="820"/>
      <c r="AH127" s="820"/>
      <c r="AI127" s="820"/>
      <c r="AJ127" s="821"/>
      <c r="AK127" s="822">
        <v>10598</v>
      </c>
      <c r="AL127" s="820"/>
      <c r="AM127" s="820"/>
      <c r="AN127" s="820"/>
      <c r="AO127" s="821"/>
      <c r="AP127" s="867">
        <v>0.1</v>
      </c>
      <c r="AQ127" s="868"/>
      <c r="AR127" s="868"/>
      <c r="AS127" s="868"/>
      <c r="AT127" s="869"/>
      <c r="AU127" s="282"/>
      <c r="AV127" s="282"/>
      <c r="AW127" s="282"/>
      <c r="AX127" s="884" t="s">
        <v>469</v>
      </c>
      <c r="AY127" s="852"/>
      <c r="AZ127" s="852"/>
      <c r="BA127" s="852"/>
      <c r="BB127" s="852"/>
      <c r="BC127" s="852"/>
      <c r="BD127" s="852"/>
      <c r="BE127" s="853"/>
      <c r="BF127" s="851" t="s">
        <v>470</v>
      </c>
      <c r="BG127" s="852"/>
      <c r="BH127" s="852"/>
      <c r="BI127" s="852"/>
      <c r="BJ127" s="852"/>
      <c r="BK127" s="852"/>
      <c r="BL127" s="853"/>
      <c r="BM127" s="851" t="s">
        <v>471</v>
      </c>
      <c r="BN127" s="852"/>
      <c r="BO127" s="852"/>
      <c r="BP127" s="852"/>
      <c r="BQ127" s="852"/>
      <c r="BR127" s="852"/>
      <c r="BS127" s="853"/>
      <c r="BT127" s="851" t="s">
        <v>472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473</v>
      </c>
      <c r="CQ127" s="790"/>
      <c r="CR127" s="790"/>
      <c r="CS127" s="790"/>
      <c r="CT127" s="790"/>
      <c r="CU127" s="790"/>
      <c r="CV127" s="790"/>
      <c r="CW127" s="790"/>
      <c r="CX127" s="790"/>
      <c r="CY127" s="790"/>
      <c r="CZ127" s="790"/>
      <c r="DA127" s="790"/>
      <c r="DB127" s="790"/>
      <c r="DC127" s="790"/>
      <c r="DD127" s="790"/>
      <c r="DE127" s="790"/>
      <c r="DF127" s="791"/>
      <c r="DG127" s="856" t="s">
        <v>125</v>
      </c>
      <c r="DH127" s="857"/>
      <c r="DI127" s="857"/>
      <c r="DJ127" s="857"/>
      <c r="DK127" s="857"/>
      <c r="DL127" s="857" t="s">
        <v>125</v>
      </c>
      <c r="DM127" s="857"/>
      <c r="DN127" s="857"/>
      <c r="DO127" s="857"/>
      <c r="DP127" s="857"/>
      <c r="DQ127" s="857" t="s">
        <v>125</v>
      </c>
      <c r="DR127" s="857"/>
      <c r="DS127" s="857"/>
      <c r="DT127" s="857"/>
      <c r="DU127" s="857"/>
      <c r="DV127" s="834" t="s">
        <v>125</v>
      </c>
      <c r="DW127" s="834"/>
      <c r="DX127" s="834"/>
      <c r="DY127" s="834"/>
      <c r="DZ127" s="835"/>
    </row>
    <row r="128" spans="1:130" s="246" customFormat="1" ht="26.25" customHeight="1" thickBot="1" x14ac:dyDescent="0.2">
      <c r="A128" s="836" t="s">
        <v>474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475</v>
      </c>
      <c r="X128" s="838"/>
      <c r="Y128" s="838"/>
      <c r="Z128" s="839"/>
      <c r="AA128" s="840">
        <v>468014</v>
      </c>
      <c r="AB128" s="841"/>
      <c r="AC128" s="841"/>
      <c r="AD128" s="841"/>
      <c r="AE128" s="842"/>
      <c r="AF128" s="843">
        <v>471477</v>
      </c>
      <c r="AG128" s="841"/>
      <c r="AH128" s="841"/>
      <c r="AI128" s="841"/>
      <c r="AJ128" s="842"/>
      <c r="AK128" s="843">
        <v>462455</v>
      </c>
      <c r="AL128" s="841"/>
      <c r="AM128" s="841"/>
      <c r="AN128" s="841"/>
      <c r="AO128" s="842"/>
      <c r="AP128" s="844"/>
      <c r="AQ128" s="845"/>
      <c r="AR128" s="845"/>
      <c r="AS128" s="845"/>
      <c r="AT128" s="846"/>
      <c r="AU128" s="282"/>
      <c r="AV128" s="282"/>
      <c r="AW128" s="282"/>
      <c r="AX128" s="847" t="s">
        <v>476</v>
      </c>
      <c r="AY128" s="848"/>
      <c r="AZ128" s="848"/>
      <c r="BA128" s="848"/>
      <c r="BB128" s="848"/>
      <c r="BC128" s="848"/>
      <c r="BD128" s="848"/>
      <c r="BE128" s="849"/>
      <c r="BF128" s="826" t="s">
        <v>125</v>
      </c>
      <c r="BG128" s="827"/>
      <c r="BH128" s="827"/>
      <c r="BI128" s="827"/>
      <c r="BJ128" s="827"/>
      <c r="BK128" s="827"/>
      <c r="BL128" s="850"/>
      <c r="BM128" s="826">
        <v>12.8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477</v>
      </c>
      <c r="CQ128" s="768"/>
      <c r="CR128" s="768"/>
      <c r="CS128" s="768"/>
      <c r="CT128" s="768"/>
      <c r="CU128" s="768"/>
      <c r="CV128" s="768"/>
      <c r="CW128" s="768"/>
      <c r="CX128" s="768"/>
      <c r="CY128" s="768"/>
      <c r="CZ128" s="768"/>
      <c r="DA128" s="768"/>
      <c r="DB128" s="768"/>
      <c r="DC128" s="768"/>
      <c r="DD128" s="768"/>
      <c r="DE128" s="768"/>
      <c r="DF128" s="769"/>
      <c r="DG128" s="830" t="s">
        <v>125</v>
      </c>
      <c r="DH128" s="831"/>
      <c r="DI128" s="831"/>
      <c r="DJ128" s="831"/>
      <c r="DK128" s="831"/>
      <c r="DL128" s="831" t="s">
        <v>125</v>
      </c>
      <c r="DM128" s="831"/>
      <c r="DN128" s="831"/>
      <c r="DO128" s="831"/>
      <c r="DP128" s="831"/>
      <c r="DQ128" s="831" t="s">
        <v>125</v>
      </c>
      <c r="DR128" s="831"/>
      <c r="DS128" s="831"/>
      <c r="DT128" s="831"/>
      <c r="DU128" s="831"/>
      <c r="DV128" s="832" t="s">
        <v>125</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478</v>
      </c>
      <c r="X129" s="817"/>
      <c r="Y129" s="817"/>
      <c r="Z129" s="818"/>
      <c r="AA129" s="819">
        <v>14837425</v>
      </c>
      <c r="AB129" s="820"/>
      <c r="AC129" s="820"/>
      <c r="AD129" s="820"/>
      <c r="AE129" s="821"/>
      <c r="AF129" s="822">
        <v>14739312</v>
      </c>
      <c r="AG129" s="820"/>
      <c r="AH129" s="820"/>
      <c r="AI129" s="820"/>
      <c r="AJ129" s="821"/>
      <c r="AK129" s="822">
        <v>14686317</v>
      </c>
      <c r="AL129" s="820"/>
      <c r="AM129" s="820"/>
      <c r="AN129" s="820"/>
      <c r="AO129" s="821"/>
      <c r="AP129" s="823"/>
      <c r="AQ129" s="824"/>
      <c r="AR129" s="824"/>
      <c r="AS129" s="824"/>
      <c r="AT129" s="825"/>
      <c r="AU129" s="284"/>
      <c r="AV129" s="284"/>
      <c r="AW129" s="284"/>
      <c r="AX129" s="789" t="s">
        <v>479</v>
      </c>
      <c r="AY129" s="790"/>
      <c r="AZ129" s="790"/>
      <c r="BA129" s="790"/>
      <c r="BB129" s="790"/>
      <c r="BC129" s="790"/>
      <c r="BD129" s="790"/>
      <c r="BE129" s="791"/>
      <c r="BF129" s="809" t="s">
        <v>125</v>
      </c>
      <c r="BG129" s="810"/>
      <c r="BH129" s="810"/>
      <c r="BI129" s="810"/>
      <c r="BJ129" s="810"/>
      <c r="BK129" s="810"/>
      <c r="BL129" s="811"/>
      <c r="BM129" s="809">
        <v>17.8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481</v>
      </c>
      <c r="X130" s="817"/>
      <c r="Y130" s="817"/>
      <c r="Z130" s="818"/>
      <c r="AA130" s="819">
        <v>1970515</v>
      </c>
      <c r="AB130" s="820"/>
      <c r="AC130" s="820"/>
      <c r="AD130" s="820"/>
      <c r="AE130" s="821"/>
      <c r="AF130" s="822">
        <v>1942449</v>
      </c>
      <c r="AG130" s="820"/>
      <c r="AH130" s="820"/>
      <c r="AI130" s="820"/>
      <c r="AJ130" s="821"/>
      <c r="AK130" s="822">
        <v>1963803</v>
      </c>
      <c r="AL130" s="820"/>
      <c r="AM130" s="820"/>
      <c r="AN130" s="820"/>
      <c r="AO130" s="821"/>
      <c r="AP130" s="823"/>
      <c r="AQ130" s="824"/>
      <c r="AR130" s="824"/>
      <c r="AS130" s="824"/>
      <c r="AT130" s="825"/>
      <c r="AU130" s="284"/>
      <c r="AV130" s="284"/>
      <c r="AW130" s="284"/>
      <c r="AX130" s="789" t="s">
        <v>482</v>
      </c>
      <c r="AY130" s="790"/>
      <c r="AZ130" s="790"/>
      <c r="BA130" s="790"/>
      <c r="BB130" s="790"/>
      <c r="BC130" s="790"/>
      <c r="BD130" s="790"/>
      <c r="BE130" s="791"/>
      <c r="BF130" s="792">
        <v>13.3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483</v>
      </c>
      <c r="X131" s="800"/>
      <c r="Y131" s="800"/>
      <c r="Z131" s="801"/>
      <c r="AA131" s="802">
        <v>12866910</v>
      </c>
      <c r="AB131" s="803"/>
      <c r="AC131" s="803"/>
      <c r="AD131" s="803"/>
      <c r="AE131" s="804"/>
      <c r="AF131" s="805">
        <v>12796863</v>
      </c>
      <c r="AG131" s="803"/>
      <c r="AH131" s="803"/>
      <c r="AI131" s="803"/>
      <c r="AJ131" s="804"/>
      <c r="AK131" s="805">
        <v>12722514</v>
      </c>
      <c r="AL131" s="803"/>
      <c r="AM131" s="803"/>
      <c r="AN131" s="803"/>
      <c r="AO131" s="804"/>
      <c r="AP131" s="806"/>
      <c r="AQ131" s="807"/>
      <c r="AR131" s="807"/>
      <c r="AS131" s="807"/>
      <c r="AT131" s="808"/>
      <c r="AU131" s="284"/>
      <c r="AV131" s="284"/>
      <c r="AW131" s="284"/>
      <c r="AX131" s="767" t="s">
        <v>484</v>
      </c>
      <c r="AY131" s="768"/>
      <c r="AZ131" s="768"/>
      <c r="BA131" s="768"/>
      <c r="BB131" s="768"/>
      <c r="BC131" s="768"/>
      <c r="BD131" s="768"/>
      <c r="BE131" s="769"/>
      <c r="BF131" s="770">
        <v>146.5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486</v>
      </c>
      <c r="W132" s="780"/>
      <c r="X132" s="780"/>
      <c r="Y132" s="780"/>
      <c r="Z132" s="781"/>
      <c r="AA132" s="782">
        <v>13.59462373</v>
      </c>
      <c r="AB132" s="783"/>
      <c r="AC132" s="783"/>
      <c r="AD132" s="783"/>
      <c r="AE132" s="784"/>
      <c r="AF132" s="785">
        <v>14.28712646</v>
      </c>
      <c r="AG132" s="783"/>
      <c r="AH132" s="783"/>
      <c r="AI132" s="783"/>
      <c r="AJ132" s="784"/>
      <c r="AK132" s="785">
        <v>12.06752062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487</v>
      </c>
      <c r="W133" s="759"/>
      <c r="X133" s="759"/>
      <c r="Y133" s="759"/>
      <c r="Z133" s="760"/>
      <c r="AA133" s="761">
        <v>13.7</v>
      </c>
      <c r="AB133" s="762"/>
      <c r="AC133" s="762"/>
      <c r="AD133" s="762"/>
      <c r="AE133" s="763"/>
      <c r="AF133" s="761">
        <v>13.7</v>
      </c>
      <c r="AG133" s="762"/>
      <c r="AH133" s="762"/>
      <c r="AI133" s="762"/>
      <c r="AJ133" s="763"/>
      <c r="AK133" s="761">
        <v>13.3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8BDAYtDZBPdj7rphBI52WcTvwPF54+Fe0AfefRN9u+YNr9j3/TizrVgzav+rFKeZFcDPRJIs3Emx2I50bB1dw==" saltValue="SNWSxX8rEvX829B9Z2sw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xXfdCTIlQMAQ/lJP1sDq2EBJbqHWWZUtSEMsfD5r5NLchiP+4QifoQ8HM33Z87wdHdzaIPBSLfL+M2VpmOndQ==" saltValue="XJ2xFqLTs2uDbwIOVPD5s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h8TNjqtm+gve5OpSRapHdWT6MVA7aBhNahSC5AahA/+/ameIl7e/DLps1vH+Aek/a9PNCavIWJ0LG/DkJiBug==" saltValue="RQhwXvqt7Y628I5SYGN0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496</v>
      </c>
      <c r="AL9" s="1189"/>
      <c r="AM9" s="1189"/>
      <c r="AN9" s="1190"/>
      <c r="AO9" s="312">
        <v>5665939</v>
      </c>
      <c r="AP9" s="312">
        <v>91854</v>
      </c>
      <c r="AQ9" s="313">
        <v>72852</v>
      </c>
      <c r="AR9" s="314">
        <v>26.1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497</v>
      </c>
      <c r="AL10" s="1189"/>
      <c r="AM10" s="1189"/>
      <c r="AN10" s="1190"/>
      <c r="AO10" s="315">
        <v>67438</v>
      </c>
      <c r="AP10" s="315">
        <v>1093</v>
      </c>
      <c r="AQ10" s="316">
        <v>5779</v>
      </c>
      <c r="AR10" s="317">
        <v>-81.099999999999994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498</v>
      </c>
      <c r="AL11" s="1189"/>
      <c r="AM11" s="1189"/>
      <c r="AN11" s="1190"/>
      <c r="AO11" s="315">
        <v>48908</v>
      </c>
      <c r="AP11" s="315">
        <v>793</v>
      </c>
      <c r="AQ11" s="316">
        <v>5205</v>
      </c>
      <c r="AR11" s="317">
        <v>-84.8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499</v>
      </c>
      <c r="AL12" s="1189"/>
      <c r="AM12" s="1189"/>
      <c r="AN12" s="1190"/>
      <c r="AO12" s="315" t="s">
        <v>500</v>
      </c>
      <c r="AP12" s="315" t="s">
        <v>500</v>
      </c>
      <c r="AQ12" s="316">
        <v>1186</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501</v>
      </c>
      <c r="AL13" s="1189"/>
      <c r="AM13" s="1189"/>
      <c r="AN13" s="1190"/>
      <c r="AO13" s="315" t="s">
        <v>500</v>
      </c>
      <c r="AP13" s="315" t="s">
        <v>500</v>
      </c>
      <c r="AQ13" s="316">
        <v>2</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502</v>
      </c>
      <c r="AL14" s="1189"/>
      <c r="AM14" s="1189"/>
      <c r="AN14" s="1190"/>
      <c r="AO14" s="315" t="s">
        <v>500</v>
      </c>
      <c r="AP14" s="315" t="s">
        <v>500</v>
      </c>
      <c r="AQ14" s="316">
        <v>3005</v>
      </c>
      <c r="AR14" s="317" t="s">
        <v>500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503</v>
      </c>
      <c r="AL15" s="1189"/>
      <c r="AM15" s="1189"/>
      <c r="AN15" s="1190"/>
      <c r="AO15" s="315">
        <v>44252</v>
      </c>
      <c r="AP15" s="315">
        <v>717</v>
      </c>
      <c r="AQ15" s="316">
        <v>1720</v>
      </c>
      <c r="AR15" s="317">
        <v>-58.3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504</v>
      </c>
      <c r="AL16" s="1192"/>
      <c r="AM16" s="1192"/>
      <c r="AN16" s="1193"/>
      <c r="AO16" s="315">
        <v>-805890</v>
      </c>
      <c r="AP16" s="315">
        <v>-13065</v>
      </c>
      <c r="AQ16" s="316">
        <v>-6900</v>
      </c>
      <c r="AR16" s="317">
        <v>89.3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5020647</v>
      </c>
      <c r="AP17" s="315">
        <v>81393</v>
      </c>
      <c r="AQ17" s="316">
        <v>82850</v>
      </c>
      <c r="AR17" s="317">
        <v>-1.8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509</v>
      </c>
      <c r="AL21" s="1186"/>
      <c r="AM21" s="1186"/>
      <c r="AN21" s="1187"/>
      <c r="AO21" s="327">
        <v>8.9700000000000006</v>
      </c>
      <c r="AP21" s="328">
        <v>8.1999999999999993</v>
      </c>
      <c r="AQ21" s="329">
        <v>0.77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510</v>
      </c>
      <c r="AL22" s="1186"/>
      <c r="AM22" s="1186"/>
      <c r="AN22" s="1187"/>
      <c r="AO22" s="332">
        <v>99.1</v>
      </c>
      <c r="AP22" s="333">
        <v>97.9</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514</v>
      </c>
      <c r="AL32" s="1177"/>
      <c r="AM32" s="1177"/>
      <c r="AN32" s="1178"/>
      <c r="AO32" s="342">
        <v>2993542</v>
      </c>
      <c r="AP32" s="342">
        <v>48530</v>
      </c>
      <c r="AQ32" s="343">
        <v>53769</v>
      </c>
      <c r="AR32" s="344">
        <v>-9.6999999999999993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515</v>
      </c>
      <c r="AL33" s="1177"/>
      <c r="AM33" s="1177"/>
      <c r="AN33" s="1178"/>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516</v>
      </c>
      <c r="AL34" s="1177"/>
      <c r="AM34" s="1177"/>
      <c r="AN34" s="1178"/>
      <c r="AO34" s="342" t="s">
        <v>500</v>
      </c>
      <c r="AP34" s="342" t="s">
        <v>500</v>
      </c>
      <c r="AQ34" s="343">
        <v>30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517</v>
      </c>
      <c r="AL35" s="1177"/>
      <c r="AM35" s="1177"/>
      <c r="AN35" s="1178"/>
      <c r="AO35" s="342">
        <v>819779</v>
      </c>
      <c r="AP35" s="342">
        <v>13290</v>
      </c>
      <c r="AQ35" s="343">
        <v>13935</v>
      </c>
      <c r="AR35" s="344">
        <v>-4.5999999999999996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518</v>
      </c>
      <c r="AL36" s="1177"/>
      <c r="AM36" s="1177"/>
      <c r="AN36" s="1178"/>
      <c r="AO36" s="342">
        <v>2152</v>
      </c>
      <c r="AP36" s="342">
        <v>35</v>
      </c>
      <c r="AQ36" s="343">
        <v>1254</v>
      </c>
      <c r="AR36" s="344">
        <v>-97.2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519</v>
      </c>
      <c r="AL37" s="1177"/>
      <c r="AM37" s="1177"/>
      <c r="AN37" s="1178"/>
      <c r="AO37" s="342">
        <v>146059</v>
      </c>
      <c r="AP37" s="342">
        <v>2368</v>
      </c>
      <c r="AQ37" s="343">
        <v>601</v>
      </c>
      <c r="AR37" s="344">
        <v>294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520</v>
      </c>
      <c r="AL38" s="1180"/>
      <c r="AM38" s="1180"/>
      <c r="AN38" s="1181"/>
      <c r="AO38" s="345">
        <v>18</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521</v>
      </c>
      <c r="AL39" s="1180"/>
      <c r="AM39" s="1180"/>
      <c r="AN39" s="1181"/>
      <c r="AO39" s="342">
        <v>-462455</v>
      </c>
      <c r="AP39" s="342">
        <v>-7497</v>
      </c>
      <c r="AQ39" s="343">
        <v>-4013</v>
      </c>
      <c r="AR39" s="344">
        <v>86.8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522</v>
      </c>
      <c r="AL40" s="1177"/>
      <c r="AM40" s="1177"/>
      <c r="AN40" s="1178"/>
      <c r="AO40" s="342">
        <v>-1963803</v>
      </c>
      <c r="AP40" s="342">
        <v>-31837</v>
      </c>
      <c r="AQ40" s="343">
        <v>-48341</v>
      </c>
      <c r="AR40" s="344">
        <v>-34.1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1535292</v>
      </c>
      <c r="AP41" s="342">
        <v>24890</v>
      </c>
      <c r="AQ41" s="343">
        <v>17235</v>
      </c>
      <c r="AR41" s="344">
        <v>44.4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491</v>
      </c>
      <c r="AN49" s="1171" t="s">
        <v>526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2218171</v>
      </c>
      <c r="AN51" s="364">
        <v>33165</v>
      </c>
      <c r="AO51" s="365">
        <v>1.6</v>
      </c>
      <c r="AP51" s="366">
        <v>66255</v>
      </c>
      <c r="AQ51" s="367">
        <v>3.6</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1100237</v>
      </c>
      <c r="AN52" s="372">
        <v>16450</v>
      </c>
      <c r="AO52" s="373">
        <v>-6.8</v>
      </c>
      <c r="AP52" s="374">
        <v>31822</v>
      </c>
      <c r="AQ52" s="375">
        <v>8.8000000000000007</v>
      </c>
      <c r="AR52" s="376">
        <v>-15.6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1373744</v>
      </c>
      <c r="AN53" s="364">
        <v>20958</v>
      </c>
      <c r="AO53" s="365">
        <v>-36.799999999999997</v>
      </c>
      <c r="AP53" s="366">
        <v>92247</v>
      </c>
      <c r="AQ53" s="367">
        <v>39.200000000000003</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687802</v>
      </c>
      <c r="AN54" s="372">
        <v>10493</v>
      </c>
      <c r="AO54" s="373">
        <v>-36.200000000000003</v>
      </c>
      <c r="AP54" s="374">
        <v>37204</v>
      </c>
      <c r="AQ54" s="375">
        <v>16.899999999999999</v>
      </c>
      <c r="AR54" s="376">
        <v>-53.1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2255075</v>
      </c>
      <c r="AN55" s="364">
        <v>35041</v>
      </c>
      <c r="AO55" s="365">
        <v>67.2</v>
      </c>
      <c r="AP55" s="366">
        <v>67319</v>
      </c>
      <c r="AQ55" s="367">
        <v>-27</v>
      </c>
      <c r="AR55" s="368">
        <v>94.2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1754754</v>
      </c>
      <c r="AN56" s="372">
        <v>27267</v>
      </c>
      <c r="AO56" s="373">
        <v>159.9</v>
      </c>
      <c r="AP56" s="374">
        <v>38101</v>
      </c>
      <c r="AQ56" s="375">
        <v>2.4</v>
      </c>
      <c r="AR56" s="376">
        <v>157.5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2562372</v>
      </c>
      <c r="AN57" s="364">
        <v>40635</v>
      </c>
      <c r="AO57" s="365">
        <v>16</v>
      </c>
      <c r="AP57" s="366">
        <v>70615</v>
      </c>
      <c r="AQ57" s="367">
        <v>4.9000000000000004</v>
      </c>
      <c r="AR57" s="368">
        <v>11.1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798167</v>
      </c>
      <c r="AN58" s="372">
        <v>12658</v>
      </c>
      <c r="AO58" s="373">
        <v>-53.6</v>
      </c>
      <c r="AP58" s="374">
        <v>37382</v>
      </c>
      <c r="AQ58" s="375">
        <v>-1.9</v>
      </c>
      <c r="AR58" s="376">
        <v>-51.7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1607876</v>
      </c>
      <c r="AN59" s="364">
        <v>26066</v>
      </c>
      <c r="AO59" s="365">
        <v>-35.9</v>
      </c>
      <c r="AP59" s="366">
        <v>69185</v>
      </c>
      <c r="AQ59" s="367">
        <v>-2</v>
      </c>
      <c r="AR59" s="368">
        <v>-33.9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894475</v>
      </c>
      <c r="AN60" s="372">
        <v>14501</v>
      </c>
      <c r="AO60" s="373">
        <v>14.6</v>
      </c>
      <c r="AP60" s="374">
        <v>38519</v>
      </c>
      <c r="AQ60" s="375">
        <v>3</v>
      </c>
      <c r="AR60" s="376">
        <v>11.6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2003448</v>
      </c>
      <c r="AN61" s="379">
        <v>31173</v>
      </c>
      <c r="AO61" s="380">
        <v>2.4</v>
      </c>
      <c r="AP61" s="381">
        <v>73124</v>
      </c>
      <c r="AQ61" s="382">
        <v>3.7</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1047087</v>
      </c>
      <c r="AN62" s="372">
        <v>16274</v>
      </c>
      <c r="AO62" s="373">
        <v>15.6</v>
      </c>
      <c r="AP62" s="374">
        <v>36606</v>
      </c>
      <c r="AQ62" s="375">
        <v>5.8</v>
      </c>
      <c r="AR62" s="376">
        <v>9.8000000000000007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2fjGai5c4aOfhy72IgyH7k8QeEcxFlwe3QvMU3oo75fUAu5Wd+5tf3V0+/Ocf976eZYhH276x8kDCya/y/nGQ==" saltValue="ovn5UIbkzcL88NsjBLD6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nGPFoTlAIBOFJq/DPbGKu0yuDG53Eby57fLS7zExzc5SQ2R2WR42aCiVszmhBtBbyLMSCthrDW8dnJzNBzdxg==" saltValue="vIqKFgCxt1z9AXfzw742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9s05gPOZEtcJaKrdEEmOq6MJpEJrDYOTzyzIFFoSaev5061bUtTjpvHYk/7DS4oU+DFM9fQZBARHRlAqTt7MA==" saltValue="bBJAdXuLQ5BauasvLs5E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5"/>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4" t="s">
        <v>3</v>
      </c>
      <c r="D47" s="1194"/>
      <c r="E47" s="1195"/>
      <c r="F47" s="11">
        <v>0.11</v>
      </c>
      <c r="G47" s="12">
        <v>0.82</v>
      </c>
      <c r="H47" s="12">
        <v>2.87</v>
      </c>
      <c r="I47" s="12">
        <v>1.46</v>
      </c>
      <c r="J47" s="13">
        <v>1.46</v>
      </c>
    </row>
    <row r="48" spans="2:10" ht="57.75" customHeight="1" x14ac:dyDescent="0.15">
      <c r="B48" s="14"/>
      <c r="C48" s="1196" t="s">
        <v>4</v>
      </c>
      <c r="D48" s="1196"/>
      <c r="E48" s="1197"/>
      <c r="F48" s="15">
        <v>0.6</v>
      </c>
      <c r="G48" s="16">
        <v>3.51</v>
      </c>
      <c r="H48" s="16">
        <v>1.1499999999999999</v>
      </c>
      <c r="I48" s="16">
        <v>1.61</v>
      </c>
      <c r="J48" s="17">
        <v>1.42</v>
      </c>
    </row>
    <row r="49" spans="2:10" ht="57.75" customHeight="1" thickBot="1" x14ac:dyDescent="0.2">
      <c r="B49" s="18"/>
      <c r="C49" s="1198" t="s">
        <v>5</v>
      </c>
      <c r="D49" s="1198"/>
      <c r="E49" s="1199"/>
      <c r="F49" s="19" t="s">
        <v>547</v>
      </c>
      <c r="G49" s="20">
        <v>3.16</v>
      </c>
      <c r="H49" s="20" t="s">
        <v>548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sheetData>
  <sheetProtection algorithmName="SHA-512" hashValue="jcACH7NiaQUyNtQawMzfJxwjHlsSMkzI+i9b7Z4QnQefmJ/A95ahBKad5iags0xgw0CHxXQMfx46/opv09HW/A==" saltValue="Ye6PJyUMsjbD59v2//F1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2020-03-06T06:07:38Z</cp:lastPrinted>
  <dcterms:created xsi:type="dcterms:W3CDTF">2020-02-10T03:10:13Z</dcterms:created>
  <dcterms:modified xsi:type="dcterms:W3CDTF">2020-09-02T04:03:13Z</dcterms:modified>
  <cp:category/>
</cp:coreProperties>
</file>