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3 企画財政班\12_決算書類\R6\R6経営比較分析表（千葉県庁市町村課）\R6公営企業に係る経営比較分析表(令和5年度決算)\00_提出\"/>
    </mc:Choice>
  </mc:AlternateContent>
  <xr:revisionPtr revIDLastSave="0" documentId="13_ncr:1_{66A930D5-4BB5-4F9A-BAF8-897A88C67C29}" xr6:coauthVersionLast="47" xr6:coauthVersionMax="47" xr10:uidLastSave="{00000000-0000-0000-0000-000000000000}"/>
  <workbookProtection workbookAlgorithmName="SHA-512" workbookHashValue="bDXaDuPXDK1Z9Dta/iIHqFpQEYPPzEJZBLlbRPnCN4z50E7hxwtlPSCPe2KsdhnYgqgpyuwSwQN7EBTGuGEbdw==" workbookSaltValue="YTg6luAIPNUHme+iApFWqA==" workbookSpinCount="100000" lockStructure="1"/>
  <bookViews>
    <workbookView xWindow="20370" yWindow="-417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I10" i="4"/>
  <c r="AD8" i="4"/>
  <c r="W8" i="4"/>
  <c r="P8" i="4"/>
  <c r="I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<sst xmlns="http://schemas.openxmlformats.org/spreadsheetml/2006/main" count="231" uniqueCount="112">
  <si>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</si>
  <si>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</si>
  <si>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</si>
  <si>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</si>
  <si>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</si>
  <si>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</si>
  <si>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</si>
  <si>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</si>
  <si>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</si>
  <si>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</si>
  <si>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</si>
  <si>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</si>
  <si>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</si>
  <si>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</si>
  <si>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</si>
  <si>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</si>
  <si>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</si>
  <si>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</si>
  <si>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</si>
  <si>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</si>
  <si>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</si>
  <si>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</si>
  <si>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</si>
  <si>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</si>
  <si>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</si>
  <si>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</si>
  <si>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</si>
  <si>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</si>
  <si>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</si>
  <si>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</si>
  <si>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</si>
  <si>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</si>
  <si>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</si>
  <si>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</si>
  <si>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</si>
  <si>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</si>
  <si>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</si>
  <si>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</si>
  <si>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</si>
  <si>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</si>
  <si>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</si>
  <si>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</si>
  <si>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</si>
  <si>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</si>
  <si>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</si>
  <si>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</si>
  <si>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</si>
  <si>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</si>
  <si>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</si>
  <si>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</si>
  <si>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</si>
  <si>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</si>
  <si>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</si>
  <si>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</si>
  <si>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</si>
  <si>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</si>
  <si>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</si>
  <si>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</si>
  <si>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</si>
  <si>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</si>
  <si>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</si>
  <si>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</si>
  <si>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</si>
  <si>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</si>
  <si>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</si>
  <si>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</si>
  <si>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</si>
  <si>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</si>
  <si>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</si>
  <si>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</si>
  <si>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</si>
  <si>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</si>
  <si>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</si>
  <si>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</si>
  <si>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</si>
  <si>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</si>
  <si>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</si>
  <si>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</si>
  <si>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</si>
  <si>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</si>
  <si>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</si>
  <si>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</si>
  <si>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</si>
  <si>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</si>
  <si>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</si>
  <si>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</si>
  <si>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</si>
  <si>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</si>
  <si>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</si>
  <si>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</si>
  <si>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</si>
  <si>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</si>
  <si>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</si>
  <si>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</si>
  <si>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</si>
  <si>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</si>
  <si>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</si>
  <si>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</si>
  <si>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</si>
  <si>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</si>
  <si>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</si>
  <si>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</si>
  <si>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</si>
  <si>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</si>
  <si>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</si>
  <si>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</si>
  <si>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</si>
  <si>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</si>
  <si>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</si>
  <si>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財政状態は良好であるが、今後も収支バランスに留意し、経営の健全性の確保に努める。当組合の効率性の良さは、浄水処理業務を第三者委託していることに起因している。しかし、組織体制及び業務の更なる見直し等に取り組むことで、人件費、工事費及び委託料等の経費縮減を図り、効率性を更に向上させる必要がある。
　近年は、構成団体の地下水から表流水への転換に伴う水需要は増加しているものの、給水人口の減少等による水需要の鈍化により、給水収益の大幅な伸びは見込めない状況である。一方、創設事業に加え、老朽化施設の大規模更新が控えており、企業債残高の増加が見込まれている。そこで、資本投下の効率性を高めつつ、更新投資の財源確保に努めるため、適正な料金水準について引き続き検討を行う。また、今後の社会情勢の変化に対応するため、令和３年３月に策定した当組合水道ビジョン・経営戦略を適時見直し、施策の効果の検証を継続する。</t>
    <phoneticPr fontId="4"/>
  </si>
  <si>
    <t>　経常収支比率は、過去5年間において100％を上回っているが、前年度と比較すると営業収益が減少し、営業費用が増加したため、指標が悪化した。
　また、今後、給水収益の大幅な増加は見込めない一方、営業費用の増加が見込まれることから、料金回収率を注視しつつ更新投資及び企業債償還に充てる財源の確保を計画的に行っていく必要がある。
　なお、累積欠損金は生じておらず、流動比率も類似団体の平均値より高いため、財政状態は健全であるといえる。
　当組合は創設事業を継続している団体であり、現時点では浄水場等を有しておらず、取水から浄水処理までを第三者委託により運営している。そのため、有収率は安定して高く、施設利用率も類似団体の平均値と比較して良好な値を示している。企業債残高対給水収益比率も、類似団体と比較して低いが、施設更新のピークに達していないことも企業債残高が低い一因であるため、更新投資の進捗とともに当該指標を継続して注視していく。
　前年度と比べて、供給単価が下落したため料金回収率は悪化した。経常収支比率と同様に、これらの指標の推移を把握しつつ更新投資等に充てる財源を適正な規模に確保して参りたい。</t>
    <rPh sb="77" eb="79">
      <t>キュウスイ</t>
    </rPh>
    <rPh sb="79" eb="81">
      <t>シュウエキ</t>
    </rPh>
    <rPh sb="82" eb="84">
      <t>オオハバ</t>
    </rPh>
    <rPh sb="85" eb="87">
      <t>ゾウカ</t>
    </rPh>
    <rPh sb="88" eb="90">
      <t>ミコ</t>
    </rPh>
    <rPh sb="93" eb="95">
      <t>イッポウ</t>
    </rPh>
    <phoneticPr fontId="4"/>
  </si>
  <si>
    <t>　現状、更新基準に達していないため、管路更新は実施していないが、管路経年化率は今後上昇していく見込みである。
　将来の大規模更新を見据え、耐震化率の向上及び更新事業費の平準化を目指し、更新投資の時期及び事業費について引き続き計画・検討していく。</t>
    <rPh sb="1" eb="3">
      <t>ゲンジョウ</t>
    </rPh>
    <rPh sb="4" eb="6">
      <t>コウシン</t>
    </rPh>
    <rPh sb="6" eb="8">
      <t>キジュン</t>
    </rPh>
    <rPh sb="9" eb="10">
      <t>タッ</t>
    </rPh>
    <rPh sb="18" eb="20">
      <t>カンロ</t>
    </rPh>
    <rPh sb="20" eb="22">
      <t>コウシン</t>
    </rPh>
    <rPh sb="23" eb="25">
      <t>ジッシ</t>
    </rPh>
    <rPh sb="32" eb="34">
      <t>カンロ</t>
    </rPh>
    <rPh sb="34" eb="37">
      <t>ケイネンカ</t>
    </rPh>
    <rPh sb="37" eb="38">
      <t>リツ</t>
    </rPh>
    <rPh sb="39" eb="41">
      <t>コンゴ</t>
    </rPh>
    <rPh sb="41" eb="43">
      <t>ジョウショウ</t>
    </rPh>
    <rPh sb="47" eb="4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</si>
</sst>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74-4A34-950B-D38FEA0FC3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BE74-4A34-950B-D38FEA0FC3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94.98</c:v>
                </c:pt>
                <c:pt idx="1">
                  <c:v>92.48</c:v>
                </c:pt>
                <c:pt idx="2">
                  <c:v>92.14</c:v>
                </c:pt>
                <c:pt idx="3">
                  <c:v>95.38</c:v>
                </c:pt>
                <c:pt idx="4">
                  <c:v>96.15</c:v>
                </c:pt>
              </c:numCache>
            </c:numRef>
          </c:val>
          <c:extLst>
            <c:ext xmlns:c16="http://schemas.microsoft.com/office/drawing/2014/chart" uri="{C3380CC4-5D6E-409C-BE32-E72D297353CC}">
              <c16:uniqueId val="{00000000-913A-44EA-8843-5038CA5EB1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913A-44EA-8843-5038CA5EB1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99.94</c:v>
                </c:pt>
                <c:pt idx="1">
                  <c:v>99.95</c:v>
                </c:pt>
                <c:pt idx="2">
                  <c:v>99.88</c:v>
                </c:pt>
                <c:pt idx="3">
                  <c:v>99.89</c:v>
                </c:pt>
                <c:pt idx="4">
                  <c:v>99.95</c:v>
                </c:pt>
              </c:numCache>
            </c:numRef>
          </c:val>
          <c:extLst>
            <c:ext xmlns:c16="http://schemas.microsoft.com/office/drawing/2014/chart" uri="{C3380CC4-5D6E-409C-BE32-E72D297353CC}">
              <c16:uniqueId val="{00000000-1A60-4CDC-A396-111542A243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1A60-4CDC-A396-111542A243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112.25</c:v>
                </c:pt>
                <c:pt idx="1">
                  <c:v>105.86</c:v>
                </c:pt>
                <c:pt idx="2">
                  <c:v>116.9</c:v>
                </c:pt>
                <c:pt idx="3">
                  <c:v>106.03</c:v>
                </c:pt>
                <c:pt idx="4">
                  <c:v>102.04</c:v>
                </c:pt>
              </c:numCache>
            </c:numRef>
          </c:val>
          <c:extLst>
            <c:ext xmlns:c16="http://schemas.microsoft.com/office/drawing/2014/chart" uri="{C3380CC4-5D6E-409C-BE32-E72D297353CC}">
              <c16:uniqueId val="{00000000-6CB8-4436-9AD4-9B4FCB4F63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6CB8-4436-9AD4-9B4FCB4F63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62.84</c:v>
                </c:pt>
                <c:pt idx="1">
                  <c:v>64.86</c:v>
                </c:pt>
                <c:pt idx="2">
                  <c:v>66.58</c:v>
                </c:pt>
                <c:pt idx="3">
                  <c:v>64.81</c:v>
                </c:pt>
                <c:pt idx="4">
                  <c:v>66.069999999999993</c:v>
                </c:pt>
              </c:numCache>
            </c:numRef>
          </c:val>
          <c:extLst>
            <c:ext xmlns:c16="http://schemas.microsoft.com/office/drawing/2014/chart" uri="{C3380CC4-5D6E-409C-BE32-E72D297353CC}">
              <c16:uniqueId val="{00000000-06D6-4239-AB35-2591D249B9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06D6-4239-AB35-2591D249B9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C-4C5D-9A1E-841C03A90B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C32C-4C5D-9A1E-841C03A90B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3-4D3A-B804-D3B0A27B5D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AE3-4D3A-B804-D3B0A27B5D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1021.49</c:v>
                </c:pt>
                <c:pt idx="1">
                  <c:v>1250.07</c:v>
                </c:pt>
                <c:pt idx="2">
                  <c:v>1101.97</c:v>
                </c:pt>
                <c:pt idx="3">
                  <c:v>1068.68</c:v>
                </c:pt>
                <c:pt idx="4">
                  <c:v>928.86</c:v>
                </c:pt>
              </c:numCache>
            </c:numRef>
          </c:val>
          <c:extLst>
            <c:ext xmlns:c16="http://schemas.microsoft.com/office/drawing/2014/chart" uri="{C3380CC4-5D6E-409C-BE32-E72D297353CC}">
              <c16:uniqueId val="{00000000-7A9B-4D4D-BD12-5126127F5F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7A9B-4D4D-BD12-5126127F5F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112.2</c:v>
                </c:pt>
                <c:pt idx="1">
                  <c:v>96.08</c:v>
                </c:pt>
                <c:pt idx="2">
                  <c:v>86.89</c:v>
                </c:pt>
                <c:pt idx="3">
                  <c:v>83.03</c:v>
                </c:pt>
                <c:pt idx="4">
                  <c:v>79.77</c:v>
                </c:pt>
              </c:numCache>
            </c:numRef>
          </c:val>
          <c:extLst>
            <c:ext xmlns:c16="http://schemas.microsoft.com/office/drawing/2014/chart" uri="{C3380CC4-5D6E-409C-BE32-E72D297353CC}">
              <c16:uniqueId val="{00000000-95E4-4A2E-B694-B462D32302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95E4-4A2E-B694-B462D32302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112.49</c:v>
                </c:pt>
                <c:pt idx="1">
                  <c:v>105.98</c:v>
                </c:pt>
                <c:pt idx="2">
                  <c:v>117.69</c:v>
                </c:pt>
                <c:pt idx="3">
                  <c:v>106.22</c:v>
                </c:pt>
                <c:pt idx="4">
                  <c:v>101.99</c:v>
                </c:pt>
              </c:numCache>
            </c:numRef>
          </c:val>
          <c:extLst>
            <c:ext xmlns:c16="http://schemas.microsoft.com/office/drawing/2014/chart" uri="{C3380CC4-5D6E-409C-BE32-E72D297353CC}">
              <c16:uniqueId val="{00000000-94C5-4945-84E7-E832B3AB83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94C5-4945-84E7-E832B3AB83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146.4</c:v>
                </c:pt>
                <c:pt idx="1">
                  <c:v>158.97</c:v>
                </c:pt>
                <c:pt idx="2">
                  <c:v>143.63</c:v>
                </c:pt>
                <c:pt idx="3">
                  <c:v>152.27000000000001</c:v>
                </c:pt>
                <c:pt idx="4">
                  <c:v>149.61000000000001</c:v>
                </c:pt>
              </c:numCache>
            </c:numRef>
          </c:val>
          <c:extLst>
            <c:ext xmlns:c16="http://schemas.microsoft.com/office/drawing/2014/chart" uri="{C3380CC4-5D6E-409C-BE32-E72D297353CC}">
              <c16:uniqueId val="{00000000-DD44-44FF-9383-D12262DD51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DD44-44FF-9383-D12262DD51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千葉県　印旛郡市広域市町村圏事務組合（事業会計分）</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非設置</v>
      </c>
      <c r="AE8" s="77"/>
      <c r="AF8" s="77"/>
      <c r="AG8" s="77"/>
      <c r="AH8" s="77"/>
      <c r="AI8" s="77"/>
      <c r="AJ8" s="77"/>
      <c r="AK8" s="2"/>
      <c r="AL8" s="68" t="str">
        <f>データ!$R$6</f>
        <v>-</v>
      </c>
      <c r="AM8" s="68"/>
      <c r="AN8" s="68"/>
      <c r="AO8" s="68"/>
      <c r="AP8" s="68"/>
      <c r="AQ8" s="68"/>
      <c r="AR8" s="68"/>
      <c r="AS8" s="68"/>
      <c r="AT8" s="36" t="str">
        <f>データ!$S$6</f>
        <v>-</v>
      </c>
      <c r="AU8" s="37"/>
      <c r="AV8" s="37"/>
      <c r="AW8" s="37"/>
      <c r="AX8" s="37"/>
      <c r="AY8" s="37"/>
      <c r="AZ8" s="37"/>
      <c r="BA8" s="37"/>
      <c r="BB8" s="57" t="str">
        <f>データ!$T$6</f>
        <v>-</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87.21</v>
      </c>
      <c r="J10" s="37"/>
      <c r="K10" s="37"/>
      <c r="L10" s="37"/>
      <c r="M10" s="37"/>
      <c r="N10" s="37"/>
      <c r="O10" s="67"/>
      <c r="P10" s="57">
        <f>データ!$P$6</f>
        <v>66.75</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484753</v>
      </c>
      <c r="AM10" s="68"/>
      <c r="AN10" s="68"/>
      <c r="AO10" s="68"/>
      <c r="AP10" s="68"/>
      <c r="AQ10" s="68"/>
      <c r="AR10" s="68"/>
      <c r="AS10" s="68"/>
      <c r="AT10" s="36">
        <f>データ!$V$6</f>
        <v>320.42</v>
      </c>
      <c r="AU10" s="37"/>
      <c r="AV10" s="37"/>
      <c r="AW10" s="37"/>
      <c r="AX10" s="37"/>
      <c r="AY10" s="37"/>
      <c r="AZ10" s="37"/>
      <c r="BA10" s="37"/>
      <c r="BB10" s="57">
        <f>データ!$W$6</f>
        <v>1512.87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Qy0klLWltZ4cVcznYbNgsCrK6FjA5nf4yshmxD76ZXB0PJcl/i2hB13cEgBk0LSmQ8V5ntjntJafbyC0CVxicw==" saltValue="92IHTBn6s3GZnZp1221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128881</v>
      </c>
      <c r="D6" s="20">
        <f t="shared" si="3"/>
        <v>46</v>
      </c>
      <c r="E6" s="20">
        <f t="shared" si="3"/>
        <v>1</v>
      </c>
      <c r="F6" s="20">
        <f t="shared" si="3"/>
        <v>0</v>
      </c>
      <c r="G6" s="20">
        <f t="shared" si="3"/>
        <v>2</v>
      </c>
      <c r="H6" s="20" t="str">
        <f t="shared" si="3"/>
        <v>千葉県　印旛郡市広域市町村圏事務組合（事業会計分）</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87.21</v>
      </c>
      <c r="P6" s="21">
        <f t="shared" si="3"/>
        <v>66.75</v>
      </c>
      <c r="Q6" s="21">
        <f t="shared" si="3"/>
        <v>0</v>
      </c>
      <c r="R6" s="21" t="str">
        <f t="shared" si="3"/>
        <v>-</v>
      </c>
      <c r="S6" s="21" t="str">
        <f t="shared" si="3"/>
        <v>-</v>
      </c>
      <c r="T6" s="21" t="str">
        <f t="shared" si="3"/>
        <v>-</v>
      </c>
      <c r="U6" s="21">
        <f t="shared" si="3"/>
        <v>484753</v>
      </c>
      <c r="V6" s="21">
        <f t="shared" si="3"/>
        <v>320.42</v>
      </c>
      <c r="W6" s="21">
        <f t="shared" si="3"/>
        <v>1512.87</v>
      </c>
      <c r="X6" s="22">
        <f>IF(X7="",NA(),X7)</f>
        <v>112.25</v>
      </c>
      <c r="Y6" s="22">
        <f t="shared" ref="Y6:AG6" si="4">IF(Y7="",NA(),Y7)</f>
        <v>105.86</v>
      </c>
      <c r="Z6" s="22">
        <f t="shared" si="4"/>
        <v>116.9</v>
      </c>
      <c r="AA6" s="22">
        <f t="shared" si="4"/>
        <v>106.03</v>
      </c>
      <c r="AB6" s="22">
        <f t="shared" si="4"/>
        <v>102.04</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1021.49</v>
      </c>
      <c r="AU6" s="22">
        <f t="shared" ref="AU6:BC6" si="6">IF(AU7="",NA(),AU7)</f>
        <v>1250.07</v>
      </c>
      <c r="AV6" s="22">
        <f t="shared" si="6"/>
        <v>1101.97</v>
      </c>
      <c r="AW6" s="22">
        <f t="shared" si="6"/>
        <v>1068.68</v>
      </c>
      <c r="AX6" s="22">
        <f t="shared" si="6"/>
        <v>928.86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112.2</v>
      </c>
      <c r="BF6" s="22">
        <f t="shared" ref="BF6:BN6" si="7">IF(BF7="",NA(),BF7)</f>
        <v>96.08</v>
      </c>
      <c r="BG6" s="22">
        <f t="shared" si="7"/>
        <v>86.89</v>
      </c>
      <c r="BH6" s="22">
        <f t="shared" si="7"/>
        <v>83.03</v>
      </c>
      <c r="BI6" s="22">
        <f t="shared" si="7"/>
        <v>79.77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112.49</v>
      </c>
      <c r="BQ6" s="22">
        <f t="shared" ref="BQ6:BY6" si="8">IF(BQ7="",NA(),BQ7)</f>
        <v>105.98</v>
      </c>
      <c r="BR6" s="22">
        <f t="shared" si="8"/>
        <v>117.69</v>
      </c>
      <c r="BS6" s="22">
        <f t="shared" si="8"/>
        <v>106.22</v>
      </c>
      <c r="BT6" s="22">
        <f t="shared" si="8"/>
        <v>101.99</v>
      </c>
      <c r="BU6" s="22">
        <f t="shared" si="8"/>
        <v>112.84</v>
      </c>
      <c r="BV6" s="22">
        <f t="shared" si="8"/>
        <v>110.77</v>
      </c>
      <c r="BW6" s="22">
        <f t="shared" si="8"/>
        <v>112.35</v>
      </c>
      <c r="BX6" s="22">
        <f t="shared" si="8"/>
        <v>106.47</v>
      </c>
      <c r="BY6" s="22">
        <f t="shared" si="8"/>
        <v>107.7</v>
      </c>
      <c r="BZ6" s="21" t="str">
        <f>IF(BZ7="","",IF(BZ7="-","【-】","【"&amp;SUBSTITUTE(TEXT(BZ7,"#,##0.00"),"-","△")&amp;"】"))</f>
        <v>【107.70】</v>
      </c>
      <c r="CA6" s="22">
        <f>IF(CA7="",NA(),CA7)</f>
        <v>146.4</v>
      </c>
      <c r="CB6" s="22">
        <f t="shared" ref="CB6:CJ6" si="9">IF(CB7="",NA(),CB7)</f>
        <v>158.97</v>
      </c>
      <c r="CC6" s="22">
        <f t="shared" si="9"/>
        <v>143.63</v>
      </c>
      <c r="CD6" s="22">
        <f t="shared" si="9"/>
        <v>152.27000000000001</v>
      </c>
      <c r="CE6" s="22">
        <f t="shared" si="9"/>
        <v>149.61000000000001</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94.98</v>
      </c>
      <c r="CM6" s="22">
        <f t="shared" ref="CM6:CU6" si="10">IF(CM7="",NA(),CM7)</f>
        <v>92.48</v>
      </c>
      <c r="CN6" s="22">
        <f t="shared" si="10"/>
        <v>92.14</v>
      </c>
      <c r="CO6" s="22">
        <f t="shared" si="10"/>
        <v>95.38</v>
      </c>
      <c r="CP6" s="22">
        <f t="shared" si="10"/>
        <v>96.15</v>
      </c>
      <c r="CQ6" s="22">
        <f t="shared" si="10"/>
        <v>61.69</v>
      </c>
      <c r="CR6" s="22">
        <f t="shared" si="10"/>
        <v>62.26</v>
      </c>
      <c r="CS6" s="22">
        <f t="shared" si="10"/>
        <v>62.22</v>
      </c>
      <c r="CT6" s="22">
        <f t="shared" si="10"/>
        <v>61.45</v>
      </c>
      <c r="CU6" s="22">
        <f t="shared" si="10"/>
        <v>61.63</v>
      </c>
      <c r="CV6" s="21" t="str">
        <f>IF(CV7="","",IF(CV7="-","【-】","【"&amp;SUBSTITUTE(TEXT(CV7,"#,##0.00"),"-","△")&amp;"】"))</f>
        <v>【61.63】</v>
      </c>
      <c r="CW6" s="22">
        <f>IF(CW7="",NA(),CW7)</f>
        <v>99.94</v>
      </c>
      <c r="CX6" s="22">
        <f t="shared" ref="CX6:DF6" si="11">IF(CX7="",NA(),CX7)</f>
        <v>99.95</v>
      </c>
      <c r="CY6" s="22">
        <f t="shared" si="11"/>
        <v>99.88</v>
      </c>
      <c r="CZ6" s="22">
        <f t="shared" si="11"/>
        <v>99.89</v>
      </c>
      <c r="DA6" s="22">
        <f t="shared" si="11"/>
        <v>99.95</v>
      </c>
      <c r="DB6" s="22">
        <f t="shared" si="11"/>
        <v>100</v>
      </c>
      <c r="DC6" s="22">
        <f t="shared" si="11"/>
        <v>100.16</v>
      </c>
      <c r="DD6" s="22">
        <f t="shared" si="11"/>
        <v>100.28</v>
      </c>
      <c r="DE6" s="22">
        <f t="shared" si="11"/>
        <v>100.29</v>
      </c>
      <c r="DF6" s="22">
        <f t="shared" si="11"/>
        <v>100.36</v>
      </c>
      <c r="DG6" s="21" t="str">
        <f>IF(DG7="","",IF(DG7="-","【-】","【"&amp;SUBSTITUTE(TEXT(DG7,"#,##0.00"),"-","△")&amp;"】"))</f>
        <v>【100.36】</v>
      </c>
      <c r="DH6" s="22">
        <f>IF(DH7="",NA(),DH7)</f>
        <v>62.84</v>
      </c>
      <c r="DI6" s="22">
        <f t="shared" ref="DI6:DQ6" si="12">IF(DI7="",NA(),DI7)</f>
        <v>64.86</v>
      </c>
      <c r="DJ6" s="22">
        <f t="shared" si="12"/>
        <v>66.58</v>
      </c>
      <c r="DK6" s="22">
        <f t="shared" si="12"/>
        <v>64.81</v>
      </c>
      <c r="DL6" s="22">
        <f t="shared" si="12"/>
        <v>66.069999999999993</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128881</v>
      </c>
      <c r="D7" s="24">
        <v>46</v>
      </c>
      <c r="E7" s="24">
        <v>1</v>
      </c>
      <c r="F7" s="24">
        <v>0</v>
      </c>
      <c r="G7" s="24">
        <v>2</v>
      </c>
      <c r="H7" s="24" t="s">
        <v>93</v>
      </c>
      <c r="I7" s="24" t="s">
        <v>94</v>
      </c>
      <c r="J7" s="24" t="s">
        <v>95</v>
      </c>
      <c r="K7" s="24" t="s">
        <v>96</v>
      </c>
      <c r="L7" s="24" t="s">
        <v>97</v>
      </c>
      <c r="M7" s="24" t="s">
        <v>98</v>
      </c>
      <c r="N7" s="25" t="s">
        <v>99</v>
      </c>
      <c r="O7" s="25">
        <v>87.21</v>
      </c>
      <c r="P7" s="25">
        <v>66.75</v>
      </c>
      <c r="Q7" s="25">
        <v>0</v>
      </c>
      <c r="R7" s="25" t="s">
        <v>99</v>
      </c>
      <c r="S7" s="25" t="s">
        <v>99</v>
      </c>
      <c r="T7" s="25" t="s">
        <v>99</v>
      </c>
      <c r="U7" s="25">
        <v>484753</v>
      </c>
      <c r="V7" s="25">
        <v>320.42</v>
      </c>
      <c r="W7" s="25">
        <v>1512.87</v>
      </c>
      <c r="X7" s="25">
        <v>112.25</v>
      </c>
      <c r="Y7" s="25">
        <v>105.86</v>
      </c>
      <c r="Z7" s="25">
        <v>116.9</v>
      </c>
      <c r="AA7" s="25">
        <v>106.03</v>
      </c>
      <c r="AB7" s="25">
        <v>102.04</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1021.49</v>
      </c>
      <c r="AU7" s="25">
        <v>1250.07</v>
      </c>
      <c r="AV7" s="25">
        <v>1101.97</v>
      </c>
      <c r="AW7" s="25">
        <v>1068.68</v>
      </c>
      <c r="AX7" s="25">
        <v>928.86</v>
      </c>
      <c r="AY7" s="25">
        <v>271.10000000000002</v>
      </c>
      <c r="AZ7" s="25">
        <v>284.45</v>
      </c>
      <c r="BA7" s="25">
        <v>309.23</v>
      </c>
      <c r="BB7" s="25">
        <v>313.43</v>
      </c>
      <c r="BC7" s="25">
        <v>303.10000000000002</v>
      </c>
      <c r="BD7" s="25">
        <v>303.10000000000002</v>
      </c>
      <c r="BE7" s="25">
        <v>112.2</v>
      </c>
      <c r="BF7" s="25">
        <v>96.08</v>
      </c>
      <c r="BG7" s="25">
        <v>86.89</v>
      </c>
      <c r="BH7" s="25">
        <v>83.03</v>
      </c>
      <c r="BI7" s="25">
        <v>79.77</v>
      </c>
      <c r="BJ7" s="25">
        <v>272.95999999999998</v>
      </c>
      <c r="BK7" s="25">
        <v>260.95999999999998</v>
      </c>
      <c r="BL7" s="25">
        <v>240.07</v>
      </c>
      <c r="BM7" s="25">
        <v>224.81</v>
      </c>
      <c r="BN7" s="25">
        <v>210.83</v>
      </c>
      <c r="BO7" s="25">
        <v>210.83</v>
      </c>
      <c r="BP7" s="25">
        <v>112.49</v>
      </c>
      <c r="BQ7" s="25">
        <v>105.98</v>
      </c>
      <c r="BR7" s="25">
        <v>117.69</v>
      </c>
      <c r="BS7" s="25">
        <v>106.22</v>
      </c>
      <c r="BT7" s="25">
        <v>101.99</v>
      </c>
      <c r="BU7" s="25">
        <v>112.84</v>
      </c>
      <c r="BV7" s="25">
        <v>110.77</v>
      </c>
      <c r="BW7" s="25">
        <v>112.35</v>
      </c>
      <c r="BX7" s="25">
        <v>106.47</v>
      </c>
      <c r="BY7" s="25">
        <v>107.7</v>
      </c>
      <c r="BZ7" s="25">
        <v>107.7</v>
      </c>
      <c r="CA7" s="25">
        <v>146.4</v>
      </c>
      <c r="CB7" s="25">
        <v>158.97</v>
      </c>
      <c r="CC7" s="25">
        <v>143.63</v>
      </c>
      <c r="CD7" s="25">
        <v>152.27000000000001</v>
      </c>
      <c r="CE7" s="25">
        <v>149.61000000000001</v>
      </c>
      <c r="CF7" s="25">
        <v>73.849999999999994</v>
      </c>
      <c r="CG7" s="25">
        <v>73.180000000000007</v>
      </c>
      <c r="CH7" s="25">
        <v>73.05</v>
      </c>
      <c r="CI7" s="25">
        <v>77.53</v>
      </c>
      <c r="CJ7" s="25">
        <v>76.25</v>
      </c>
      <c r="CK7" s="25">
        <v>76.25</v>
      </c>
      <c r="CL7" s="25">
        <v>94.98</v>
      </c>
      <c r="CM7" s="25">
        <v>92.48</v>
      </c>
      <c r="CN7" s="25">
        <v>92.14</v>
      </c>
      <c r="CO7" s="25">
        <v>95.38</v>
      </c>
      <c r="CP7" s="25">
        <v>96.15</v>
      </c>
      <c r="CQ7" s="25">
        <v>61.69</v>
      </c>
      <c r="CR7" s="25">
        <v>62.26</v>
      </c>
      <c r="CS7" s="25">
        <v>62.22</v>
      </c>
      <c r="CT7" s="25">
        <v>61.45</v>
      </c>
      <c r="CU7" s="25">
        <v>61.63</v>
      </c>
      <c r="CV7" s="25">
        <v>61.63</v>
      </c>
      <c r="CW7" s="25">
        <v>99.94</v>
      </c>
      <c r="CX7" s="25">
        <v>99.95</v>
      </c>
      <c r="CY7" s="25">
        <v>99.88</v>
      </c>
      <c r="CZ7" s="25">
        <v>99.89</v>
      </c>
      <c r="DA7" s="25">
        <v>99.95</v>
      </c>
      <c r="DB7" s="25">
        <v>100</v>
      </c>
      <c r="DC7" s="25">
        <v>100.16</v>
      </c>
      <c r="DD7" s="25">
        <v>100.28</v>
      </c>
      <c r="DE7" s="25">
        <v>100.29</v>
      </c>
      <c r="DF7" s="25">
        <v>100.36</v>
      </c>
      <c r="DG7" s="25">
        <v>100.36</v>
      </c>
      <c r="DH7" s="25">
        <v>62.84</v>
      </c>
      <c r="DI7" s="25">
        <v>64.86</v>
      </c>
      <c r="DJ7" s="25">
        <v>66.58</v>
      </c>
      <c r="DK7" s="25">
        <v>64.81</v>
      </c>
      <c r="DL7" s="25">
        <v>66.069999999999993</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2025-01-29T07:48:31Z</cp:lastPrinted>
  <dcterms:created xsi:type="dcterms:W3CDTF">2024-12-11T04:57:43Z</dcterms:created>
  <dcterms:modified xsi:type="dcterms:W3CDTF">2025-01-30T00:00:53Z</dcterms:modified>
  <cp:category/>
</cp:coreProperties>
</file>