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1VpDaEYkoDq+biumWEXK++g07JI3soL5YE4SG6zPHCPOqvEp5rt5I78pgulWrXp+0XDRjJ/5/iu0AhW/vwblw==" workbookSaltValue="pGDFlgfIbDz8npsuHnT4Ew==" workbookSpinCount="100000" lockStructure="1"/>
  <bookViews>
    <workbookView xWindow="19185" yWindow="-15" windowWidth="9630" windowHeight="127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AT55" i="4"/>
  <c r="AE55" i="4"/>
  <c r="P55" i="4"/>
  <c r="LY34" i="4"/>
  <c r="LJ34" i="4"/>
  <c r="KU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DG78" i="4" l="1"/>
  <c r="P78" i="4"/>
  <c r="P54" i="4"/>
  <c r="P32" i="4"/>
  <c r="KG78" i="4"/>
  <c r="KF54" i="4"/>
  <c r="KF32" i="4"/>
  <c r="GT78" i="4"/>
  <c r="GR54" i="4"/>
  <c r="GR32" i="4"/>
  <c r="DD54" i="4"/>
  <c r="DD32" i="4"/>
  <c r="LY32" i="4"/>
  <c r="EZ78" i="4"/>
  <c r="EW54" i="4"/>
  <c r="EW32" i="4"/>
  <c r="BI78" i="4"/>
  <c r="BI54" i="4"/>
  <c r="BI32" i="4"/>
  <c r="LZ78" i="4"/>
  <c r="LY54" i="4"/>
  <c r="IM78" i="4"/>
  <c r="IK32" i="4"/>
  <c r="IK54"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<sst xmlns="http://schemas.openxmlformats.org/spreadsheetml/2006/main" count="343" uniqueCount="188">
  <si>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</si>
  <si>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</si>
  <si>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</si>
  <si>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</si>
  <si>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</si>
  <si>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</si>
  <si>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</si>
  <si>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</si>
  <si>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</si>
  <si>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</si>
  <si>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</si>
  <si>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</si>
  <si>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</si>
  <si>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</si>
  <si>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</si>
  <si>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</si>
  <si>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</si>
  <si>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</si>
  <si>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</si>
  <si>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</si>
  <si>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</si>
  <si>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</si>
  <si>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</si>
  <si>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</si>
  <si>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</si>
  <si>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</si>
  <si>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</si>
  <si>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</si>
  <si>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</si>
  <si>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</si>
  <si>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</si>
  <si>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</si>
  <si>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</si>
  <si>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</si>
  <si>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</si>
  <si>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</si>
  <si>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</si>
  <si>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</si>
  <si>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</si>
  <si>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</si>
  <si>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</si>
  <si>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</si>
  <si>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</si>
  <si>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</si>
  <si>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</si>
  <si>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</si>
  <si>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</si>
  <si>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</si>
  <si>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</si>
  <si>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</si>
  <si>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</si>
  <si>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</si>
  <si>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</si>
  <si>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</si>
  <si>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</si>
  <si>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</si>
  <si>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</si>
  <si>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</si>
  <si>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</si>
  <si>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</si>
  <si>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</si>
  <si>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</si>
  <si>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</si>
  <si>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</si>
  <si>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</si>
  <si>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</si>
  <si>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</si>
  <si>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</si>
  <si>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</si>
  <si>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</si>
  <si>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</si>
  <si>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</si>
  <si>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</si>
  <si>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</si>
  <si>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</si>
  <si>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</si>
  <si>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</si>
  <si>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</si>
  <si>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</si>
  <si>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</si>
  <si>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</si>
  <si>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</si>
  <si>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</si>
  <si>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</si>
  <si>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</si>
  <si>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</si>
  <si>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</si>
  <si>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</si>
  <si>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</si>
  <si>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</si>
  <si>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</si>
  <si>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</si>
  <si>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</si>
  <si>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</si>
  <si>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</si>
  <si>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</si>
  <si>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</si>
  <si>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</si>
  <si>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</si>
  <si>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</si>
  <si>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</si>
  <si>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</si>
  <si>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</si>
  <si>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</si>
  <si>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</si>
  <si>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</si>
  <si>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</si>
  <si>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</si>
  <si>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</si>
  <si>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</si>
  <si>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</si>
  <si>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</si>
  <si>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</si>
  <si>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</si>
  <si>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</si>
  <si>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</si>
  <si>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</si>
  <si>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</si>
  <si>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</si>
  <si>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</si>
  <si>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</si>
  <si>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</si>
  <si>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</si>
  <si>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</si>
  <si>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</si>
  <si>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</si>
  <si>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</si>
  <si>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</si>
  <si>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</si>
  <si>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</si>
  <si>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</si>
  <si>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</si>
  <si>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</si>
  <si>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</si>
  <si>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</si>
  <si>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</si>
  <si>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</si>
  <si>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</si>
  <si>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</si>
  <si>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</si>
  <si>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</si>
  <si>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</si>
  <si>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</si>
  <si>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</si>
  <si>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</si>
  <si>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</si>
  <si>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</si>
  <si>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</si>
  <si>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</si>
  <si>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</si>
  <si>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</si>
  <si>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</si>
  <si>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</si>
  <si>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</si>
  <si>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</si>
  <si>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</si>
  <si>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</si>
  <si>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</si>
  <si>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</si>
  <si>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</si>
  <si>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</si>
  <si>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</si>
  <si>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</si>
  <si>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</si>
  <si>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</si>
  <si>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</si>
  <si>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</si>
  <si>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t>
  </si>
  <si>
    <t>条例全部</t>
  </si>
  <si>
    <t>病院事業</t>
  </si>
  <si>
    <t>一般病院</t>
  </si>
  <si>
    <t>500床以上</t>
  </si>
  <si>
    <t>自治体職員</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</si>
  <si>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</si>
  <si>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</si>
  <si>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</si>
  <si>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</si>
  <si>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</si>
  <si>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</si>
  <si>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</si>
  <si>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</si>
  <si>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</si>
  <si>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</si>
  <si>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</si>
  <si>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君津医療圏の基幹・中核病院として、がん、脳卒中及び心筋梗塞等の心血管疾患等に対する高度専門医療並びに救急、周産期、小児、災害、新興感染症等の採算性の確保が難しく、民間医療機関による提供が困難な医療を担っている。
　また、地域包括ケアシステムの構築に向けて、近隣医療機関との連携を図り、地域の医療水準の維持・向上に努めている。
　特に、救急医療については、地域において二次輪番制度を維持することが極めて困難な危機的状況であり、当番病院不在日の穴埋めを行うなど、地域の救急医療体制の維持に努めている。</t>
    <rPh sb="165" eb="166">
      <t>トク</t>
    </rPh>
    <rPh sb="168" eb="170">
      <t>キュウキュウ</t>
    </rPh>
    <rPh sb="170" eb="172">
      <t>イリョウ</t>
    </rPh>
    <rPh sb="178" eb="180">
      <t>チイキ</t>
    </rPh>
    <rPh sb="184" eb="186">
      <t>ニジ</t>
    </rPh>
    <rPh sb="186" eb="188">
      <t>リンバン</t>
    </rPh>
    <rPh sb="188" eb="190">
      <t>セイド</t>
    </rPh>
    <rPh sb="191" eb="193">
      <t>イジ</t>
    </rPh>
    <rPh sb="198" eb="199">
      <t>キワ</t>
    </rPh>
    <rPh sb="201" eb="203">
      <t>コンナン</t>
    </rPh>
    <rPh sb="204" eb="207">
      <t>キキテキ</t>
    </rPh>
    <rPh sb="207" eb="209">
      <t>ジョウキョウ</t>
    </rPh>
    <rPh sb="213" eb="215">
      <t>トウバン</t>
    </rPh>
    <rPh sb="215" eb="217">
      <t>ビョウイン</t>
    </rPh>
    <rPh sb="217" eb="219">
      <t>フザイ</t>
    </rPh>
    <rPh sb="219" eb="220">
      <t>ビ</t>
    </rPh>
    <rPh sb="221" eb="223">
      <t>アナウ</t>
    </rPh>
    <rPh sb="225" eb="226">
      <t>オコナ</t>
    </rPh>
    <rPh sb="230" eb="232">
      <t>チイキ</t>
    </rPh>
    <rPh sb="233" eb="235">
      <t>キュウキュウ</t>
    </rPh>
    <rPh sb="235" eb="237">
      <t>イリョウ</t>
    </rPh>
    <rPh sb="237" eb="239">
      <t>タイセイ</t>
    </rPh>
    <rPh sb="240" eb="242">
      <t>イジ</t>
    </rPh>
    <rPh sb="243" eb="244">
      <t>ツト</t>
    </rPh>
    <phoneticPr fontId="5"/>
  </si>
  <si>
    <t>　病床利用率は、新型コロナウイルス感染症流行前には及ばないものの、前年度比3.8ポイント上昇の74.8％となった。　
　また、高額な腫瘍用薬等の医薬品の使用量増により、材料費対医業収益比率が前年度比で2.1ポイント上昇したものの、修正医業収支比率は前年度比で0.9ポイント上昇した。コロナ関連補助金の減額の影響により利益幅は縮小したものの、中期経営計画に基づく収入確保及び支出抑制に向けた施策に病院全体で取り組んだ結果、経営の健全性を示す経常収支比率は、100.8％と健全経営の水準とされる100％を上回った。</t>
    <rPh sb="1" eb="6">
      <t>ビョウショウリヨウリツ</t>
    </rPh>
    <rPh sb="8" eb="10">
      <t>シンガタ</t>
    </rPh>
    <rPh sb="17" eb="20">
      <t>カンセンショウ</t>
    </rPh>
    <rPh sb="20" eb="22">
      <t>リュウコウ</t>
    </rPh>
    <rPh sb="22" eb="23">
      <t>マエ</t>
    </rPh>
    <rPh sb="25" eb="26">
      <t>オヨ</t>
    </rPh>
    <rPh sb="33" eb="36">
      <t>ゼンネンド</t>
    </rPh>
    <rPh sb="36" eb="37">
      <t>ヒ</t>
    </rPh>
    <rPh sb="44" eb="46">
      <t>ジョウショウ</t>
    </rPh>
    <rPh sb="63" eb="65">
      <t>コウガク</t>
    </rPh>
    <rPh sb="66" eb="68">
      <t>シュヨウ</t>
    </rPh>
    <rPh sb="68" eb="70">
      <t>ヨウヤク</t>
    </rPh>
    <rPh sb="70" eb="71">
      <t>トウ</t>
    </rPh>
    <rPh sb="72" eb="75">
      <t>イヤクヒン</t>
    </rPh>
    <rPh sb="76" eb="78">
      <t>シヨウ</t>
    </rPh>
    <rPh sb="78" eb="79">
      <t>リョウ</t>
    </rPh>
    <rPh sb="79" eb="80">
      <t>ゾウ</t>
    </rPh>
    <rPh sb="84" eb="87">
      <t>ザイリョウヒ</t>
    </rPh>
    <rPh sb="87" eb="88">
      <t>タイ</t>
    </rPh>
    <rPh sb="88" eb="90">
      <t>イギョウ</t>
    </rPh>
    <rPh sb="90" eb="92">
      <t>シュウエキ</t>
    </rPh>
    <rPh sb="92" eb="94">
      <t>ヒリツ</t>
    </rPh>
    <rPh sb="95" eb="97">
      <t>ゼンネン</t>
    </rPh>
    <rPh sb="97" eb="98">
      <t>ド</t>
    </rPh>
    <rPh sb="98" eb="99">
      <t>ヒ</t>
    </rPh>
    <rPh sb="107" eb="109">
      <t>ジョウショウ</t>
    </rPh>
    <rPh sb="124" eb="126">
      <t>ゼンネン</t>
    </rPh>
    <rPh sb="126" eb="127">
      <t>ド</t>
    </rPh>
    <rPh sb="127" eb="128">
      <t>ヒ</t>
    </rPh>
    <rPh sb="136" eb="138">
      <t>ジョウショウ</t>
    </rPh>
    <rPh sb="144" eb="146">
      <t>カンレン</t>
    </rPh>
    <rPh sb="146" eb="149">
      <t>ホジョキン</t>
    </rPh>
    <rPh sb="150" eb="152">
      <t>ゲンガク</t>
    </rPh>
    <rPh sb="153" eb="155">
      <t>エイキョウ</t>
    </rPh>
    <rPh sb="158" eb="160">
      <t>リエキ</t>
    </rPh>
    <rPh sb="160" eb="161">
      <t>ハバ</t>
    </rPh>
    <rPh sb="162" eb="164">
      <t>シュクショウ</t>
    </rPh>
    <rPh sb="170" eb="172">
      <t>チュウキ</t>
    </rPh>
    <rPh sb="172" eb="174">
      <t>ケイエイ</t>
    </rPh>
    <rPh sb="174" eb="176">
      <t>ケイカク</t>
    </rPh>
    <rPh sb="177" eb="178">
      <t>モト</t>
    </rPh>
    <rPh sb="180" eb="182">
      <t>シュウニュウ</t>
    </rPh>
    <rPh sb="182" eb="184">
      <t>カクホ</t>
    </rPh>
    <rPh sb="184" eb="185">
      <t>オヨ</t>
    </rPh>
    <rPh sb="186" eb="188">
      <t>シシュツ</t>
    </rPh>
    <rPh sb="188" eb="190">
      <t>ヨクセイ</t>
    </rPh>
    <rPh sb="191" eb="192">
      <t>ム</t>
    </rPh>
    <rPh sb="194" eb="196">
      <t>シサク</t>
    </rPh>
    <rPh sb="197" eb="199">
      <t>ビョウイン</t>
    </rPh>
    <rPh sb="199" eb="201">
      <t>ゼンタイ</t>
    </rPh>
    <rPh sb="207" eb="209">
      <t>ケッカ</t>
    </rPh>
    <phoneticPr fontId="5"/>
  </si>
  <si>
    <t>　有形固定資産減価償却率が類似病院平均値を大きく上回っているのは、建設から20年が経過し、建物附属設備の経年劣化による影響が類似病院よりも進んでいるからである。
　また、器械備品減価償却率が類似病院平均値を上回っているのは、支出抑制のために医療器械の更新時期を先延ばしにしている影響の表れである。</t>
    <phoneticPr fontId="5"/>
  </si>
  <si>
    <t>　収益面では、新型コロナウイルス感染症の５類移行により専用病床の確保が不要となったことに加え、地域の医療機関等との紹介・逆紹介による連携強化やＤＰＣ入院期間の最適化、クリニカルパスの見直し等の効率的な病床運用に取り組んだ結果、新入院患者数が増加し、病床利用率が向上した。また、医療費が高額となる外来化学療法件数の増等により、外来患者１人１日当たり収益が向上した。今後は、効率的な病床運用等の取組を継続するとともに、地域の医療需要等の分析や病床再編についての検討を実施していく。費用面では、高額な腫瘍用薬等の医薬品の使用量増により、材料費対医業収益比率が上昇した。今後は、医薬品・診療材料の価格交渉や共同購入等の取組に加え、高額医薬品の後発品及びバイオシミラーへの切替えに向けた取組を継続的に実施し、支出抑制に努める。
　引き続き、地域に必要とされる医療を提供していくために、経営強化プラン及び中期経営計画に基づき、安定した経営の確保、医業収支比率の向上に向けた取組を推進する。
　老朽化への対応については、「君津中央病院企業団中長期維持保全計画」の内容を精査し、費用の抑制及び平準化を図りながら、現有施設の長寿命化に努める。</t>
    <rPh sb="1" eb="3">
      <t>シュウエキ</t>
    </rPh>
    <rPh sb="3" eb="4">
      <t>メン</t>
    </rPh>
    <rPh sb="7" eb="9">
      <t>シンガタ</t>
    </rPh>
    <rPh sb="16" eb="19">
      <t>カンセンショウ</t>
    </rPh>
    <rPh sb="21" eb="22">
      <t>ルイ</t>
    </rPh>
    <rPh sb="22" eb="24">
      <t>イコウ</t>
    </rPh>
    <rPh sb="27" eb="29">
      <t>センヨウ</t>
    </rPh>
    <rPh sb="29" eb="31">
      <t>ビョウショウ</t>
    </rPh>
    <rPh sb="32" eb="34">
      <t>カクホ</t>
    </rPh>
    <rPh sb="35" eb="37">
      <t>フヨウ</t>
    </rPh>
    <rPh sb="44" eb="45">
      <t>クワ</t>
    </rPh>
    <rPh sb="47" eb="49">
      <t>チイキ</t>
    </rPh>
    <rPh sb="50" eb="52">
      <t>イリョウ</t>
    </rPh>
    <rPh sb="52" eb="54">
      <t>キカン</t>
    </rPh>
    <rPh sb="54" eb="55">
      <t>トウ</t>
    </rPh>
    <rPh sb="57" eb="59">
      <t>ショウカイ</t>
    </rPh>
    <rPh sb="60" eb="61">
      <t>ギャク</t>
    </rPh>
    <rPh sb="61" eb="63">
      <t>ショウカイ</t>
    </rPh>
    <rPh sb="66" eb="68">
      <t>レンケイ</t>
    </rPh>
    <rPh sb="68" eb="70">
      <t>キョウカ</t>
    </rPh>
    <rPh sb="74" eb="76">
      <t>ニュウイン</t>
    </rPh>
    <rPh sb="76" eb="78">
      <t>キカン</t>
    </rPh>
    <rPh sb="79" eb="82">
      <t>サイテキカ</t>
    </rPh>
    <rPh sb="91" eb="93">
      <t>ミナオ</t>
    </rPh>
    <rPh sb="94" eb="95">
      <t>トウ</t>
    </rPh>
    <rPh sb="96" eb="99">
      <t>コウリツテキ</t>
    </rPh>
    <rPh sb="100" eb="102">
      <t>ビョウショウ</t>
    </rPh>
    <rPh sb="102" eb="104">
      <t>ウンヨウ</t>
    </rPh>
    <rPh sb="113" eb="116">
      <t>シンニュウイン</t>
    </rPh>
    <rPh sb="116" eb="119">
      <t>カンジャスウ</t>
    </rPh>
    <rPh sb="120" eb="122">
      <t>ゾウカ</t>
    </rPh>
    <rPh sb="124" eb="126">
      <t>ビョウショウ</t>
    </rPh>
    <rPh sb="126" eb="129">
      <t>リヨウリツ</t>
    </rPh>
    <rPh sb="130" eb="132">
      <t>コウジョウ</t>
    </rPh>
    <rPh sb="138" eb="141">
      <t>イリョウヒ</t>
    </rPh>
    <rPh sb="142" eb="144">
      <t>コウガク</t>
    </rPh>
    <rPh sb="147" eb="149">
      <t>ガイライ</t>
    </rPh>
    <rPh sb="149" eb="151">
      <t>カガク</t>
    </rPh>
    <rPh sb="151" eb="153">
      <t>リョウホウ</t>
    </rPh>
    <rPh sb="153" eb="155">
      <t>ケンスウ</t>
    </rPh>
    <rPh sb="156" eb="157">
      <t>ゾウ</t>
    </rPh>
    <rPh sb="157" eb="158">
      <t>トウ</t>
    </rPh>
    <rPh sb="162" eb="164">
      <t>ガイライ</t>
    </rPh>
    <rPh sb="164" eb="166">
      <t>カンジャ</t>
    </rPh>
    <rPh sb="167" eb="168">
      <t>ニン</t>
    </rPh>
    <rPh sb="169" eb="170">
      <t>ニチ</t>
    </rPh>
    <rPh sb="170" eb="171">
      <t>ア</t>
    </rPh>
    <rPh sb="173" eb="175">
      <t>シュウエキ</t>
    </rPh>
    <rPh sb="176" eb="178">
      <t>コウジョウ</t>
    </rPh>
    <rPh sb="181" eb="183">
      <t>コンゴ</t>
    </rPh>
    <rPh sb="185" eb="188">
      <t>コウリツテキ</t>
    </rPh>
    <rPh sb="189" eb="191">
      <t>ビョウショウ</t>
    </rPh>
    <rPh sb="191" eb="193">
      <t>ウンヨウ</t>
    </rPh>
    <rPh sb="193" eb="194">
      <t>トウ</t>
    </rPh>
    <rPh sb="195" eb="197">
      <t>トリクミ</t>
    </rPh>
    <rPh sb="198" eb="200">
      <t>ケイゾク</t>
    </rPh>
    <rPh sb="207" eb="209">
      <t>チイキ</t>
    </rPh>
    <rPh sb="210" eb="212">
      <t>イリョウ</t>
    </rPh>
    <rPh sb="212" eb="214">
      <t>ジュヨウ</t>
    </rPh>
    <rPh sb="214" eb="215">
      <t>トウ</t>
    </rPh>
    <rPh sb="216" eb="218">
      <t>ブンセキ</t>
    </rPh>
    <rPh sb="219" eb="221">
      <t>ビョウショウ</t>
    </rPh>
    <rPh sb="221" eb="223">
      <t>サイヘン</t>
    </rPh>
    <rPh sb="228" eb="230">
      <t>ケントウ</t>
    </rPh>
    <rPh sb="231" eb="233">
      <t>ジッシ</t>
    </rPh>
    <rPh sb="238" eb="241">
      <t>ヒヨウメン</t>
    </rPh>
    <rPh sb="244" eb="246">
      <t>コウガク</t>
    </rPh>
    <rPh sb="247" eb="249">
      <t>シュヨウ</t>
    </rPh>
    <rPh sb="249" eb="251">
      <t>ヨウヤク</t>
    </rPh>
    <rPh sb="251" eb="252">
      <t>トウ</t>
    </rPh>
    <rPh sb="253" eb="256">
      <t>イヤクヒン</t>
    </rPh>
    <rPh sb="257" eb="259">
      <t>シヨウ</t>
    </rPh>
    <rPh sb="259" eb="260">
      <t>リョウ</t>
    </rPh>
    <rPh sb="260" eb="261">
      <t>ゾウ</t>
    </rPh>
    <rPh sb="265" eb="268">
      <t>ザイリョウヒ</t>
    </rPh>
    <rPh sb="268" eb="269">
      <t>タイ</t>
    </rPh>
    <rPh sb="269" eb="271">
      <t>イギョウ</t>
    </rPh>
    <rPh sb="271" eb="273">
      <t>シュウエキ</t>
    </rPh>
    <rPh sb="273" eb="275">
      <t>ヒリツ</t>
    </rPh>
    <rPh sb="276" eb="278">
      <t>ジョウショウ</t>
    </rPh>
    <rPh sb="281" eb="283">
      <t>コンゴ</t>
    </rPh>
    <rPh sb="285" eb="288">
      <t>イヤクヒン</t>
    </rPh>
    <rPh sb="289" eb="291">
      <t>シンリョウ</t>
    </rPh>
    <rPh sb="291" eb="293">
      <t>ザイリョウ</t>
    </rPh>
    <rPh sb="294" eb="296">
      <t>カカク</t>
    </rPh>
    <rPh sb="296" eb="298">
      <t>コウショウ</t>
    </rPh>
    <rPh sb="299" eb="301">
      <t>キョウドウ</t>
    </rPh>
    <rPh sb="301" eb="303">
      <t>コウニュウ</t>
    </rPh>
    <rPh sb="303" eb="304">
      <t>トウ</t>
    </rPh>
    <rPh sb="305" eb="307">
      <t>トリクミ</t>
    </rPh>
    <rPh sb="308" eb="309">
      <t>クワ</t>
    </rPh>
    <rPh sb="311" eb="313">
      <t>コウガク</t>
    </rPh>
    <rPh sb="313" eb="316">
      <t>イヤクヒン</t>
    </rPh>
    <rPh sb="317" eb="320">
      <t>コウハツヒン</t>
    </rPh>
    <rPh sb="320" eb="321">
      <t>オヨ</t>
    </rPh>
    <rPh sb="331" eb="333">
      <t>キリカ</t>
    </rPh>
    <rPh sb="335" eb="336">
      <t>ム</t>
    </rPh>
    <rPh sb="338" eb="340">
      <t>トリク</t>
    </rPh>
    <rPh sb="341" eb="343">
      <t>ケイゾク</t>
    </rPh>
    <rPh sb="343" eb="344">
      <t>テキ</t>
    </rPh>
    <rPh sb="345" eb="347">
      <t>ジッシ</t>
    </rPh>
    <rPh sb="349" eb="351">
      <t>シシュツ</t>
    </rPh>
    <rPh sb="351" eb="353">
      <t>ヨクセイ</t>
    </rPh>
    <rPh sb="354" eb="35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</si>
</sst>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78.099999999999994</c:v>
                </c:pt>
                <c:pt idx="1">
                  <c:v>72.099999999999994</c:v>
                </c:pt>
                <c:pt idx="2">
                  <c:v>73.3</c:v>
                </c:pt>
                <c:pt idx="3">
                  <c:v>71</c:v>
                </c:pt>
                <c:pt idx="4">
                  <c:v>74.8</c:v>
                </c:pt>
              </c:numCache>
            </c:numRef>
          </c:val>
          <c:extLst xmlns:c16r2="http://schemas.microsoft.com/office/drawing/2015/06/chart">
            <c:ext xmlns:c16="http://schemas.microsoft.com/office/drawing/2014/chart" uri="{C3380CC4-5D6E-409C-BE32-E72D297353CC}">
              <c16:uniqueId val="{00000000-08FA-4F1C-A70F-DB83A9D0E687}"/>
            </c:ext>
          </c:extLst>
        </c:ser>
        <c:dLbls>
          <c:showLegendKey val="0"/>
          <c:showVal val="0"/>
          <c:showCatName val="0"/>
          <c:showSerName val="0"/>
          <c:showPercent val="0"/>
          <c:showBubbleSize val="0"/>
        </c:dLbls>
        <c:gapWidth val="150"/>
        <c:axId val="206444032"/>
        <c:axId val="2061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xmlns:c16r2="http://schemas.microsoft.com/office/drawing/2015/06/chart">
            <c:ext xmlns:c16="http://schemas.microsoft.com/office/drawing/2014/chart" uri="{C3380CC4-5D6E-409C-BE32-E72D297353CC}">
              <c16:uniqueId val="{00000001-08FA-4F1C-A70F-DB83A9D0E687}"/>
            </c:ext>
          </c:extLst>
        </c:ser>
        <c:dLbls>
          <c:showLegendKey val="0"/>
          <c:showVal val="0"/>
          <c:showCatName val="0"/>
          <c:showSerName val="0"/>
          <c:showPercent val="0"/>
          <c:showBubbleSize val="0"/>
        </c:dLbls>
        <c:marker val="1"/>
        <c:smooth val="0"/>
        <c:axId val="206444032"/>
        <c:axId val="206113024"/>
      </c:lineChart>
      <c:catAx>
        <c:axId val="206444032"/>
        <c:scaling>
          <c:orientation val="minMax"/>
        </c:scaling>
        <c:delete val="1"/>
        <c:axPos val="b"/>
        <c:numFmt formatCode="General" sourceLinked="1"/>
        <c:majorTickMark val="none"/>
        <c:minorTickMark val="none"/>
        <c:tickLblPos val="none"/>
        <c:crossAx val="206113024"/>
        <c:crosses val="autoZero"/>
        <c:auto val="1"/>
        <c:lblAlgn val="ctr"/>
        <c:lblOffset val="100"/>
        <c:noMultiLvlLbl val="1"/>
      </c:catAx>
      <c:valAx>
        <c:axId val="2061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4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19330</c:v>
                </c:pt>
                <c:pt idx="1">
                  <c:v>21036</c:v>
                </c:pt>
                <c:pt idx="2">
                  <c:v>21457</c:v>
                </c:pt>
                <c:pt idx="3">
                  <c:v>21093</c:v>
                </c:pt>
                <c:pt idx="4">
                  <c:v>22448</c:v>
                </c:pt>
              </c:numCache>
            </c:numRef>
          </c:val>
          <c:extLst xmlns:c16r2="http://schemas.microsoft.com/office/drawing/2015/06/chart">
            <c:ext xmlns:c16="http://schemas.microsoft.com/office/drawing/2014/chart" uri="{C3380CC4-5D6E-409C-BE32-E72D297353CC}">
              <c16:uniqueId val="{00000000-8CF8-4F8D-9D72-26384E9F654D}"/>
            </c:ext>
          </c:extLst>
        </c:ser>
        <c:dLbls>
          <c:showLegendKey val="0"/>
          <c:showVal val="0"/>
          <c:showCatName val="0"/>
          <c:showSerName val="0"/>
          <c:showPercent val="0"/>
          <c:showBubbleSize val="0"/>
        </c:dLbls>
        <c:gapWidth val="150"/>
        <c:axId val="210165248"/>
        <c:axId val="2106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xmlns:c16r2="http://schemas.microsoft.com/office/drawing/2015/06/chart">
            <c:ext xmlns:c16="http://schemas.microsoft.com/office/drawing/2014/chart" uri="{C3380CC4-5D6E-409C-BE32-E72D297353CC}">
              <c16:uniqueId val="{00000001-8CF8-4F8D-9D72-26384E9F654D}"/>
            </c:ext>
          </c:extLst>
        </c:ser>
        <c:dLbls>
          <c:showLegendKey val="0"/>
          <c:showVal val="0"/>
          <c:showCatName val="0"/>
          <c:showSerName val="0"/>
          <c:showPercent val="0"/>
          <c:showBubbleSize val="0"/>
        </c:dLbls>
        <c:marker val="1"/>
        <c:smooth val="0"/>
        <c:axId val="210165248"/>
        <c:axId val="210616320"/>
      </c:lineChart>
      <c:catAx>
        <c:axId val="210165248"/>
        <c:scaling>
          <c:orientation val="minMax"/>
        </c:scaling>
        <c:delete val="1"/>
        <c:axPos val="b"/>
        <c:numFmt formatCode="General" sourceLinked="1"/>
        <c:majorTickMark val="none"/>
        <c:minorTickMark val="none"/>
        <c:tickLblPos val="none"/>
        <c:crossAx val="210616320"/>
        <c:crosses val="autoZero"/>
        <c:auto val="1"/>
        <c:lblAlgn val="ctr"/>
        <c:lblOffset val="100"/>
        <c:noMultiLvlLbl val="1"/>
      </c:catAx>
      <c:valAx>
        <c:axId val="21061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1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72290</c:v>
                </c:pt>
                <c:pt idx="1">
                  <c:v>75158</c:v>
                </c:pt>
                <c:pt idx="2">
                  <c:v>76003</c:v>
                </c:pt>
                <c:pt idx="3">
                  <c:v>78641</c:v>
                </c:pt>
                <c:pt idx="4">
                  <c:v>77740</c:v>
                </c:pt>
              </c:numCache>
            </c:numRef>
          </c:val>
          <c:extLst xmlns:c16r2="http://schemas.microsoft.com/office/drawing/2015/06/chart">
            <c:ext xmlns:c16="http://schemas.microsoft.com/office/drawing/2014/chart" uri="{C3380CC4-5D6E-409C-BE32-E72D297353CC}">
              <c16:uniqueId val="{00000000-DB47-47AA-81DA-9CA14A0777F6}"/>
            </c:ext>
          </c:extLst>
        </c:ser>
        <c:dLbls>
          <c:showLegendKey val="0"/>
          <c:showVal val="0"/>
          <c:showCatName val="0"/>
          <c:showSerName val="0"/>
          <c:showPercent val="0"/>
          <c:showBubbleSize val="0"/>
        </c:dLbls>
        <c:gapWidth val="150"/>
        <c:axId val="210228736"/>
        <c:axId val="2106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xmlns:c16r2="http://schemas.microsoft.com/office/drawing/2015/06/chart">
            <c:ext xmlns:c16="http://schemas.microsoft.com/office/drawing/2014/chart" uri="{C3380CC4-5D6E-409C-BE32-E72D297353CC}">
              <c16:uniqueId val="{00000001-DB47-47AA-81DA-9CA14A0777F6}"/>
            </c:ext>
          </c:extLst>
        </c:ser>
        <c:dLbls>
          <c:showLegendKey val="0"/>
          <c:showVal val="0"/>
          <c:showCatName val="0"/>
          <c:showSerName val="0"/>
          <c:showPercent val="0"/>
          <c:showBubbleSize val="0"/>
        </c:dLbls>
        <c:marker val="1"/>
        <c:smooth val="0"/>
        <c:axId val="210228736"/>
        <c:axId val="210618624"/>
      </c:lineChart>
      <c:catAx>
        <c:axId val="210228736"/>
        <c:scaling>
          <c:orientation val="minMax"/>
        </c:scaling>
        <c:delete val="1"/>
        <c:axPos val="b"/>
        <c:numFmt formatCode="General" sourceLinked="1"/>
        <c:majorTickMark val="none"/>
        <c:minorTickMark val="none"/>
        <c:tickLblPos val="none"/>
        <c:crossAx val="210618624"/>
        <c:crosses val="autoZero"/>
        <c:auto val="1"/>
        <c:lblAlgn val="ctr"/>
        <c:lblOffset val="100"/>
        <c:noMultiLvlLbl val="1"/>
      </c:catAx>
      <c:valAx>
        <c:axId val="210618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2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D0-4846-A1E3-2BEA46CE212D}"/>
            </c:ext>
          </c:extLst>
        </c:ser>
        <c:dLbls>
          <c:showLegendKey val="0"/>
          <c:showVal val="0"/>
          <c:showCatName val="0"/>
          <c:showSerName val="0"/>
          <c:showPercent val="0"/>
          <c:showBubbleSize val="0"/>
        </c:dLbls>
        <c:gapWidth val="150"/>
        <c:axId val="210230272"/>
        <c:axId val="2106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xmlns:c16r2="http://schemas.microsoft.com/office/drawing/2015/06/chart">
            <c:ext xmlns:c16="http://schemas.microsoft.com/office/drawing/2014/chart" uri="{C3380CC4-5D6E-409C-BE32-E72D297353CC}">
              <c16:uniqueId val="{00000001-36D0-4846-A1E3-2BEA46CE212D}"/>
            </c:ext>
          </c:extLst>
        </c:ser>
        <c:dLbls>
          <c:showLegendKey val="0"/>
          <c:showVal val="0"/>
          <c:showCatName val="0"/>
          <c:showSerName val="0"/>
          <c:showPercent val="0"/>
          <c:showBubbleSize val="0"/>
        </c:dLbls>
        <c:marker val="1"/>
        <c:smooth val="0"/>
        <c:axId val="210230272"/>
        <c:axId val="210620928"/>
      </c:lineChart>
      <c:catAx>
        <c:axId val="210230272"/>
        <c:scaling>
          <c:orientation val="minMax"/>
        </c:scaling>
        <c:delete val="1"/>
        <c:axPos val="b"/>
        <c:numFmt formatCode="General" sourceLinked="1"/>
        <c:majorTickMark val="none"/>
        <c:minorTickMark val="none"/>
        <c:tickLblPos val="none"/>
        <c:crossAx val="210620928"/>
        <c:crosses val="autoZero"/>
        <c:auto val="1"/>
        <c:lblAlgn val="ctr"/>
        <c:lblOffset val="100"/>
        <c:noMultiLvlLbl val="1"/>
      </c:catAx>
      <c:valAx>
        <c:axId val="21062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23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93.2</c:v>
                </c:pt>
                <c:pt idx="1">
                  <c:v>92.9</c:v>
                </c:pt>
                <c:pt idx="2">
                  <c:v>96</c:v>
                </c:pt>
                <c:pt idx="3">
                  <c:v>94.1</c:v>
                </c:pt>
                <c:pt idx="4">
                  <c:v>95</c:v>
                </c:pt>
              </c:numCache>
            </c:numRef>
          </c:val>
          <c:extLst xmlns:c16r2="http://schemas.microsoft.com/office/drawing/2015/06/chart">
            <c:ext xmlns:c16="http://schemas.microsoft.com/office/drawing/2014/chart" uri="{C3380CC4-5D6E-409C-BE32-E72D297353CC}">
              <c16:uniqueId val="{00000000-766C-4C82-BAE6-06C14670FC1D}"/>
            </c:ext>
          </c:extLst>
        </c:ser>
        <c:dLbls>
          <c:showLegendKey val="0"/>
          <c:showVal val="0"/>
          <c:showCatName val="0"/>
          <c:showSerName val="0"/>
          <c:showPercent val="0"/>
          <c:showBubbleSize val="0"/>
        </c:dLbls>
        <c:gapWidth val="150"/>
        <c:axId val="206446080"/>
        <c:axId val="2061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xmlns:c16r2="http://schemas.microsoft.com/office/drawing/2015/06/chart">
            <c:ext xmlns:c16="http://schemas.microsoft.com/office/drawing/2014/chart" uri="{C3380CC4-5D6E-409C-BE32-E72D297353CC}">
              <c16:uniqueId val="{00000001-766C-4C82-BAE6-06C14670FC1D}"/>
            </c:ext>
          </c:extLst>
        </c:ser>
        <c:dLbls>
          <c:showLegendKey val="0"/>
          <c:showVal val="0"/>
          <c:showCatName val="0"/>
          <c:showSerName val="0"/>
          <c:showPercent val="0"/>
          <c:showBubbleSize val="0"/>
        </c:dLbls>
        <c:marker val="1"/>
        <c:smooth val="0"/>
        <c:axId val="206446080"/>
        <c:axId val="206116480"/>
      </c:lineChart>
      <c:catAx>
        <c:axId val="206446080"/>
        <c:scaling>
          <c:orientation val="minMax"/>
        </c:scaling>
        <c:delete val="1"/>
        <c:axPos val="b"/>
        <c:numFmt formatCode="General" sourceLinked="1"/>
        <c:majorTickMark val="none"/>
        <c:minorTickMark val="none"/>
        <c:tickLblPos val="none"/>
        <c:crossAx val="206116480"/>
        <c:crosses val="autoZero"/>
        <c:auto val="1"/>
        <c:lblAlgn val="ctr"/>
        <c:lblOffset val="100"/>
        <c:noMultiLvlLbl val="1"/>
      </c:catAx>
      <c:valAx>
        <c:axId val="20611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4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93.9</c:v>
                </c:pt>
                <c:pt idx="1">
                  <c:v>93.1</c:v>
                </c:pt>
                <c:pt idx="2">
                  <c:v>97.2</c:v>
                </c:pt>
                <c:pt idx="3">
                  <c:v>96</c:v>
                </c:pt>
                <c:pt idx="4">
                  <c:v>95.8</c:v>
                </c:pt>
              </c:numCache>
            </c:numRef>
          </c:val>
          <c:extLst xmlns:c16r2="http://schemas.microsoft.com/office/drawing/2015/06/chart">
            <c:ext xmlns:c16="http://schemas.microsoft.com/office/drawing/2014/chart" uri="{C3380CC4-5D6E-409C-BE32-E72D297353CC}">
              <c16:uniqueId val="{00000000-447E-4B0B-B9D7-6326F94B070A}"/>
            </c:ext>
          </c:extLst>
        </c:ser>
        <c:dLbls>
          <c:showLegendKey val="0"/>
          <c:showVal val="0"/>
          <c:showCatName val="0"/>
          <c:showSerName val="0"/>
          <c:showPercent val="0"/>
          <c:showBubbleSize val="0"/>
        </c:dLbls>
        <c:gapWidth val="150"/>
        <c:axId val="209602048"/>
        <c:axId val="2100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xmlns:c16r2="http://schemas.microsoft.com/office/drawing/2015/06/chart">
            <c:ext xmlns:c16="http://schemas.microsoft.com/office/drawing/2014/chart" uri="{C3380CC4-5D6E-409C-BE32-E72D297353CC}">
              <c16:uniqueId val="{00000001-447E-4B0B-B9D7-6326F94B070A}"/>
            </c:ext>
          </c:extLst>
        </c:ser>
        <c:dLbls>
          <c:showLegendKey val="0"/>
          <c:showVal val="0"/>
          <c:showCatName val="0"/>
          <c:showSerName val="0"/>
          <c:showPercent val="0"/>
          <c:showBubbleSize val="0"/>
        </c:dLbls>
        <c:marker val="1"/>
        <c:smooth val="0"/>
        <c:axId val="209602048"/>
        <c:axId val="210059264"/>
      </c:lineChart>
      <c:catAx>
        <c:axId val="209602048"/>
        <c:scaling>
          <c:orientation val="minMax"/>
        </c:scaling>
        <c:delete val="1"/>
        <c:axPos val="b"/>
        <c:numFmt formatCode="General" sourceLinked="1"/>
        <c:majorTickMark val="none"/>
        <c:minorTickMark val="none"/>
        <c:tickLblPos val="none"/>
        <c:crossAx val="210059264"/>
        <c:crosses val="autoZero"/>
        <c:auto val="1"/>
        <c:lblAlgn val="ctr"/>
        <c:lblOffset val="100"/>
        <c:noMultiLvlLbl val="1"/>
      </c:catAx>
      <c:valAx>
        <c:axId val="21005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6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97.1</c:v>
                </c:pt>
                <c:pt idx="1">
                  <c:v>103.8</c:v>
                </c:pt>
                <c:pt idx="2">
                  <c:v>105.8</c:v>
                </c:pt>
                <c:pt idx="3">
                  <c:v>101.3</c:v>
                </c:pt>
                <c:pt idx="4">
                  <c:v>100.8</c:v>
                </c:pt>
              </c:numCache>
            </c:numRef>
          </c:val>
          <c:extLst xmlns:c16r2="http://schemas.microsoft.com/office/drawing/2015/06/chart">
            <c:ext xmlns:c16="http://schemas.microsoft.com/office/drawing/2014/chart" uri="{C3380CC4-5D6E-409C-BE32-E72D297353CC}">
              <c16:uniqueId val="{00000000-0E29-471E-A7F1-CD73AF52BE37}"/>
            </c:ext>
          </c:extLst>
        </c:ser>
        <c:dLbls>
          <c:showLegendKey val="0"/>
          <c:showVal val="0"/>
          <c:showCatName val="0"/>
          <c:showSerName val="0"/>
          <c:showPercent val="0"/>
          <c:showBubbleSize val="0"/>
        </c:dLbls>
        <c:gapWidth val="150"/>
        <c:axId val="209604096"/>
        <c:axId val="2100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xmlns:c16r2="http://schemas.microsoft.com/office/drawing/2015/06/chart">
            <c:ext xmlns:c16="http://schemas.microsoft.com/office/drawing/2014/chart" uri="{C3380CC4-5D6E-409C-BE32-E72D297353CC}">
              <c16:uniqueId val="{00000001-0E29-471E-A7F1-CD73AF52BE37}"/>
            </c:ext>
          </c:extLst>
        </c:ser>
        <c:dLbls>
          <c:showLegendKey val="0"/>
          <c:showVal val="0"/>
          <c:showCatName val="0"/>
          <c:showSerName val="0"/>
          <c:showPercent val="0"/>
          <c:showBubbleSize val="0"/>
        </c:dLbls>
        <c:marker val="1"/>
        <c:smooth val="0"/>
        <c:axId val="209604096"/>
        <c:axId val="210061568"/>
      </c:lineChart>
      <c:catAx>
        <c:axId val="209604096"/>
        <c:scaling>
          <c:orientation val="minMax"/>
        </c:scaling>
        <c:delete val="1"/>
        <c:axPos val="b"/>
        <c:numFmt formatCode="General" sourceLinked="1"/>
        <c:majorTickMark val="none"/>
        <c:minorTickMark val="none"/>
        <c:tickLblPos val="none"/>
        <c:crossAx val="210061568"/>
        <c:crosses val="autoZero"/>
        <c:auto val="1"/>
        <c:lblAlgn val="ctr"/>
        <c:lblOffset val="100"/>
        <c:noMultiLvlLbl val="1"/>
      </c:catAx>
      <c:valAx>
        <c:axId val="21006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960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65.3</c:v>
                </c:pt>
                <c:pt idx="1">
                  <c:v>64.599999999999994</c:v>
                </c:pt>
                <c:pt idx="2">
                  <c:v>66.5</c:v>
                </c:pt>
                <c:pt idx="3">
                  <c:v>68.099999999999994</c:v>
                </c:pt>
                <c:pt idx="4">
                  <c:v>69.3</c:v>
                </c:pt>
              </c:numCache>
            </c:numRef>
          </c:val>
          <c:extLst xmlns:c16r2="http://schemas.microsoft.com/office/drawing/2015/06/chart">
            <c:ext xmlns:c16="http://schemas.microsoft.com/office/drawing/2014/chart" uri="{C3380CC4-5D6E-409C-BE32-E72D297353CC}">
              <c16:uniqueId val="{00000000-4866-4480-9B65-DEF94C249D04}"/>
            </c:ext>
          </c:extLst>
        </c:ser>
        <c:dLbls>
          <c:showLegendKey val="0"/>
          <c:showVal val="0"/>
          <c:showCatName val="0"/>
          <c:showSerName val="0"/>
          <c:showPercent val="0"/>
          <c:showBubbleSize val="0"/>
        </c:dLbls>
        <c:gapWidth val="150"/>
        <c:axId val="209695744"/>
        <c:axId val="2100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xmlns:c16r2="http://schemas.microsoft.com/office/drawing/2015/06/chart">
            <c:ext xmlns:c16="http://schemas.microsoft.com/office/drawing/2014/chart" uri="{C3380CC4-5D6E-409C-BE32-E72D297353CC}">
              <c16:uniqueId val="{00000001-4866-4480-9B65-DEF94C249D04}"/>
            </c:ext>
          </c:extLst>
        </c:ser>
        <c:dLbls>
          <c:showLegendKey val="0"/>
          <c:showVal val="0"/>
          <c:showCatName val="0"/>
          <c:showSerName val="0"/>
          <c:showPercent val="0"/>
          <c:showBubbleSize val="0"/>
        </c:dLbls>
        <c:marker val="1"/>
        <c:smooth val="0"/>
        <c:axId val="209695744"/>
        <c:axId val="210063872"/>
      </c:lineChart>
      <c:catAx>
        <c:axId val="209695744"/>
        <c:scaling>
          <c:orientation val="minMax"/>
        </c:scaling>
        <c:delete val="1"/>
        <c:axPos val="b"/>
        <c:numFmt formatCode="General" sourceLinked="1"/>
        <c:majorTickMark val="none"/>
        <c:minorTickMark val="none"/>
        <c:tickLblPos val="none"/>
        <c:crossAx val="210063872"/>
        <c:crosses val="autoZero"/>
        <c:auto val="1"/>
        <c:lblAlgn val="ctr"/>
        <c:lblOffset val="100"/>
        <c:noMultiLvlLbl val="1"/>
      </c:catAx>
      <c:valAx>
        <c:axId val="21006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69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71.099999999999994</c:v>
                </c:pt>
                <c:pt idx="1">
                  <c:v>68.5</c:v>
                </c:pt>
                <c:pt idx="2">
                  <c:v>72.3</c:v>
                </c:pt>
                <c:pt idx="3">
                  <c:v>75.3</c:v>
                </c:pt>
                <c:pt idx="4">
                  <c:v>75.7</c:v>
                </c:pt>
              </c:numCache>
            </c:numRef>
          </c:val>
          <c:extLst xmlns:c16r2="http://schemas.microsoft.com/office/drawing/2015/06/chart">
            <c:ext xmlns:c16="http://schemas.microsoft.com/office/drawing/2014/chart" uri="{C3380CC4-5D6E-409C-BE32-E72D297353CC}">
              <c16:uniqueId val="{00000000-020E-451C-83F4-5620FDF539D8}"/>
            </c:ext>
          </c:extLst>
        </c:ser>
        <c:dLbls>
          <c:showLegendKey val="0"/>
          <c:showVal val="0"/>
          <c:showCatName val="0"/>
          <c:showSerName val="0"/>
          <c:showPercent val="0"/>
          <c:showBubbleSize val="0"/>
        </c:dLbls>
        <c:gapWidth val="150"/>
        <c:axId val="209696256"/>
        <c:axId val="2100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xmlns:c16r2="http://schemas.microsoft.com/office/drawing/2015/06/chart">
            <c:ext xmlns:c16="http://schemas.microsoft.com/office/drawing/2014/chart" uri="{C3380CC4-5D6E-409C-BE32-E72D297353CC}">
              <c16:uniqueId val="{00000001-020E-451C-83F4-5620FDF539D8}"/>
            </c:ext>
          </c:extLst>
        </c:ser>
        <c:dLbls>
          <c:showLegendKey val="0"/>
          <c:showVal val="0"/>
          <c:showCatName val="0"/>
          <c:showSerName val="0"/>
          <c:showPercent val="0"/>
          <c:showBubbleSize val="0"/>
        </c:dLbls>
        <c:marker val="1"/>
        <c:smooth val="0"/>
        <c:axId val="209696256"/>
        <c:axId val="210066176"/>
      </c:lineChart>
      <c:catAx>
        <c:axId val="209696256"/>
        <c:scaling>
          <c:orientation val="minMax"/>
        </c:scaling>
        <c:delete val="1"/>
        <c:axPos val="b"/>
        <c:numFmt formatCode="General" sourceLinked="1"/>
        <c:majorTickMark val="none"/>
        <c:minorTickMark val="none"/>
        <c:tickLblPos val="none"/>
        <c:crossAx val="210066176"/>
        <c:crosses val="autoZero"/>
        <c:auto val="1"/>
        <c:lblAlgn val="ctr"/>
        <c:lblOffset val="100"/>
        <c:noMultiLvlLbl val="1"/>
      </c:catAx>
      <c:valAx>
        <c:axId val="21006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69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62849458</c:v>
                </c:pt>
                <c:pt idx="1">
                  <c:v>62063312</c:v>
                </c:pt>
                <c:pt idx="2">
                  <c:v>62421839</c:v>
                </c:pt>
                <c:pt idx="3">
                  <c:v>62584771</c:v>
                </c:pt>
                <c:pt idx="4">
                  <c:v>62979214</c:v>
                </c:pt>
              </c:numCache>
            </c:numRef>
          </c:val>
          <c:extLst xmlns:c16r2="http://schemas.microsoft.com/office/drawing/2015/06/chart">
            <c:ext xmlns:c16="http://schemas.microsoft.com/office/drawing/2014/chart" uri="{C3380CC4-5D6E-409C-BE32-E72D297353CC}">
              <c16:uniqueId val="{00000000-54CE-4C72-9DEF-6B1E675A7E4E}"/>
            </c:ext>
          </c:extLst>
        </c:ser>
        <c:dLbls>
          <c:showLegendKey val="0"/>
          <c:showVal val="0"/>
          <c:showCatName val="0"/>
          <c:showSerName val="0"/>
          <c:showPercent val="0"/>
          <c:showBubbleSize val="0"/>
        </c:dLbls>
        <c:gapWidth val="150"/>
        <c:axId val="209698304"/>
        <c:axId val="2100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xmlns:c16r2="http://schemas.microsoft.com/office/drawing/2015/06/chart">
            <c:ext xmlns:c16="http://schemas.microsoft.com/office/drawing/2014/chart" uri="{C3380CC4-5D6E-409C-BE32-E72D297353CC}">
              <c16:uniqueId val="{00000001-54CE-4C72-9DEF-6B1E675A7E4E}"/>
            </c:ext>
          </c:extLst>
        </c:ser>
        <c:dLbls>
          <c:showLegendKey val="0"/>
          <c:showVal val="0"/>
          <c:showCatName val="0"/>
          <c:showSerName val="0"/>
          <c:showPercent val="0"/>
          <c:showBubbleSize val="0"/>
        </c:dLbls>
        <c:marker val="1"/>
        <c:smooth val="0"/>
        <c:axId val="209698304"/>
        <c:axId val="210052224"/>
      </c:lineChart>
      <c:catAx>
        <c:axId val="209698304"/>
        <c:scaling>
          <c:orientation val="minMax"/>
        </c:scaling>
        <c:delete val="1"/>
        <c:axPos val="b"/>
        <c:numFmt formatCode="General" sourceLinked="1"/>
        <c:majorTickMark val="none"/>
        <c:minorTickMark val="none"/>
        <c:tickLblPos val="none"/>
        <c:crossAx val="210052224"/>
        <c:crosses val="autoZero"/>
        <c:auto val="1"/>
        <c:lblAlgn val="ctr"/>
        <c:lblOffset val="100"/>
        <c:noMultiLvlLbl val="1"/>
      </c:catAx>
      <c:valAx>
        <c:axId val="21005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6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29.9</c:v>
                </c:pt>
                <c:pt idx="1">
                  <c:v>28.9</c:v>
                </c:pt>
                <c:pt idx="2">
                  <c:v>28</c:v>
                </c:pt>
                <c:pt idx="3">
                  <c:v>27.3</c:v>
                </c:pt>
                <c:pt idx="4">
                  <c:v>29.4</c:v>
                </c:pt>
              </c:numCache>
            </c:numRef>
          </c:val>
          <c:extLst xmlns:c16r2="http://schemas.microsoft.com/office/drawing/2015/06/chart">
            <c:ext xmlns:c16="http://schemas.microsoft.com/office/drawing/2014/chart" uri="{C3380CC4-5D6E-409C-BE32-E72D297353CC}">
              <c16:uniqueId val="{00000000-40B5-43F4-8DAA-ECB737FD1416}"/>
            </c:ext>
          </c:extLst>
        </c:ser>
        <c:dLbls>
          <c:showLegendKey val="0"/>
          <c:showVal val="0"/>
          <c:showCatName val="0"/>
          <c:showSerName val="0"/>
          <c:showPercent val="0"/>
          <c:showBubbleSize val="0"/>
        </c:dLbls>
        <c:gapWidth val="150"/>
        <c:axId val="210163200"/>
        <c:axId val="2100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xmlns:c16r2="http://schemas.microsoft.com/office/drawing/2015/06/chart">
            <c:ext xmlns:c16="http://schemas.microsoft.com/office/drawing/2014/chart" uri="{C3380CC4-5D6E-409C-BE32-E72D297353CC}">
              <c16:uniqueId val="{00000001-40B5-43F4-8DAA-ECB737FD1416}"/>
            </c:ext>
          </c:extLst>
        </c:ser>
        <c:dLbls>
          <c:showLegendKey val="0"/>
          <c:showVal val="0"/>
          <c:showCatName val="0"/>
          <c:showSerName val="0"/>
          <c:showPercent val="0"/>
          <c:showBubbleSize val="0"/>
        </c:dLbls>
        <c:marker val="1"/>
        <c:smooth val="0"/>
        <c:axId val="210163200"/>
        <c:axId val="210054528"/>
      </c:lineChart>
      <c:catAx>
        <c:axId val="210163200"/>
        <c:scaling>
          <c:orientation val="minMax"/>
        </c:scaling>
        <c:delete val="1"/>
        <c:axPos val="b"/>
        <c:numFmt formatCode="General" sourceLinked="1"/>
        <c:majorTickMark val="none"/>
        <c:minorTickMark val="none"/>
        <c:tickLblPos val="none"/>
        <c:crossAx val="210054528"/>
        <c:crosses val="autoZero"/>
        <c:auto val="1"/>
        <c:lblAlgn val="ctr"/>
        <c:lblOffset val="100"/>
        <c:noMultiLvlLbl val="1"/>
      </c:catAx>
      <c:valAx>
        <c:axId val="21005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6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45.2</c:v>
                </c:pt>
                <c:pt idx="1">
                  <c:v>58.4</c:v>
                </c:pt>
                <c:pt idx="2">
                  <c:v>55.4</c:v>
                </c:pt>
                <c:pt idx="3">
                  <c:v>55.9</c:v>
                </c:pt>
                <c:pt idx="4">
                  <c:v>54.7</c:v>
                </c:pt>
              </c:numCache>
            </c:numRef>
          </c:val>
          <c:extLst xmlns:c16r2="http://schemas.microsoft.com/office/drawing/2015/06/chart">
            <c:ext xmlns:c16="http://schemas.microsoft.com/office/drawing/2014/chart" uri="{C3380CC4-5D6E-409C-BE32-E72D297353CC}">
              <c16:uniqueId val="{00000000-1AAA-42E1-A8A4-FCBF943CD258}"/>
            </c:ext>
          </c:extLst>
        </c:ser>
        <c:dLbls>
          <c:showLegendKey val="0"/>
          <c:showVal val="0"/>
          <c:showCatName val="0"/>
          <c:showSerName val="0"/>
          <c:showPercent val="0"/>
          <c:showBubbleSize val="0"/>
        </c:dLbls>
        <c:gapWidth val="150"/>
        <c:axId val="205041664"/>
        <c:axId val="2100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xmlns:c16r2="http://schemas.microsoft.com/office/drawing/2015/06/chart">
            <c:ext xmlns:c16="http://schemas.microsoft.com/office/drawing/2014/chart" uri="{C3380CC4-5D6E-409C-BE32-E72D297353CC}">
              <c16:uniqueId val="{00000001-1AAA-42E1-A8A4-FCBF943CD258}"/>
            </c:ext>
          </c:extLst>
        </c:ser>
        <c:dLbls>
          <c:showLegendKey val="0"/>
          <c:showVal val="0"/>
          <c:showCatName val="0"/>
          <c:showSerName val="0"/>
          <c:showPercent val="0"/>
          <c:showBubbleSize val="0"/>
        </c:dLbls>
        <c:marker val="1"/>
        <c:smooth val="0"/>
        <c:axId val="205041664"/>
        <c:axId val="210056832"/>
      </c:lineChart>
      <c:catAx>
        <c:axId val="205041664"/>
        <c:scaling>
          <c:orientation val="minMax"/>
        </c:scaling>
        <c:delete val="1"/>
        <c:axPos val="b"/>
        <c:numFmt formatCode="General" sourceLinked="1"/>
        <c:majorTickMark val="none"/>
        <c:minorTickMark val="none"/>
        <c:tickLblPos val="none"/>
        <c:crossAx val="210056832"/>
        <c:crosses val="autoZero"/>
        <c:auto val="1"/>
        <c:lblAlgn val="ctr"/>
        <c:lblOffset val="100"/>
        <c:noMultiLvlLbl val="1"/>
      </c:catAx>
      <c:valAx>
        <c:axId val="21005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千葉県君津中央病院企業団　君津中央病院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636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52379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569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569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97.1</v>
      </c>
      <c r="Q33" s="129"/>
      <c r="R33" s="129"/>
      <c r="S33" s="129"/>
      <c r="T33" s="129"/>
      <c r="U33" s="129"/>
      <c r="V33" s="129"/>
      <c r="W33" s="129"/>
      <c r="X33" s="129"/>
      <c r="Y33" s="129"/>
      <c r="Z33" s="129"/>
      <c r="AA33" s="129"/>
      <c r="AB33" s="129"/>
      <c r="AC33" s="129"/>
      <c r="AD33" s="130"/>
      <c r="AE33" s="128">
        <f>データ!AJ7</f>
        <v>103.8</v>
      </c>
      <c r="AF33" s="129"/>
      <c r="AG33" s="129"/>
      <c r="AH33" s="129"/>
      <c r="AI33" s="129"/>
      <c r="AJ33" s="129"/>
      <c r="AK33" s="129"/>
      <c r="AL33" s="129"/>
      <c r="AM33" s="129"/>
      <c r="AN33" s="129"/>
      <c r="AO33" s="129"/>
      <c r="AP33" s="129"/>
      <c r="AQ33" s="129"/>
      <c r="AR33" s="129"/>
      <c r="AS33" s="130"/>
      <c r="AT33" s="128">
        <f>データ!AK7</f>
        <v>105.8</v>
      </c>
      <c r="AU33" s="129"/>
      <c r="AV33" s="129"/>
      <c r="AW33" s="129"/>
      <c r="AX33" s="129"/>
      <c r="AY33" s="129"/>
      <c r="AZ33" s="129"/>
      <c r="BA33" s="129"/>
      <c r="BB33" s="129"/>
      <c r="BC33" s="129"/>
      <c r="BD33" s="129"/>
      <c r="BE33" s="129"/>
      <c r="BF33" s="129"/>
      <c r="BG33" s="129"/>
      <c r="BH33" s="130"/>
      <c r="BI33" s="128">
        <f>データ!AL7</f>
        <v>101.3</v>
      </c>
      <c r="BJ33" s="129"/>
      <c r="BK33" s="129"/>
      <c r="BL33" s="129"/>
      <c r="BM33" s="129"/>
      <c r="BN33" s="129"/>
      <c r="BO33" s="129"/>
      <c r="BP33" s="129"/>
      <c r="BQ33" s="129"/>
      <c r="BR33" s="129"/>
      <c r="BS33" s="129"/>
      <c r="BT33" s="129"/>
      <c r="BU33" s="129"/>
      <c r="BV33" s="129"/>
      <c r="BW33" s="130"/>
      <c r="BX33" s="128">
        <f>データ!AM7</f>
        <v>100.8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93.9</v>
      </c>
      <c r="DE33" s="129"/>
      <c r="DF33" s="129"/>
      <c r="DG33" s="129"/>
      <c r="DH33" s="129"/>
      <c r="DI33" s="129"/>
      <c r="DJ33" s="129"/>
      <c r="DK33" s="129"/>
      <c r="DL33" s="129"/>
      <c r="DM33" s="129"/>
      <c r="DN33" s="129"/>
      <c r="DO33" s="129"/>
      <c r="DP33" s="129"/>
      <c r="DQ33" s="129"/>
      <c r="DR33" s="130"/>
      <c r="DS33" s="128">
        <f>データ!AU7</f>
        <v>93.1</v>
      </c>
      <c r="DT33" s="129"/>
      <c r="DU33" s="129"/>
      <c r="DV33" s="129"/>
      <c r="DW33" s="129"/>
      <c r="DX33" s="129"/>
      <c r="DY33" s="129"/>
      <c r="DZ33" s="129"/>
      <c r="EA33" s="129"/>
      <c r="EB33" s="129"/>
      <c r="EC33" s="129"/>
      <c r="ED33" s="129"/>
      <c r="EE33" s="129"/>
      <c r="EF33" s="129"/>
      <c r="EG33" s="130"/>
      <c r="EH33" s="128">
        <f>データ!AV7</f>
        <v>97.2</v>
      </c>
      <c r="EI33" s="129"/>
      <c r="EJ33" s="129"/>
      <c r="EK33" s="129"/>
      <c r="EL33" s="129"/>
      <c r="EM33" s="129"/>
      <c r="EN33" s="129"/>
      <c r="EO33" s="129"/>
      <c r="EP33" s="129"/>
      <c r="EQ33" s="129"/>
      <c r="ER33" s="129"/>
      <c r="ES33" s="129"/>
      <c r="ET33" s="129"/>
      <c r="EU33" s="129"/>
      <c r="EV33" s="130"/>
      <c r="EW33" s="128">
        <f>データ!AW7</f>
        <v>96</v>
      </c>
      <c r="EX33" s="129"/>
      <c r="EY33" s="129"/>
      <c r="EZ33" s="129"/>
      <c r="FA33" s="129"/>
      <c r="FB33" s="129"/>
      <c r="FC33" s="129"/>
      <c r="FD33" s="129"/>
      <c r="FE33" s="129"/>
      <c r="FF33" s="129"/>
      <c r="FG33" s="129"/>
      <c r="FH33" s="129"/>
      <c r="FI33" s="129"/>
      <c r="FJ33" s="129"/>
      <c r="FK33" s="130"/>
      <c r="FL33" s="128">
        <f>データ!AX7</f>
        <v>95.8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93.2</v>
      </c>
      <c r="GS33" s="129"/>
      <c r="GT33" s="129"/>
      <c r="GU33" s="129"/>
      <c r="GV33" s="129"/>
      <c r="GW33" s="129"/>
      <c r="GX33" s="129"/>
      <c r="GY33" s="129"/>
      <c r="GZ33" s="129"/>
      <c r="HA33" s="129"/>
      <c r="HB33" s="129"/>
      <c r="HC33" s="129"/>
      <c r="HD33" s="129"/>
      <c r="HE33" s="129"/>
      <c r="HF33" s="130"/>
      <c r="HG33" s="128">
        <f>データ!BF7</f>
        <v>92.9</v>
      </c>
      <c r="HH33" s="129"/>
      <c r="HI33" s="129"/>
      <c r="HJ33" s="129"/>
      <c r="HK33" s="129"/>
      <c r="HL33" s="129"/>
      <c r="HM33" s="129"/>
      <c r="HN33" s="129"/>
      <c r="HO33" s="129"/>
      <c r="HP33" s="129"/>
      <c r="HQ33" s="129"/>
      <c r="HR33" s="129"/>
      <c r="HS33" s="129"/>
      <c r="HT33" s="129"/>
      <c r="HU33" s="130"/>
      <c r="HV33" s="128">
        <f>データ!BG7</f>
        <v>96</v>
      </c>
      <c r="HW33" s="129"/>
      <c r="HX33" s="129"/>
      <c r="HY33" s="129"/>
      <c r="HZ33" s="129"/>
      <c r="IA33" s="129"/>
      <c r="IB33" s="129"/>
      <c r="IC33" s="129"/>
      <c r="ID33" s="129"/>
      <c r="IE33" s="129"/>
      <c r="IF33" s="129"/>
      <c r="IG33" s="129"/>
      <c r="IH33" s="129"/>
      <c r="II33" s="129"/>
      <c r="IJ33" s="130"/>
      <c r="IK33" s="128">
        <f>データ!BH7</f>
        <v>94.1</v>
      </c>
      <c r="IL33" s="129"/>
      <c r="IM33" s="129"/>
      <c r="IN33" s="129"/>
      <c r="IO33" s="129"/>
      <c r="IP33" s="129"/>
      <c r="IQ33" s="129"/>
      <c r="IR33" s="129"/>
      <c r="IS33" s="129"/>
      <c r="IT33" s="129"/>
      <c r="IU33" s="129"/>
      <c r="IV33" s="129"/>
      <c r="IW33" s="129"/>
      <c r="IX33" s="129"/>
      <c r="IY33" s="130"/>
      <c r="IZ33" s="128">
        <f>データ!BI7</f>
        <v>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78.099999999999994</v>
      </c>
      <c r="KG33" s="129"/>
      <c r="KH33" s="129"/>
      <c r="KI33" s="129"/>
      <c r="KJ33" s="129"/>
      <c r="KK33" s="129"/>
      <c r="KL33" s="129"/>
      <c r="KM33" s="129"/>
      <c r="KN33" s="129"/>
      <c r="KO33" s="129"/>
      <c r="KP33" s="129"/>
      <c r="KQ33" s="129"/>
      <c r="KR33" s="129"/>
      <c r="KS33" s="129"/>
      <c r="KT33" s="130"/>
      <c r="KU33" s="128">
        <f>データ!BQ7</f>
        <v>72.099999999999994</v>
      </c>
      <c r="KV33" s="129"/>
      <c r="KW33" s="129"/>
      <c r="KX33" s="129"/>
      <c r="KY33" s="129"/>
      <c r="KZ33" s="129"/>
      <c r="LA33" s="129"/>
      <c r="LB33" s="129"/>
      <c r="LC33" s="129"/>
      <c r="LD33" s="129"/>
      <c r="LE33" s="129"/>
      <c r="LF33" s="129"/>
      <c r="LG33" s="129"/>
      <c r="LH33" s="129"/>
      <c r="LI33" s="130"/>
      <c r="LJ33" s="128">
        <f>データ!BR7</f>
        <v>73.3</v>
      </c>
      <c r="LK33" s="129"/>
      <c r="LL33" s="129"/>
      <c r="LM33" s="129"/>
      <c r="LN33" s="129"/>
      <c r="LO33" s="129"/>
      <c r="LP33" s="129"/>
      <c r="LQ33" s="129"/>
      <c r="LR33" s="129"/>
      <c r="LS33" s="129"/>
      <c r="LT33" s="129"/>
      <c r="LU33" s="129"/>
      <c r="LV33" s="129"/>
      <c r="LW33" s="129"/>
      <c r="LX33" s="130"/>
      <c r="LY33" s="128">
        <f>データ!BS7</f>
        <v>71</v>
      </c>
      <c r="LZ33" s="129"/>
      <c r="MA33" s="129"/>
      <c r="MB33" s="129"/>
      <c r="MC33" s="129"/>
      <c r="MD33" s="129"/>
      <c r="ME33" s="129"/>
      <c r="MF33" s="129"/>
      <c r="MG33" s="129"/>
      <c r="MH33" s="129"/>
      <c r="MI33" s="129"/>
      <c r="MJ33" s="129"/>
      <c r="MK33" s="129"/>
      <c r="ML33" s="129"/>
      <c r="MM33" s="130"/>
      <c r="MN33" s="128">
        <f>データ!BT7</f>
        <v>74.8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72290</v>
      </c>
      <c r="Q55" s="138"/>
      <c r="R55" s="138"/>
      <c r="S55" s="138"/>
      <c r="T55" s="138"/>
      <c r="U55" s="138"/>
      <c r="V55" s="138"/>
      <c r="W55" s="138"/>
      <c r="X55" s="138"/>
      <c r="Y55" s="138"/>
      <c r="Z55" s="138"/>
      <c r="AA55" s="138"/>
      <c r="AB55" s="138"/>
      <c r="AC55" s="138"/>
      <c r="AD55" s="139"/>
      <c r="AE55" s="137">
        <f>データ!CB7</f>
        <v>75158</v>
      </c>
      <c r="AF55" s="138"/>
      <c r="AG55" s="138"/>
      <c r="AH55" s="138"/>
      <c r="AI55" s="138"/>
      <c r="AJ55" s="138"/>
      <c r="AK55" s="138"/>
      <c r="AL55" s="138"/>
      <c r="AM55" s="138"/>
      <c r="AN55" s="138"/>
      <c r="AO55" s="138"/>
      <c r="AP55" s="138"/>
      <c r="AQ55" s="138"/>
      <c r="AR55" s="138"/>
      <c r="AS55" s="139"/>
      <c r="AT55" s="137">
        <f>データ!CC7</f>
        <v>76003</v>
      </c>
      <c r="AU55" s="138"/>
      <c r="AV55" s="138"/>
      <c r="AW55" s="138"/>
      <c r="AX55" s="138"/>
      <c r="AY55" s="138"/>
      <c r="AZ55" s="138"/>
      <c r="BA55" s="138"/>
      <c r="BB55" s="138"/>
      <c r="BC55" s="138"/>
      <c r="BD55" s="138"/>
      <c r="BE55" s="138"/>
      <c r="BF55" s="138"/>
      <c r="BG55" s="138"/>
      <c r="BH55" s="139"/>
      <c r="BI55" s="137">
        <f>データ!CD7</f>
        <v>78641</v>
      </c>
      <c r="BJ55" s="138"/>
      <c r="BK55" s="138"/>
      <c r="BL55" s="138"/>
      <c r="BM55" s="138"/>
      <c r="BN55" s="138"/>
      <c r="BO55" s="138"/>
      <c r="BP55" s="138"/>
      <c r="BQ55" s="138"/>
      <c r="BR55" s="138"/>
      <c r="BS55" s="138"/>
      <c r="BT55" s="138"/>
      <c r="BU55" s="138"/>
      <c r="BV55" s="138"/>
      <c r="BW55" s="139"/>
      <c r="BX55" s="137">
        <f>データ!CE7</f>
        <v>77740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19330</v>
      </c>
      <c r="DE55" s="138"/>
      <c r="DF55" s="138"/>
      <c r="DG55" s="138"/>
      <c r="DH55" s="138"/>
      <c r="DI55" s="138"/>
      <c r="DJ55" s="138"/>
      <c r="DK55" s="138"/>
      <c r="DL55" s="138"/>
      <c r="DM55" s="138"/>
      <c r="DN55" s="138"/>
      <c r="DO55" s="138"/>
      <c r="DP55" s="138"/>
      <c r="DQ55" s="138"/>
      <c r="DR55" s="139"/>
      <c r="DS55" s="137">
        <f>データ!CM7</f>
        <v>21036</v>
      </c>
      <c r="DT55" s="138"/>
      <c r="DU55" s="138"/>
      <c r="DV55" s="138"/>
      <c r="DW55" s="138"/>
      <c r="DX55" s="138"/>
      <c r="DY55" s="138"/>
      <c r="DZ55" s="138"/>
      <c r="EA55" s="138"/>
      <c r="EB55" s="138"/>
      <c r="EC55" s="138"/>
      <c r="ED55" s="138"/>
      <c r="EE55" s="138"/>
      <c r="EF55" s="138"/>
      <c r="EG55" s="139"/>
      <c r="EH55" s="137">
        <f>データ!CN7</f>
        <v>21457</v>
      </c>
      <c r="EI55" s="138"/>
      <c r="EJ55" s="138"/>
      <c r="EK55" s="138"/>
      <c r="EL55" s="138"/>
      <c r="EM55" s="138"/>
      <c r="EN55" s="138"/>
      <c r="EO55" s="138"/>
      <c r="EP55" s="138"/>
      <c r="EQ55" s="138"/>
      <c r="ER55" s="138"/>
      <c r="ES55" s="138"/>
      <c r="ET55" s="138"/>
      <c r="EU55" s="138"/>
      <c r="EV55" s="139"/>
      <c r="EW55" s="137">
        <f>データ!CO7</f>
        <v>21093</v>
      </c>
      <c r="EX55" s="138"/>
      <c r="EY55" s="138"/>
      <c r="EZ55" s="138"/>
      <c r="FA55" s="138"/>
      <c r="FB55" s="138"/>
      <c r="FC55" s="138"/>
      <c r="FD55" s="138"/>
      <c r="FE55" s="138"/>
      <c r="FF55" s="138"/>
      <c r="FG55" s="138"/>
      <c r="FH55" s="138"/>
      <c r="FI55" s="138"/>
      <c r="FJ55" s="138"/>
      <c r="FK55" s="139"/>
      <c r="FL55" s="137">
        <f>データ!CP7</f>
        <v>22448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45.2</v>
      </c>
      <c r="GS55" s="129"/>
      <c r="GT55" s="129"/>
      <c r="GU55" s="129"/>
      <c r="GV55" s="129"/>
      <c r="GW55" s="129"/>
      <c r="GX55" s="129"/>
      <c r="GY55" s="129"/>
      <c r="GZ55" s="129"/>
      <c r="HA55" s="129"/>
      <c r="HB55" s="129"/>
      <c r="HC55" s="129"/>
      <c r="HD55" s="129"/>
      <c r="HE55" s="129"/>
      <c r="HF55" s="130"/>
      <c r="HG55" s="128">
        <f>データ!CX7</f>
        <v>58.4</v>
      </c>
      <c r="HH55" s="129"/>
      <c r="HI55" s="129"/>
      <c r="HJ55" s="129"/>
      <c r="HK55" s="129"/>
      <c r="HL55" s="129"/>
      <c r="HM55" s="129"/>
      <c r="HN55" s="129"/>
      <c r="HO55" s="129"/>
      <c r="HP55" s="129"/>
      <c r="HQ55" s="129"/>
      <c r="HR55" s="129"/>
      <c r="HS55" s="129"/>
      <c r="HT55" s="129"/>
      <c r="HU55" s="130"/>
      <c r="HV55" s="128">
        <f>データ!CY7</f>
        <v>55.4</v>
      </c>
      <c r="HW55" s="129"/>
      <c r="HX55" s="129"/>
      <c r="HY55" s="129"/>
      <c r="HZ55" s="129"/>
      <c r="IA55" s="129"/>
      <c r="IB55" s="129"/>
      <c r="IC55" s="129"/>
      <c r="ID55" s="129"/>
      <c r="IE55" s="129"/>
      <c r="IF55" s="129"/>
      <c r="IG55" s="129"/>
      <c r="IH55" s="129"/>
      <c r="II55" s="129"/>
      <c r="IJ55" s="130"/>
      <c r="IK55" s="128">
        <f>データ!CZ7</f>
        <v>55.9</v>
      </c>
      <c r="IL55" s="129"/>
      <c r="IM55" s="129"/>
      <c r="IN55" s="129"/>
      <c r="IO55" s="129"/>
      <c r="IP55" s="129"/>
      <c r="IQ55" s="129"/>
      <c r="IR55" s="129"/>
      <c r="IS55" s="129"/>
      <c r="IT55" s="129"/>
      <c r="IU55" s="129"/>
      <c r="IV55" s="129"/>
      <c r="IW55" s="129"/>
      <c r="IX55" s="129"/>
      <c r="IY55" s="130"/>
      <c r="IZ55" s="128">
        <f>データ!DA7</f>
        <v>54.7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29.9</v>
      </c>
      <c r="KG55" s="129"/>
      <c r="KH55" s="129"/>
      <c r="KI55" s="129"/>
      <c r="KJ55" s="129"/>
      <c r="KK55" s="129"/>
      <c r="KL55" s="129"/>
      <c r="KM55" s="129"/>
      <c r="KN55" s="129"/>
      <c r="KO55" s="129"/>
      <c r="KP55" s="129"/>
      <c r="KQ55" s="129"/>
      <c r="KR55" s="129"/>
      <c r="KS55" s="129"/>
      <c r="KT55" s="130"/>
      <c r="KU55" s="128">
        <f>データ!DI7</f>
        <v>28.9</v>
      </c>
      <c r="KV55" s="129"/>
      <c r="KW55" s="129"/>
      <c r="KX55" s="129"/>
      <c r="KY55" s="129"/>
      <c r="KZ55" s="129"/>
      <c r="LA55" s="129"/>
      <c r="LB55" s="129"/>
      <c r="LC55" s="129"/>
      <c r="LD55" s="129"/>
      <c r="LE55" s="129"/>
      <c r="LF55" s="129"/>
      <c r="LG55" s="129"/>
      <c r="LH55" s="129"/>
      <c r="LI55" s="130"/>
      <c r="LJ55" s="128">
        <f>データ!DJ7</f>
        <v>28</v>
      </c>
      <c r="LK55" s="129"/>
      <c r="LL55" s="129"/>
      <c r="LM55" s="129"/>
      <c r="LN55" s="129"/>
      <c r="LO55" s="129"/>
      <c r="LP55" s="129"/>
      <c r="LQ55" s="129"/>
      <c r="LR55" s="129"/>
      <c r="LS55" s="129"/>
      <c r="LT55" s="129"/>
      <c r="LU55" s="129"/>
      <c r="LV55" s="129"/>
      <c r="LW55" s="129"/>
      <c r="LX55" s="130"/>
      <c r="LY55" s="128">
        <f>データ!DK7</f>
        <v>27.3</v>
      </c>
      <c r="LZ55" s="129"/>
      <c r="MA55" s="129"/>
      <c r="MB55" s="129"/>
      <c r="MC55" s="129"/>
      <c r="MD55" s="129"/>
      <c r="ME55" s="129"/>
      <c r="MF55" s="129"/>
      <c r="MG55" s="129"/>
      <c r="MH55" s="129"/>
      <c r="MI55" s="129"/>
      <c r="MJ55" s="129"/>
      <c r="MK55" s="129"/>
      <c r="ML55" s="129"/>
      <c r="MM55" s="130"/>
      <c r="MN55" s="128">
        <f>データ!DL7</f>
        <v>29.4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0.7</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65.3</v>
      </c>
      <c r="DH79" s="129"/>
      <c r="DI79" s="129"/>
      <c r="DJ79" s="129"/>
      <c r="DK79" s="129"/>
      <c r="DL79" s="129"/>
      <c r="DM79" s="129"/>
      <c r="DN79" s="129"/>
      <c r="DO79" s="129"/>
      <c r="DP79" s="129"/>
      <c r="DQ79" s="129"/>
      <c r="DR79" s="129"/>
      <c r="DS79" s="129"/>
      <c r="DT79" s="129"/>
      <c r="DU79" s="130"/>
      <c r="DV79" s="128">
        <f>データ!EE7</f>
        <v>64.599999999999994</v>
      </c>
      <c r="DW79" s="129"/>
      <c r="DX79" s="129"/>
      <c r="DY79" s="129"/>
      <c r="DZ79" s="129"/>
      <c r="EA79" s="129"/>
      <c r="EB79" s="129"/>
      <c r="EC79" s="129"/>
      <c r="ED79" s="129"/>
      <c r="EE79" s="129"/>
      <c r="EF79" s="129"/>
      <c r="EG79" s="129"/>
      <c r="EH79" s="129"/>
      <c r="EI79" s="129"/>
      <c r="EJ79" s="130"/>
      <c r="EK79" s="128">
        <f>データ!EF7</f>
        <v>66.5</v>
      </c>
      <c r="EL79" s="129"/>
      <c r="EM79" s="129"/>
      <c r="EN79" s="129"/>
      <c r="EO79" s="129"/>
      <c r="EP79" s="129"/>
      <c r="EQ79" s="129"/>
      <c r="ER79" s="129"/>
      <c r="ES79" s="129"/>
      <c r="ET79" s="129"/>
      <c r="EU79" s="129"/>
      <c r="EV79" s="129"/>
      <c r="EW79" s="129"/>
      <c r="EX79" s="129"/>
      <c r="EY79" s="130"/>
      <c r="EZ79" s="128">
        <f>データ!EG7</f>
        <v>68.099999999999994</v>
      </c>
      <c r="FA79" s="129"/>
      <c r="FB79" s="129"/>
      <c r="FC79" s="129"/>
      <c r="FD79" s="129"/>
      <c r="FE79" s="129"/>
      <c r="FF79" s="129"/>
      <c r="FG79" s="129"/>
      <c r="FH79" s="129"/>
      <c r="FI79" s="129"/>
      <c r="FJ79" s="129"/>
      <c r="FK79" s="129"/>
      <c r="FL79" s="129"/>
      <c r="FM79" s="129"/>
      <c r="FN79" s="130"/>
      <c r="FO79" s="128">
        <f>データ!EH7</f>
        <v>69.3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71.099999999999994</v>
      </c>
      <c r="GU79" s="129"/>
      <c r="GV79" s="129"/>
      <c r="GW79" s="129"/>
      <c r="GX79" s="129"/>
      <c r="GY79" s="129"/>
      <c r="GZ79" s="129"/>
      <c r="HA79" s="129"/>
      <c r="HB79" s="129"/>
      <c r="HC79" s="129"/>
      <c r="HD79" s="129"/>
      <c r="HE79" s="129"/>
      <c r="HF79" s="129"/>
      <c r="HG79" s="129"/>
      <c r="HH79" s="130"/>
      <c r="HI79" s="128">
        <f>データ!EP7</f>
        <v>68.5</v>
      </c>
      <c r="HJ79" s="129"/>
      <c r="HK79" s="129"/>
      <c r="HL79" s="129"/>
      <c r="HM79" s="129"/>
      <c r="HN79" s="129"/>
      <c r="HO79" s="129"/>
      <c r="HP79" s="129"/>
      <c r="HQ79" s="129"/>
      <c r="HR79" s="129"/>
      <c r="HS79" s="129"/>
      <c r="HT79" s="129"/>
      <c r="HU79" s="129"/>
      <c r="HV79" s="129"/>
      <c r="HW79" s="130"/>
      <c r="HX79" s="128">
        <f>データ!EQ7</f>
        <v>72.3</v>
      </c>
      <c r="HY79" s="129"/>
      <c r="HZ79" s="129"/>
      <c r="IA79" s="129"/>
      <c r="IB79" s="129"/>
      <c r="IC79" s="129"/>
      <c r="ID79" s="129"/>
      <c r="IE79" s="129"/>
      <c r="IF79" s="129"/>
      <c r="IG79" s="129"/>
      <c r="IH79" s="129"/>
      <c r="II79" s="129"/>
      <c r="IJ79" s="129"/>
      <c r="IK79" s="129"/>
      <c r="IL79" s="130"/>
      <c r="IM79" s="128">
        <f>データ!ER7</f>
        <v>75.3</v>
      </c>
      <c r="IN79" s="129"/>
      <c r="IO79" s="129"/>
      <c r="IP79" s="129"/>
      <c r="IQ79" s="129"/>
      <c r="IR79" s="129"/>
      <c r="IS79" s="129"/>
      <c r="IT79" s="129"/>
      <c r="IU79" s="129"/>
      <c r="IV79" s="129"/>
      <c r="IW79" s="129"/>
      <c r="IX79" s="129"/>
      <c r="IY79" s="129"/>
      <c r="IZ79" s="129"/>
      <c r="JA79" s="130"/>
      <c r="JB79" s="128">
        <f>データ!ES7</f>
        <v>75.7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62849458</v>
      </c>
      <c r="KH79" s="138"/>
      <c r="KI79" s="138"/>
      <c r="KJ79" s="138"/>
      <c r="KK79" s="138"/>
      <c r="KL79" s="138"/>
      <c r="KM79" s="138"/>
      <c r="KN79" s="138"/>
      <c r="KO79" s="138"/>
      <c r="KP79" s="138"/>
      <c r="KQ79" s="138"/>
      <c r="KR79" s="138"/>
      <c r="KS79" s="138"/>
      <c r="KT79" s="138"/>
      <c r="KU79" s="139"/>
      <c r="KV79" s="137">
        <f>データ!FA7</f>
        <v>62063312</v>
      </c>
      <c r="KW79" s="138"/>
      <c r="KX79" s="138"/>
      <c r="KY79" s="138"/>
      <c r="KZ79" s="138"/>
      <c r="LA79" s="138"/>
      <c r="LB79" s="138"/>
      <c r="LC79" s="138"/>
      <c r="LD79" s="138"/>
      <c r="LE79" s="138"/>
      <c r="LF79" s="138"/>
      <c r="LG79" s="138"/>
      <c r="LH79" s="138"/>
      <c r="LI79" s="138"/>
      <c r="LJ79" s="139"/>
      <c r="LK79" s="137">
        <f>データ!FB7</f>
        <v>62421839</v>
      </c>
      <c r="LL79" s="138"/>
      <c r="LM79" s="138"/>
      <c r="LN79" s="138"/>
      <c r="LO79" s="138"/>
      <c r="LP79" s="138"/>
      <c r="LQ79" s="138"/>
      <c r="LR79" s="138"/>
      <c r="LS79" s="138"/>
      <c r="LT79" s="138"/>
      <c r="LU79" s="138"/>
      <c r="LV79" s="138"/>
      <c r="LW79" s="138"/>
      <c r="LX79" s="138"/>
      <c r="LY79" s="139"/>
      <c r="LZ79" s="137">
        <f>データ!FC7</f>
        <v>62584771</v>
      </c>
      <c r="MA79" s="138"/>
      <c r="MB79" s="138"/>
      <c r="MC79" s="138"/>
      <c r="MD79" s="138"/>
      <c r="ME79" s="138"/>
      <c r="MF79" s="138"/>
      <c r="MG79" s="138"/>
      <c r="MH79" s="138"/>
      <c r="MI79" s="138"/>
      <c r="MJ79" s="138"/>
      <c r="MK79" s="138"/>
      <c r="ML79" s="138"/>
      <c r="MM79" s="138"/>
      <c r="MN79" s="139"/>
      <c r="MO79" s="137">
        <f>データ!FD7</f>
        <v>62979214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Od1tL0EooLyN6+l8BkbYrsrQItHlsmUXYp8MEmKnN2IOp56nfsCMTdrpbrjJLs0zloa5qLVT3biJoP9R1LUDA==" saltValue="No4GZMIYZsRfsKRFZQVW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159</v>
      </c>
      <c r="CE5" s="49" t="s">
        <v>160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160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161</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128112</v>
      </c>
      <c r="D6" s="50">
        <f t="shared" si="2"/>
        <v>46</v>
      </c>
      <c r="E6" s="50">
        <f t="shared" si="2"/>
        <v>6</v>
      </c>
      <c r="F6" s="50">
        <f t="shared" si="2"/>
        <v>0</v>
      </c>
      <c r="G6" s="50">
        <f t="shared" si="2"/>
        <v>1</v>
      </c>
      <c r="H6" s="152" t="str">
        <f>IF(H8&lt;&gt;I8,H8,"")&amp;IF(I8&lt;&gt;J8,I8,"")&amp;"　"&amp;J8</f>
        <v>千葉県君津中央病院企業団　君津中央病院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33</v>
      </c>
      <c r="R6" s="50" t="str">
        <f t="shared" si="3"/>
        <v>対象</v>
      </c>
      <c r="S6" s="50" t="str">
        <f t="shared" si="3"/>
        <v>ド 透 I 未 訓 ガ</v>
      </c>
      <c r="T6" s="50" t="str">
        <f t="shared" si="3"/>
        <v>救 臨 が 感 災 地</v>
      </c>
      <c r="U6" s="51" t="str">
        <f>U8</f>
        <v>-</v>
      </c>
      <c r="V6" s="51">
        <f>V8</f>
        <v>52379</v>
      </c>
      <c r="W6" s="50" t="str">
        <f>W8</f>
        <v>非該当</v>
      </c>
      <c r="X6" s="50" t="str">
        <f t="shared" ref="X6" si="4">X8</f>
        <v>非該当</v>
      </c>
      <c r="Y6" s="50" t="str">
        <f t="shared" si="3"/>
        <v>７：１</v>
      </c>
      <c r="Z6" s="51">
        <f t="shared" si="3"/>
        <v>636</v>
      </c>
      <c r="AA6" s="51" t="str">
        <f t="shared" si="3"/>
        <v>-</v>
      </c>
      <c r="AB6" s="51">
        <f t="shared" si="3"/>
        <v>18</v>
      </c>
      <c r="AC6" s="51" t="str">
        <f t="shared" si="3"/>
        <v>-</v>
      </c>
      <c r="AD6" s="51">
        <f t="shared" si="3"/>
        <v>6</v>
      </c>
      <c r="AE6" s="51">
        <f t="shared" si="3"/>
        <v>660</v>
      </c>
      <c r="AF6" s="51">
        <f t="shared" si="3"/>
        <v>569</v>
      </c>
      <c r="AG6" s="51" t="str">
        <f t="shared" si="3"/>
        <v>-</v>
      </c>
      <c r="AH6" s="51">
        <f t="shared" si="3"/>
        <v>569</v>
      </c>
      <c r="AI6" s="52">
        <f>IF(AI8="-",NA(),AI8)</f>
        <v>97.1</v>
      </c>
      <c r="AJ6" s="52">
        <f t="shared" ref="AJ6:AR6" si="5">IF(AJ8="-",NA(),AJ8)</f>
        <v>103.8</v>
      </c>
      <c r="AK6" s="52">
        <f t="shared" si="5"/>
        <v>105.8</v>
      </c>
      <c r="AL6" s="52">
        <f t="shared" si="5"/>
        <v>101.3</v>
      </c>
      <c r="AM6" s="52">
        <f t="shared" si="5"/>
        <v>100.8</v>
      </c>
      <c r="AN6" s="52">
        <f t="shared" si="5"/>
        <v>99.2</v>
      </c>
      <c r="AO6" s="52">
        <f t="shared" si="5"/>
        <v>102.9</v>
      </c>
      <c r="AP6" s="52">
        <f t="shared" si="5"/>
        <v>106.1</v>
      </c>
      <c r="AQ6" s="52">
        <f t="shared" si="5"/>
        <v>102.9</v>
      </c>
      <c r="AR6" s="52">
        <f t="shared" si="5"/>
        <v>97.4</v>
      </c>
      <c r="AS6" s="52" t="str">
        <f>IF(AS8="-","【-】","【"&amp;SUBSTITUTE(TEXT(AS8,"#,##0.0"),"-","△")&amp;"】")</f>
        <v>【96.6】</v>
      </c>
      <c r="AT6" s="52">
        <f>IF(AT8="-",NA(),AT8)</f>
        <v>93.9</v>
      </c>
      <c r="AU6" s="52">
        <f t="shared" ref="AU6:BC6" si="6">IF(AU8="-",NA(),AU8)</f>
        <v>93.1</v>
      </c>
      <c r="AV6" s="52">
        <f t="shared" si="6"/>
        <v>97.2</v>
      </c>
      <c r="AW6" s="52">
        <f t="shared" si="6"/>
        <v>96</v>
      </c>
      <c r="AX6" s="52">
        <f t="shared" si="6"/>
        <v>95.8</v>
      </c>
      <c r="AY6" s="52">
        <f t="shared" si="6"/>
        <v>93.7</v>
      </c>
      <c r="AZ6" s="52">
        <f t="shared" si="6"/>
        <v>88.7</v>
      </c>
      <c r="BA6" s="52">
        <f t="shared" si="6"/>
        <v>90.6</v>
      </c>
      <c r="BB6" s="52">
        <f t="shared" si="6"/>
        <v>90.6</v>
      </c>
      <c r="BC6" s="52">
        <f t="shared" si="6"/>
        <v>91.5</v>
      </c>
      <c r="BD6" s="52" t="str">
        <f>IF(BD8="-","【-】","【"&amp;SUBSTITUTE(TEXT(BD8,"#,##0.0"),"-","△")&amp;"】")</f>
        <v>【86.6】</v>
      </c>
      <c r="BE6" s="52">
        <f>IF(BE8="-",NA(),BE8)</f>
        <v>93.2</v>
      </c>
      <c r="BF6" s="52">
        <f t="shared" ref="BF6:BN6" si="7">IF(BF8="-",NA(),BF8)</f>
        <v>92.9</v>
      </c>
      <c r="BG6" s="52">
        <f t="shared" si="7"/>
        <v>96</v>
      </c>
      <c r="BH6" s="52">
        <f t="shared" si="7"/>
        <v>94.1</v>
      </c>
      <c r="BI6" s="52">
        <f t="shared" si="7"/>
        <v>95</v>
      </c>
      <c r="BJ6" s="52">
        <f t="shared" si="7"/>
        <v>91.6</v>
      </c>
      <c r="BK6" s="52">
        <f t="shared" si="7"/>
        <v>86.5</v>
      </c>
      <c r="BL6" s="52">
        <f t="shared" si="7"/>
        <v>88.6</v>
      </c>
      <c r="BM6" s="52">
        <f t="shared" si="7"/>
        <v>88.6</v>
      </c>
      <c r="BN6" s="52">
        <f t="shared" si="7"/>
        <v>89.5</v>
      </c>
      <c r="BO6" s="52" t="str">
        <f>IF(BO8="-","【-】","【"&amp;SUBSTITUTE(TEXT(BO8,"#,##0.0"),"-","△")&amp;"】")</f>
        <v>【83.9】</v>
      </c>
      <c r="BP6" s="52">
        <f>IF(BP8="-",NA(),BP8)</f>
        <v>78.099999999999994</v>
      </c>
      <c r="BQ6" s="52">
        <f t="shared" ref="BQ6:BY6" si="8">IF(BQ8="-",NA(),BQ8)</f>
        <v>72.099999999999994</v>
      </c>
      <c r="BR6" s="52">
        <f t="shared" si="8"/>
        <v>73.3</v>
      </c>
      <c r="BS6" s="52">
        <f t="shared" si="8"/>
        <v>71</v>
      </c>
      <c r="BT6" s="52">
        <f t="shared" si="8"/>
        <v>74.8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72290</v>
      </c>
      <c r="CB6" s="53">
        <f t="shared" ref="CB6:CJ6" si="9">IF(CB8="-",NA(),CB8)</f>
        <v>75158</v>
      </c>
      <c r="CC6" s="53">
        <f t="shared" si="9"/>
        <v>76003</v>
      </c>
      <c r="CD6" s="53">
        <f t="shared" si="9"/>
        <v>78641</v>
      </c>
      <c r="CE6" s="53">
        <f t="shared" si="9"/>
        <v>77740</v>
      </c>
      <c r="CF6" s="53">
        <f t="shared" si="9"/>
        <v>70630</v>
      </c>
      <c r="CG6" s="53">
        <f t="shared" si="9"/>
        <v>75766</v>
      </c>
      <c r="CH6" s="53">
        <f t="shared" si="9"/>
        <v>79610</v>
      </c>
      <c r="CI6" s="53">
        <f t="shared" si="9"/>
        <v>82275</v>
      </c>
      <c r="CJ6" s="53">
        <f t="shared" si="9"/>
        <v>83606</v>
      </c>
      <c r="CK6" s="52" t="str">
        <f>IF(CK8="-","【-】","【"&amp;SUBSTITUTE(TEXT(CK8,"#,##0"),"-","△")&amp;"】")</f>
        <v>【62,428】</v>
      </c>
      <c r="CL6" s="53">
        <f>IF(CL8="-",NA(),CL8)</f>
        <v>19330</v>
      </c>
      <c r="CM6" s="53">
        <f t="shared" ref="CM6:CU6" si="10">IF(CM8="-",NA(),CM8)</f>
        <v>21036</v>
      </c>
      <c r="CN6" s="53">
        <f t="shared" si="10"/>
        <v>21457</v>
      </c>
      <c r="CO6" s="53">
        <f t="shared" si="10"/>
        <v>21093</v>
      </c>
      <c r="CP6" s="53">
        <f t="shared" si="10"/>
        <v>22448</v>
      </c>
      <c r="CQ6" s="53">
        <f t="shared" si="10"/>
        <v>20687</v>
      </c>
      <c r="CR6" s="53">
        <f t="shared" si="10"/>
        <v>22637</v>
      </c>
      <c r="CS6" s="53">
        <f t="shared" si="10"/>
        <v>23244</v>
      </c>
      <c r="CT6" s="53">
        <f t="shared" si="10"/>
        <v>23704</v>
      </c>
      <c r="CU6" s="53">
        <f t="shared" si="10"/>
        <v>25007</v>
      </c>
      <c r="CV6" s="52" t="str">
        <f>IF(CV8="-","【-】","【"&amp;SUBSTITUTE(TEXT(CV8,"#,##0"),"-","△")&amp;"】")</f>
        <v>【18,236】</v>
      </c>
      <c r="CW6" s="52">
        <f>IF(CW8="-",NA(),CW8)</f>
        <v>45.2</v>
      </c>
      <c r="CX6" s="52">
        <f t="shared" ref="CX6:DF6" si="11">IF(CX8="-",NA(),CX8)</f>
        <v>58.4</v>
      </c>
      <c r="CY6" s="52">
        <f t="shared" si="11"/>
        <v>55.4</v>
      </c>
      <c r="CZ6" s="52">
        <f t="shared" si="11"/>
        <v>55.9</v>
      </c>
      <c r="DA6" s="52">
        <f t="shared" si="11"/>
        <v>54.7</v>
      </c>
      <c r="DB6" s="52">
        <f t="shared" si="11"/>
        <v>47.7</v>
      </c>
      <c r="DC6" s="52">
        <f t="shared" si="11"/>
        <v>51.8</v>
      </c>
      <c r="DD6" s="52">
        <f t="shared" si="11"/>
        <v>49.6</v>
      </c>
      <c r="DE6" s="52">
        <f t="shared" si="11"/>
        <v>48.8</v>
      </c>
      <c r="DF6" s="52">
        <f t="shared" si="11"/>
        <v>48.6</v>
      </c>
      <c r="DG6" s="52" t="str">
        <f>IF(DG8="-","【-】","【"&amp;SUBSTITUTE(TEXT(DG8,"#,##0.0"),"-","△")&amp;"】")</f>
        <v>【56.1】</v>
      </c>
      <c r="DH6" s="52">
        <f>IF(DH8="-",NA(),DH8)</f>
        <v>29.9</v>
      </c>
      <c r="DI6" s="52">
        <f t="shared" ref="DI6:DQ6" si="12">IF(DI8="-",NA(),DI8)</f>
        <v>28.9</v>
      </c>
      <c r="DJ6" s="52">
        <f t="shared" si="12"/>
        <v>28</v>
      </c>
      <c r="DK6" s="52">
        <f t="shared" si="12"/>
        <v>27.3</v>
      </c>
      <c r="DL6" s="52">
        <f t="shared" si="12"/>
        <v>29.4</v>
      </c>
      <c r="DM6" s="52">
        <f t="shared" si="12"/>
        <v>29.2</v>
      </c>
      <c r="DN6" s="52">
        <f t="shared" si="12"/>
        <v>29</v>
      </c>
      <c r="DO6" s="52">
        <f t="shared" si="12"/>
        <v>29.2</v>
      </c>
      <c r="DP6" s="52">
        <f t="shared" si="12"/>
        <v>29.4</v>
      </c>
      <c r="DQ6" s="52">
        <f t="shared" si="12"/>
        <v>30.9</v>
      </c>
      <c r="DR6" s="52" t="str">
        <f>IF(DR8="-","【-】","【"&amp;SUBSTITUTE(TEXT(DR8,"#,##0.0"),"-","△")&amp;"】")</f>
        <v>【26.4】</v>
      </c>
      <c r="DS6" s="52">
        <f>IF(DS8="-",NA(),DS8)</f>
        <v>0.7</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65.3</v>
      </c>
      <c r="EE6" s="52">
        <f t="shared" ref="EE6:EM6" si="14">IF(EE8="-",NA(),EE8)</f>
        <v>64.599999999999994</v>
      </c>
      <c r="EF6" s="52">
        <f t="shared" si="14"/>
        <v>66.5</v>
      </c>
      <c r="EG6" s="52">
        <f t="shared" si="14"/>
        <v>68.099999999999994</v>
      </c>
      <c r="EH6" s="52">
        <f t="shared" si="14"/>
        <v>69.3</v>
      </c>
      <c r="EI6" s="52">
        <f t="shared" si="14"/>
        <v>52.5</v>
      </c>
      <c r="EJ6" s="52">
        <f t="shared" si="14"/>
        <v>54</v>
      </c>
      <c r="EK6" s="52">
        <f t="shared" si="14"/>
        <v>55.4</v>
      </c>
      <c r="EL6" s="52">
        <f t="shared" si="14"/>
        <v>55.5</v>
      </c>
      <c r="EM6" s="52">
        <f t="shared" si="14"/>
        <v>56</v>
      </c>
      <c r="EN6" s="52" t="str">
        <f>IF(EN8="-","【-】","【"&amp;SUBSTITUTE(TEXT(EN8,"#,##0.0"),"-","△")&amp;"】")</f>
        <v>【57.0】</v>
      </c>
      <c r="EO6" s="52">
        <f>IF(EO8="-",NA(),EO8)</f>
        <v>71.099999999999994</v>
      </c>
      <c r="EP6" s="52">
        <f t="shared" ref="EP6:EX6" si="15">IF(EP8="-",NA(),EP8)</f>
        <v>68.5</v>
      </c>
      <c r="EQ6" s="52">
        <f t="shared" si="15"/>
        <v>72.3</v>
      </c>
      <c r="ER6" s="52">
        <f t="shared" si="15"/>
        <v>75.3</v>
      </c>
      <c r="ES6" s="52">
        <f t="shared" si="15"/>
        <v>75.7</v>
      </c>
      <c r="ET6" s="52">
        <f t="shared" si="15"/>
        <v>67.900000000000006</v>
      </c>
      <c r="EU6" s="52">
        <f t="shared" si="15"/>
        <v>69.2</v>
      </c>
      <c r="EV6" s="52">
        <f t="shared" si="15"/>
        <v>70.8</v>
      </c>
      <c r="EW6" s="52">
        <f t="shared" si="15"/>
        <v>70.7</v>
      </c>
      <c r="EX6" s="52">
        <f t="shared" si="15"/>
        <v>70.3</v>
      </c>
      <c r="EY6" s="52" t="str">
        <f>IF(EY8="-","【-】","【"&amp;SUBSTITUTE(TEXT(EY8,"#,##0.0"),"-","△")&amp;"】")</f>
        <v>【70.4】</v>
      </c>
      <c r="EZ6" s="53">
        <f>IF(EZ8="-",NA(),EZ8)</f>
        <v>62849458</v>
      </c>
      <c r="FA6" s="53">
        <f t="shared" ref="FA6:FI6" si="16">IF(FA8="-",NA(),FA8)</f>
        <v>62063312</v>
      </c>
      <c r="FB6" s="53">
        <f t="shared" si="16"/>
        <v>62421839</v>
      </c>
      <c r="FC6" s="53">
        <f t="shared" si="16"/>
        <v>62584771</v>
      </c>
      <c r="FD6" s="53">
        <f t="shared" si="16"/>
        <v>62979214</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164</v>
      </c>
      <c r="B7" s="50">
        <f t="shared" ref="B7:AH7" si="17">B8</f>
        <v>2023</v>
      </c>
      <c r="C7" s="50">
        <f t="shared" si="17"/>
        <v>128112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33</v>
      </c>
      <c r="R7" s="50" t="str">
        <f t="shared" si="17"/>
        <v>対象</v>
      </c>
      <c r="S7" s="50" t="str">
        <f t="shared" si="17"/>
        <v>ド 透 I 未 訓 ガ</v>
      </c>
      <c r="T7" s="50" t="str">
        <f t="shared" si="17"/>
        <v>救 臨 が 感 災 地</v>
      </c>
      <c r="U7" s="51" t="str">
        <f>U8</f>
        <v>-</v>
      </c>
      <c r="V7" s="51">
        <f>V8</f>
        <v>52379</v>
      </c>
      <c r="W7" s="50" t="str">
        <f>W8</f>
        <v>非該当</v>
      </c>
      <c r="X7" s="50" t="str">
        <f t="shared" si="17"/>
        <v>非該当</v>
      </c>
      <c r="Y7" s="50" t="str">
        <f t="shared" si="17"/>
        <v>７：１</v>
      </c>
      <c r="Z7" s="51">
        <f t="shared" si="17"/>
        <v>636</v>
      </c>
      <c r="AA7" s="51" t="str">
        <f t="shared" si="17"/>
        <v>-</v>
      </c>
      <c r="AB7" s="51">
        <f t="shared" si="17"/>
        <v>18</v>
      </c>
      <c r="AC7" s="51" t="str">
        <f t="shared" si="17"/>
        <v>-</v>
      </c>
      <c r="AD7" s="51">
        <f t="shared" si="17"/>
        <v>6</v>
      </c>
      <c r="AE7" s="51">
        <f t="shared" si="17"/>
        <v>660</v>
      </c>
      <c r="AF7" s="51">
        <f t="shared" si="17"/>
        <v>569</v>
      </c>
      <c r="AG7" s="51" t="str">
        <f t="shared" si="17"/>
        <v>-</v>
      </c>
      <c r="AH7" s="51">
        <f t="shared" si="17"/>
        <v>569</v>
      </c>
      <c r="AI7" s="52">
        <f>AI8</f>
        <v>97.1</v>
      </c>
      <c r="AJ7" s="52">
        <f t="shared" ref="AJ7:AR7" si="18">AJ8</f>
        <v>103.8</v>
      </c>
      <c r="AK7" s="52">
        <f t="shared" si="18"/>
        <v>105.8</v>
      </c>
      <c r="AL7" s="52">
        <f t="shared" si="18"/>
        <v>101.3</v>
      </c>
      <c r="AM7" s="52">
        <f t="shared" si="18"/>
        <v>100.8</v>
      </c>
      <c r="AN7" s="52">
        <f t="shared" si="18"/>
        <v>99.2</v>
      </c>
      <c r="AO7" s="52">
        <f t="shared" si="18"/>
        <v>102.9</v>
      </c>
      <c r="AP7" s="52">
        <f t="shared" si="18"/>
        <v>106.1</v>
      </c>
      <c r="AQ7" s="52">
        <f t="shared" si="18"/>
        <v>102.9</v>
      </c>
      <c r="AR7" s="52">
        <f t="shared" si="18"/>
        <v>97.4</v>
      </c>
      <c r="AS7" s="52"/>
      <c r="AT7" s="52">
        <f>AT8</f>
        <v>93.9</v>
      </c>
      <c r="AU7" s="52">
        <f t="shared" ref="AU7:BC7" si="19">AU8</f>
        <v>93.1</v>
      </c>
      <c r="AV7" s="52">
        <f t="shared" si="19"/>
        <v>97.2</v>
      </c>
      <c r="AW7" s="52">
        <f t="shared" si="19"/>
        <v>96</v>
      </c>
      <c r="AX7" s="52">
        <f t="shared" si="19"/>
        <v>95.8</v>
      </c>
      <c r="AY7" s="52">
        <f t="shared" si="19"/>
        <v>93.7</v>
      </c>
      <c r="AZ7" s="52">
        <f t="shared" si="19"/>
        <v>88.7</v>
      </c>
      <c r="BA7" s="52">
        <f t="shared" si="19"/>
        <v>90.6</v>
      </c>
      <c r="BB7" s="52">
        <f t="shared" si="19"/>
        <v>90.6</v>
      </c>
      <c r="BC7" s="52">
        <f t="shared" si="19"/>
        <v>91.5</v>
      </c>
      <c r="BD7" s="52"/>
      <c r="BE7" s="52">
        <f>BE8</f>
        <v>93.2</v>
      </c>
      <c r="BF7" s="52">
        <f t="shared" ref="BF7:BN7" si="20">BF8</f>
        <v>92.9</v>
      </c>
      <c r="BG7" s="52">
        <f t="shared" si="20"/>
        <v>96</v>
      </c>
      <c r="BH7" s="52">
        <f t="shared" si="20"/>
        <v>94.1</v>
      </c>
      <c r="BI7" s="52">
        <f t="shared" si="20"/>
        <v>95</v>
      </c>
      <c r="BJ7" s="52">
        <f t="shared" si="20"/>
        <v>91.6</v>
      </c>
      <c r="BK7" s="52">
        <f t="shared" si="20"/>
        <v>86.5</v>
      </c>
      <c r="BL7" s="52">
        <f t="shared" si="20"/>
        <v>88.6</v>
      </c>
      <c r="BM7" s="52">
        <f t="shared" si="20"/>
        <v>88.6</v>
      </c>
      <c r="BN7" s="52">
        <f t="shared" si="20"/>
        <v>89.5</v>
      </c>
      <c r="BO7" s="52"/>
      <c r="BP7" s="52">
        <f>BP8</f>
        <v>78.099999999999994</v>
      </c>
      <c r="BQ7" s="52">
        <f t="shared" ref="BQ7:BY7" si="21">BQ8</f>
        <v>72.099999999999994</v>
      </c>
      <c r="BR7" s="52">
        <f t="shared" si="21"/>
        <v>73.3</v>
      </c>
      <c r="BS7" s="52">
        <f t="shared" si="21"/>
        <v>71</v>
      </c>
      <c r="BT7" s="52">
        <f t="shared" si="21"/>
        <v>74.8</v>
      </c>
      <c r="BU7" s="52">
        <f t="shared" si="21"/>
        <v>79.8</v>
      </c>
      <c r="BV7" s="52">
        <f t="shared" si="21"/>
        <v>70.599999999999994</v>
      </c>
      <c r="BW7" s="52">
        <f t="shared" si="21"/>
        <v>71.400000000000006</v>
      </c>
      <c r="BX7" s="52">
        <f t="shared" si="21"/>
        <v>72.2</v>
      </c>
      <c r="BY7" s="52">
        <f t="shared" si="21"/>
        <v>74.400000000000006</v>
      </c>
      <c r="BZ7" s="52"/>
      <c r="CA7" s="53">
        <f>CA8</f>
        <v>72290</v>
      </c>
      <c r="CB7" s="53">
        <f t="shared" ref="CB7:CJ7" si="22">CB8</f>
        <v>75158</v>
      </c>
      <c r="CC7" s="53">
        <f t="shared" si="22"/>
        <v>76003</v>
      </c>
      <c r="CD7" s="53">
        <f t="shared" si="22"/>
        <v>78641</v>
      </c>
      <c r="CE7" s="53">
        <f t="shared" si="22"/>
        <v>77740</v>
      </c>
      <c r="CF7" s="53">
        <f t="shared" si="22"/>
        <v>70630</v>
      </c>
      <c r="CG7" s="53">
        <f t="shared" si="22"/>
        <v>75766</v>
      </c>
      <c r="CH7" s="53">
        <f t="shared" si="22"/>
        <v>79610</v>
      </c>
      <c r="CI7" s="53">
        <f t="shared" si="22"/>
        <v>82275</v>
      </c>
      <c r="CJ7" s="53">
        <f t="shared" si="22"/>
        <v>83606</v>
      </c>
      <c r="CK7" s="52"/>
      <c r="CL7" s="53">
        <f>CL8</f>
        <v>19330</v>
      </c>
      <c r="CM7" s="53">
        <f t="shared" ref="CM7:CU7" si="23">CM8</f>
        <v>21036</v>
      </c>
      <c r="CN7" s="53">
        <f t="shared" si="23"/>
        <v>21457</v>
      </c>
      <c r="CO7" s="53">
        <f t="shared" si="23"/>
        <v>21093</v>
      </c>
      <c r="CP7" s="53">
        <f t="shared" si="23"/>
        <v>22448</v>
      </c>
      <c r="CQ7" s="53">
        <f t="shared" si="23"/>
        <v>20687</v>
      </c>
      <c r="CR7" s="53">
        <f t="shared" si="23"/>
        <v>22637</v>
      </c>
      <c r="CS7" s="53">
        <f t="shared" si="23"/>
        <v>23244</v>
      </c>
      <c r="CT7" s="53">
        <f t="shared" si="23"/>
        <v>23704</v>
      </c>
      <c r="CU7" s="53">
        <f t="shared" si="23"/>
        <v>25007</v>
      </c>
      <c r="CV7" s="52"/>
      <c r="CW7" s="52">
        <f>CW8</f>
        <v>45.2</v>
      </c>
      <c r="CX7" s="52">
        <f t="shared" ref="CX7:DF7" si="24">CX8</f>
        <v>58.4</v>
      </c>
      <c r="CY7" s="52">
        <f t="shared" si="24"/>
        <v>55.4</v>
      </c>
      <c r="CZ7" s="52">
        <f t="shared" si="24"/>
        <v>55.9</v>
      </c>
      <c r="DA7" s="52">
        <f t="shared" si="24"/>
        <v>54.7</v>
      </c>
      <c r="DB7" s="52">
        <f t="shared" si="24"/>
        <v>47.7</v>
      </c>
      <c r="DC7" s="52">
        <f t="shared" si="24"/>
        <v>51.8</v>
      </c>
      <c r="DD7" s="52">
        <f t="shared" si="24"/>
        <v>49.6</v>
      </c>
      <c r="DE7" s="52">
        <f t="shared" si="24"/>
        <v>48.8</v>
      </c>
      <c r="DF7" s="52">
        <f t="shared" si="24"/>
        <v>48.6</v>
      </c>
      <c r="DG7" s="52"/>
      <c r="DH7" s="52">
        <f>DH8</f>
        <v>29.9</v>
      </c>
      <c r="DI7" s="52">
        <f t="shared" ref="DI7:DQ7" si="25">DI8</f>
        <v>28.9</v>
      </c>
      <c r="DJ7" s="52">
        <f t="shared" si="25"/>
        <v>28</v>
      </c>
      <c r="DK7" s="52">
        <f t="shared" si="25"/>
        <v>27.3</v>
      </c>
      <c r="DL7" s="52">
        <f t="shared" si="25"/>
        <v>29.4</v>
      </c>
      <c r="DM7" s="52">
        <f t="shared" si="25"/>
        <v>29.2</v>
      </c>
      <c r="DN7" s="52">
        <f t="shared" si="25"/>
        <v>29</v>
      </c>
      <c r="DO7" s="52">
        <f t="shared" si="25"/>
        <v>29.2</v>
      </c>
      <c r="DP7" s="52">
        <f t="shared" si="25"/>
        <v>29.4</v>
      </c>
      <c r="DQ7" s="52">
        <f t="shared" si="25"/>
        <v>30.9</v>
      </c>
      <c r="DR7" s="52"/>
      <c r="DS7" s="52">
        <f>DS8</f>
        <v>0.7</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65.3</v>
      </c>
      <c r="EE7" s="52">
        <f t="shared" ref="EE7:EM7" si="27">EE8</f>
        <v>64.599999999999994</v>
      </c>
      <c r="EF7" s="52">
        <f t="shared" si="27"/>
        <v>66.5</v>
      </c>
      <c r="EG7" s="52">
        <f t="shared" si="27"/>
        <v>68.099999999999994</v>
      </c>
      <c r="EH7" s="52">
        <f t="shared" si="27"/>
        <v>69.3</v>
      </c>
      <c r="EI7" s="52">
        <f t="shared" si="27"/>
        <v>52.5</v>
      </c>
      <c r="EJ7" s="52">
        <f t="shared" si="27"/>
        <v>54</v>
      </c>
      <c r="EK7" s="52">
        <f t="shared" si="27"/>
        <v>55.4</v>
      </c>
      <c r="EL7" s="52">
        <f t="shared" si="27"/>
        <v>55.5</v>
      </c>
      <c r="EM7" s="52">
        <f t="shared" si="27"/>
        <v>56</v>
      </c>
      <c r="EN7" s="52"/>
      <c r="EO7" s="52">
        <f>EO8</f>
        <v>71.099999999999994</v>
      </c>
      <c r="EP7" s="52">
        <f t="shared" ref="EP7:EX7" si="28">EP8</f>
        <v>68.5</v>
      </c>
      <c r="EQ7" s="52">
        <f t="shared" si="28"/>
        <v>72.3</v>
      </c>
      <c r="ER7" s="52">
        <f t="shared" si="28"/>
        <v>75.3</v>
      </c>
      <c r="ES7" s="52">
        <f t="shared" si="28"/>
        <v>75.7</v>
      </c>
      <c r="ET7" s="52">
        <f t="shared" si="28"/>
        <v>67.900000000000006</v>
      </c>
      <c r="EU7" s="52">
        <f t="shared" si="28"/>
        <v>69.2</v>
      </c>
      <c r="EV7" s="52">
        <f t="shared" si="28"/>
        <v>70.8</v>
      </c>
      <c r="EW7" s="52">
        <f t="shared" si="28"/>
        <v>70.7</v>
      </c>
      <c r="EX7" s="52">
        <f t="shared" si="28"/>
        <v>70.3</v>
      </c>
      <c r="EY7" s="52"/>
      <c r="EZ7" s="53">
        <f>EZ8</f>
        <v>62849458</v>
      </c>
      <c r="FA7" s="53">
        <f t="shared" ref="FA7:FI7" si="29">FA8</f>
        <v>62063312</v>
      </c>
      <c r="FB7" s="53">
        <f t="shared" si="29"/>
        <v>62421839</v>
      </c>
      <c r="FC7" s="53">
        <f t="shared" si="29"/>
        <v>62584771</v>
      </c>
      <c r="FD7" s="53">
        <f t="shared" si="29"/>
        <v>62979214</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128112</v>
      </c>
      <c r="D8" s="55">
        <v>46</v>
      </c>
      <c r="E8" s="55">
        <v>6</v>
      </c>
      <c r="F8" s="55">
        <v>0</v>
      </c>
      <c r="G8" s="55">
        <v>1</v>
      </c>
      <c r="H8" s="55" t="s">
        <v>165</v>
      </c>
      <c r="I8" s="55" t="s">
        <v>166</v>
      </c>
      <c r="J8" s="55" t="s">
        <v>167</v>
      </c>
      <c r="K8" s="55" t="s">
        <v>168</v>
      </c>
      <c r="L8" s="55" t="s">
        <v>169</v>
      </c>
      <c r="M8" s="55" t="s">
        <v>170</v>
      </c>
      <c r="N8" s="55" t="s">
        <v>171</v>
      </c>
      <c r="O8" s="55" t="s">
        <v>172</v>
      </c>
      <c r="P8" s="55" t="s">
        <v>173</v>
      </c>
      <c r="Q8" s="56">
        <v>33</v>
      </c>
      <c r="R8" s="55" t="s">
        <v>174</v>
      </c>
      <c r="S8" s="55" t="s">
        <v>175</v>
      </c>
      <c r="T8" s="55" t="s">
        <v>176</v>
      </c>
      <c r="U8" s="56" t="s">
        <v>40</v>
      </c>
      <c r="V8" s="56">
        <v>52379</v>
      </c>
      <c r="W8" s="55" t="s">
        <v>177</v>
      </c>
      <c r="X8" s="55" t="s">
        <v>177</v>
      </c>
      <c r="Y8" s="57" t="s">
        <v>178</v>
      </c>
      <c r="Z8" s="56">
        <v>636</v>
      </c>
      <c r="AA8" s="56" t="s">
        <v>40</v>
      </c>
      <c r="AB8" s="56">
        <v>18</v>
      </c>
      <c r="AC8" s="56" t="s">
        <v>40</v>
      </c>
      <c r="AD8" s="56">
        <v>6</v>
      </c>
      <c r="AE8" s="56">
        <v>660</v>
      </c>
      <c r="AF8" s="56">
        <v>569</v>
      </c>
      <c r="AG8" s="56" t="s">
        <v>40</v>
      </c>
      <c r="AH8" s="56">
        <v>569</v>
      </c>
      <c r="AI8" s="58">
        <v>97.1</v>
      </c>
      <c r="AJ8" s="58">
        <v>103.8</v>
      </c>
      <c r="AK8" s="58">
        <v>105.8</v>
      </c>
      <c r="AL8" s="58">
        <v>101.3</v>
      </c>
      <c r="AM8" s="58">
        <v>100.8</v>
      </c>
      <c r="AN8" s="58">
        <v>99.2</v>
      </c>
      <c r="AO8" s="58">
        <v>102.9</v>
      </c>
      <c r="AP8" s="58">
        <v>106.1</v>
      </c>
      <c r="AQ8" s="58">
        <v>102.9</v>
      </c>
      <c r="AR8" s="58">
        <v>97.4</v>
      </c>
      <c r="AS8" s="58">
        <v>96.6</v>
      </c>
      <c r="AT8" s="58">
        <v>93.9</v>
      </c>
      <c r="AU8" s="58">
        <v>93.1</v>
      </c>
      <c r="AV8" s="58">
        <v>97.2</v>
      </c>
      <c r="AW8" s="58">
        <v>96</v>
      </c>
      <c r="AX8" s="58">
        <v>95.8</v>
      </c>
      <c r="AY8" s="58">
        <v>93.7</v>
      </c>
      <c r="AZ8" s="58">
        <v>88.7</v>
      </c>
      <c r="BA8" s="58">
        <v>90.6</v>
      </c>
      <c r="BB8" s="58">
        <v>90.6</v>
      </c>
      <c r="BC8" s="58">
        <v>91.5</v>
      </c>
      <c r="BD8" s="58">
        <v>86.6</v>
      </c>
      <c r="BE8" s="59">
        <v>93.2</v>
      </c>
      <c r="BF8" s="59">
        <v>92.9</v>
      </c>
      <c r="BG8" s="59">
        <v>96</v>
      </c>
      <c r="BH8" s="59">
        <v>94.1</v>
      </c>
      <c r="BI8" s="59">
        <v>95</v>
      </c>
      <c r="BJ8" s="59">
        <v>91.6</v>
      </c>
      <c r="BK8" s="59">
        <v>86.5</v>
      </c>
      <c r="BL8" s="59">
        <v>88.6</v>
      </c>
      <c r="BM8" s="59">
        <v>88.6</v>
      </c>
      <c r="BN8" s="59">
        <v>89.5</v>
      </c>
      <c r="BO8" s="59">
        <v>83.9</v>
      </c>
      <c r="BP8" s="58">
        <v>78.099999999999994</v>
      </c>
      <c r="BQ8" s="58">
        <v>72.099999999999994</v>
      </c>
      <c r="BR8" s="58">
        <v>73.3</v>
      </c>
      <c r="BS8" s="58">
        <v>71</v>
      </c>
      <c r="BT8" s="58">
        <v>74.8</v>
      </c>
      <c r="BU8" s="58">
        <v>79.8</v>
      </c>
      <c r="BV8" s="58">
        <v>70.599999999999994</v>
      </c>
      <c r="BW8" s="58">
        <v>71.400000000000006</v>
      </c>
      <c r="BX8" s="58">
        <v>72.2</v>
      </c>
      <c r="BY8" s="58">
        <v>74.400000000000006</v>
      </c>
      <c r="BZ8" s="58">
        <v>68.7</v>
      </c>
      <c r="CA8" s="59">
        <v>72290</v>
      </c>
      <c r="CB8" s="59">
        <v>75158</v>
      </c>
      <c r="CC8" s="59">
        <v>76003</v>
      </c>
      <c r="CD8" s="59">
        <v>78641</v>
      </c>
      <c r="CE8" s="59">
        <v>77740</v>
      </c>
      <c r="CF8" s="59">
        <v>70630</v>
      </c>
      <c r="CG8" s="59">
        <v>75766</v>
      </c>
      <c r="CH8" s="59">
        <v>79610</v>
      </c>
      <c r="CI8" s="59">
        <v>82275</v>
      </c>
      <c r="CJ8" s="59">
        <v>83606</v>
      </c>
      <c r="CK8" s="58">
        <v>62428</v>
      </c>
      <c r="CL8" s="59">
        <v>19330</v>
      </c>
      <c r="CM8" s="59">
        <v>21036</v>
      </c>
      <c r="CN8" s="59">
        <v>21457</v>
      </c>
      <c r="CO8" s="59">
        <v>21093</v>
      </c>
      <c r="CP8" s="59">
        <v>22448</v>
      </c>
      <c r="CQ8" s="59">
        <v>20687</v>
      </c>
      <c r="CR8" s="59">
        <v>22637</v>
      </c>
      <c r="CS8" s="59">
        <v>23244</v>
      </c>
      <c r="CT8" s="59">
        <v>23704</v>
      </c>
      <c r="CU8" s="59">
        <v>25007</v>
      </c>
      <c r="CV8" s="58">
        <v>18236</v>
      </c>
      <c r="CW8" s="59">
        <v>45.2</v>
      </c>
      <c r="CX8" s="59">
        <v>58.4</v>
      </c>
      <c r="CY8" s="59">
        <v>55.4</v>
      </c>
      <c r="CZ8" s="59">
        <v>55.9</v>
      </c>
      <c r="DA8" s="59">
        <v>54.7</v>
      </c>
      <c r="DB8" s="59">
        <v>47.7</v>
      </c>
      <c r="DC8" s="59">
        <v>51.8</v>
      </c>
      <c r="DD8" s="59">
        <v>49.6</v>
      </c>
      <c r="DE8" s="59">
        <v>48.8</v>
      </c>
      <c r="DF8" s="59">
        <v>48.6</v>
      </c>
      <c r="DG8" s="59">
        <v>56.1</v>
      </c>
      <c r="DH8" s="59">
        <v>29.9</v>
      </c>
      <c r="DI8" s="59">
        <v>28.9</v>
      </c>
      <c r="DJ8" s="59">
        <v>28</v>
      </c>
      <c r="DK8" s="59">
        <v>27.3</v>
      </c>
      <c r="DL8" s="59">
        <v>29.4</v>
      </c>
      <c r="DM8" s="59">
        <v>29.2</v>
      </c>
      <c r="DN8" s="59">
        <v>29</v>
      </c>
      <c r="DO8" s="59">
        <v>29.2</v>
      </c>
      <c r="DP8" s="59">
        <v>29.4</v>
      </c>
      <c r="DQ8" s="59">
        <v>30.9</v>
      </c>
      <c r="DR8" s="59">
        <v>26.4</v>
      </c>
      <c r="DS8" s="59">
        <v>0.7</v>
      </c>
      <c r="DT8" s="59">
        <v>0</v>
      </c>
      <c r="DU8" s="59">
        <v>0</v>
      </c>
      <c r="DV8" s="59">
        <v>0</v>
      </c>
      <c r="DW8" s="59">
        <v>0</v>
      </c>
      <c r="DX8" s="59">
        <v>27</v>
      </c>
      <c r="DY8" s="59">
        <v>34.200000000000003</v>
      </c>
      <c r="DZ8" s="59">
        <v>29.2</v>
      </c>
      <c r="EA8" s="59">
        <v>25.3</v>
      </c>
      <c r="EB8" s="59">
        <v>21</v>
      </c>
      <c r="EC8" s="59">
        <v>54.5</v>
      </c>
      <c r="ED8" s="58">
        <v>65.3</v>
      </c>
      <c r="EE8" s="58">
        <v>64.599999999999994</v>
      </c>
      <c r="EF8" s="58">
        <v>66.5</v>
      </c>
      <c r="EG8" s="58">
        <v>68.099999999999994</v>
      </c>
      <c r="EH8" s="58">
        <v>69.3</v>
      </c>
      <c r="EI8" s="58">
        <v>52.5</v>
      </c>
      <c r="EJ8" s="58">
        <v>54</v>
      </c>
      <c r="EK8" s="58">
        <v>55.4</v>
      </c>
      <c r="EL8" s="58">
        <v>55.5</v>
      </c>
      <c r="EM8" s="58">
        <v>56</v>
      </c>
      <c r="EN8" s="58">
        <v>57</v>
      </c>
      <c r="EO8" s="58">
        <v>71.099999999999994</v>
      </c>
      <c r="EP8" s="58">
        <v>68.5</v>
      </c>
      <c r="EQ8" s="58">
        <v>72.3</v>
      </c>
      <c r="ER8" s="58">
        <v>75.3</v>
      </c>
      <c r="ES8" s="58">
        <v>75.7</v>
      </c>
      <c r="ET8" s="58">
        <v>67.900000000000006</v>
      </c>
      <c r="EU8" s="58">
        <v>69.2</v>
      </c>
      <c r="EV8" s="58">
        <v>70.8</v>
      </c>
      <c r="EW8" s="58">
        <v>70.7</v>
      </c>
      <c r="EX8" s="58">
        <v>70.3</v>
      </c>
      <c r="EY8" s="58">
        <v>70.400000000000006</v>
      </c>
      <c r="EZ8" s="59">
        <v>62849458</v>
      </c>
      <c r="FA8" s="59">
        <v>62063312</v>
      </c>
      <c r="FB8" s="59">
        <v>62421839</v>
      </c>
      <c r="FC8" s="59">
        <v>62584771</v>
      </c>
      <c r="FD8" s="59">
        <v>62979214</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2025-01-29T06:34:44Z</cp:lastPrinted>
  <dcterms:created xsi:type="dcterms:W3CDTF">2025-01-16T06:40:38Z</dcterms:created>
  <dcterms:modified xsi:type="dcterms:W3CDTF">2025-01-29T06:35:00Z</dcterms:modified>
  <cp:category/>
</cp:coreProperties>
</file>