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2.10\鋸南町\04_総務企画課\02_企画財政室\令和6年度\98_公営企業関係\250121公営企業に係る経営比較分析表（令和５年度決算）の分析等について\水道室\"/>
    </mc:Choice>
  </mc:AlternateContent>
  <xr:revisionPtr revIDLastSave="0" documentId="13_ncr:1_{12CCC248-E587-41EF-B97F-96D3DB67FE29}" xr6:coauthVersionLast="47" xr6:coauthVersionMax="47" xr10:uidLastSave="{00000000-0000-0000-0000-000000000000}"/>
  <workbookProtection workbookAlgorithmName="SHA-512" workbookHashValue="0rh9XjgCha59oGJlZaXTy8q7w0Cb8jWO1zjLe/jPvSrPPodYpMlnXU+AH4X4p2kMkEt21e0IFLbi203VOIJoFQ==" workbookSaltValue="xWlw35oM0dvK/3xf8RzNU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I10" i="4"/>
  <c r="B10"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<sst xmlns="http://schemas.openxmlformats.org/spreadsheetml/2006/main" count="228" uniqueCount="113">
  <si>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</si>
  <si>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</si>
  <si>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</si>
  <si>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</si>
  <si>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</si>
  <si>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</si>
  <si>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</si>
  <si>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</si>
  <si>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</si>
  <si>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</si>
  <si>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</si>
  <si>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</si>
  <si>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</si>
  <si>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</si>
  <si>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</si>
  <si>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</si>
  <si>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</si>
  <si>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</si>
  <si>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</si>
  <si>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</si>
  <si>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</si>
  <si>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</si>
  <si>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</si>
  <si>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</si>
  <si>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</si>
  <si>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</si>
  <si>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</si>
  <si>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</si>
  <si>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</si>
  <si>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</si>
  <si>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</si>
  <si>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</si>
  <si>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</si>
  <si>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</si>
  <si>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</si>
  <si>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</si>
  <si>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</si>
  <si>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</si>
  <si>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</si>
  <si>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</si>
  <si>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</si>
  <si>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</si>
  <si>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</si>
  <si>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</si>
  <si>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</si>
  <si>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</si>
  <si>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</si>
  <si>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</si>
  <si>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</si>
  <si>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</si>
  <si>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</si>
  <si>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</si>
  <si>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</si>
  <si>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</si>
  <si>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</si>
  <si>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</si>
  <si>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</si>
  <si>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</si>
  <si>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</si>
  <si>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</si>
  <si>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</si>
  <si>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</si>
  <si>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</si>
  <si>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</si>
  <si>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</si>
  <si>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</si>
  <si>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</si>
  <si>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</si>
  <si>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</si>
  <si>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</si>
  <si>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</si>
  <si>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</si>
  <si>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</si>
  <si>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</si>
  <si>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</si>
  <si>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</si>
  <si>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</si>
  <si>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</si>
  <si>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</si>
  <si>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</si>
  <si>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</si>
  <si>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</si>
  <si>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</si>
  <si>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</si>
  <si>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</si>
  <si>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</si>
  <si>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</si>
  <si>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</si>
  <si>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</si>
  <si>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</si>
  <si>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</si>
  <si>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</si>
  <si>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</si>
  <si>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</si>
  <si>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</si>
  <si>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</si>
  <si>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</si>
  <si>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</si>
  <si>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</si>
  <si>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</si>
  <si>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</si>
  <si>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</si>
  <si>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</si>
  <si>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</si>
  <si>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</si>
  <si>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</si>
  <si>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</si>
  <si>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</si>
  <si>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</si>
  <si>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</si>
  <si>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(1)経営の健全性について
　経常収支比率は、100％を超えていることから経営は安定しているといえます。
　流動比率は、200％以上を維持しており、十分な支払い能力があるといえます。
　料金回収率は、給水人口の減少で下降傾向にあり、水道料金以外の他の収入で賄われる割合が高くなってきているといえます。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周辺団体との事業統合を控えていることから、それらを考慮した施設規模の見直しを行っていきます。
　有収率は、令和4年度は新型コロナウィルスの流行を受け、水道基本料金の免除事業を行った影響で近年の有収率を下回りました。しかし本事業を考慮しない場合は近年と同程度の有収率となります。当年度は若干減をなっているが、概ね良好な結果で推移しているといえます。</t>
    <rPh sb="274" eb="276">
      <t>シュウヘン</t>
    </rPh>
    <rPh sb="276" eb="278">
      <t>ダンタイ</t>
    </rPh>
    <rPh sb="280" eb="282">
      <t>ジギョウ</t>
    </rPh>
    <rPh sb="282" eb="284">
      <t>トウゴウ</t>
    </rPh>
    <rPh sb="285" eb="286">
      <t>ヒカ</t>
    </rPh>
    <rPh sb="299" eb="301">
      <t>コウリョ</t>
    </rPh>
    <rPh sb="303" eb="305">
      <t>シセツ</t>
    </rPh>
    <rPh sb="305" eb="307">
      <t>キボ</t>
    </rPh>
    <rPh sb="308" eb="310">
      <t>ミナオ</t>
    </rPh>
    <rPh sb="312" eb="313">
      <t>オコナ</t>
    </rPh>
    <rPh sb="416" eb="418">
      <t>ジャッカン</t>
    </rPh>
    <rPh sb="418" eb="419">
      <t>ゲン</t>
    </rPh>
    <rPh sb="427" eb="428">
      <t>オオム</t>
    </rPh>
    <phoneticPr fontId="4"/>
  </si>
  <si>
    <t>有形固定資産減価償却率・管路経年化率は、類似団体の平均値を上回り、老朽化施設が増加傾向にあります。
令和元年度から令和3年度にかけて重要施設の耐震化工事を主として実施したため、近年管路更新率が類似団体平均値を下回っていましたが、令和4年度改訂の水道施設整備計画に基づく事業実施により、更新率の平均値を上回りました。
昨今の物価高騰の影響を受ける中ではありますが、老朽化による事故や故障を防ぐため、引続き点検や修繕など適切な維持管理により、施設・設備の延命を図りながら計画的な更新を実施していく必要があります。</t>
    <rPh sb="54" eb="55">
      <t>ド</t>
    </rPh>
    <rPh sb="57" eb="59">
      <t>レイワ</t>
    </rPh>
    <rPh sb="60" eb="62">
      <t>ネンド</t>
    </rPh>
    <rPh sb="88" eb="90">
      <t>キンネン</t>
    </rPh>
    <rPh sb="96" eb="98">
      <t>ルイジ</t>
    </rPh>
    <rPh sb="98" eb="100">
      <t>ダンタイ</t>
    </rPh>
    <rPh sb="114" eb="116">
      <t>レイワ</t>
    </rPh>
    <rPh sb="117" eb="119">
      <t>ネンド</t>
    </rPh>
    <rPh sb="122" eb="126">
      <t>スイドウシセツ</t>
    </rPh>
    <rPh sb="126" eb="130">
      <t>セイビケイカク</t>
    </rPh>
    <rPh sb="131" eb="132">
      <t>モト</t>
    </rPh>
    <rPh sb="134" eb="136">
      <t>ジギョウ</t>
    </rPh>
    <rPh sb="136" eb="138">
      <t>ジッシ</t>
    </rPh>
    <rPh sb="142" eb="145">
      <t>コウシンリツ</t>
    </rPh>
    <rPh sb="146" eb="149">
      <t>ヘイキンチ</t>
    </rPh>
    <rPh sb="150" eb="152">
      <t>ウワマワ</t>
    </rPh>
    <rPh sb="158" eb="160">
      <t>サッコン</t>
    </rPh>
    <rPh sb="161" eb="163">
      <t>ブッカ</t>
    </rPh>
    <rPh sb="163" eb="165">
      <t>コウトウ</t>
    </rPh>
    <rPh sb="166" eb="168">
      <t>エイキョウ</t>
    </rPh>
    <rPh sb="169" eb="170">
      <t>ウ</t>
    </rPh>
    <rPh sb="172" eb="173">
      <t>ナカ</t>
    </rPh>
    <phoneticPr fontId="4"/>
  </si>
  <si>
    <t>　経常収支比率や有収率などの指標から、経営基盤は安定し、経営の効率性は良好といえます。
　しかしその一方で、高齢化・過疎化の進行による料金減少への対策、老朽化施設の更新や耐震化の推進などの課題があり、水道事業の広域化を踏まえた施設規模の見直し等に取り組む必要があります。
　今後とも、現在の経営状況を維持しつつ中長期的な視点での施設整備を進めていきます。</t>
    <rPh sb="100" eb="102">
      <t>スイドウ</t>
    </rPh>
    <rPh sb="102" eb="104">
      <t>ジギョウ</t>
    </rPh>
    <rPh sb="105" eb="108">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</si>
</sst>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0.02</c:v>
                </c:pt>
                <c:pt idx="2">
                  <c:v>0.23</c:v>
                </c:pt>
                <c:pt idx="3">
                  <c:v>0.66</c:v>
                </c:pt>
                <c:pt idx="4">
                  <c:v>0.43</c:v>
                </c:pt>
              </c:numCache>
            </c:numRef>
          </c:val>
          <c:extLst>
            <c:ext xmlns:c16="http://schemas.microsoft.com/office/drawing/2014/chart" uri="{C3380CC4-5D6E-409C-BE32-E72D297353CC}">
              <c16:uniqueId val="{00000000-D757-4FA2-A79C-8E44FDC687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757-4FA2-A79C-8E44FDC687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35.9</c:v>
                </c:pt>
                <c:pt idx="1">
                  <c:v>35.369999999999997</c:v>
                </c:pt>
                <c:pt idx="2">
                  <c:v>34.26</c:v>
                </c:pt>
                <c:pt idx="3">
                  <c:v>35.65</c:v>
                </c:pt>
                <c:pt idx="4">
                  <c:v>36.79</c:v>
                </c:pt>
              </c:numCache>
            </c:numRef>
          </c:val>
          <c:extLst>
            <c:ext xmlns:c16="http://schemas.microsoft.com/office/drawing/2014/chart" uri="{C3380CC4-5D6E-409C-BE32-E72D297353CC}">
              <c16:uniqueId val="{00000000-6DDC-4AD8-8B7B-64CF3275B6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DDC-4AD8-8B7B-64CF3275B6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83.08</c:v>
                </c:pt>
                <c:pt idx="1">
                  <c:v>74.52</c:v>
                </c:pt>
                <c:pt idx="2">
                  <c:v>83.64</c:v>
                </c:pt>
                <c:pt idx="3">
                  <c:v>79.7</c:v>
                </c:pt>
                <c:pt idx="4">
                  <c:v>77.81</c:v>
                </c:pt>
              </c:numCache>
            </c:numRef>
          </c:val>
          <c:extLst>
            <c:ext xmlns:c16="http://schemas.microsoft.com/office/drawing/2014/chart" uri="{C3380CC4-5D6E-409C-BE32-E72D297353CC}">
              <c16:uniqueId val="{00000000-12EA-4851-9BA2-418A0F214B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2EA-4851-9BA2-418A0F214B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113.73</c:v>
                </c:pt>
                <c:pt idx="1">
                  <c:v>111.96</c:v>
                </c:pt>
                <c:pt idx="2">
                  <c:v>110.87</c:v>
                </c:pt>
                <c:pt idx="3">
                  <c:v>110.84</c:v>
                </c:pt>
                <c:pt idx="4">
                  <c:v>109.99</c:v>
                </c:pt>
              </c:numCache>
            </c:numRef>
          </c:val>
          <c:extLst>
            <c:ext xmlns:c16="http://schemas.microsoft.com/office/drawing/2014/chart" uri="{C3380CC4-5D6E-409C-BE32-E72D297353CC}">
              <c16:uniqueId val="{00000000-84A7-4A53-B3C8-8729E59936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4A7-4A53-B3C8-8729E59936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62.3</c:v>
                </c:pt>
                <c:pt idx="1">
                  <c:v>63.53</c:v>
                </c:pt>
                <c:pt idx="2">
                  <c:v>64.930000000000007</c:v>
                </c:pt>
                <c:pt idx="3">
                  <c:v>65.849999999999994</c:v>
                </c:pt>
                <c:pt idx="4">
                  <c:v>66.900000000000006</c:v>
                </c:pt>
              </c:numCache>
            </c:numRef>
          </c:val>
          <c:extLst>
            <c:ext xmlns:c16="http://schemas.microsoft.com/office/drawing/2014/chart" uri="{C3380CC4-5D6E-409C-BE32-E72D297353CC}">
              <c16:uniqueId val="{00000000-ACF1-4122-8262-62D5D23C31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CF1-4122-8262-62D5D23C31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28.18</c:v>
                </c:pt>
                <c:pt idx="1">
                  <c:v>31.75</c:v>
                </c:pt>
                <c:pt idx="2">
                  <c:v>32.96</c:v>
                </c:pt>
                <c:pt idx="3">
                  <c:v>32.32</c:v>
                </c:pt>
                <c:pt idx="4">
                  <c:v>32.35</c:v>
                </c:pt>
              </c:numCache>
            </c:numRef>
          </c:val>
          <c:extLst>
            <c:ext xmlns:c16="http://schemas.microsoft.com/office/drawing/2014/chart" uri="{C3380CC4-5D6E-409C-BE32-E72D297353CC}">
              <c16:uniqueId val="{00000000-44B6-4A4C-ACBB-1750DFBA3B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4B6-4A4C-ACBB-1750DFBA3B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0-4C67-B273-7E10BD3803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67D0-4C67-B273-7E10BD3803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234.5</c:v>
                </c:pt>
                <c:pt idx="1">
                  <c:v>269.77</c:v>
                </c:pt>
                <c:pt idx="2">
                  <c:v>296.58</c:v>
                </c:pt>
                <c:pt idx="3">
                  <c:v>259.31</c:v>
                </c:pt>
                <c:pt idx="4">
                  <c:v>323.55</c:v>
                </c:pt>
              </c:numCache>
            </c:numRef>
          </c:val>
          <c:extLst>
            <c:ext xmlns:c16="http://schemas.microsoft.com/office/drawing/2014/chart" uri="{C3380CC4-5D6E-409C-BE32-E72D297353CC}">
              <c16:uniqueId val="{00000000-7320-41AE-BFA2-D4B8A30705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320-41AE-BFA2-D4B8A30705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431.53</c:v>
                </c:pt>
                <c:pt idx="1">
                  <c:v>459.35</c:v>
                </c:pt>
                <c:pt idx="2">
                  <c:v>395.5</c:v>
                </c:pt>
                <c:pt idx="3">
                  <c:v>482.88</c:v>
                </c:pt>
                <c:pt idx="4">
                  <c:v>376.64</c:v>
                </c:pt>
              </c:numCache>
            </c:numRef>
          </c:val>
          <c:extLst>
            <c:ext xmlns:c16="http://schemas.microsoft.com/office/drawing/2014/chart" uri="{C3380CC4-5D6E-409C-BE32-E72D297353CC}">
              <c16:uniqueId val="{00000000-7198-43C8-8AC6-C0BB498ECC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7198-43C8-8AC6-C0BB498ECC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63.36</c:v>
                </c:pt>
                <c:pt idx="1">
                  <c:v>55.25</c:v>
                </c:pt>
                <c:pt idx="2">
                  <c:v>61.01</c:v>
                </c:pt>
                <c:pt idx="3">
                  <c:v>47.83</c:v>
                </c:pt>
                <c:pt idx="4">
                  <c:v>60.25</c:v>
                </c:pt>
              </c:numCache>
            </c:numRef>
          </c:val>
          <c:extLst>
            <c:ext xmlns:c16="http://schemas.microsoft.com/office/drawing/2014/chart" uri="{C3380CC4-5D6E-409C-BE32-E72D297353CC}">
              <c16:uniqueId val="{00000000-7F4D-4EBD-A89E-6125494145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7F4D-4EBD-A89E-6125494145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446.02</c:v>
                </c:pt>
                <c:pt idx="1">
                  <c:v>516.03</c:v>
                </c:pt>
                <c:pt idx="2">
                  <c:v>468.54</c:v>
                </c:pt>
                <c:pt idx="3">
                  <c:v>473.72</c:v>
                </c:pt>
                <c:pt idx="4">
                  <c:v>477.08</c:v>
                </c:pt>
              </c:numCache>
            </c:numRef>
          </c:val>
          <c:extLst>
            <c:ext xmlns:c16="http://schemas.microsoft.com/office/drawing/2014/chart" uri="{C3380CC4-5D6E-409C-BE32-E72D297353CC}">
              <c16:uniqueId val="{00000000-833F-440D-84FE-01AC32A5F2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833F-440D-84FE-01AC32A5F2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鋸南町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6849</v>
      </c>
      <c r="AM8" s="44"/>
      <c r="AN8" s="44"/>
      <c r="AO8" s="44"/>
      <c r="AP8" s="44"/>
      <c r="AQ8" s="44"/>
      <c r="AR8" s="44"/>
      <c r="AS8" s="44"/>
      <c r="AT8" s="45">
        <f>データ!$S$6</f>
        <v>45.17</v>
      </c>
      <c r="AU8" s="46"/>
      <c r="AV8" s="46"/>
      <c r="AW8" s="46"/>
      <c r="AX8" s="46"/>
      <c r="AY8" s="46"/>
      <c r="AZ8" s="46"/>
      <c r="BA8" s="46"/>
      <c r="BB8" s="47">
        <f>データ!$T$6</f>
        <v>151.63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67.83</v>
      </c>
      <c r="J10" s="46"/>
      <c r="K10" s="46"/>
      <c r="L10" s="46"/>
      <c r="M10" s="46"/>
      <c r="N10" s="46"/>
      <c r="O10" s="80"/>
      <c r="P10" s="47">
        <f>データ!$P$6</f>
        <v>99.68</v>
      </c>
      <c r="Q10" s="47"/>
      <c r="R10" s="47"/>
      <c r="S10" s="47"/>
      <c r="T10" s="47"/>
      <c r="U10" s="47"/>
      <c r="V10" s="47"/>
      <c r="W10" s="44">
        <f>データ!$Q$6</f>
        <v>5005</v>
      </c>
      <c r="X10" s="44"/>
      <c r="Y10" s="44"/>
      <c r="Z10" s="44"/>
      <c r="AA10" s="44"/>
      <c r="AB10" s="44"/>
      <c r="AC10" s="44"/>
      <c r="AD10" s="2"/>
      <c r="AE10" s="2"/>
      <c r="AF10" s="2"/>
      <c r="AG10" s="2"/>
      <c r="AH10" s="2"/>
      <c r="AI10" s="2"/>
      <c r="AJ10" s="2"/>
      <c r="AK10" s="2"/>
      <c r="AL10" s="44">
        <f>データ!$U$6</f>
        <v>6773</v>
      </c>
      <c r="AM10" s="44"/>
      <c r="AN10" s="44"/>
      <c r="AO10" s="44"/>
      <c r="AP10" s="44"/>
      <c r="AQ10" s="44"/>
      <c r="AR10" s="44"/>
      <c r="AS10" s="44"/>
      <c r="AT10" s="45">
        <f>データ!$V$6</f>
        <v>45.17</v>
      </c>
      <c r="AU10" s="46"/>
      <c r="AV10" s="46"/>
      <c r="AW10" s="46"/>
      <c r="AX10" s="46"/>
      <c r="AY10" s="46"/>
      <c r="AZ10" s="46"/>
      <c r="BA10" s="46"/>
      <c r="BB10" s="47">
        <f>データ!$W$6</f>
        <v>149.94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SNtiZR3ZwA2enfNBA84PWhHFpEs3F3tAv1oq3izaVlB/rtDLlbC3b52NCD+FWq55ohRxItxbhdHAzeqbzAglw==" saltValue="I5k6dqm+49md/v7Emztt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124630</v>
      </c>
      <c r="D6" s="20">
        <f t="shared" si="3"/>
        <v>46</v>
      </c>
      <c r="E6" s="20">
        <f t="shared" si="3"/>
        <v>1</v>
      </c>
      <c r="F6" s="20">
        <f t="shared" si="3"/>
        <v>0</v>
      </c>
      <c r="G6" s="20">
        <f t="shared" si="3"/>
        <v>1</v>
      </c>
      <c r="H6" s="20" t="str">
        <f t="shared" si="3"/>
        <v>千葉県　鋸南町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67.83</v>
      </c>
      <c r="P6" s="21">
        <f t="shared" si="3"/>
        <v>99.68</v>
      </c>
      <c r="Q6" s="21">
        <f t="shared" si="3"/>
        <v>5005</v>
      </c>
      <c r="R6" s="21">
        <f t="shared" si="3"/>
        <v>6849</v>
      </c>
      <c r="S6" s="21">
        <f t="shared" si="3"/>
        <v>45.17</v>
      </c>
      <c r="T6" s="21">
        <f t="shared" si="3"/>
        <v>151.63</v>
      </c>
      <c r="U6" s="21">
        <f t="shared" si="3"/>
        <v>6773</v>
      </c>
      <c r="V6" s="21">
        <f t="shared" si="3"/>
        <v>45.17</v>
      </c>
      <c r="W6" s="21">
        <f t="shared" si="3"/>
        <v>149.94</v>
      </c>
      <c r="X6" s="22">
        <f>IF(X7="",NA(),X7)</f>
        <v>113.73</v>
      </c>
      <c r="Y6" s="22">
        <f t="shared" ref="Y6:AG6" si="4">IF(Y7="",NA(),Y7)</f>
        <v>111.96</v>
      </c>
      <c r="Z6" s="22">
        <f t="shared" si="4"/>
        <v>110.87</v>
      </c>
      <c r="AA6" s="22">
        <f t="shared" si="4"/>
        <v>110.84</v>
      </c>
      <c r="AB6" s="22">
        <f t="shared" si="4"/>
        <v>109.99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234.5</v>
      </c>
      <c r="AU6" s="22">
        <f t="shared" ref="AU6:BC6" si="6">IF(AU7="",NA(),AU7)</f>
        <v>269.77</v>
      </c>
      <c r="AV6" s="22">
        <f t="shared" si="6"/>
        <v>296.58</v>
      </c>
      <c r="AW6" s="22">
        <f t="shared" si="6"/>
        <v>259.31</v>
      </c>
      <c r="AX6" s="22">
        <f t="shared" si="6"/>
        <v>323.55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431.53</v>
      </c>
      <c r="BF6" s="22">
        <f t="shared" ref="BF6:BN6" si="7">IF(BF7="",NA(),BF7)</f>
        <v>459.35</v>
      </c>
      <c r="BG6" s="22">
        <f t="shared" si="7"/>
        <v>395.5</v>
      </c>
      <c r="BH6" s="22">
        <f t="shared" si="7"/>
        <v>482.88</v>
      </c>
      <c r="BI6" s="22">
        <f t="shared" si="7"/>
        <v>376.64</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63.36</v>
      </c>
      <c r="BQ6" s="22">
        <f t="shared" ref="BQ6:BY6" si="8">IF(BQ7="",NA(),BQ7)</f>
        <v>55.25</v>
      </c>
      <c r="BR6" s="22">
        <f t="shared" si="8"/>
        <v>61.01</v>
      </c>
      <c r="BS6" s="22">
        <f t="shared" si="8"/>
        <v>47.83</v>
      </c>
      <c r="BT6" s="22">
        <f t="shared" si="8"/>
        <v>60.25</v>
      </c>
      <c r="BU6" s="22">
        <f t="shared" si="8"/>
        <v>87.11</v>
      </c>
      <c r="BV6" s="22">
        <f t="shared" si="8"/>
        <v>82.78</v>
      </c>
      <c r="BW6" s="22">
        <f t="shared" si="8"/>
        <v>84.82</v>
      </c>
      <c r="BX6" s="22">
        <f t="shared" si="8"/>
        <v>82.29</v>
      </c>
      <c r="BY6" s="22">
        <f t="shared" si="8"/>
        <v>84.16</v>
      </c>
      <c r="BZ6" s="21" t="str">
        <f>IF(BZ7="","",IF(BZ7="-","【-】","【"&amp;SUBSTITUTE(TEXT(BZ7,"#,##0.00"),"-","△")&amp;"】"))</f>
        <v>【97.82】</v>
      </c>
      <c r="CA6" s="22">
        <f>IF(CA7="",NA(),CA7)</f>
        <v>446.02</v>
      </c>
      <c r="CB6" s="22">
        <f t="shared" ref="CB6:CJ6" si="9">IF(CB7="",NA(),CB7)</f>
        <v>516.03</v>
      </c>
      <c r="CC6" s="22">
        <f t="shared" si="9"/>
        <v>468.54</v>
      </c>
      <c r="CD6" s="22">
        <f t="shared" si="9"/>
        <v>473.72</v>
      </c>
      <c r="CE6" s="22">
        <f t="shared" si="9"/>
        <v>477.08</v>
      </c>
      <c r="CF6" s="22">
        <f t="shared" si="9"/>
        <v>223.98</v>
      </c>
      <c r="CG6" s="22">
        <f t="shared" si="9"/>
        <v>225.09</v>
      </c>
      <c r="CH6" s="22">
        <f t="shared" si="9"/>
        <v>224.82</v>
      </c>
      <c r="CI6" s="22">
        <f t="shared" si="9"/>
        <v>230.85</v>
      </c>
      <c r="CJ6" s="22">
        <f t="shared" si="9"/>
        <v>230.21</v>
      </c>
      <c r="CK6" s="21" t="str">
        <f>IF(CK7="","",IF(CK7="-","【-】","【"&amp;SUBSTITUTE(TEXT(CK7,"#,##0.00"),"-","△")&amp;"】"))</f>
        <v>【177.56】</v>
      </c>
      <c r="CL6" s="22">
        <f>IF(CL7="",NA(),CL7)</f>
        <v>35.9</v>
      </c>
      <c r="CM6" s="22">
        <f t="shared" ref="CM6:CU6" si="10">IF(CM7="",NA(),CM7)</f>
        <v>35.369999999999997</v>
      </c>
      <c r="CN6" s="22">
        <f t="shared" si="10"/>
        <v>34.26</v>
      </c>
      <c r="CO6" s="22">
        <f t="shared" si="10"/>
        <v>35.65</v>
      </c>
      <c r="CP6" s="22">
        <f t="shared" si="10"/>
        <v>36.79</v>
      </c>
      <c r="CQ6" s="22">
        <f t="shared" si="10"/>
        <v>49.64</v>
      </c>
      <c r="CR6" s="22">
        <f t="shared" si="10"/>
        <v>49.38</v>
      </c>
      <c r="CS6" s="22">
        <f t="shared" si="10"/>
        <v>50.09</v>
      </c>
      <c r="CT6" s="22">
        <f t="shared" si="10"/>
        <v>50.1</v>
      </c>
      <c r="CU6" s="22">
        <f t="shared" si="10"/>
        <v>49.76</v>
      </c>
      <c r="CV6" s="21" t="str">
        <f>IF(CV7="","",IF(CV7="-","【-】","【"&amp;SUBSTITUTE(TEXT(CV7,"#,##0.00"),"-","△")&amp;"】"))</f>
        <v>【59.81】</v>
      </c>
      <c r="CW6" s="22">
        <f>IF(CW7="",NA(),CW7)</f>
        <v>83.08</v>
      </c>
      <c r="CX6" s="22">
        <f t="shared" ref="CX6:DF6" si="11">IF(CX7="",NA(),CX7)</f>
        <v>74.52</v>
      </c>
      <c r="CY6" s="22">
        <f t="shared" si="11"/>
        <v>83.64</v>
      </c>
      <c r="CZ6" s="22">
        <f t="shared" si="11"/>
        <v>79.7</v>
      </c>
      <c r="DA6" s="22">
        <f t="shared" si="11"/>
        <v>77.81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62.3</v>
      </c>
      <c r="DI6" s="22">
        <f t="shared" ref="DI6:DQ6" si="12">IF(DI7="",NA(),DI7)</f>
        <v>63.53</v>
      </c>
      <c r="DJ6" s="22">
        <f t="shared" si="12"/>
        <v>64.930000000000007</v>
      </c>
      <c r="DK6" s="22">
        <f t="shared" si="12"/>
        <v>65.849999999999994</v>
      </c>
      <c r="DL6" s="22">
        <f t="shared" si="12"/>
        <v>66.900000000000006</v>
      </c>
      <c r="DM6" s="22">
        <f t="shared" si="12"/>
        <v>47.31</v>
      </c>
      <c r="DN6" s="22">
        <f t="shared" si="12"/>
        <v>47.5</v>
      </c>
      <c r="DO6" s="22">
        <f t="shared" si="12"/>
        <v>48.41</v>
      </c>
      <c r="DP6" s="22">
        <f t="shared" si="12"/>
        <v>50.02</v>
      </c>
      <c r="DQ6" s="22">
        <f t="shared" si="12"/>
        <v>51.38</v>
      </c>
      <c r="DR6" s="21" t="str">
        <f>IF(DR7="","",IF(DR7="-","【-】","【"&amp;SUBSTITUTE(TEXT(DR7,"#,##0.00"),"-","△")&amp;"】"))</f>
        <v>【52.02】</v>
      </c>
      <c r="DS6" s="22">
        <f>IF(DS7="",NA(),DS7)</f>
        <v>28.18</v>
      </c>
      <c r="DT6" s="22">
        <f t="shared" ref="DT6:EB6" si="13">IF(DT7="",NA(),DT7)</f>
        <v>31.75</v>
      </c>
      <c r="DU6" s="22">
        <f t="shared" si="13"/>
        <v>32.96</v>
      </c>
      <c r="DV6" s="22">
        <f t="shared" si="13"/>
        <v>32.32</v>
      </c>
      <c r="DW6" s="22">
        <f t="shared" si="13"/>
        <v>32.35</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2">
        <f t="shared" ref="EE6:EM6" si="14">IF(EE7="",NA(),EE7)</f>
        <v>0.02</v>
      </c>
      <c r="EF6" s="22">
        <f t="shared" si="14"/>
        <v>0.23</v>
      </c>
      <c r="EG6" s="22">
        <f t="shared" si="14"/>
        <v>0.66</v>
      </c>
      <c r="EH6" s="22">
        <f t="shared" si="14"/>
        <v>0.43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124630</v>
      </c>
      <c r="D7" s="24">
        <v>46</v>
      </c>
      <c r="E7" s="24">
        <v>1</v>
      </c>
      <c r="F7" s="24">
        <v>0</v>
      </c>
      <c r="G7" s="24">
        <v>1</v>
      </c>
      <c r="H7" s="24" t="s">
        <v>93</v>
      </c>
      <c r="I7" s="24" t="s">
        <v>94</v>
      </c>
      <c r="J7" s="24" t="s">
        <v>95</v>
      </c>
      <c r="K7" s="24" t="s">
        <v>96</v>
      </c>
      <c r="L7" s="24" t="s">
        <v>97</v>
      </c>
      <c r="M7" s="24" t="s">
        <v>98</v>
      </c>
      <c r="N7" s="25" t="s">
        <v>99</v>
      </c>
      <c r="O7" s="25">
        <v>67.83</v>
      </c>
      <c r="P7" s="25">
        <v>99.68</v>
      </c>
      <c r="Q7" s="25">
        <v>5005</v>
      </c>
      <c r="R7" s="25">
        <v>6849</v>
      </c>
      <c r="S7" s="25">
        <v>45.17</v>
      </c>
      <c r="T7" s="25">
        <v>151.63</v>
      </c>
      <c r="U7" s="25">
        <v>6773</v>
      </c>
      <c r="V7" s="25">
        <v>45.17</v>
      </c>
      <c r="W7" s="25">
        <v>149.94</v>
      </c>
      <c r="X7" s="25">
        <v>113.73</v>
      </c>
      <c r="Y7" s="25">
        <v>111.96</v>
      </c>
      <c r="Z7" s="25">
        <v>110.87</v>
      </c>
      <c r="AA7" s="25">
        <v>110.84</v>
      </c>
      <c r="AB7" s="25">
        <v>109.99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234.5</v>
      </c>
      <c r="AU7" s="25">
        <v>269.77</v>
      </c>
      <c r="AV7" s="25">
        <v>296.58</v>
      </c>
      <c r="AW7" s="25">
        <v>259.31</v>
      </c>
      <c r="AX7" s="25">
        <v>323.55</v>
      </c>
      <c r="AY7" s="25">
        <v>301.04000000000002</v>
      </c>
      <c r="AZ7" s="25">
        <v>305.08</v>
      </c>
      <c r="BA7" s="25">
        <v>305.33999999999997</v>
      </c>
      <c r="BB7" s="25">
        <v>310.01</v>
      </c>
      <c r="BC7" s="25">
        <v>311.12</v>
      </c>
      <c r="BD7" s="25">
        <v>243.36</v>
      </c>
      <c r="BE7" s="25">
        <v>431.53</v>
      </c>
      <c r="BF7" s="25">
        <v>459.35</v>
      </c>
      <c r="BG7" s="25">
        <v>395.5</v>
      </c>
      <c r="BH7" s="25">
        <v>482.88</v>
      </c>
      <c r="BI7" s="25">
        <v>376.64</v>
      </c>
      <c r="BJ7" s="25">
        <v>551.62</v>
      </c>
      <c r="BK7" s="25">
        <v>585.59</v>
      </c>
      <c r="BL7" s="25">
        <v>561.34</v>
      </c>
      <c r="BM7" s="25">
        <v>538.33000000000004</v>
      </c>
      <c r="BN7" s="25">
        <v>515.14</v>
      </c>
      <c r="BO7" s="25">
        <v>265.93</v>
      </c>
      <c r="BP7" s="25">
        <v>63.36</v>
      </c>
      <c r="BQ7" s="25">
        <v>55.25</v>
      </c>
      <c r="BR7" s="25">
        <v>61.01</v>
      </c>
      <c r="BS7" s="25">
        <v>47.83</v>
      </c>
      <c r="BT7" s="25">
        <v>60.25</v>
      </c>
      <c r="BU7" s="25">
        <v>87.11</v>
      </c>
      <c r="BV7" s="25">
        <v>82.78</v>
      </c>
      <c r="BW7" s="25">
        <v>84.82</v>
      </c>
      <c r="BX7" s="25">
        <v>82.29</v>
      </c>
      <c r="BY7" s="25">
        <v>84.16</v>
      </c>
      <c r="BZ7" s="25">
        <v>97.82</v>
      </c>
      <c r="CA7" s="25">
        <v>446.02</v>
      </c>
      <c r="CB7" s="25">
        <v>516.03</v>
      </c>
      <c r="CC7" s="25">
        <v>468.54</v>
      </c>
      <c r="CD7" s="25">
        <v>473.72</v>
      </c>
      <c r="CE7" s="25">
        <v>477.08</v>
      </c>
      <c r="CF7" s="25">
        <v>223.98</v>
      </c>
      <c r="CG7" s="25">
        <v>225.09</v>
      </c>
      <c r="CH7" s="25">
        <v>224.82</v>
      </c>
      <c r="CI7" s="25">
        <v>230.85</v>
      </c>
      <c r="CJ7" s="25">
        <v>230.21</v>
      </c>
      <c r="CK7" s="25">
        <v>177.56</v>
      </c>
      <c r="CL7" s="25">
        <v>35.9</v>
      </c>
      <c r="CM7" s="25">
        <v>35.369999999999997</v>
      </c>
      <c r="CN7" s="25">
        <v>34.26</v>
      </c>
      <c r="CO7" s="25">
        <v>35.65</v>
      </c>
      <c r="CP7" s="25">
        <v>36.79</v>
      </c>
      <c r="CQ7" s="25">
        <v>49.64</v>
      </c>
      <c r="CR7" s="25">
        <v>49.38</v>
      </c>
      <c r="CS7" s="25">
        <v>50.09</v>
      </c>
      <c r="CT7" s="25">
        <v>50.1</v>
      </c>
      <c r="CU7" s="25">
        <v>49.76</v>
      </c>
      <c r="CV7" s="25">
        <v>59.81</v>
      </c>
      <c r="CW7" s="25">
        <v>83.08</v>
      </c>
      <c r="CX7" s="25">
        <v>74.52</v>
      </c>
      <c r="CY7" s="25">
        <v>83.64</v>
      </c>
      <c r="CZ7" s="25">
        <v>79.7</v>
      </c>
      <c r="DA7" s="25">
        <v>77.81</v>
      </c>
      <c r="DB7" s="25">
        <v>78.09</v>
      </c>
      <c r="DC7" s="25">
        <v>78.010000000000005</v>
      </c>
      <c r="DD7" s="25">
        <v>77.599999999999994</v>
      </c>
      <c r="DE7" s="25">
        <v>77.3</v>
      </c>
      <c r="DF7" s="25">
        <v>76.64</v>
      </c>
      <c r="DG7" s="25">
        <v>89.42</v>
      </c>
      <c r="DH7" s="25">
        <v>62.3</v>
      </c>
      <c r="DI7" s="25">
        <v>63.53</v>
      </c>
      <c r="DJ7" s="25">
        <v>64.930000000000007</v>
      </c>
      <c r="DK7" s="25">
        <v>65.849999999999994</v>
      </c>
      <c r="DL7" s="25">
        <v>66.900000000000006</v>
      </c>
      <c r="DM7" s="25">
        <v>47.31</v>
      </c>
      <c r="DN7" s="25">
        <v>47.5</v>
      </c>
      <c r="DO7" s="25">
        <v>48.41</v>
      </c>
      <c r="DP7" s="25">
        <v>50.02</v>
      </c>
      <c r="DQ7" s="25">
        <v>51.38</v>
      </c>
      <c r="DR7" s="25">
        <v>52.02</v>
      </c>
      <c r="DS7" s="25">
        <v>28.18</v>
      </c>
      <c r="DT7" s="25">
        <v>31.75</v>
      </c>
      <c r="DU7" s="25">
        <v>32.96</v>
      </c>
      <c r="DV7" s="25">
        <v>32.32</v>
      </c>
      <c r="DW7" s="25">
        <v>32.35</v>
      </c>
      <c r="DX7" s="25">
        <v>16.77</v>
      </c>
      <c r="DY7" s="25">
        <v>17.399999999999999</v>
      </c>
      <c r="DZ7" s="25">
        <v>18.64</v>
      </c>
      <c r="EA7" s="25">
        <v>19.510000000000002</v>
      </c>
      <c r="EB7" s="25">
        <v>21.6</v>
      </c>
      <c r="EC7" s="25">
        <v>25.37</v>
      </c>
      <c r="ED7" s="25">
        <v>0</v>
      </c>
      <c r="EE7" s="25">
        <v>0.02</v>
      </c>
      <c r="EF7" s="25">
        <v>0.23</v>
      </c>
      <c r="EG7" s="25">
        <v>0.66</v>
      </c>
      <c r="EH7" s="25">
        <v>0.43</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2024-12-11T04:57:38Z</dcterms:created>
  <dcterms:modified xsi:type="dcterms:W3CDTF">2025-01-30T01:18:33Z</dcterms:modified>
  <cp:category/>
</cp:coreProperties>
</file>