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R06\07_経営比較分析表\02_経営比較分析表\04_市町村・組合→県\☑ 50 長柄町\"/>
    </mc:Choice>
  </mc:AlternateContent>
  <xr:revisionPtr revIDLastSave="0" documentId="13_ncr:1_{7A6C3D74-8CE6-4832-95AD-041325DA3409}" xr6:coauthVersionLast="47" xr6:coauthVersionMax="47" xr10:uidLastSave="{00000000-0000-0000-0000-000000000000}"/>
  <workbookProtection workbookAlgorithmName="SHA-512" workbookHashValue="6skVPauhE3mGBDgeSqkpC5H4x5NDDPAQ5e7uGZoVbzgLctgBrBHwnziJ9/rewG+N4evu2YUjTEcLMU7alqL7Pg==" workbookSaltValue="06hFVKU5frqL4Kz/t2SjZg==" workbookSpinCount="100000" lockStructure="1"/>
  <bookViews>
    <workbookView xWindow="-28920" yWindow="-120" windowWidth="29040" windowHeight="157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86" i="4"/>
  <c r="I8" i="4"/>
</calcChain>
</file>

<file path=xl/sharedStrings.xml><?xml version="1.0" encoding="utf-8"?>
<sst xmlns="http://schemas.openxmlformats.org/spreadsheetml/2006/main" count="237" uniqueCount="122">
  <si>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</si>
  <si>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</si>
  <si>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</si>
  <si>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</si>
  <si>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</si>
  <si>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</si>
  <si>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</si>
  <si>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</si>
  <si>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</si>
  <si>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</si>
  <si>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</si>
  <si>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</si>
  <si>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</si>
  <si>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</si>
  <si>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</si>
  <si>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</si>
  <si>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</si>
  <si>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</si>
  <si>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</si>
  <si>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</si>
  <si>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</si>
  <si>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</si>
  <si>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</si>
  <si>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</si>
  <si>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</si>
  <si>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</si>
  <si>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</si>
  <si>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</si>
  <si>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</si>
  <si>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</si>
  <si>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</si>
  <si>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</si>
  <si>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</si>
  <si>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</si>
  <si>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</si>
  <si>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</si>
  <si>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</si>
  <si>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</si>
  <si>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</si>
  <si>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</si>
  <si>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</si>
  <si>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</si>
  <si>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</si>
  <si>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</si>
  <si>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</si>
  <si>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</si>
  <si>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</si>
  <si>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</si>
  <si>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</si>
  <si>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</si>
  <si>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</si>
  <si>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</si>
  <si>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</si>
  <si>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</si>
  <si>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</si>
  <si>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</si>
  <si>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</si>
  <si>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</si>
  <si>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</si>
  <si>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</si>
  <si>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</si>
  <si>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</si>
  <si>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</si>
  <si>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</si>
  <si>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</si>
  <si>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</si>
  <si>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</si>
  <si>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</si>
  <si>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</si>
  <si>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</si>
  <si>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</si>
  <si>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</si>
  <si>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</si>
  <si>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</si>
  <si>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</si>
  <si>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</si>
  <si>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</si>
  <si>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</si>
  <si>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</si>
  <si>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</si>
  <si>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</si>
  <si>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</si>
  <si>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</si>
  <si>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</si>
  <si>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</si>
  <si>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</si>
  <si>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</si>
  <si>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</si>
  <si>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</si>
  <si>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</si>
  <si>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</si>
  <si>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</si>
  <si>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</si>
  <si>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</si>
  <si>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</si>
  <si>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</si>
  <si>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</si>
  <si>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</si>
  <si>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</si>
  <si>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長柄町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</si>
  <si>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</si>
  <si>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</si>
  <si>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</si>
  <si>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</si>
  <si>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</si>
  <si>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</si>
  <si>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</si>
  <si>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</si>
  <si>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</si>
  <si>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</si>
  <si>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</si>
  <si>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</si>
  <si>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</si>
  <si>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</si>
  <si>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</si>
  <si>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</si>
  <si>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</si>
  <si>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</si>
  <si>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</si>
  <si>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①収益的収支比率について、数値が100%未満であり、一般会計繰入金で補填している状況である。今後も経費削減や使用料金の適正な水準への引き上げの検討など、経営改善を図っていく必要がある。
⑤経費回収率について、令和5年度の数値が100%越えており、今後も維持していく必要がある。
⑥汚水処理原価について、年ごとに増減があり、類似団体の平均値以下の数値で推移している。明確な数値基準値はないと考えられるが、置かれている状況を把握し、経営改善を図っていく必要がある。
⑦施設利用率について、年ごとに若干の推移はみられ、類似団体平均値前後の数値となっている。
⑧水洗化率について、増加傾向にあり、類似団体平均値以上の推移を維持している。　</t>
    <rPh sb="104" eb="106">
      <t>レイワ</t>
    </rPh>
    <rPh sb="107" eb="109">
      <t>ネンド</t>
    </rPh>
    <rPh sb="117" eb="118">
      <t>コ</t>
    </rPh>
    <rPh sb="123" eb="125">
      <t>コンゴ</t>
    </rPh>
    <rPh sb="126" eb="128">
      <t>イジ</t>
    </rPh>
    <rPh sb="132" eb="134">
      <t>ヒツヨウ</t>
    </rPh>
    <phoneticPr fontId="4"/>
  </si>
  <si>
    <t>人口減少による使用料収入の減少が見込まれるため、収益的収支比率の悪化の防止、維持管理費の削減や使用料の改定等を検討し、経営の改善を図っていく必要がある。
また、更なる接続促進を行い有収水量の増加を図るとともに、使用料収入の減少を最小限に抑える。</t>
    <phoneticPr fontId="4"/>
  </si>
  <si>
    <t>令和2年度に機能診断を実施し、また最適整備構想を策定した。平成9年に施設の供用を開始し、26年余りを経過している。診断結果をもとに必要な更新を進めていく。</t>
    <rPh sb="0" eb="2">
      <t>レイワ</t>
    </rPh>
    <rPh sb="3" eb="5">
      <t>ネンド</t>
    </rPh>
    <rPh sb="6" eb="8">
      <t>キノウ</t>
    </rPh>
    <rPh sb="8" eb="10">
      <t>シンダン</t>
    </rPh>
    <rPh sb="11" eb="13">
      <t>ジッシ</t>
    </rPh>
    <rPh sb="17" eb="19">
      <t>サイテキ</t>
    </rPh>
    <rPh sb="19" eb="21">
      <t>セイビ</t>
    </rPh>
    <rPh sb="21" eb="23">
      <t>コウソウ</t>
    </rPh>
    <rPh sb="24" eb="26">
      <t>サクテイ</t>
    </rPh>
    <rPh sb="29" eb="31">
      <t>ヘイセイ</t>
    </rPh>
    <rPh sb="32" eb="33">
      <t>ネン</t>
    </rPh>
    <rPh sb="34" eb="36">
      <t>シセツ</t>
    </rPh>
    <rPh sb="37" eb="39">
      <t>キョウヨウ</t>
    </rPh>
    <rPh sb="40" eb="42">
      <t>カイシ</t>
    </rPh>
    <rPh sb="46" eb="47">
      <t>ネン</t>
    </rPh>
    <rPh sb="47" eb="48">
      <t>アマ</t>
    </rPh>
    <rPh sb="50" eb="52">
      <t>ケイカ</t>
    </rPh>
    <rPh sb="57" eb="59">
      <t>シンダン</t>
    </rPh>
    <rPh sb="59" eb="61">
      <t>ケッカ</t>
    </rPh>
    <rPh sb="65" eb="67">
      <t>ヒツヨウ</t>
    </rPh>
    <rPh sb="68" eb="70">
      <t>コウシン</t>
    </rPh>
    <rPh sb="71" eb="72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</si>
</sst>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0.47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C-4CC1-BF18-B11286311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C-4CC1-BF18-B11286311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53.77</c:v>
                </c:pt>
                <c:pt idx="1">
                  <c:v>45.98</c:v>
                </c:pt>
                <c:pt idx="2">
                  <c:v>38.04</c:v>
                </c:pt>
                <c:pt idx="3">
                  <c:v>44.17</c:v>
                </c:pt>
                <c:pt idx="4">
                  <c:v>45.09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8-44A9-B3E2-6C17A5EBB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8-44A9-B3E2-6C17A5EBB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4-4F63-A812-6B0FE1A51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4-4F63-A812-6B0FE1A51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4-4CC7-909D-7959F0E1B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4-4CC7-909D-7959F0E1B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C-4C97-A8B4-E0E553543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C-4C97-A8B4-E0E553543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B-4AF1-943E-4781A2C9A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B-4AF1-943E-4781A2C9A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865.67</c:v>
                </c:pt>
                <c:pt idx="1">
                  <c:v>805.58</c:v>
                </c:pt>
                <c:pt idx="2">
                  <c:v>743.96</c:v>
                </c:pt>
                <c:pt idx="3">
                  <c:v>410.43</c:v>
                </c:pt>
                <c:pt idx="4">
                  <c:v>143.83000000000001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5-4F97-B5F4-68E85609D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5-4F97-B5F4-68E85609D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41.01</c:v>
                </c:pt>
                <c:pt idx="1">
                  <c:v>55</c:v>
                </c:pt>
                <c:pt idx="2">
                  <c:v>79.55</c:v>
                </c:pt>
                <c:pt idx="3">
                  <c:v>55.21</c:v>
                </c:pt>
                <c:pt idx="4">
                  <c:v>121.43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9-4ACE-A6F4-E81BC7811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9-4ACE-A6F4-E81BC7811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370.15</c:v>
                </c:pt>
                <c:pt idx="1">
                  <c:v>280.49</c:v>
                </c:pt>
                <c:pt idx="2">
                  <c:v>196.28</c:v>
                </c:pt>
                <c:pt idx="3">
                  <c:v>292.62</c:v>
                </c:pt>
                <c:pt idx="4">
                  <c:v>134.18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F-4C8B-ADFA-6ACC8EED1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F-4C8B-ADFA-6ACC8EED1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54.25</c:v>
                </c:pt>
                <c:pt idx="2">
                  <c:v>52.88</c:v>
                </c:pt>
                <c:pt idx="3">
                  <c:v>50.41</c:v>
                </c:pt>
                <c:pt idx="4">
                  <c:v>49.59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8-45CC-95E4-9527DF17A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8-45CC-95E4-9527DF17A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85.27</c:v>
                </c:pt>
                <c:pt idx="1">
                  <c:v>85.35</c:v>
                </c:pt>
                <c:pt idx="2">
                  <c:v>86.14</c:v>
                </c:pt>
                <c:pt idx="3">
                  <c:v>85.47</c:v>
                </c:pt>
                <c:pt idx="4">
                  <c:v>86.39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4-4ABC-88BC-598A9F2EC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4-4ABC-88BC-598A9F2EC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千葉県　長柄町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9" t="str">
        <f>データ!I6</f>
        <v>法非適用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農業集落排水</v>
      </c>
      <c r="Q8" s="39"/>
      <c r="R8" s="39"/>
      <c r="S8" s="39"/>
      <c r="T8" s="39"/>
      <c r="U8" s="39"/>
      <c r="V8" s="39"/>
      <c r="W8" s="39" t="str">
        <f>データ!L6</f>
        <v>F2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6316</v>
      </c>
      <c r="AM8" s="41"/>
      <c r="AN8" s="41"/>
      <c r="AO8" s="41"/>
      <c r="AP8" s="41"/>
      <c r="AQ8" s="41"/>
      <c r="AR8" s="41"/>
      <c r="AS8" s="41"/>
      <c r="AT8" s="34">
        <f>データ!T6</f>
        <v>27.5</v>
      </c>
      <c r="AU8" s="34"/>
      <c r="AV8" s="34"/>
      <c r="AW8" s="34"/>
      <c r="AX8" s="34"/>
      <c r="AY8" s="34"/>
      <c r="AZ8" s="34"/>
      <c r="BA8" s="34"/>
      <c r="BB8" s="34">
        <f>データ!U6</f>
        <v>229.67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 t="str">
        <f>データ!O6</f>
        <v>該当数値なし</v>
      </c>
      <c r="J10" s="34"/>
      <c r="K10" s="34"/>
      <c r="L10" s="34"/>
      <c r="M10" s="34"/>
      <c r="N10" s="34"/>
      <c r="O10" s="34"/>
      <c r="P10" s="34">
        <f>データ!P6</f>
        <v>11.8</v>
      </c>
      <c r="Q10" s="34"/>
      <c r="R10" s="34"/>
      <c r="S10" s="34"/>
      <c r="T10" s="34"/>
      <c r="U10" s="34"/>
      <c r="V10" s="34"/>
      <c r="W10" s="34">
        <f>データ!Q6</f>
        <v>100</v>
      </c>
      <c r="X10" s="34"/>
      <c r="Y10" s="34"/>
      <c r="Z10" s="34"/>
      <c r="AA10" s="34"/>
      <c r="AB10" s="34"/>
      <c r="AC10" s="34"/>
      <c r="AD10" s="41">
        <f>データ!R6</f>
        <v>3850</v>
      </c>
      <c r="AE10" s="41"/>
      <c r="AF10" s="41"/>
      <c r="AG10" s="41"/>
      <c r="AH10" s="41"/>
      <c r="AI10" s="41"/>
      <c r="AJ10" s="41"/>
      <c r="AK10" s="2"/>
      <c r="AL10" s="41">
        <f>データ!V6</f>
        <v>742</v>
      </c>
      <c r="AM10" s="41"/>
      <c r="AN10" s="41"/>
      <c r="AO10" s="41"/>
      <c r="AP10" s="41"/>
      <c r="AQ10" s="41"/>
      <c r="AR10" s="41"/>
      <c r="AS10" s="41"/>
      <c r="AT10" s="34">
        <f>データ!W6</f>
        <v>0.52</v>
      </c>
      <c r="AU10" s="34"/>
      <c r="AV10" s="34"/>
      <c r="AW10" s="34"/>
      <c r="AX10" s="34"/>
      <c r="AY10" s="34"/>
      <c r="AZ10" s="34"/>
      <c r="BA10" s="34"/>
      <c r="BB10" s="34">
        <f>データ!X6</f>
        <v>1426.92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119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121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120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44</v>
      </c>
      <c r="N86" s="12" t="s">
        <v>45</v>
      </c>
      <c r="O86" s="12" t="str">
        <f>データ!EO6</f>
        <v>【0.02】</v>
      </c>
    </row>
  </sheetData>
  <sheetProtection algorithmName="SHA-512" hashValue="3mzdEljMs5v9gHKUa6c22yrDfghOTnuKV0Wm8Ag31hB+aRDlFiq8FVEKoZMxR7JTRn2tjh42fR7GmC0lmjIVfQ==" saltValue="rIn6pY20Nc3rhOgdwGjEO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2" t="s">
        <v>55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56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57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59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60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61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62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63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64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65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66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67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68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69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2023</v>
      </c>
      <c r="C6" s="19">
        <f t="shared" ref="C6:X6" si="3">C7</f>
        <v>124265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千葉県　長柄町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11.8</v>
      </c>
      <c r="Q6" s="20">
        <f t="shared" si="3"/>
        <v>100</v>
      </c>
      <c r="R6" s="20">
        <f t="shared" si="3"/>
        <v>3850</v>
      </c>
      <c r="S6" s="20">
        <f t="shared" si="3"/>
        <v>6316</v>
      </c>
      <c r="T6" s="20">
        <f t="shared" si="3"/>
        <v>27.5</v>
      </c>
      <c r="U6" s="20">
        <f t="shared" si="3"/>
        <v>229.67</v>
      </c>
      <c r="V6" s="20">
        <f t="shared" si="3"/>
        <v>742</v>
      </c>
      <c r="W6" s="20">
        <f t="shared" si="3"/>
        <v>0.52</v>
      </c>
      <c r="X6" s="20">
        <f t="shared" si="3"/>
        <v>1426.92</v>
      </c>
      <c r="Y6" s="21">
        <f>IF(Y7="",NA(),Y7)</f>
        <v>53.77</v>
      </c>
      <c r="Z6" s="21">
        <f t="shared" ref="Z6:AH6" si="4">IF(Z7="",NA(),Z7)</f>
        <v>45.98</v>
      </c>
      <c r="AA6" s="21">
        <f t="shared" si="4"/>
        <v>38.04</v>
      </c>
      <c r="AB6" s="21">
        <f t="shared" si="4"/>
        <v>44.17</v>
      </c>
      <c r="AC6" s="21">
        <f t="shared" si="4"/>
        <v>45.09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865.67</v>
      </c>
      <c r="BG6" s="21">
        <f t="shared" ref="BG6:BO6" si="7">IF(BG7="",NA(),BG7)</f>
        <v>805.58</v>
      </c>
      <c r="BH6" s="21">
        <f t="shared" si="7"/>
        <v>743.96</v>
      </c>
      <c r="BI6" s="21">
        <f t="shared" si="7"/>
        <v>410.43</v>
      </c>
      <c r="BJ6" s="21">
        <f t="shared" si="7"/>
        <v>143.83000000000001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41.01</v>
      </c>
      <c r="BR6" s="21">
        <f t="shared" ref="BR6:BZ6" si="8">IF(BR7="",NA(),BR7)</f>
        <v>55</v>
      </c>
      <c r="BS6" s="21">
        <f t="shared" si="8"/>
        <v>79.55</v>
      </c>
      <c r="BT6" s="21">
        <f t="shared" si="8"/>
        <v>55.21</v>
      </c>
      <c r="BU6" s="21">
        <f t="shared" si="8"/>
        <v>121.43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370.15</v>
      </c>
      <c r="CC6" s="21">
        <f t="shared" ref="CC6:CK6" si="9">IF(CC7="",NA(),CC7)</f>
        <v>280.49</v>
      </c>
      <c r="CD6" s="21">
        <f t="shared" si="9"/>
        <v>196.28</v>
      </c>
      <c r="CE6" s="21">
        <f t="shared" si="9"/>
        <v>292.62</v>
      </c>
      <c r="CF6" s="21">
        <f t="shared" si="9"/>
        <v>134.18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>
        <f t="shared" ref="CN6:CV6" si="10">IF(CN7="",NA(),CN7)</f>
        <v>54.25</v>
      </c>
      <c r="CO6" s="21">
        <f t="shared" si="10"/>
        <v>52.88</v>
      </c>
      <c r="CP6" s="21">
        <f t="shared" si="10"/>
        <v>50.41</v>
      </c>
      <c r="CQ6" s="21">
        <f t="shared" si="10"/>
        <v>49.59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85.27</v>
      </c>
      <c r="CY6" s="21">
        <f t="shared" ref="CY6:DG6" si="11">IF(CY7="",NA(),CY7)</f>
        <v>85.35</v>
      </c>
      <c r="CZ6" s="21">
        <f t="shared" si="11"/>
        <v>86.14</v>
      </c>
      <c r="DA6" s="21">
        <f t="shared" si="11"/>
        <v>85.47</v>
      </c>
      <c r="DB6" s="21">
        <f t="shared" si="11"/>
        <v>86.39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>
        <f>IF(EE7="",NA(),EE7)</f>
        <v>0.47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2023</v>
      </c>
      <c r="C7" s="23">
        <v>124265</v>
      </c>
      <c r="D7" s="23">
        <v>47</v>
      </c>
      <c r="E7" s="23">
        <v>17</v>
      </c>
      <c r="F7" s="23">
        <v>5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11.8</v>
      </c>
      <c r="Q7" s="24">
        <v>100</v>
      </c>
      <c r="R7" s="24">
        <v>3850</v>
      </c>
      <c r="S7" s="24">
        <v>6316</v>
      </c>
      <c r="T7" s="24">
        <v>27.5</v>
      </c>
      <c r="U7" s="24">
        <v>229.67</v>
      </c>
      <c r="V7" s="24">
        <v>742</v>
      </c>
      <c r="W7" s="24">
        <v>0.52</v>
      </c>
      <c r="X7" s="24">
        <v>1426.92</v>
      </c>
      <c r="Y7" s="24">
        <v>53.77</v>
      </c>
      <c r="Z7" s="24">
        <v>45.98</v>
      </c>
      <c r="AA7" s="24">
        <v>38.04</v>
      </c>
      <c r="AB7" s="24">
        <v>44.17</v>
      </c>
      <c r="AC7" s="24">
        <v>45.09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865.67</v>
      </c>
      <c r="BG7" s="24">
        <v>805.58</v>
      </c>
      <c r="BH7" s="24">
        <v>743.96</v>
      </c>
      <c r="BI7" s="24">
        <v>410.43</v>
      </c>
      <c r="BJ7" s="24">
        <v>143.83000000000001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41.01</v>
      </c>
      <c r="BR7" s="24">
        <v>55</v>
      </c>
      <c r="BS7" s="24">
        <v>79.55</v>
      </c>
      <c r="BT7" s="24">
        <v>55.21</v>
      </c>
      <c r="BU7" s="24">
        <v>121.43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370.15</v>
      </c>
      <c r="CC7" s="24">
        <v>280.49</v>
      </c>
      <c r="CD7" s="24">
        <v>196.28</v>
      </c>
      <c r="CE7" s="24">
        <v>292.62</v>
      </c>
      <c r="CF7" s="24">
        <v>134.18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 t="s">
        <v>105</v>
      </c>
      <c r="CN7" s="24">
        <v>54.25</v>
      </c>
      <c r="CO7" s="24">
        <v>52.88</v>
      </c>
      <c r="CP7" s="24">
        <v>50.41</v>
      </c>
      <c r="CQ7" s="24">
        <v>49.59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85.27</v>
      </c>
      <c r="CY7" s="24">
        <v>85.35</v>
      </c>
      <c r="CZ7" s="24">
        <v>86.14</v>
      </c>
      <c r="DA7" s="24">
        <v>85.47</v>
      </c>
      <c r="DB7" s="24">
        <v>86.39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0.47</v>
      </c>
      <c r="EF7" s="24">
        <v>0</v>
      </c>
      <c r="EG7" s="24">
        <v>0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112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116</v>
      </c>
      <c r="E13" t="s">
        <v>116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dcterms:created xsi:type="dcterms:W3CDTF">2024-12-19T01:43:19Z</dcterms:created>
  <dcterms:modified xsi:type="dcterms:W3CDTF">2025-02-10T06:27:54Z</dcterms:modified>
  <cp:category/>
</cp:coreProperties>
</file>