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Z:\財政係\18.公営企業関係\R06\R7.1.21公営企業に係る経営比較分析表（令和５年度決算）の分析等について（依頼）\提出\"/>
    </mc:Choice>
  </mc:AlternateContent>
  <xr:revisionPtr revIDLastSave="0" documentId="13_ncr:1_{0ABBAD25-58D6-4787-B420-263D58DF0535}" xr6:coauthVersionLast="47" xr6:coauthVersionMax="47" xr10:uidLastSave="{00000000-0000-0000-0000-000000000000}"/>
  <workbookProtection workbookAlgorithmName="SHA-512" workbookHashValue="kzumFknOUdY87CNJj8ThoEAeL7lJJqWgj59lYGl6eVEOGuLayJpljvSVOdnRPI0y5UVBsa3sNw1Pa9Ujvz+R0w==" workbookSaltValue="FWyNYvwhwsd9f5q5VMhYM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Q6" i="5"/>
  <c r="P6" i="5"/>
  <c r="P10" i="4" s="1"/>
  <c r="O6" i="5"/>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BB10" i="4"/>
  <c r="AL10" i="4"/>
  <c r="W10" i="4"/>
  <c r="I10" i="4"/>
  <c r="AT8" i="4"/>
  <c r="AL8" i="4"/>
  <c r="P8" i="4"/>
  <c r="I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<sst xmlns="http://schemas.openxmlformats.org/spreadsheetml/2006/main" count="228" uniqueCount="112">
  <si>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</si>
  <si>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</si>
  <si>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</si>
  <si>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</si>
  <si>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</si>
  <si>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</si>
  <si>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</si>
  <si>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</si>
  <si>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</si>
  <si>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</si>
  <si>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</si>
  <si>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</si>
  <si>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</si>
  <si>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</si>
  <si>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</si>
  <si>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</si>
  <si>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</si>
  <si>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</si>
  <si>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</si>
  <si>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</si>
  <si>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</si>
  <si>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</si>
  <si>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</si>
  <si>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</si>
  <si>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</si>
  <si>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</si>
  <si>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</si>
  <si>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</si>
  <si>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</si>
  <si>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</si>
  <si>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</si>
  <si>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</si>
  <si>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</si>
  <si>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</si>
  <si>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</si>
  <si>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</si>
  <si>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</si>
  <si>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</si>
  <si>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</si>
  <si>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</si>
  <si>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</si>
  <si>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</si>
  <si>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</si>
  <si>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</si>
  <si>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</si>
  <si>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</si>
  <si>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</si>
  <si>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</si>
  <si>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</si>
  <si>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</si>
  <si>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</si>
  <si>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</si>
  <si>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</si>
  <si>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</si>
  <si>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</si>
  <si>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</si>
  <si>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</si>
  <si>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</si>
  <si>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</si>
  <si>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</si>
  <si>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</si>
  <si>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</si>
  <si>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</si>
  <si>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</si>
  <si>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</si>
  <si>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</si>
  <si>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</si>
  <si>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</si>
  <si>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</si>
  <si>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</si>
  <si>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</si>
  <si>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</si>
  <si>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</si>
  <si>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</si>
  <si>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</si>
  <si>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</si>
  <si>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</si>
  <si>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</si>
  <si>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</si>
  <si>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</si>
  <si>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</si>
  <si>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</si>
  <si>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</si>
  <si>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</si>
  <si>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</si>
  <si>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</si>
  <si>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</si>
  <si>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</si>
  <si>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</si>
  <si>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</si>
  <si>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</si>
  <si>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</si>
  <si>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東庄町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</si>
  <si>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</si>
  <si>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</si>
  <si>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</si>
  <si>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</si>
  <si>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</si>
  <si>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</si>
  <si>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</si>
  <si>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</si>
  <si>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</si>
  <si>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</si>
  <si>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</si>
  <si>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</si>
  <si>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</si>
  <si>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</si>
  <si>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</si>
  <si>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</si>
  <si>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1"/>
        <rFont val="ＭＳ ゴシック"/>
        <family val="3"/>
        <charset val="128"/>
      </rPr>
      <t>経常収支比率は、毎年１００%を超えている状態であり累積欠損金も発生していないことから本事業の経営状態は良好であるといえます。
　本町の給水原価が平均値を上回っている原因は、費用に占める受水費の割合が高いことが要因である。
　有収率について類似団体の平均を上回っている事から維持管理を適切に行えていると考えられます。
　なお、流動比率については、類似団体の平均を大きく上回っていることから経営に十分な余力があると考えます。
　今後も運営コストの削減に取り組み経営の安定に努めます。</t>
    </r>
    <rPh sb="213" eb="215">
      <t>コンゴ</t>
    </rPh>
    <rPh sb="229" eb="231">
      <t>ケイエイ</t>
    </rPh>
    <rPh sb="235" eb="236">
      <t>ツト</t>
    </rPh>
    <phoneticPr fontId="4"/>
  </si>
  <si>
    <t>　有形固定資産減価償却率は、ここ数年ほぼ横ばいではあるが、類似団体の平均を超えています。
　管路経年化率は平均値を下回っているが、老朽化した管路等は数多く点在しているため、管路更新率は更新事業の実施により増加傾向になると見込まれる。</t>
  </si>
  <si>
    <t>　現在の経営状況については概ね良好と言えます。今後は人口減少などから給水収益が減少する反面、施設の更新や修繕などの費用が増加し厳しい経営が予想されます。このようなことから、水道未加入者への加入促進を図り、普及率の向上に努めるとともに、更なるコストの削減を図ります。また、施設の老朽化については、適正な規模での更新計画を検討し水道事業の安定経営に努め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</si>
</sst>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FA-4DEF-8053-DF24594773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CEFA-4DEF-8053-DF24594773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52.28</c:v>
                </c:pt>
                <c:pt idx="1">
                  <c:v>54.12</c:v>
                </c:pt>
                <c:pt idx="2">
                  <c:v>57.15</c:v>
                </c:pt>
                <c:pt idx="3">
                  <c:v>54.3</c:v>
                </c:pt>
                <c:pt idx="4">
                  <c:v>54.46</c:v>
                </c:pt>
              </c:numCache>
            </c:numRef>
          </c:val>
          <c:extLst>
            <c:ext xmlns:c16="http://schemas.microsoft.com/office/drawing/2014/chart" uri="{C3380CC4-5D6E-409C-BE32-E72D297353CC}">
              <c16:uniqueId val="{00000000-FC9E-4BA1-8E0D-E611F547D7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FC9E-4BA1-8E0D-E611F547D7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95.96</c:v>
                </c:pt>
                <c:pt idx="1">
                  <c:v>95.1</c:v>
                </c:pt>
                <c:pt idx="2">
                  <c:v>93.55</c:v>
                </c:pt>
                <c:pt idx="3">
                  <c:v>96.86</c:v>
                </c:pt>
                <c:pt idx="4">
                  <c:v>95.08</c:v>
                </c:pt>
              </c:numCache>
            </c:numRef>
          </c:val>
          <c:extLst>
            <c:ext xmlns:c16="http://schemas.microsoft.com/office/drawing/2014/chart" uri="{C3380CC4-5D6E-409C-BE32-E72D297353CC}">
              <c16:uniqueId val="{00000000-CE01-46DC-BD9C-107D53FBA5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CE01-46DC-BD9C-107D53FBA5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125.94</c:v>
                </c:pt>
                <c:pt idx="1">
                  <c:v>123.56</c:v>
                </c:pt>
                <c:pt idx="2">
                  <c:v>115.88</c:v>
                </c:pt>
                <c:pt idx="3">
                  <c:v>132.76</c:v>
                </c:pt>
                <c:pt idx="4">
                  <c:v>114.83</c:v>
                </c:pt>
              </c:numCache>
            </c:numRef>
          </c:val>
          <c:extLst>
            <c:ext xmlns:c16="http://schemas.microsoft.com/office/drawing/2014/chart" uri="{C3380CC4-5D6E-409C-BE32-E72D297353CC}">
              <c16:uniqueId val="{00000000-B9CC-4BB1-B76E-7675B147FC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B9CC-4BB1-B76E-7675B147FC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78.25</c:v>
                </c:pt>
                <c:pt idx="1">
                  <c:v>74.72</c:v>
                </c:pt>
                <c:pt idx="2">
                  <c:v>76.38</c:v>
                </c:pt>
                <c:pt idx="3">
                  <c:v>77.22</c:v>
                </c:pt>
                <c:pt idx="4">
                  <c:v>77.17</c:v>
                </c:pt>
              </c:numCache>
            </c:numRef>
          </c:val>
          <c:extLst>
            <c:ext xmlns:c16="http://schemas.microsoft.com/office/drawing/2014/chart" uri="{C3380CC4-5D6E-409C-BE32-E72D297353CC}">
              <c16:uniqueId val="{00000000-1649-4D5A-9B59-B8F8E5C85C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1649-4D5A-9B59-B8F8E5C85C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54-4E4C-82B5-7DADAD962B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2054-4E4C-82B5-7DADAD962B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8D-4CE1-B186-2F501A2F46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EC8D-4CE1-B186-2F501A2F46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1531.67</c:v>
                </c:pt>
                <c:pt idx="1">
                  <c:v>2969.38</c:v>
                </c:pt>
                <c:pt idx="2">
                  <c:v>2142.33</c:v>
                </c:pt>
                <c:pt idx="3">
                  <c:v>2857.83</c:v>
                </c:pt>
                <c:pt idx="4">
                  <c:v>3438.5</c:v>
                </c:pt>
              </c:numCache>
            </c:numRef>
          </c:val>
          <c:extLst>
            <c:ext xmlns:c16="http://schemas.microsoft.com/office/drawing/2014/chart" uri="{C3380CC4-5D6E-409C-BE32-E72D297353CC}">
              <c16:uniqueId val="{00000000-4BF9-45C9-AE16-5EEB42D5DC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4BF9-45C9-AE16-5EEB42D5DC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26.94</c:v>
                </c:pt>
                <c:pt idx="1">
                  <c:v>78.400000000000006</c:v>
                </c:pt>
                <c:pt idx="2">
                  <c:v>73.180000000000007</c:v>
                </c:pt>
                <c:pt idx="3">
                  <c:v>90.45</c:v>
                </c:pt>
                <c:pt idx="4">
                  <c:v>75.55</c:v>
                </c:pt>
              </c:numCache>
            </c:numRef>
          </c:val>
          <c:extLst>
            <c:ext xmlns:c16="http://schemas.microsoft.com/office/drawing/2014/chart" uri="{C3380CC4-5D6E-409C-BE32-E72D297353CC}">
              <c16:uniqueId val="{00000000-C4F5-4627-9267-3AABD6283E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C4F5-4627-9267-3AABD6283E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99.73</c:v>
                </c:pt>
                <c:pt idx="1">
                  <c:v>100.36</c:v>
                </c:pt>
                <c:pt idx="2">
                  <c:v>93.86</c:v>
                </c:pt>
                <c:pt idx="3">
                  <c:v>87.28</c:v>
                </c:pt>
                <c:pt idx="4">
                  <c:v>95.4</c:v>
                </c:pt>
              </c:numCache>
            </c:numRef>
          </c:val>
          <c:extLst>
            <c:ext xmlns:c16="http://schemas.microsoft.com/office/drawing/2014/chart" uri="{C3380CC4-5D6E-409C-BE32-E72D297353CC}">
              <c16:uniqueId val="{00000000-4F1F-44C0-A8D0-6C95E9AB509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4F1F-44C0-A8D0-6C95E9AB509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221.6</c:v>
                </c:pt>
                <c:pt idx="1">
                  <c:v>220.3</c:v>
                </c:pt>
                <c:pt idx="2">
                  <c:v>235.55</c:v>
                </c:pt>
                <c:pt idx="3">
                  <c:v>216.23</c:v>
                </c:pt>
                <c:pt idx="4">
                  <c:v>232.32</c:v>
                </c:pt>
              </c:numCache>
            </c:numRef>
          </c:val>
          <c:extLst>
            <c:ext xmlns:c16="http://schemas.microsoft.com/office/drawing/2014/chart" uri="{C3380CC4-5D6E-409C-BE32-E72D297353CC}">
              <c16:uniqueId val="{00000000-CFF3-4585-875D-3E4164A5D2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CFF3-4585-875D-3E4164A5D2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千葉県　東庄町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12906</v>
      </c>
      <c r="AM8" s="44"/>
      <c r="AN8" s="44"/>
      <c r="AO8" s="44"/>
      <c r="AP8" s="44"/>
      <c r="AQ8" s="44"/>
      <c r="AR8" s="44"/>
      <c r="AS8" s="44"/>
      <c r="AT8" s="45">
        <f>データ!$S$6</f>
        <v>46.25</v>
      </c>
      <c r="AU8" s="46"/>
      <c r="AV8" s="46"/>
      <c r="AW8" s="46"/>
      <c r="AX8" s="46"/>
      <c r="AY8" s="46"/>
      <c r="AZ8" s="46"/>
      <c r="BA8" s="46"/>
      <c r="BB8" s="47">
        <f>データ!$T$6</f>
        <v>279.05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86.37</v>
      </c>
      <c r="J10" s="46"/>
      <c r="K10" s="46"/>
      <c r="L10" s="46"/>
      <c r="M10" s="46"/>
      <c r="N10" s="46"/>
      <c r="O10" s="80"/>
      <c r="P10" s="47">
        <f>データ!$P$6</f>
        <v>85.7</v>
      </c>
      <c r="Q10" s="47"/>
      <c r="R10" s="47"/>
      <c r="S10" s="47"/>
      <c r="T10" s="47"/>
      <c r="U10" s="47"/>
      <c r="V10" s="47"/>
      <c r="W10" s="44">
        <f>データ!$Q$6</f>
        <v>4620</v>
      </c>
      <c r="X10" s="44"/>
      <c r="Y10" s="44"/>
      <c r="Z10" s="44"/>
      <c r="AA10" s="44"/>
      <c r="AB10" s="44"/>
      <c r="AC10" s="44"/>
      <c r="AD10" s="2"/>
      <c r="AE10" s="2"/>
      <c r="AF10" s="2"/>
      <c r="AG10" s="2"/>
      <c r="AH10" s="2"/>
      <c r="AI10" s="2"/>
      <c r="AJ10" s="2"/>
      <c r="AK10" s="2"/>
      <c r="AL10" s="44">
        <f>データ!$U$6</f>
        <v>10964</v>
      </c>
      <c r="AM10" s="44"/>
      <c r="AN10" s="44"/>
      <c r="AO10" s="44"/>
      <c r="AP10" s="44"/>
      <c r="AQ10" s="44"/>
      <c r="AR10" s="44"/>
      <c r="AS10" s="44"/>
      <c r="AT10" s="45">
        <f>データ!$V$6</f>
        <v>46.16</v>
      </c>
      <c r="AU10" s="46"/>
      <c r="AV10" s="46"/>
      <c r="AW10" s="46"/>
      <c r="AX10" s="46"/>
      <c r="AY10" s="46"/>
      <c r="AZ10" s="46"/>
      <c r="BA10" s="46"/>
      <c r="BB10" s="47">
        <f>データ!$W$6</f>
        <v>237.52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ltD8eeynSE2AmMXWhb3qAXCr7gNQtMgy5wDpCxznj/hYGoowQZ1iC1EyxzQ+SbbQoR5ml6QOGIRBwFLDtb3Yw==" saltValue="rhLlKaWlMAGHZEdSYcwn9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123498</v>
      </c>
      <c r="D6" s="20">
        <f t="shared" si="3"/>
        <v>46</v>
      </c>
      <c r="E6" s="20">
        <f t="shared" si="3"/>
        <v>1</v>
      </c>
      <c r="F6" s="20">
        <f t="shared" si="3"/>
        <v>0</v>
      </c>
      <c r="G6" s="20">
        <f t="shared" si="3"/>
        <v>1</v>
      </c>
      <c r="H6" s="20" t="str">
        <f t="shared" si="3"/>
        <v>千葉県　東庄町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86.37</v>
      </c>
      <c r="P6" s="21">
        <f t="shared" si="3"/>
        <v>85.7</v>
      </c>
      <c r="Q6" s="21">
        <f t="shared" si="3"/>
        <v>4620</v>
      </c>
      <c r="R6" s="21">
        <f t="shared" si="3"/>
        <v>12906</v>
      </c>
      <c r="S6" s="21">
        <f t="shared" si="3"/>
        <v>46.25</v>
      </c>
      <c r="T6" s="21">
        <f t="shared" si="3"/>
        <v>279.05</v>
      </c>
      <c r="U6" s="21">
        <f t="shared" si="3"/>
        <v>10964</v>
      </c>
      <c r="V6" s="21">
        <f t="shared" si="3"/>
        <v>46.16</v>
      </c>
      <c r="W6" s="21">
        <f t="shared" si="3"/>
        <v>237.52</v>
      </c>
      <c r="X6" s="22">
        <f>IF(X7="",NA(),X7)</f>
        <v>125.94</v>
      </c>
      <c r="Y6" s="22">
        <f t="shared" ref="Y6:AG6" si="4">IF(Y7="",NA(),Y7)</f>
        <v>123.56</v>
      </c>
      <c r="Z6" s="22">
        <f t="shared" si="4"/>
        <v>115.88</v>
      </c>
      <c r="AA6" s="22">
        <f t="shared" si="4"/>
        <v>132.76</v>
      </c>
      <c r="AB6" s="22">
        <f t="shared" si="4"/>
        <v>114.83</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1531.67</v>
      </c>
      <c r="AU6" s="22">
        <f t="shared" ref="AU6:BC6" si="6">IF(AU7="",NA(),AU7)</f>
        <v>2969.38</v>
      </c>
      <c r="AV6" s="22">
        <f t="shared" si="6"/>
        <v>2142.33</v>
      </c>
      <c r="AW6" s="22">
        <f t="shared" si="6"/>
        <v>2857.83</v>
      </c>
      <c r="AX6" s="22">
        <f t="shared" si="6"/>
        <v>3438.5</v>
      </c>
      <c r="AY6" s="22">
        <f t="shared" si="6"/>
        <v>362.93</v>
      </c>
      <c r="AZ6" s="22">
        <f t="shared" si="6"/>
        <v>371.81</v>
      </c>
      <c r="BA6" s="22">
        <f t="shared" si="6"/>
        <v>384.23</v>
      </c>
      <c r="BB6" s="22">
        <f t="shared" si="6"/>
        <v>364.3</v>
      </c>
      <c r="BC6" s="22">
        <f t="shared" si="6"/>
        <v>378.87</v>
      </c>
      <c r="BD6" s="21" t="str">
        <f>IF(BD7="","",IF(BD7="-","【-】","【"&amp;SUBSTITUTE(TEXT(BD7,"#,##0.00"),"-","△")&amp;"】"))</f>
        <v>【243.36】</v>
      </c>
      <c r="BE6" s="22">
        <f>IF(BE7="",NA(),BE7)</f>
        <v>26.94</v>
      </c>
      <c r="BF6" s="22">
        <f t="shared" ref="BF6:BN6" si="7">IF(BF7="",NA(),BF7)</f>
        <v>78.400000000000006</v>
      </c>
      <c r="BG6" s="22">
        <f t="shared" si="7"/>
        <v>73.180000000000007</v>
      </c>
      <c r="BH6" s="22">
        <f t="shared" si="7"/>
        <v>90.45</v>
      </c>
      <c r="BI6" s="22">
        <f t="shared" si="7"/>
        <v>75.55</v>
      </c>
      <c r="BJ6" s="22">
        <f t="shared" si="7"/>
        <v>439.05</v>
      </c>
      <c r="BK6" s="22">
        <f t="shared" si="7"/>
        <v>465.85</v>
      </c>
      <c r="BL6" s="22">
        <f t="shared" si="7"/>
        <v>439.43</v>
      </c>
      <c r="BM6" s="22">
        <f t="shared" si="7"/>
        <v>438.41</v>
      </c>
      <c r="BN6" s="22">
        <f t="shared" si="7"/>
        <v>430.23</v>
      </c>
      <c r="BO6" s="21" t="str">
        <f>IF(BO7="","",IF(BO7="-","【-】","【"&amp;SUBSTITUTE(TEXT(BO7,"#,##0.00"),"-","△")&amp;"】"))</f>
        <v>【265.93】</v>
      </c>
      <c r="BP6" s="22">
        <f>IF(BP7="",NA(),BP7)</f>
        <v>99.73</v>
      </c>
      <c r="BQ6" s="22">
        <f t="shared" ref="BQ6:BY6" si="8">IF(BQ7="",NA(),BQ7)</f>
        <v>100.36</v>
      </c>
      <c r="BR6" s="22">
        <f t="shared" si="8"/>
        <v>93.86</v>
      </c>
      <c r="BS6" s="22">
        <f t="shared" si="8"/>
        <v>87.28</v>
      </c>
      <c r="BT6" s="22">
        <f t="shared" si="8"/>
        <v>95.4</v>
      </c>
      <c r="BU6" s="22">
        <f t="shared" si="8"/>
        <v>95.26</v>
      </c>
      <c r="BV6" s="22">
        <f t="shared" si="8"/>
        <v>92.39</v>
      </c>
      <c r="BW6" s="22">
        <f t="shared" si="8"/>
        <v>94.41</v>
      </c>
      <c r="BX6" s="22">
        <f t="shared" si="8"/>
        <v>90.96</v>
      </c>
      <c r="BY6" s="22">
        <f t="shared" si="8"/>
        <v>90.66</v>
      </c>
      <c r="BZ6" s="21" t="str">
        <f>IF(BZ7="","",IF(BZ7="-","【-】","【"&amp;SUBSTITUTE(TEXT(BZ7,"#,##0.00"),"-","△")&amp;"】"))</f>
        <v>【97.82】</v>
      </c>
      <c r="CA6" s="22">
        <f>IF(CA7="",NA(),CA7)</f>
        <v>221.6</v>
      </c>
      <c r="CB6" s="22">
        <f t="shared" ref="CB6:CJ6" si="9">IF(CB7="",NA(),CB7)</f>
        <v>220.3</v>
      </c>
      <c r="CC6" s="22">
        <f t="shared" si="9"/>
        <v>235.55</v>
      </c>
      <c r="CD6" s="22">
        <f t="shared" si="9"/>
        <v>216.23</v>
      </c>
      <c r="CE6" s="22">
        <f t="shared" si="9"/>
        <v>232.32</v>
      </c>
      <c r="CF6" s="22">
        <f t="shared" si="9"/>
        <v>192.82</v>
      </c>
      <c r="CG6" s="22">
        <f t="shared" si="9"/>
        <v>192.98</v>
      </c>
      <c r="CH6" s="22">
        <f t="shared" si="9"/>
        <v>192.13</v>
      </c>
      <c r="CI6" s="22">
        <f t="shared" si="9"/>
        <v>197.04</v>
      </c>
      <c r="CJ6" s="22">
        <f t="shared" si="9"/>
        <v>199.33</v>
      </c>
      <c r="CK6" s="21" t="str">
        <f>IF(CK7="","",IF(CK7="-","【-】","【"&amp;SUBSTITUTE(TEXT(CK7,"#,##0.00"),"-","△")&amp;"】"))</f>
        <v>【177.56】</v>
      </c>
      <c r="CL6" s="22">
        <f>IF(CL7="",NA(),CL7)</f>
        <v>52.28</v>
      </c>
      <c r="CM6" s="22">
        <f t="shared" ref="CM6:CU6" si="10">IF(CM7="",NA(),CM7)</f>
        <v>54.12</v>
      </c>
      <c r="CN6" s="22">
        <f t="shared" si="10"/>
        <v>57.15</v>
      </c>
      <c r="CO6" s="22">
        <f t="shared" si="10"/>
        <v>54.3</v>
      </c>
      <c r="CP6" s="22">
        <f t="shared" si="10"/>
        <v>54.46</v>
      </c>
      <c r="CQ6" s="22">
        <f t="shared" si="10"/>
        <v>54.05</v>
      </c>
      <c r="CR6" s="22">
        <f t="shared" si="10"/>
        <v>54.43</v>
      </c>
      <c r="CS6" s="22">
        <f t="shared" si="10"/>
        <v>53.87</v>
      </c>
      <c r="CT6" s="22">
        <f t="shared" si="10"/>
        <v>54.49</v>
      </c>
      <c r="CU6" s="22">
        <f t="shared" si="10"/>
        <v>54.8</v>
      </c>
      <c r="CV6" s="21" t="str">
        <f>IF(CV7="","",IF(CV7="-","【-】","【"&amp;SUBSTITUTE(TEXT(CV7,"#,##0.00"),"-","△")&amp;"】"))</f>
        <v>【59.81】</v>
      </c>
      <c r="CW6" s="22">
        <f>IF(CW7="",NA(),CW7)</f>
        <v>95.96</v>
      </c>
      <c r="CX6" s="22">
        <f t="shared" ref="CX6:DF6" si="11">IF(CX7="",NA(),CX7)</f>
        <v>95.1</v>
      </c>
      <c r="CY6" s="22">
        <f t="shared" si="11"/>
        <v>93.55</v>
      </c>
      <c r="CZ6" s="22">
        <f t="shared" si="11"/>
        <v>96.86</v>
      </c>
      <c r="DA6" s="22">
        <f t="shared" si="11"/>
        <v>95.08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78.25</v>
      </c>
      <c r="DI6" s="22">
        <f t="shared" ref="DI6:DQ6" si="12">IF(DI7="",NA(),DI7)</f>
        <v>74.72</v>
      </c>
      <c r="DJ6" s="22">
        <f t="shared" si="12"/>
        <v>76.38</v>
      </c>
      <c r="DK6" s="22">
        <f t="shared" si="12"/>
        <v>77.22</v>
      </c>
      <c r="DL6" s="22">
        <f t="shared" si="12"/>
        <v>77.17</v>
      </c>
      <c r="DM6" s="22">
        <f t="shared" si="12"/>
        <v>49.12</v>
      </c>
      <c r="DN6" s="22">
        <f t="shared" si="12"/>
        <v>49.39</v>
      </c>
      <c r="DO6" s="22">
        <f t="shared" si="12"/>
        <v>50.75</v>
      </c>
      <c r="DP6" s="22">
        <f t="shared" si="12"/>
        <v>51.72</v>
      </c>
      <c r="DQ6" s="22">
        <f t="shared" si="12"/>
        <v>52.27</v>
      </c>
      <c r="DR6" s="21" t="str">
        <f>IF(DR7="","",IF(DR7="-","【-】","【"&amp;SUBSTITUTE(TEXT(DR7,"#,##0.00"),"-","△")&amp;"】"))</f>
        <v>【52.02】</v>
      </c>
      <c r="DS6" s="21">
        <f>IF(DS7="",NA(),DS7)</f>
        <v>0</v>
      </c>
      <c r="DT6" s="21">
        <f t="shared" ref="DT6:EB6" si="13">IF(DT7="",NA(),DT7)</f>
        <v>0</v>
      </c>
      <c r="DU6" s="21">
        <f t="shared" si="13"/>
        <v>0</v>
      </c>
      <c r="DV6" s="21">
        <f t="shared" si="13"/>
        <v>0</v>
      </c>
      <c r="DW6" s="21">
        <f t="shared" si="13"/>
        <v>0</v>
      </c>
      <c r="DX6" s="22">
        <f t="shared" si="13"/>
        <v>16.760000000000002</v>
      </c>
      <c r="DY6" s="22">
        <f t="shared" si="13"/>
        <v>18.57</v>
      </c>
      <c r="DZ6" s="22">
        <f t="shared" si="13"/>
        <v>21.14</v>
      </c>
      <c r="EA6" s="22">
        <f t="shared" si="13"/>
        <v>22.12</v>
      </c>
      <c r="EB6" s="22">
        <f t="shared" si="13"/>
        <v>25.67</v>
      </c>
      <c r="EC6" s="21" t="str">
        <f>IF(EC7="","",IF(EC7="-","【-】","【"&amp;SUBSTITUTE(TEXT(EC7,"#,##0.00"),"-","△")&amp;"】"))</f>
        <v>【25.37】</v>
      </c>
      <c r="ED6" s="21">
        <f>IF(ED7="",NA(),ED7)</f>
        <v>0</v>
      </c>
      <c r="EE6" s="21">
        <f t="shared" ref="EE6:EM6" si="14">IF(EE7="",NA(),EE7)</f>
        <v>0</v>
      </c>
      <c r="EF6" s="21">
        <f t="shared" si="14"/>
        <v>0</v>
      </c>
      <c r="EG6" s="21">
        <f t="shared" si="14"/>
        <v>0</v>
      </c>
      <c r="EH6" s="21">
        <f t="shared" si="14"/>
        <v>0</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123498</v>
      </c>
      <c r="D7" s="24">
        <v>46</v>
      </c>
      <c r="E7" s="24">
        <v>1</v>
      </c>
      <c r="F7" s="24">
        <v>0</v>
      </c>
      <c r="G7" s="24">
        <v>1</v>
      </c>
      <c r="H7" s="24" t="s">
        <v>92</v>
      </c>
      <c r="I7" s="24" t="s">
        <v>93</v>
      </c>
      <c r="J7" s="24" t="s">
        <v>94</v>
      </c>
      <c r="K7" s="24" t="s">
        <v>95</v>
      </c>
      <c r="L7" s="24" t="s">
        <v>96</v>
      </c>
      <c r="M7" s="24" t="s">
        <v>97</v>
      </c>
      <c r="N7" s="25" t="s">
        <v>98</v>
      </c>
      <c r="O7" s="25">
        <v>86.37</v>
      </c>
      <c r="P7" s="25">
        <v>85.7</v>
      </c>
      <c r="Q7" s="25">
        <v>4620</v>
      </c>
      <c r="R7" s="25">
        <v>12906</v>
      </c>
      <c r="S7" s="25">
        <v>46.25</v>
      </c>
      <c r="T7" s="25">
        <v>279.05</v>
      </c>
      <c r="U7" s="25">
        <v>10964</v>
      </c>
      <c r="V7" s="25">
        <v>46.16</v>
      </c>
      <c r="W7" s="25">
        <v>237.52</v>
      </c>
      <c r="X7" s="25">
        <v>125.94</v>
      </c>
      <c r="Y7" s="25">
        <v>123.56</v>
      </c>
      <c r="Z7" s="25">
        <v>115.88</v>
      </c>
      <c r="AA7" s="25">
        <v>132.76</v>
      </c>
      <c r="AB7" s="25">
        <v>114.83</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1531.67</v>
      </c>
      <c r="AU7" s="25">
        <v>2969.38</v>
      </c>
      <c r="AV7" s="25">
        <v>2142.33</v>
      </c>
      <c r="AW7" s="25">
        <v>2857.83</v>
      </c>
      <c r="AX7" s="25">
        <v>3438.5</v>
      </c>
      <c r="AY7" s="25">
        <v>362.93</v>
      </c>
      <c r="AZ7" s="25">
        <v>371.81</v>
      </c>
      <c r="BA7" s="25">
        <v>384.23</v>
      </c>
      <c r="BB7" s="25">
        <v>364.3</v>
      </c>
      <c r="BC7" s="25">
        <v>378.87</v>
      </c>
      <c r="BD7" s="25">
        <v>243.36</v>
      </c>
      <c r="BE7" s="25">
        <v>26.94</v>
      </c>
      <c r="BF7" s="25">
        <v>78.400000000000006</v>
      </c>
      <c r="BG7" s="25">
        <v>73.180000000000007</v>
      </c>
      <c r="BH7" s="25">
        <v>90.45</v>
      </c>
      <c r="BI7" s="25">
        <v>75.55</v>
      </c>
      <c r="BJ7" s="25">
        <v>439.05</v>
      </c>
      <c r="BK7" s="25">
        <v>465.85</v>
      </c>
      <c r="BL7" s="25">
        <v>439.43</v>
      </c>
      <c r="BM7" s="25">
        <v>438.41</v>
      </c>
      <c r="BN7" s="25">
        <v>430.23</v>
      </c>
      <c r="BO7" s="25">
        <v>265.93</v>
      </c>
      <c r="BP7" s="25">
        <v>99.73</v>
      </c>
      <c r="BQ7" s="25">
        <v>100.36</v>
      </c>
      <c r="BR7" s="25">
        <v>93.86</v>
      </c>
      <c r="BS7" s="25">
        <v>87.28</v>
      </c>
      <c r="BT7" s="25">
        <v>95.4</v>
      </c>
      <c r="BU7" s="25">
        <v>95.26</v>
      </c>
      <c r="BV7" s="25">
        <v>92.39</v>
      </c>
      <c r="BW7" s="25">
        <v>94.41</v>
      </c>
      <c r="BX7" s="25">
        <v>90.96</v>
      </c>
      <c r="BY7" s="25">
        <v>90.66</v>
      </c>
      <c r="BZ7" s="25">
        <v>97.82</v>
      </c>
      <c r="CA7" s="25">
        <v>221.6</v>
      </c>
      <c r="CB7" s="25">
        <v>220.3</v>
      </c>
      <c r="CC7" s="25">
        <v>235.55</v>
      </c>
      <c r="CD7" s="25">
        <v>216.23</v>
      </c>
      <c r="CE7" s="25">
        <v>232.32</v>
      </c>
      <c r="CF7" s="25">
        <v>192.82</v>
      </c>
      <c r="CG7" s="25">
        <v>192.98</v>
      </c>
      <c r="CH7" s="25">
        <v>192.13</v>
      </c>
      <c r="CI7" s="25">
        <v>197.04</v>
      </c>
      <c r="CJ7" s="25">
        <v>199.33</v>
      </c>
      <c r="CK7" s="25">
        <v>177.56</v>
      </c>
      <c r="CL7" s="25">
        <v>52.28</v>
      </c>
      <c r="CM7" s="25">
        <v>54.12</v>
      </c>
      <c r="CN7" s="25">
        <v>57.15</v>
      </c>
      <c r="CO7" s="25">
        <v>54.3</v>
      </c>
      <c r="CP7" s="25">
        <v>54.46</v>
      </c>
      <c r="CQ7" s="25">
        <v>54.05</v>
      </c>
      <c r="CR7" s="25">
        <v>54.43</v>
      </c>
      <c r="CS7" s="25">
        <v>53.87</v>
      </c>
      <c r="CT7" s="25">
        <v>54.49</v>
      </c>
      <c r="CU7" s="25">
        <v>54.8</v>
      </c>
      <c r="CV7" s="25">
        <v>59.81</v>
      </c>
      <c r="CW7" s="25">
        <v>95.96</v>
      </c>
      <c r="CX7" s="25">
        <v>95.1</v>
      </c>
      <c r="CY7" s="25">
        <v>93.55</v>
      </c>
      <c r="CZ7" s="25">
        <v>96.86</v>
      </c>
      <c r="DA7" s="25">
        <v>95.08</v>
      </c>
      <c r="DB7" s="25">
        <v>80.510000000000005</v>
      </c>
      <c r="DC7" s="25">
        <v>79.44</v>
      </c>
      <c r="DD7" s="25">
        <v>79.489999999999995</v>
      </c>
      <c r="DE7" s="25">
        <v>78.8</v>
      </c>
      <c r="DF7" s="25">
        <v>77.98</v>
      </c>
      <c r="DG7" s="25">
        <v>89.42</v>
      </c>
      <c r="DH7" s="25">
        <v>78.25</v>
      </c>
      <c r="DI7" s="25">
        <v>74.72</v>
      </c>
      <c r="DJ7" s="25">
        <v>76.38</v>
      </c>
      <c r="DK7" s="25">
        <v>77.22</v>
      </c>
      <c r="DL7" s="25">
        <v>77.17</v>
      </c>
      <c r="DM7" s="25">
        <v>49.12</v>
      </c>
      <c r="DN7" s="25">
        <v>49.39</v>
      </c>
      <c r="DO7" s="25">
        <v>50.75</v>
      </c>
      <c r="DP7" s="25">
        <v>51.72</v>
      </c>
      <c r="DQ7" s="25">
        <v>52.27</v>
      </c>
      <c r="DR7" s="25">
        <v>52.02</v>
      </c>
      <c r="DS7" s="25">
        <v>0</v>
      </c>
      <c r="DT7" s="25">
        <v>0</v>
      </c>
      <c r="DU7" s="25">
        <v>0</v>
      </c>
      <c r="DV7" s="25">
        <v>0</v>
      </c>
      <c r="DW7" s="25">
        <v>0</v>
      </c>
      <c r="DX7" s="25">
        <v>16.760000000000002</v>
      </c>
      <c r="DY7" s="25">
        <v>18.57</v>
      </c>
      <c r="DZ7" s="25">
        <v>21.14</v>
      </c>
      <c r="EA7" s="25">
        <v>22.12</v>
      </c>
      <c r="EB7" s="25">
        <v>25.67</v>
      </c>
      <c r="EC7" s="25">
        <v>25.37</v>
      </c>
      <c r="ED7" s="25">
        <v>0</v>
      </c>
      <c r="EE7" s="25">
        <v>0</v>
      </c>
      <c r="EF7" s="25">
        <v>0</v>
      </c>
      <c r="EG7" s="25">
        <v>0</v>
      </c>
      <c r="EH7" s="25">
        <v>0</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2025-01-24T06:47:24Z</dcterms:created>
  <dcterms:modified xsi:type="dcterms:W3CDTF">2025-01-29T23:47:05Z</dcterms:modified>
  <cp:category/>
</cp:coreProperties>
</file>