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1 下水道（公共）\"/>
    </mc:Choice>
  </mc:AlternateContent>
  <xr:revisionPtr revIDLastSave="0" documentId="13_ncr:1_{FC953466-3542-4C5E-962F-6E9F3A9E83E6}" xr6:coauthVersionLast="47" xr6:coauthVersionMax="47" xr10:uidLastSave="{00000000-0000-0000-0000-000000000000}"/>
  <workbookProtection workbookAlgorithmName="SHA-512" workbookHashValue="PuUpXqx1wjLi6xAyJ3hNmSSzRX2ZKuIWcVZnEYuvMLOuIeyDcuWJEEaNdRi8Np96Hv/8ttSR9BA+XSu2SsYRcg==" workbookSaltValue="JwRh5q5ViNAbNNkCS5UaO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P10" i="4" s="1"/>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H85" i="4"/>
  <c r="BB10" i="4"/>
  <c r="AT8" i="4"/>
  <c r="W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<sst xmlns="http://schemas.openxmlformats.org/spreadsheetml/2006/main" count="236" uniqueCount="116">
  <si>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</si>
  <si>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</si>
  <si>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</si>
  <si>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</si>
  <si>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</si>
  <si>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</si>
  <si>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</si>
  <si>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</si>
  <si>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</si>
  <si>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</si>
  <si>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</si>
  <si>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</si>
  <si>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</si>
  <si>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</si>
  <si>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</si>
  <si>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</si>
  <si>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</si>
  <si>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</si>
  <si>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</si>
  <si>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</si>
  <si>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</si>
  <si>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</si>
  <si>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</si>
  <si>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</si>
  <si>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</si>
  <si>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</si>
  <si>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</si>
  <si>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</si>
  <si>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</si>
  <si>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</si>
  <si>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</si>
  <si>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</si>
  <si>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</si>
  <si>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</si>
  <si>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</si>
  <si>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</si>
  <si>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</si>
  <si>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</si>
  <si>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</si>
  <si>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</si>
  <si>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</si>
  <si>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</si>
  <si>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</si>
  <si>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</si>
  <si>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</si>
  <si>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</si>
  <si>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</si>
  <si>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</si>
  <si>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</si>
  <si>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</si>
  <si>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</si>
  <si>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</si>
  <si>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</si>
  <si>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</si>
  <si>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</si>
  <si>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</si>
  <si>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</si>
  <si>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</si>
  <si>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</si>
  <si>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</si>
  <si>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</si>
  <si>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</si>
  <si>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</si>
  <si>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</si>
  <si>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</si>
  <si>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</si>
  <si>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</si>
  <si>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</si>
  <si>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</si>
  <si>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</si>
  <si>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</si>
  <si>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</si>
  <si>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</si>
  <si>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</si>
  <si>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</si>
  <si>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</si>
  <si>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</si>
  <si>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</si>
  <si>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</si>
  <si>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</si>
  <si>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</si>
  <si>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</si>
  <si>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</si>
  <si>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</si>
  <si>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</si>
  <si>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</si>
  <si>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</si>
  <si>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</si>
  <si>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</si>
  <si>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</si>
  <si>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</si>
  <si>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</si>
  <si>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</si>
  <si>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</si>
  <si>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</si>
  <si>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</si>
  <si>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</si>
  <si>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</si>
  <si>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</si>
  <si>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</si>
  <si>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</si>
  <si>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</si>
  <si>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</si>
  <si>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</si>
  <si>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</si>
  <si>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</si>
  <si>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</si>
  <si>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</si>
  <si>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</si>
  <si>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</si>
  <si>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</si>
  <si>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</si>
  <si>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</si>
  <si>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については、依然80％台で推移しており、赤字経営が続いている。そのため②の累積欠損金比率も類似団体平均と比較して極めて高い数値になっており、⑤経費回収率も100％に届かない状況が続いている。今後は、令和7年7月に料金の増額改定が決定していることから、ある程度の改善は見込まれるが引き続き経営の改善を図っていく必要がある。
③流動比率については、基準となる100％を大きく上回っており、類似団体平均と比較しても高い水準を維持できていることから、現状問題はないと考えている。④企業債残高対事業規模比率は類似団体平均よりも良い状態にあるが、今後、耐用年数を迎えた管渠の更新が必要となって来ることから、現在の水準を維持しつつ企業債の活用の拡充も視野に入る。</t>
    <rPh sb="1" eb="7">
      <t>ケイジョウシュウシヒリツ</t>
    </rPh>
    <rPh sb="13" eb="15">
      <t>イゼン</t>
    </rPh>
    <rPh sb="18" eb="19">
      <t>ダイ</t>
    </rPh>
    <rPh sb="20" eb="22">
      <t>スイイ</t>
    </rPh>
    <rPh sb="27" eb="31">
      <t>アカジケイエイ</t>
    </rPh>
    <rPh sb="32" eb="33">
      <t>ツヅ</t>
    </rPh>
    <rPh sb="44" eb="51">
      <t>ルイセキケッソンキンヒリツ</t>
    </rPh>
    <rPh sb="52" eb="54">
      <t>ルイジ</t>
    </rPh>
    <rPh sb="54" eb="56">
      <t>ダンタイ</t>
    </rPh>
    <rPh sb="56" eb="58">
      <t>ヘイキン</t>
    </rPh>
    <rPh sb="59" eb="61">
      <t>ヒカク</t>
    </rPh>
    <rPh sb="63" eb="64">
      <t>キワ</t>
    </rPh>
    <rPh sb="66" eb="67">
      <t>タカ</t>
    </rPh>
    <rPh sb="68" eb="70">
      <t>スウチ</t>
    </rPh>
    <rPh sb="78" eb="83">
      <t>ケイヒカイシュウリツ</t>
    </rPh>
    <rPh sb="89" eb="90">
      <t>トド</t>
    </rPh>
    <rPh sb="93" eb="95">
      <t>ジョウキョウ</t>
    </rPh>
    <rPh sb="96" eb="97">
      <t>ツヅ</t>
    </rPh>
    <rPh sb="102" eb="104">
      <t>コンゴ</t>
    </rPh>
    <rPh sb="106" eb="108">
      <t>レイワ</t>
    </rPh>
    <rPh sb="109" eb="110">
      <t>ネン</t>
    </rPh>
    <rPh sb="111" eb="112">
      <t>ガツ</t>
    </rPh>
    <rPh sb="113" eb="115">
      <t>リョウキン</t>
    </rPh>
    <rPh sb="116" eb="118">
      <t>ゾウガク</t>
    </rPh>
    <rPh sb="118" eb="120">
      <t>カイテイ</t>
    </rPh>
    <rPh sb="121" eb="123">
      <t>ケッテイ</t>
    </rPh>
    <rPh sb="134" eb="136">
      <t>テイド</t>
    </rPh>
    <rPh sb="137" eb="139">
      <t>カイゼン</t>
    </rPh>
    <rPh sb="140" eb="142">
      <t>ミコ</t>
    </rPh>
    <rPh sb="146" eb="147">
      <t>ヒ</t>
    </rPh>
    <rPh sb="148" eb="149">
      <t>ツヅ</t>
    </rPh>
    <rPh sb="150" eb="152">
      <t>ケイエイ</t>
    </rPh>
    <rPh sb="153" eb="155">
      <t>カイゼン</t>
    </rPh>
    <rPh sb="156" eb="157">
      <t>ハカ</t>
    </rPh>
    <rPh sb="161" eb="163">
      <t>ヒツヨウ</t>
    </rPh>
    <rPh sb="169" eb="173">
      <t>リュウドウヒリツ</t>
    </rPh>
    <rPh sb="179" eb="181">
      <t>キジュン</t>
    </rPh>
    <rPh sb="189" eb="190">
      <t>オオ</t>
    </rPh>
    <rPh sb="192" eb="194">
      <t>ウワマワ</t>
    </rPh>
    <rPh sb="199" eb="205">
      <t>ルイジダンタイヘイキン</t>
    </rPh>
    <rPh sb="206" eb="208">
      <t>ヒカク</t>
    </rPh>
    <rPh sb="211" eb="212">
      <t>タカ</t>
    </rPh>
    <rPh sb="213" eb="215">
      <t>スイジュン</t>
    </rPh>
    <rPh sb="216" eb="218">
      <t>イジ</t>
    </rPh>
    <rPh sb="228" eb="230">
      <t>ゲンジョウ</t>
    </rPh>
    <rPh sb="230" eb="232">
      <t>モンダイ</t>
    </rPh>
    <rPh sb="236" eb="237">
      <t>カンガ</t>
    </rPh>
    <rPh sb="243" eb="246">
      <t>キギョウサイ</t>
    </rPh>
    <rPh sb="246" eb="248">
      <t>ザンダカ</t>
    </rPh>
    <rPh sb="248" eb="249">
      <t>タイ</t>
    </rPh>
    <rPh sb="249" eb="253">
      <t>ジギョウキボ</t>
    </rPh>
    <rPh sb="253" eb="255">
      <t>ヒリツ</t>
    </rPh>
    <rPh sb="256" eb="258">
      <t>ルイジ</t>
    </rPh>
    <rPh sb="258" eb="260">
      <t>ダンタイ</t>
    </rPh>
    <rPh sb="260" eb="262">
      <t>ヘイキン</t>
    </rPh>
    <rPh sb="265" eb="266">
      <t>ヨ</t>
    </rPh>
    <rPh sb="267" eb="269">
      <t>ジョウタイ</t>
    </rPh>
    <rPh sb="274" eb="276">
      <t>コンゴ</t>
    </rPh>
    <rPh sb="277" eb="281">
      <t>タイヨウネンスウ</t>
    </rPh>
    <rPh sb="282" eb="283">
      <t>ムカ</t>
    </rPh>
    <rPh sb="285" eb="287">
      <t>カンキョ</t>
    </rPh>
    <rPh sb="288" eb="290">
      <t>コウシン</t>
    </rPh>
    <rPh sb="291" eb="293">
      <t>ヒツヨウ</t>
    </rPh>
    <rPh sb="297" eb="298">
      <t>ク</t>
    </rPh>
    <rPh sb="304" eb="306">
      <t>ゲンザイ</t>
    </rPh>
    <rPh sb="307" eb="309">
      <t>スイジュン</t>
    </rPh>
    <rPh sb="310" eb="312">
      <t>イジ</t>
    </rPh>
    <rPh sb="315" eb="318">
      <t>キギョウサイ</t>
    </rPh>
    <rPh sb="319" eb="321">
      <t>カツヨウ</t>
    </rPh>
    <rPh sb="322" eb="324">
      <t>カクジュウ</t>
    </rPh>
    <rPh sb="325" eb="327">
      <t>シヤ</t>
    </rPh>
    <rPh sb="328" eb="329">
      <t>ハイ</t>
    </rPh>
    <phoneticPr fontId="4"/>
  </si>
  <si>
    <t>①有形固定資産減価償却率については、右肩上がりの状況が続いており、類似団体平均と比較しても高い数値となっていることから、今後は新設よりも老朽化施設の更新に重点を移していく必要があると考えている。②管渠老朽化率及び③管渠改善率については、現状耐用年数を迎えた管渠が存在しないことから0となっているが、令和6年度以降は宅地造成の際に整備された管が一挙に耐用年数を迎えることから、計画的な更新が必要である。</t>
    <rPh sb="1" eb="3">
      <t>ユウケイ</t>
    </rPh>
    <rPh sb="3" eb="7">
      <t>コテイシサン</t>
    </rPh>
    <rPh sb="7" eb="12">
      <t>ゲンカショウキャクリツ</t>
    </rPh>
    <rPh sb="18" eb="21">
      <t>ミギカタア</t>
    </rPh>
    <rPh sb="24" eb="26">
      <t>ジョウキョウ</t>
    </rPh>
    <rPh sb="27" eb="28">
      <t>ツヅ</t>
    </rPh>
    <rPh sb="33" eb="39">
      <t>ルイジダンタイヘイキン</t>
    </rPh>
    <rPh sb="40" eb="42">
      <t>ヒカク</t>
    </rPh>
    <rPh sb="45" eb="46">
      <t>タカ</t>
    </rPh>
    <rPh sb="47" eb="49">
      <t>スウチ</t>
    </rPh>
    <rPh sb="60" eb="62">
      <t>コンゴ</t>
    </rPh>
    <rPh sb="63" eb="65">
      <t>シンセツ</t>
    </rPh>
    <rPh sb="68" eb="71">
      <t>ロウキュウカ</t>
    </rPh>
    <rPh sb="71" eb="73">
      <t>シセツ</t>
    </rPh>
    <rPh sb="74" eb="76">
      <t>コウシン</t>
    </rPh>
    <rPh sb="77" eb="79">
      <t>ジュウテン</t>
    </rPh>
    <rPh sb="80" eb="81">
      <t>ウツ</t>
    </rPh>
    <rPh sb="85" eb="87">
      <t>ヒツヨウ</t>
    </rPh>
    <rPh sb="91" eb="92">
      <t>カンガ</t>
    </rPh>
    <rPh sb="98" eb="100">
      <t>カンキョ</t>
    </rPh>
    <rPh sb="100" eb="103">
      <t>ロウキュウカ</t>
    </rPh>
    <rPh sb="103" eb="104">
      <t>リツ</t>
    </rPh>
    <rPh sb="104" eb="105">
      <t>オヨ</t>
    </rPh>
    <rPh sb="107" eb="109">
      <t>カンキョ</t>
    </rPh>
    <rPh sb="109" eb="112">
      <t>カイゼンリツ</t>
    </rPh>
    <rPh sb="118" eb="120">
      <t>ゲンジョウ</t>
    </rPh>
    <rPh sb="120" eb="124">
      <t>タイヨウネンスウ</t>
    </rPh>
    <rPh sb="125" eb="126">
      <t>ムカ</t>
    </rPh>
    <rPh sb="128" eb="130">
      <t>カンキョ</t>
    </rPh>
    <rPh sb="131" eb="133">
      <t>ソンザイ</t>
    </rPh>
    <rPh sb="149" eb="151">
      <t>レイワ</t>
    </rPh>
    <rPh sb="152" eb="154">
      <t>ネンド</t>
    </rPh>
    <rPh sb="154" eb="156">
      <t>イコウ</t>
    </rPh>
    <rPh sb="157" eb="161">
      <t>タクチゾウセイ</t>
    </rPh>
    <rPh sb="162" eb="163">
      <t>サイ</t>
    </rPh>
    <rPh sb="164" eb="166">
      <t>セイビ</t>
    </rPh>
    <rPh sb="169" eb="170">
      <t>カン</t>
    </rPh>
    <rPh sb="171" eb="173">
      <t>イッキョ</t>
    </rPh>
    <rPh sb="174" eb="178">
      <t>タイヨウネンスウ</t>
    </rPh>
    <rPh sb="179" eb="180">
      <t>ムカ</t>
    </rPh>
    <rPh sb="187" eb="190">
      <t>ケイカクテキ</t>
    </rPh>
    <rPh sb="191" eb="193">
      <t>コウシン</t>
    </rPh>
    <rPh sb="194" eb="196">
      <t>ヒツヨウ</t>
    </rPh>
    <phoneticPr fontId="4"/>
  </si>
  <si>
    <t>経営状況としては依然として厳しい状況が続いているが、上記のとおり令和7年7月から下水道使用料の増額改定実施が決定したことから、多少の改善は見込まれる。しかし、流域下水道維持管理費負担金等、支出の面でも大幅な増額が見込まれていることから、引き続き経営の改善に向けた努力が必要である。老朽化の状況についても、有形固定資産償却率が年々増加を続けており、令和6年度以降は耐用年数を超過した管渠が発生してくることから、計画的な更新と財源の確保が必要である。</t>
    <rPh sb="0" eb="4">
      <t>ケイエイジョウキョウ</t>
    </rPh>
    <rPh sb="8" eb="10">
      <t>イゼン</t>
    </rPh>
    <rPh sb="13" eb="14">
      <t>キビ</t>
    </rPh>
    <rPh sb="16" eb="18">
      <t>ジョウキョウ</t>
    </rPh>
    <rPh sb="19" eb="20">
      <t>ツヅ</t>
    </rPh>
    <rPh sb="26" eb="28">
      <t>ジョウキ</t>
    </rPh>
    <rPh sb="32" eb="34">
      <t>レイワ</t>
    </rPh>
    <rPh sb="35" eb="36">
      <t>ネン</t>
    </rPh>
    <rPh sb="37" eb="38">
      <t>ガツ</t>
    </rPh>
    <rPh sb="40" eb="46">
      <t>ゲスイドウシヨウリョウ</t>
    </rPh>
    <rPh sb="47" eb="49">
      <t>ゾウガク</t>
    </rPh>
    <rPh sb="49" eb="51">
      <t>カイテイ</t>
    </rPh>
    <rPh sb="51" eb="53">
      <t>ジッシ</t>
    </rPh>
    <rPh sb="54" eb="56">
      <t>ケッテイ</t>
    </rPh>
    <rPh sb="63" eb="65">
      <t>タショウ</t>
    </rPh>
    <rPh sb="66" eb="68">
      <t>カイゼン</t>
    </rPh>
    <rPh sb="69" eb="71">
      <t>ミコ</t>
    </rPh>
    <rPh sb="79" eb="84">
      <t>リュウイキゲスイドウ</t>
    </rPh>
    <rPh sb="84" eb="89">
      <t>イジカンリヒ</t>
    </rPh>
    <rPh sb="89" eb="92">
      <t>フタンキン</t>
    </rPh>
    <rPh sb="92" eb="93">
      <t>トウ</t>
    </rPh>
    <rPh sb="94" eb="96">
      <t>シシュツ</t>
    </rPh>
    <rPh sb="97" eb="98">
      <t>メン</t>
    </rPh>
    <rPh sb="100" eb="102">
      <t>オオハバ</t>
    </rPh>
    <rPh sb="103" eb="105">
      <t>ゾウガク</t>
    </rPh>
    <rPh sb="106" eb="108">
      <t>ミコ</t>
    </rPh>
    <rPh sb="118" eb="119">
      <t>ヒ</t>
    </rPh>
    <rPh sb="120" eb="121">
      <t>ツヅ</t>
    </rPh>
    <rPh sb="122" eb="124">
      <t>ケイエイ</t>
    </rPh>
    <rPh sb="125" eb="127">
      <t>カイゼン</t>
    </rPh>
    <rPh sb="128" eb="129">
      <t>ム</t>
    </rPh>
    <rPh sb="131" eb="133">
      <t>ドリョク</t>
    </rPh>
    <rPh sb="134" eb="136">
      <t>ヒツヨウ</t>
    </rPh>
    <rPh sb="140" eb="143">
      <t>ロウキュウカ</t>
    </rPh>
    <rPh sb="144" eb="146">
      <t>ジョウキョウ</t>
    </rPh>
    <rPh sb="152" eb="158">
      <t>ユウケイコテイシサン</t>
    </rPh>
    <rPh sb="158" eb="161">
      <t>ショウキャクリツ</t>
    </rPh>
    <rPh sb="162" eb="164">
      <t>ネンネン</t>
    </rPh>
    <rPh sb="164" eb="166">
      <t>ゾウカ</t>
    </rPh>
    <rPh sb="167" eb="168">
      <t>ツヅ</t>
    </rPh>
    <rPh sb="173" eb="175">
      <t>レイワ</t>
    </rPh>
    <rPh sb="176" eb="180">
      <t>ネンドイコウ</t>
    </rPh>
    <rPh sb="181" eb="185">
      <t>タイヨウネンスウ</t>
    </rPh>
    <rPh sb="186" eb="188">
      <t>チョウカ</t>
    </rPh>
    <rPh sb="190" eb="192">
      <t>カンキョ</t>
    </rPh>
    <rPh sb="193" eb="195">
      <t>ハッセイ</t>
    </rPh>
    <rPh sb="204" eb="207">
      <t>ケイカクテキ</t>
    </rPh>
    <rPh sb="208" eb="210">
      <t>コウシン</t>
    </rPh>
    <rPh sb="211" eb="213">
      <t>ザイゲン</t>
    </rPh>
    <rPh sb="214" eb="216">
      <t>カクホ</t>
    </rPh>
    <rPh sb="217" eb="2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</si>
</sst>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D2-431A-8B35-91D24E0DBE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8AD2-431A-8B35-91D24E0DBE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84-4EC9-BAC9-173AABB68C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6284-4EC9-BAC9-173AABB68C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97.45</c:v>
                </c:pt>
                <c:pt idx="1">
                  <c:v>97.43</c:v>
                </c:pt>
                <c:pt idx="2">
                  <c:v>97.4</c:v>
                </c:pt>
                <c:pt idx="3">
                  <c:v>97.42</c:v>
                </c:pt>
                <c:pt idx="4">
                  <c:v>97.4</c:v>
                </c:pt>
              </c:numCache>
            </c:numRef>
          </c:val>
          <c:extLst>
            <c:ext xmlns:c16="http://schemas.microsoft.com/office/drawing/2014/chart" uri="{C3380CC4-5D6E-409C-BE32-E72D297353CC}">
              <c16:uniqueId val="{00000000-523D-41C4-8406-7C71F17F0C5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523D-41C4-8406-7C71F17F0C5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85.73</c:v>
                </c:pt>
                <c:pt idx="1">
                  <c:v>82.3</c:v>
                </c:pt>
                <c:pt idx="2">
                  <c:v>81.62</c:v>
                </c:pt>
                <c:pt idx="3">
                  <c:v>86.57</c:v>
                </c:pt>
                <c:pt idx="4">
                  <c:v>85.37</c:v>
                </c:pt>
              </c:numCache>
            </c:numRef>
          </c:val>
          <c:extLst>
            <c:ext xmlns:c16="http://schemas.microsoft.com/office/drawing/2014/chart" uri="{C3380CC4-5D6E-409C-BE32-E72D297353CC}">
              <c16:uniqueId val="{00000000-B724-4E50-A5E1-C45A14512A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B724-4E50-A5E1-C45A14512A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20.81</c:v>
                </c:pt>
                <c:pt idx="1">
                  <c:v>24</c:v>
                </c:pt>
                <c:pt idx="2">
                  <c:v>27.15</c:v>
                </c:pt>
                <c:pt idx="3">
                  <c:v>29.88</c:v>
                </c:pt>
                <c:pt idx="4">
                  <c:v>31.96</c:v>
                </c:pt>
              </c:numCache>
            </c:numRef>
          </c:val>
          <c:extLst>
            <c:ext xmlns:c16="http://schemas.microsoft.com/office/drawing/2014/chart" uri="{C3380CC4-5D6E-409C-BE32-E72D297353CC}">
              <c16:uniqueId val="{00000000-470D-4694-8288-A18041EFC4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470D-4694-8288-A18041EFC4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DE-46DB-A347-A8258962CC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3CDE-46DB-A347-A8258962CC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84.8</c:v>
                </c:pt>
                <c:pt idx="1">
                  <c:v>120.18</c:v>
                </c:pt>
                <c:pt idx="2">
                  <c:v>150.49</c:v>
                </c:pt>
                <c:pt idx="3">
                  <c:v>198.52</c:v>
                </c:pt>
                <c:pt idx="4">
                  <c:v>191.26</c:v>
                </c:pt>
              </c:numCache>
            </c:numRef>
          </c:val>
          <c:extLst>
            <c:ext xmlns:c16="http://schemas.microsoft.com/office/drawing/2014/chart" uri="{C3380CC4-5D6E-409C-BE32-E72D297353CC}">
              <c16:uniqueId val="{00000000-4CF2-4E72-B90F-06EE1D9EB2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4CF2-4E72-B90F-06EE1D9EB2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748.81</c:v>
                </c:pt>
                <c:pt idx="1">
                  <c:v>653.07000000000005</c:v>
                </c:pt>
                <c:pt idx="2">
                  <c:v>289.02999999999997</c:v>
                </c:pt>
                <c:pt idx="3">
                  <c:v>421.73</c:v>
                </c:pt>
                <c:pt idx="4">
                  <c:v>222.3</c:v>
                </c:pt>
              </c:numCache>
            </c:numRef>
          </c:val>
          <c:extLst>
            <c:ext xmlns:c16="http://schemas.microsoft.com/office/drawing/2014/chart" uri="{C3380CC4-5D6E-409C-BE32-E72D297353CC}">
              <c16:uniqueId val="{00000000-B3F4-4582-BEFF-4811C11728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B3F4-4582-BEFF-4811C11728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207.29</c:v>
                </c:pt>
                <c:pt idx="1">
                  <c:v>176.72</c:v>
                </c:pt>
                <c:pt idx="2">
                  <c:v>186.25</c:v>
                </c:pt>
                <c:pt idx="3">
                  <c:v>219.6</c:v>
                </c:pt>
                <c:pt idx="4">
                  <c:v>161.04</c:v>
                </c:pt>
              </c:numCache>
            </c:numRef>
          </c:val>
          <c:extLst>
            <c:ext xmlns:c16="http://schemas.microsoft.com/office/drawing/2014/chart" uri="{C3380CC4-5D6E-409C-BE32-E72D297353CC}">
              <c16:uniqueId val="{00000000-09B7-4F0B-BF87-1311855AD3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09B7-4F0B-BF87-1311855AD3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110.96</c:v>
                </c:pt>
                <c:pt idx="1">
                  <c:v>71.930000000000007</c:v>
                </c:pt>
                <c:pt idx="2">
                  <c:v>69.849999999999994</c:v>
                </c:pt>
                <c:pt idx="3">
                  <c:v>61.01</c:v>
                </c:pt>
                <c:pt idx="4">
                  <c:v>82.46</c:v>
                </c:pt>
              </c:numCache>
            </c:numRef>
          </c:val>
          <c:extLst>
            <c:ext xmlns:c16="http://schemas.microsoft.com/office/drawing/2014/chart" uri="{C3380CC4-5D6E-409C-BE32-E72D297353CC}">
              <c16:uniqueId val="{00000000-0C89-4A00-AE7A-D7376B39366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0C89-4A00-AE7A-D7376B39366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114.45</c:v>
                </c:pt>
                <c:pt idx="1">
                  <c:v>177.14</c:v>
                </c:pt>
                <c:pt idx="2">
                  <c:v>182.33</c:v>
                </c:pt>
                <c:pt idx="3">
                  <c:v>171.39</c:v>
                </c:pt>
                <c:pt idx="4">
                  <c:v>148</c:v>
                </c:pt>
              </c:numCache>
            </c:numRef>
          </c:val>
          <c:extLst>
            <c:ext xmlns:c16="http://schemas.microsoft.com/office/drawing/2014/chart" uri="{C3380CC4-5D6E-409C-BE32-E72D297353CC}">
              <c16:uniqueId val="{00000000-50FA-4922-BF33-DD29A5A017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50FA-4922-BF33-DD29A5A017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酒々井町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20207</v>
      </c>
      <c r="AM8" s="45"/>
      <c r="AN8" s="45"/>
      <c r="AO8" s="45"/>
      <c r="AP8" s="45"/>
      <c r="AQ8" s="45"/>
      <c r="AR8" s="45"/>
      <c r="AS8" s="45"/>
      <c r="AT8" s="44">
        <f>データ!T6</f>
        <v>51.52</v>
      </c>
      <c r="AU8" s="44"/>
      <c r="AV8" s="44"/>
      <c r="AW8" s="44"/>
      <c r="AX8" s="44"/>
      <c r="AY8" s="44"/>
      <c r="AZ8" s="44"/>
      <c r="BA8" s="44"/>
      <c r="BB8" s="44">
        <f>データ!U6</f>
        <v>392.22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90.18</v>
      </c>
      <c r="J10" s="44"/>
      <c r="K10" s="44"/>
      <c r="L10" s="44"/>
      <c r="M10" s="44"/>
      <c r="N10" s="44"/>
      <c r="O10" s="44"/>
      <c r="P10" s="44">
        <f>データ!P6</f>
        <v>86.97</v>
      </c>
      <c r="Q10" s="44"/>
      <c r="R10" s="44"/>
      <c r="S10" s="44"/>
      <c r="T10" s="44"/>
      <c r="U10" s="44"/>
      <c r="V10" s="44"/>
      <c r="W10" s="44">
        <f>データ!Q6</f>
        <v>84.99</v>
      </c>
      <c r="X10" s="44"/>
      <c r="Y10" s="44"/>
      <c r="Z10" s="44"/>
      <c r="AA10" s="44"/>
      <c r="AB10" s="44"/>
      <c r="AC10" s="44"/>
      <c r="AD10" s="45">
        <f>データ!R6</f>
        <v>2266</v>
      </c>
      <c r="AE10" s="45"/>
      <c r="AF10" s="45"/>
      <c r="AG10" s="45"/>
      <c r="AH10" s="45"/>
      <c r="AI10" s="45"/>
      <c r="AJ10" s="45"/>
      <c r="AK10" s="2"/>
      <c r="AL10" s="45">
        <f>データ!V6</f>
        <v>17486</v>
      </c>
      <c r="AM10" s="45"/>
      <c r="AN10" s="45"/>
      <c r="AO10" s="45"/>
      <c r="AP10" s="45"/>
      <c r="AQ10" s="45"/>
      <c r="AR10" s="45"/>
      <c r="AS10" s="45"/>
      <c r="AT10" s="44">
        <f>データ!W6</f>
        <v>3.99</v>
      </c>
      <c r="AU10" s="44"/>
      <c r="AV10" s="44"/>
      <c r="AW10" s="44"/>
      <c r="AX10" s="44"/>
      <c r="AY10" s="44"/>
      <c r="AZ10" s="44"/>
      <c r="BA10" s="44"/>
      <c r="BB10" s="44">
        <f>データ!X6</f>
        <v>4382.46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Pf94jH0yttU7AsF5/X3G0L2RNWda2IoXD+NV05vkELv8SI7RufkEIXCzFN9R7nuzrZj7YzKwCI7St00LA1sKQ==" saltValue="UJq1YKATIe25vC2huXFP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123226</v>
      </c>
      <c r="D6" s="19">
        <f t="shared" si="3"/>
        <v>46</v>
      </c>
      <c r="E6" s="19">
        <f t="shared" si="3"/>
        <v>17</v>
      </c>
      <c r="F6" s="19">
        <f t="shared" si="3"/>
        <v>1</v>
      </c>
      <c r="G6" s="19">
        <f t="shared" si="3"/>
        <v>0</v>
      </c>
      <c r="H6" s="19" t="str">
        <f t="shared" si="3"/>
        <v>千葉県　酒々井町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90.18</v>
      </c>
      <c r="P6" s="20">
        <f t="shared" si="3"/>
        <v>86.97</v>
      </c>
      <c r="Q6" s="20">
        <f t="shared" si="3"/>
        <v>84.99</v>
      </c>
      <c r="R6" s="20">
        <f t="shared" si="3"/>
        <v>2266</v>
      </c>
      <c r="S6" s="20">
        <f t="shared" si="3"/>
        <v>20207</v>
      </c>
      <c r="T6" s="20">
        <f t="shared" si="3"/>
        <v>51.52</v>
      </c>
      <c r="U6" s="20">
        <f t="shared" si="3"/>
        <v>392.22</v>
      </c>
      <c r="V6" s="20">
        <f t="shared" si="3"/>
        <v>17486</v>
      </c>
      <c r="W6" s="20">
        <f t="shared" si="3"/>
        <v>3.99</v>
      </c>
      <c r="X6" s="20">
        <f t="shared" si="3"/>
        <v>4382.46</v>
      </c>
      <c r="Y6" s="21">
        <f>IF(Y7="",NA(),Y7)</f>
        <v>85.73</v>
      </c>
      <c r="Z6" s="21">
        <f t="shared" ref="Z6:AH6" si="4">IF(Z7="",NA(),Z7)</f>
        <v>82.3</v>
      </c>
      <c r="AA6" s="21">
        <f t="shared" si="4"/>
        <v>81.62</v>
      </c>
      <c r="AB6" s="21">
        <f t="shared" si="4"/>
        <v>86.57</v>
      </c>
      <c r="AC6" s="21">
        <f t="shared" si="4"/>
        <v>85.37</v>
      </c>
      <c r="AD6" s="21">
        <f t="shared" si="4"/>
        <v>106.81</v>
      </c>
      <c r="AE6" s="21">
        <f t="shared" si="4"/>
        <v>106.5</v>
      </c>
      <c r="AF6" s="21">
        <f t="shared" si="4"/>
        <v>106.22</v>
      </c>
      <c r="AG6" s="21">
        <f t="shared" si="4"/>
        <v>107.01</v>
      </c>
      <c r="AH6" s="21">
        <f t="shared" si="4"/>
        <v>106.53</v>
      </c>
      <c r="AI6" s="20" t="str">
        <f>IF(AI7="","",IF(AI7="-","【-】","【"&amp;SUBSTITUTE(TEXT(AI7,"#,##0.00"),"-","△")&amp;"】"))</f>
        <v>【105.91】</v>
      </c>
      <c r="AJ6" s="21">
        <f>IF(AJ7="",NA(),AJ7)</f>
        <v>84.8</v>
      </c>
      <c r="AK6" s="21">
        <f t="shared" ref="AK6:AS6" si="5">IF(AK7="",NA(),AK7)</f>
        <v>120.18</v>
      </c>
      <c r="AL6" s="21">
        <f t="shared" si="5"/>
        <v>150.49</v>
      </c>
      <c r="AM6" s="21">
        <f t="shared" si="5"/>
        <v>198.52</v>
      </c>
      <c r="AN6" s="21">
        <f t="shared" si="5"/>
        <v>191.26</v>
      </c>
      <c r="AO6" s="21">
        <f t="shared" si="5"/>
        <v>34.4</v>
      </c>
      <c r="AP6" s="21">
        <f t="shared" si="5"/>
        <v>18.36</v>
      </c>
      <c r="AQ6" s="21">
        <f t="shared" si="5"/>
        <v>18.010000000000002</v>
      </c>
      <c r="AR6" s="21">
        <f t="shared" si="5"/>
        <v>23.86</v>
      </c>
      <c r="AS6" s="21">
        <f t="shared" si="5"/>
        <v>18.41</v>
      </c>
      <c r="AT6" s="20" t="str">
        <f>IF(AT7="","",IF(AT7="-","【-】","【"&amp;SUBSTITUTE(TEXT(AT7,"#,##0.00"),"-","△")&amp;"】"))</f>
        <v>【3.03】</v>
      </c>
      <c r="AU6" s="21">
        <f>IF(AU7="",NA(),AU7)</f>
        <v>748.81</v>
      </c>
      <c r="AV6" s="21">
        <f t="shared" ref="AV6:BD6" si="6">IF(AV7="",NA(),AV7)</f>
        <v>653.07000000000005</v>
      </c>
      <c r="AW6" s="21">
        <f t="shared" si="6"/>
        <v>289.02999999999997</v>
      </c>
      <c r="AX6" s="21">
        <f t="shared" si="6"/>
        <v>421.73</v>
      </c>
      <c r="AY6" s="21">
        <f t="shared" si="6"/>
        <v>222.3</v>
      </c>
      <c r="AZ6" s="21">
        <f t="shared" si="6"/>
        <v>68.17</v>
      </c>
      <c r="BA6" s="21">
        <f t="shared" si="6"/>
        <v>55.6</v>
      </c>
      <c r="BB6" s="21">
        <f t="shared" si="6"/>
        <v>59.4</v>
      </c>
      <c r="BC6" s="21">
        <f t="shared" si="6"/>
        <v>68.27</v>
      </c>
      <c r="BD6" s="21">
        <f t="shared" si="6"/>
        <v>74.790000000000006</v>
      </c>
      <c r="BE6" s="20" t="str">
        <f>IF(BE7="","",IF(BE7="-","【-】","【"&amp;SUBSTITUTE(TEXT(BE7,"#,##0.00"),"-","△")&amp;"】"))</f>
        <v>【78.43】</v>
      </c>
      <c r="BF6" s="21">
        <f>IF(BF7="",NA(),BF7)</f>
        <v>207.29</v>
      </c>
      <c r="BG6" s="21">
        <f t="shared" ref="BG6:BO6" si="7">IF(BG7="",NA(),BG7)</f>
        <v>176.72</v>
      </c>
      <c r="BH6" s="21">
        <f t="shared" si="7"/>
        <v>186.25</v>
      </c>
      <c r="BI6" s="21">
        <f t="shared" si="7"/>
        <v>219.6</v>
      </c>
      <c r="BJ6" s="21">
        <f t="shared" si="7"/>
        <v>161.04</v>
      </c>
      <c r="BK6" s="21">
        <f t="shared" si="7"/>
        <v>789.44</v>
      </c>
      <c r="BL6" s="21">
        <f t="shared" si="7"/>
        <v>789.08</v>
      </c>
      <c r="BM6" s="21">
        <f t="shared" si="7"/>
        <v>747.84</v>
      </c>
      <c r="BN6" s="21">
        <f t="shared" si="7"/>
        <v>804.98</v>
      </c>
      <c r="BO6" s="21">
        <f t="shared" si="7"/>
        <v>767.56</v>
      </c>
      <c r="BP6" s="20" t="str">
        <f>IF(BP7="","",IF(BP7="-","【-】","【"&amp;SUBSTITUTE(TEXT(BP7,"#,##0.00"),"-","△")&amp;"】"))</f>
        <v>【630.82】</v>
      </c>
      <c r="BQ6" s="21">
        <f>IF(BQ7="",NA(),BQ7)</f>
        <v>110.96</v>
      </c>
      <c r="BR6" s="21">
        <f t="shared" ref="BR6:BZ6" si="8">IF(BR7="",NA(),BR7)</f>
        <v>71.930000000000007</v>
      </c>
      <c r="BS6" s="21">
        <f t="shared" si="8"/>
        <v>69.849999999999994</v>
      </c>
      <c r="BT6" s="21">
        <f t="shared" si="8"/>
        <v>61.01</v>
      </c>
      <c r="BU6" s="21">
        <f t="shared" si="8"/>
        <v>82.46</v>
      </c>
      <c r="BV6" s="21">
        <f t="shared" si="8"/>
        <v>87.29</v>
      </c>
      <c r="BW6" s="21">
        <f t="shared" si="8"/>
        <v>88.25</v>
      </c>
      <c r="BX6" s="21">
        <f t="shared" si="8"/>
        <v>90.17</v>
      </c>
      <c r="BY6" s="21">
        <f t="shared" si="8"/>
        <v>88.71</v>
      </c>
      <c r="BZ6" s="21">
        <f t="shared" si="8"/>
        <v>90.23</v>
      </c>
      <c r="CA6" s="20" t="str">
        <f>IF(CA7="","",IF(CA7="-","【-】","【"&amp;SUBSTITUTE(TEXT(CA7,"#,##0.00"),"-","△")&amp;"】"))</f>
        <v>【97.81】</v>
      </c>
      <c r="CB6" s="21">
        <f>IF(CB7="",NA(),CB7)</f>
        <v>114.45</v>
      </c>
      <c r="CC6" s="21">
        <f t="shared" ref="CC6:CK6" si="9">IF(CC7="",NA(),CC7)</f>
        <v>177.14</v>
      </c>
      <c r="CD6" s="21">
        <f t="shared" si="9"/>
        <v>182.33</v>
      </c>
      <c r="CE6" s="21">
        <f t="shared" si="9"/>
        <v>171.39</v>
      </c>
      <c r="CF6" s="21">
        <f t="shared" si="9"/>
        <v>148</v>
      </c>
      <c r="CG6" s="21">
        <f t="shared" si="9"/>
        <v>176.67</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57.42</v>
      </c>
      <c r="CS6" s="21">
        <f t="shared" si="10"/>
        <v>56.72</v>
      </c>
      <c r="CT6" s="21">
        <f t="shared" si="10"/>
        <v>56.43</v>
      </c>
      <c r="CU6" s="21">
        <f t="shared" si="10"/>
        <v>55.82</v>
      </c>
      <c r="CV6" s="21">
        <f t="shared" si="10"/>
        <v>56.51</v>
      </c>
      <c r="CW6" s="20" t="str">
        <f>IF(CW7="","",IF(CW7="-","【-】","【"&amp;SUBSTITUTE(TEXT(CW7,"#,##0.00"),"-","△")&amp;"】"))</f>
        <v>【58.94】</v>
      </c>
      <c r="CX6" s="21">
        <f>IF(CX7="",NA(),CX7)</f>
        <v>97.45</v>
      </c>
      <c r="CY6" s="21">
        <f t="shared" ref="CY6:DG6" si="11">IF(CY7="",NA(),CY7)</f>
        <v>97.43</v>
      </c>
      <c r="CZ6" s="21">
        <f t="shared" si="11"/>
        <v>97.4</v>
      </c>
      <c r="DA6" s="21">
        <f t="shared" si="11"/>
        <v>97.42</v>
      </c>
      <c r="DB6" s="21">
        <f t="shared" si="11"/>
        <v>97.4</v>
      </c>
      <c r="DC6" s="21">
        <f t="shared" si="11"/>
        <v>90.42</v>
      </c>
      <c r="DD6" s="21">
        <f t="shared" si="11"/>
        <v>90.72</v>
      </c>
      <c r="DE6" s="21">
        <f t="shared" si="11"/>
        <v>91.07</v>
      </c>
      <c r="DF6" s="21">
        <f t="shared" si="11"/>
        <v>90.67</v>
      </c>
      <c r="DG6" s="21">
        <f t="shared" si="11"/>
        <v>90.62</v>
      </c>
      <c r="DH6" s="20" t="str">
        <f>IF(DH7="","",IF(DH7="-","【-】","【"&amp;SUBSTITUTE(TEXT(DH7,"#,##0.00"),"-","△")&amp;"】"))</f>
        <v>【95.91】</v>
      </c>
      <c r="DI6" s="21">
        <f>IF(DI7="",NA(),DI7)</f>
        <v>20.81</v>
      </c>
      <c r="DJ6" s="21">
        <f t="shared" ref="DJ6:DR6" si="12">IF(DJ7="",NA(),DJ7)</f>
        <v>24</v>
      </c>
      <c r="DK6" s="21">
        <f t="shared" si="12"/>
        <v>27.15</v>
      </c>
      <c r="DL6" s="21">
        <f t="shared" si="12"/>
        <v>29.88</v>
      </c>
      <c r="DM6" s="21">
        <f t="shared" si="12"/>
        <v>31.96</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0">
        <f>IF(EE7="",NA(),EE7)</f>
        <v>0</v>
      </c>
      <c r="EF6" s="20">
        <f t="shared" ref="EF6:EN6" si="14">IF(EF7="",NA(),EF7)</f>
        <v>0</v>
      </c>
      <c r="EG6" s="20">
        <f t="shared" si="14"/>
        <v>0</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123226</v>
      </c>
      <c r="D7" s="23">
        <v>46</v>
      </c>
      <c r="E7" s="23">
        <v>17</v>
      </c>
      <c r="F7" s="23">
        <v>1</v>
      </c>
      <c r="G7" s="23">
        <v>0</v>
      </c>
      <c r="H7" s="23" t="s">
        <v>96</v>
      </c>
      <c r="I7" s="23" t="s">
        <v>97</v>
      </c>
      <c r="J7" s="23" t="s">
        <v>98</v>
      </c>
      <c r="K7" s="23" t="s">
        <v>99</v>
      </c>
      <c r="L7" s="23" t="s">
        <v>100</v>
      </c>
      <c r="M7" s="23" t="s">
        <v>101</v>
      </c>
      <c r="N7" s="24" t="s">
        <v>102</v>
      </c>
      <c r="O7" s="24">
        <v>90.18</v>
      </c>
      <c r="P7" s="24">
        <v>86.97</v>
      </c>
      <c r="Q7" s="24">
        <v>84.99</v>
      </c>
      <c r="R7" s="24">
        <v>2266</v>
      </c>
      <c r="S7" s="24">
        <v>20207</v>
      </c>
      <c r="T7" s="24">
        <v>51.52</v>
      </c>
      <c r="U7" s="24">
        <v>392.22</v>
      </c>
      <c r="V7" s="24">
        <v>17486</v>
      </c>
      <c r="W7" s="24">
        <v>3.99</v>
      </c>
      <c r="X7" s="24">
        <v>4382.46</v>
      </c>
      <c r="Y7" s="24">
        <v>85.73</v>
      </c>
      <c r="Z7" s="24">
        <v>82.3</v>
      </c>
      <c r="AA7" s="24">
        <v>81.62</v>
      </c>
      <c r="AB7" s="24">
        <v>86.57</v>
      </c>
      <c r="AC7" s="24">
        <v>85.37</v>
      </c>
      <c r="AD7" s="24">
        <v>106.81</v>
      </c>
      <c r="AE7" s="24">
        <v>106.5</v>
      </c>
      <c r="AF7" s="24">
        <v>106.22</v>
      </c>
      <c r="AG7" s="24">
        <v>107.01</v>
      </c>
      <c r="AH7" s="24">
        <v>106.53</v>
      </c>
      <c r="AI7" s="24">
        <v>105.91</v>
      </c>
      <c r="AJ7" s="24">
        <v>84.8</v>
      </c>
      <c r="AK7" s="24">
        <v>120.18</v>
      </c>
      <c r="AL7" s="24">
        <v>150.49</v>
      </c>
      <c r="AM7" s="24">
        <v>198.52</v>
      </c>
      <c r="AN7" s="24">
        <v>191.26</v>
      </c>
      <c r="AO7" s="24">
        <v>34.4</v>
      </c>
      <c r="AP7" s="24">
        <v>18.36</v>
      </c>
      <c r="AQ7" s="24">
        <v>18.010000000000002</v>
      </c>
      <c r="AR7" s="24">
        <v>23.86</v>
      </c>
      <c r="AS7" s="24">
        <v>18.41</v>
      </c>
      <c r="AT7" s="24">
        <v>3.03</v>
      </c>
      <c r="AU7" s="24">
        <v>748.81</v>
      </c>
      <c r="AV7" s="24">
        <v>653.07000000000005</v>
      </c>
      <c r="AW7" s="24">
        <v>289.02999999999997</v>
      </c>
      <c r="AX7" s="24">
        <v>421.73</v>
      </c>
      <c r="AY7" s="24">
        <v>222.3</v>
      </c>
      <c r="AZ7" s="24">
        <v>68.17</v>
      </c>
      <c r="BA7" s="24">
        <v>55.6</v>
      </c>
      <c r="BB7" s="24">
        <v>59.4</v>
      </c>
      <c r="BC7" s="24">
        <v>68.27</v>
      </c>
      <c r="BD7" s="24">
        <v>74.790000000000006</v>
      </c>
      <c r="BE7" s="24">
        <v>78.430000000000007</v>
      </c>
      <c r="BF7" s="24">
        <v>207.29</v>
      </c>
      <c r="BG7" s="24">
        <v>176.72</v>
      </c>
      <c r="BH7" s="24">
        <v>186.25</v>
      </c>
      <c r="BI7" s="24">
        <v>219.6</v>
      </c>
      <c r="BJ7" s="24">
        <v>161.04</v>
      </c>
      <c r="BK7" s="24">
        <v>789.44</v>
      </c>
      <c r="BL7" s="24">
        <v>789.08</v>
      </c>
      <c r="BM7" s="24">
        <v>747.84</v>
      </c>
      <c r="BN7" s="24">
        <v>804.98</v>
      </c>
      <c r="BO7" s="24">
        <v>767.56</v>
      </c>
      <c r="BP7" s="24">
        <v>630.82000000000005</v>
      </c>
      <c r="BQ7" s="24">
        <v>110.96</v>
      </c>
      <c r="BR7" s="24">
        <v>71.930000000000007</v>
      </c>
      <c r="BS7" s="24">
        <v>69.849999999999994</v>
      </c>
      <c r="BT7" s="24">
        <v>61.01</v>
      </c>
      <c r="BU7" s="24">
        <v>82.46</v>
      </c>
      <c r="BV7" s="24">
        <v>87.29</v>
      </c>
      <c r="BW7" s="24">
        <v>88.25</v>
      </c>
      <c r="BX7" s="24">
        <v>90.17</v>
      </c>
      <c r="BY7" s="24">
        <v>88.71</v>
      </c>
      <c r="BZ7" s="24">
        <v>90.23</v>
      </c>
      <c r="CA7" s="24">
        <v>97.81</v>
      </c>
      <c r="CB7" s="24">
        <v>114.45</v>
      </c>
      <c r="CC7" s="24">
        <v>177.14</v>
      </c>
      <c r="CD7" s="24">
        <v>182.33</v>
      </c>
      <c r="CE7" s="24">
        <v>171.39</v>
      </c>
      <c r="CF7" s="24">
        <v>148</v>
      </c>
      <c r="CG7" s="24">
        <v>176.67</v>
      </c>
      <c r="CH7" s="24">
        <v>176.37</v>
      </c>
      <c r="CI7" s="24">
        <v>173.17</v>
      </c>
      <c r="CJ7" s="24">
        <v>174.8</v>
      </c>
      <c r="CK7" s="24">
        <v>170.2</v>
      </c>
      <c r="CL7" s="24">
        <v>138.75</v>
      </c>
      <c r="CM7" s="24" t="s">
        <v>102</v>
      </c>
      <c r="CN7" s="24" t="s">
        <v>102</v>
      </c>
      <c r="CO7" s="24" t="s">
        <v>102</v>
      </c>
      <c r="CP7" s="24" t="s">
        <v>102</v>
      </c>
      <c r="CQ7" s="24" t="s">
        <v>102</v>
      </c>
      <c r="CR7" s="24">
        <v>57.42</v>
      </c>
      <c r="CS7" s="24">
        <v>56.72</v>
      </c>
      <c r="CT7" s="24">
        <v>56.43</v>
      </c>
      <c r="CU7" s="24">
        <v>55.82</v>
      </c>
      <c r="CV7" s="24">
        <v>56.51</v>
      </c>
      <c r="CW7" s="24">
        <v>58.94</v>
      </c>
      <c r="CX7" s="24">
        <v>97.45</v>
      </c>
      <c r="CY7" s="24">
        <v>97.43</v>
      </c>
      <c r="CZ7" s="24">
        <v>97.4</v>
      </c>
      <c r="DA7" s="24">
        <v>97.42</v>
      </c>
      <c r="DB7" s="24">
        <v>97.4</v>
      </c>
      <c r="DC7" s="24">
        <v>90.42</v>
      </c>
      <c r="DD7" s="24">
        <v>90.72</v>
      </c>
      <c r="DE7" s="24">
        <v>91.07</v>
      </c>
      <c r="DF7" s="24">
        <v>90.67</v>
      </c>
      <c r="DG7" s="24">
        <v>90.62</v>
      </c>
      <c r="DH7" s="24">
        <v>95.91</v>
      </c>
      <c r="DI7" s="24">
        <v>20.81</v>
      </c>
      <c r="DJ7" s="24">
        <v>24</v>
      </c>
      <c r="DK7" s="24">
        <v>27.15</v>
      </c>
      <c r="DL7" s="24">
        <v>29.88</v>
      </c>
      <c r="DM7" s="24">
        <v>31.96</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v>
      </c>
      <c r="EF7" s="24">
        <v>0</v>
      </c>
      <c r="EG7" s="24">
        <v>0</v>
      </c>
      <c r="EH7" s="24">
        <v>0</v>
      </c>
      <c r="EI7" s="24">
        <v>0</v>
      </c>
      <c r="EJ7" s="24">
        <v>0.17</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2025-01-31T05:12:50Z</cp:lastPrinted>
  <dcterms:created xsi:type="dcterms:W3CDTF">2024-12-19T01:14:11Z</dcterms:created>
  <dcterms:modified xsi:type="dcterms:W3CDTF">2025-02-10T05:46:17Z</dcterms:modified>
  <cp:category/>
</cp:coreProperties>
</file>