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BAEE008F-7CAD-4816-A416-1AF244B97641}" xr6:coauthVersionLast="47" xr6:coauthVersionMax="47" xr10:uidLastSave="{00000000-0000-0000-0000-000000000000}"/>
  <workbookProtection workbookAlgorithmName="SHA-512" workbookHashValue="28pErQVsV/7cjwNAn9pwF5ioRuD8sKmXl2LmKksAB8OD8Zl6orDRqRQ0OBTYfpuKDQvRs+mhfYfVahDO+aZIIQ==" workbookSaltValue="YTjz41JfrjtV9zyfv/O2+Q=="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AL10" i="4"/>
  <c r="W10" i="4"/>
  <c r="I10" i="4"/>
  <c r="BB8" i="4"/>
  <c r="AT8" i="4"/>
  <c r="AL8" i="4"/>
  <c r="AD8" i="4"/>
  <c r="W8" i="4"/>
  <c r="P8" i="4"/>
  <c r="I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<sst xmlns="http://schemas.openxmlformats.org/spreadsheetml/2006/main" count="228" uniqueCount="114">
  <si>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</si>
  <si>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</si>
  <si>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</si>
  <si>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</si>
  <si>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</si>
  <si>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</si>
  <si>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</si>
  <si>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</si>
  <si>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</si>
  <si>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</si>
  <si>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</si>
  <si>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</si>
  <si>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</si>
  <si>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</si>
  <si>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</si>
  <si>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</si>
  <si>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</si>
  <si>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</si>
  <si>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</si>
  <si>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</si>
  <si>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</si>
  <si>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</si>
  <si>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</si>
  <si>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</si>
  <si>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</si>
  <si>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</si>
  <si>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</si>
  <si>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</si>
  <si>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</si>
  <si>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</si>
  <si>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</si>
  <si>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</si>
  <si>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</si>
  <si>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</si>
  <si>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</si>
  <si>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</si>
  <si>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</si>
  <si>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</si>
  <si>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</si>
  <si>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</si>
  <si>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</si>
  <si>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</si>
  <si>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</si>
  <si>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</si>
  <si>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</si>
  <si>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</si>
  <si>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</si>
  <si>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</si>
  <si>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</si>
  <si>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</si>
  <si>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</si>
  <si>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</si>
  <si>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</si>
  <si>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</si>
  <si>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</si>
  <si>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</si>
  <si>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</si>
  <si>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</si>
  <si>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</si>
  <si>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</si>
  <si>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</si>
  <si>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</si>
  <si>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</si>
  <si>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</si>
  <si>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</si>
  <si>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</si>
  <si>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</si>
  <si>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</si>
  <si>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</si>
  <si>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</si>
  <si>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</si>
  <si>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</si>
  <si>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</si>
  <si>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</si>
  <si>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</si>
  <si>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</si>
  <si>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</si>
  <si>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</si>
  <si>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</si>
  <si>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</si>
  <si>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</si>
  <si>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</si>
  <si>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</si>
  <si>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</si>
  <si>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</si>
  <si>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</si>
  <si>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</si>
  <si>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</si>
  <si>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</si>
  <si>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</si>
  <si>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</si>
  <si>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</si>
  <si>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</si>
  <si>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いすみ市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</si>
  <si>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</si>
  <si>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</si>
  <si>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</si>
  <si>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</si>
  <si>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</si>
  <si>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</si>
  <si>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</si>
  <si>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</si>
  <si>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</si>
  <si>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</si>
  <si>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</si>
  <si>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</si>
  <si>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</si>
  <si>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</si>
  <si>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</si>
  <si>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</si>
  <si>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</si>
  <si>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経営の健全性については、収益的収支は収入支出ともに昨年度より増加している。収支については、給水収益がやや微増傾向となっており、他会計補助金及び県補助金も微増傾向にある。支出については、大きな割合を占める受水費が給水量の減少に関わらず給水協定の関係から概ね一定の額で推移している。建設仮勘定の整理に伴う過年度損益修正損が大幅に増加したため、この分が支出の増につながっている。資本的収支については、夷隅郡市水道事業体統合後に国庫補助金を活用して大規模事業を実施することから、必要最小限に事業を抑えているため、収支共に減少している。
効率性については、本水道事業の浄配水施設は、稼働率が悪く効率的に運用されていない。特に受水系施設（須賀谷、大原、音羽）の稼働率が低く、約40％の受水料金が使用されないまま経費となっている。また、夷隅郡市水道事業体統合に伴い、各施設の検討があることから、一定以上の効果が出るものと考える。
本市の有収率は、千葉県・全国より低い値となっている。今後は夷隅地域水道事業統合・広域化基本計画を基に対策を実施し、夷隅郡市水道事業体統合後には、有収率の低下進行の改善のため、管路更新や漏水防止対策の推進により有収率の改善を実施する。</t>
    <phoneticPr fontId="4"/>
  </si>
  <si>
    <t>浄配水場施設は、法定耐用年数を迎えた施設はなく、大野・山田・小沢が給水開始から40年以上経過し、音羽・須賀谷・大原は30年未満となっている。建築・土木施設とも今後20～30年は健全性が保てると予測されるが、施設の経年化は確実に進行していくため、計画的な更新や補修を実施していく必要がある。電気・機械設備の多くが耐用年数を超えて使用されており、既存の設備は70～80％が老朽資産となっている。安定的に水道サービスを持続していくためには、不具合が発生する前に計画的に更新していく必要がある。
経年劣化と思われる漏水が多く、各配水池の流量等を確認しその配水系統を漏水調査し早期発見に努め、管路の更新計画に基づき、重要度や優先度を考慮し修繕を実施する。</t>
    <phoneticPr fontId="4"/>
  </si>
  <si>
    <t>本市の水道事業は、給水開始から約50年が経過し、管理棟やダム、浄水施設、配水池等の構築物、基幹管路等の経年化が進み、多くの施設が更新期を迎えている。将来にわたって安定給水を確保していくためには、これらの経年施設を計画的に改良・更新していかなくてはならない。また、人口減少等により収益性は低下し、厳しい状況になっていくため、今後は給水需要に応じた施設規模の見直しや施設の統廃合を進めていく必要がある。
現在、南房総地域の末端給水事業者統合に向けた作業が進められており、広域水道企業団のビジョンとの整合性を取るためいすみ市水道事業ビジョン並びに夷隅地域水道事業統合・広域化基本計画を基に財政面を考慮しながら来年度以降の統合後の計画的な施設の改修・更新、広域化を含めた安定的な事業運営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</si>
</sst>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0.25</c:v>
                </c:pt>
                <c:pt idx="1">
                  <c:v>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275-4694-BB1C-7A82BE6AFF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E275-4694-BB1C-7A82BE6AFF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51.63</c:v>
                </c:pt>
                <c:pt idx="1">
                  <c:v>51.92</c:v>
                </c:pt>
                <c:pt idx="2">
                  <c:v>52.57</c:v>
                </c:pt>
                <c:pt idx="3">
                  <c:v>51.33</c:v>
                </c:pt>
                <c:pt idx="4">
                  <c:v>51.85</c:v>
                </c:pt>
              </c:numCache>
            </c:numRef>
          </c:val>
          <c:extLst>
            <c:ext xmlns:c16="http://schemas.microsoft.com/office/drawing/2014/chart" uri="{C3380CC4-5D6E-409C-BE32-E72D297353CC}">
              <c16:uniqueId val="{00000000-4549-464B-AF07-A66F94D0DB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4549-464B-AF07-A66F94D0DB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82.45</c:v>
                </c:pt>
                <c:pt idx="1">
                  <c:v>82.23</c:v>
                </c:pt>
                <c:pt idx="2">
                  <c:v>81.34</c:v>
                </c:pt>
                <c:pt idx="3">
                  <c:v>81.58</c:v>
                </c:pt>
                <c:pt idx="4">
                  <c:v>81.209999999999994</c:v>
                </c:pt>
              </c:numCache>
            </c:numRef>
          </c:val>
          <c:extLst>
            <c:ext xmlns:c16="http://schemas.microsoft.com/office/drawing/2014/chart" uri="{C3380CC4-5D6E-409C-BE32-E72D297353CC}">
              <c16:uniqueId val="{00000000-F0B5-4456-927C-8B748152F85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F0B5-4456-927C-8B748152F85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84.96</c:v>
                </c:pt>
                <c:pt idx="1">
                  <c:v>81.78</c:v>
                </c:pt>
                <c:pt idx="2">
                  <c:v>79.72</c:v>
                </c:pt>
                <c:pt idx="3">
                  <c:v>79.040000000000006</c:v>
                </c:pt>
                <c:pt idx="4">
                  <c:v>78.02</c:v>
                </c:pt>
              </c:numCache>
            </c:numRef>
          </c:val>
          <c:extLst>
            <c:ext xmlns:c16="http://schemas.microsoft.com/office/drawing/2014/chart" uri="{C3380CC4-5D6E-409C-BE32-E72D297353CC}">
              <c16:uniqueId val="{00000000-DAF2-4BC1-9A0F-80B0211853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DAF2-4BC1-9A0F-80B0211853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66.58</c:v>
                </c:pt>
                <c:pt idx="1">
                  <c:v>66.05</c:v>
                </c:pt>
                <c:pt idx="2">
                  <c:v>67.69</c:v>
                </c:pt>
                <c:pt idx="3">
                  <c:v>68.81</c:v>
                </c:pt>
                <c:pt idx="4">
                  <c:v>70.260000000000005</c:v>
                </c:pt>
              </c:numCache>
            </c:numRef>
          </c:val>
          <c:extLst>
            <c:ext xmlns:c16="http://schemas.microsoft.com/office/drawing/2014/chart" uri="{C3380CC4-5D6E-409C-BE32-E72D297353CC}">
              <c16:uniqueId val="{00000000-7E38-4D0D-A54C-CED784C0400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7E38-4D0D-A54C-CED784C0400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20.43</c:v>
                </c:pt>
                <c:pt idx="1">
                  <c:v>21.29</c:v>
                </c:pt>
                <c:pt idx="2">
                  <c:v>26.24</c:v>
                </c:pt>
                <c:pt idx="3">
                  <c:v>26.82</c:v>
                </c:pt>
                <c:pt idx="4">
                  <c:v>27.46</c:v>
                </c:pt>
              </c:numCache>
            </c:numRef>
          </c:val>
          <c:extLst>
            <c:ext xmlns:c16="http://schemas.microsoft.com/office/drawing/2014/chart" uri="{C3380CC4-5D6E-409C-BE32-E72D297353CC}">
              <c16:uniqueId val="{00000000-595B-462A-9DC6-4315507C1F2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595B-462A-9DC6-4315507C1F2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quot;-&quot;">
                  <c:v>31.41</c:v>
                </c:pt>
                <c:pt idx="4" formatCode="#,##0.00;&quot;△&quot;#,##0.00;&quot;-&quot;">
                  <c:v>110.55</c:v>
                </c:pt>
              </c:numCache>
            </c:numRef>
          </c:val>
          <c:extLst>
            <c:ext xmlns:c16="http://schemas.microsoft.com/office/drawing/2014/chart" uri="{C3380CC4-5D6E-409C-BE32-E72D297353CC}">
              <c16:uniqueId val="{00000000-1767-4A6C-A8CE-DDFECE0E36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1767-4A6C-A8CE-DDFECE0E36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272.52</c:v>
                </c:pt>
                <c:pt idx="1">
                  <c:v>175.55</c:v>
                </c:pt>
                <c:pt idx="2">
                  <c:v>295.52</c:v>
                </c:pt>
                <c:pt idx="3">
                  <c:v>315.27999999999997</c:v>
                </c:pt>
                <c:pt idx="4">
                  <c:v>283.27999999999997</c:v>
                </c:pt>
              </c:numCache>
            </c:numRef>
          </c:val>
          <c:extLst>
            <c:ext xmlns:c16="http://schemas.microsoft.com/office/drawing/2014/chart" uri="{C3380CC4-5D6E-409C-BE32-E72D297353CC}">
              <c16:uniqueId val="{00000000-1E9F-4993-A10C-8F86462A22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1E9F-4993-A10C-8F86462A22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168.6</c:v>
                </c:pt>
                <c:pt idx="1">
                  <c:v>260.61</c:v>
                </c:pt>
                <c:pt idx="2">
                  <c:v>258.95999999999998</c:v>
                </c:pt>
                <c:pt idx="3">
                  <c:v>284.86</c:v>
                </c:pt>
                <c:pt idx="4">
                  <c:v>277.06</c:v>
                </c:pt>
              </c:numCache>
            </c:numRef>
          </c:val>
          <c:extLst>
            <c:ext xmlns:c16="http://schemas.microsoft.com/office/drawing/2014/chart" uri="{C3380CC4-5D6E-409C-BE32-E72D297353CC}">
              <c16:uniqueId val="{00000000-864F-4A66-AE9F-0DA8B3206D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864F-4A66-AE9F-0DA8B3206D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61.59</c:v>
                </c:pt>
                <c:pt idx="1">
                  <c:v>61.72</c:v>
                </c:pt>
                <c:pt idx="2">
                  <c:v>60.8</c:v>
                </c:pt>
                <c:pt idx="3">
                  <c:v>58.68</c:v>
                </c:pt>
                <c:pt idx="4">
                  <c:v>57.8</c:v>
                </c:pt>
              </c:numCache>
            </c:numRef>
          </c:val>
          <c:extLst>
            <c:ext xmlns:c16="http://schemas.microsoft.com/office/drawing/2014/chart" uri="{C3380CC4-5D6E-409C-BE32-E72D297353CC}">
              <c16:uniqueId val="{00000000-C58E-4470-BAA5-F5B80E5280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C58E-4470-BAA5-F5B80E5280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337.54</c:v>
                </c:pt>
                <c:pt idx="1">
                  <c:v>342.41</c:v>
                </c:pt>
                <c:pt idx="2">
                  <c:v>343.55</c:v>
                </c:pt>
                <c:pt idx="3">
                  <c:v>358.04</c:v>
                </c:pt>
                <c:pt idx="4">
                  <c:v>364.02</c:v>
                </c:pt>
              </c:numCache>
            </c:numRef>
          </c:val>
          <c:extLst>
            <c:ext xmlns:c16="http://schemas.microsoft.com/office/drawing/2014/chart" uri="{C3380CC4-5D6E-409C-BE32-E72D297353CC}">
              <c16:uniqueId val="{00000000-664E-4A50-8E5C-CB7C30ABF40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664E-4A50-8E5C-CB7C30ABF40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いすみ市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35289</v>
      </c>
      <c r="AM8" s="44"/>
      <c r="AN8" s="44"/>
      <c r="AO8" s="44"/>
      <c r="AP8" s="44"/>
      <c r="AQ8" s="44"/>
      <c r="AR8" s="44"/>
      <c r="AS8" s="44"/>
      <c r="AT8" s="45">
        <f>データ!$S$6</f>
        <v>157.5</v>
      </c>
      <c r="AU8" s="46"/>
      <c r="AV8" s="46"/>
      <c r="AW8" s="46"/>
      <c r="AX8" s="46"/>
      <c r="AY8" s="46"/>
      <c r="AZ8" s="46"/>
      <c r="BA8" s="46"/>
      <c r="BB8" s="47">
        <f>データ!$T$6</f>
        <v>224.06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76.55</v>
      </c>
      <c r="J10" s="46"/>
      <c r="K10" s="46"/>
      <c r="L10" s="46"/>
      <c r="M10" s="46"/>
      <c r="N10" s="46"/>
      <c r="O10" s="80"/>
      <c r="P10" s="47">
        <f>データ!$P$6</f>
        <v>98.74</v>
      </c>
      <c r="Q10" s="47"/>
      <c r="R10" s="47"/>
      <c r="S10" s="47"/>
      <c r="T10" s="47"/>
      <c r="U10" s="47"/>
      <c r="V10" s="47"/>
      <c r="W10" s="44">
        <f>データ!$Q$6</f>
        <v>4037</v>
      </c>
      <c r="X10" s="44"/>
      <c r="Y10" s="44"/>
      <c r="Z10" s="44"/>
      <c r="AA10" s="44"/>
      <c r="AB10" s="44"/>
      <c r="AC10" s="44"/>
      <c r="AD10" s="2"/>
      <c r="AE10" s="2"/>
      <c r="AF10" s="2"/>
      <c r="AG10" s="2"/>
      <c r="AH10" s="2"/>
      <c r="AI10" s="2"/>
      <c r="AJ10" s="2"/>
      <c r="AK10" s="2"/>
      <c r="AL10" s="44">
        <f>データ!$U$6</f>
        <v>34633</v>
      </c>
      <c r="AM10" s="44"/>
      <c r="AN10" s="44"/>
      <c r="AO10" s="44"/>
      <c r="AP10" s="44"/>
      <c r="AQ10" s="44"/>
      <c r="AR10" s="44"/>
      <c r="AS10" s="44"/>
      <c r="AT10" s="45">
        <f>データ!$V$6</f>
        <v>157.5</v>
      </c>
      <c r="AU10" s="46"/>
      <c r="AV10" s="46"/>
      <c r="AW10" s="46"/>
      <c r="AX10" s="46"/>
      <c r="AY10" s="46"/>
      <c r="AZ10" s="46"/>
      <c r="BA10" s="46"/>
      <c r="BB10" s="47">
        <f>データ!$W$6</f>
        <v>219.89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F8X/jKjP2pYleHSWKADL4InDFeR+QvDOI3ixq51LWsF8c1FaylAd8sqgW9vqj+KSBkMkEQlztc3F2O+qsW09w==" saltValue="sDhPB3El/i8wgquO1rlC+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122386</v>
      </c>
      <c r="D6" s="20">
        <f t="shared" si="3"/>
        <v>46</v>
      </c>
      <c r="E6" s="20">
        <f t="shared" si="3"/>
        <v>1</v>
      </c>
      <c r="F6" s="20">
        <f t="shared" si="3"/>
        <v>0</v>
      </c>
      <c r="G6" s="20">
        <f t="shared" si="3"/>
        <v>1</v>
      </c>
      <c r="H6" s="20" t="str">
        <f t="shared" si="3"/>
        <v>千葉県　いすみ市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76.55</v>
      </c>
      <c r="P6" s="21">
        <f t="shared" si="3"/>
        <v>98.74</v>
      </c>
      <c r="Q6" s="21">
        <f t="shared" si="3"/>
        <v>4037</v>
      </c>
      <c r="R6" s="21">
        <f t="shared" si="3"/>
        <v>35289</v>
      </c>
      <c r="S6" s="21">
        <f t="shared" si="3"/>
        <v>157.5</v>
      </c>
      <c r="T6" s="21">
        <f t="shared" si="3"/>
        <v>224.06</v>
      </c>
      <c r="U6" s="21">
        <f t="shared" si="3"/>
        <v>34633</v>
      </c>
      <c r="V6" s="21">
        <f t="shared" si="3"/>
        <v>157.5</v>
      </c>
      <c r="W6" s="21">
        <f t="shared" si="3"/>
        <v>219.89</v>
      </c>
      <c r="X6" s="22">
        <f>IF(X7="",NA(),X7)</f>
        <v>84.96</v>
      </c>
      <c r="Y6" s="22">
        <f t="shared" ref="Y6:AG6" si="4">IF(Y7="",NA(),Y7)</f>
        <v>81.78</v>
      </c>
      <c r="Z6" s="22">
        <f t="shared" si="4"/>
        <v>79.72</v>
      </c>
      <c r="AA6" s="22">
        <f t="shared" si="4"/>
        <v>79.040000000000006</v>
      </c>
      <c r="AB6" s="22">
        <f t="shared" si="4"/>
        <v>78.02</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2">
        <f t="shared" si="5"/>
        <v>31.41</v>
      </c>
      <c r="AM6" s="22">
        <f t="shared" si="5"/>
        <v>110.55</v>
      </c>
      <c r="AN6" s="22">
        <f t="shared" si="5"/>
        <v>3.7</v>
      </c>
      <c r="AO6" s="22">
        <f t="shared" si="5"/>
        <v>4.34</v>
      </c>
      <c r="AP6" s="22">
        <f t="shared" si="5"/>
        <v>4.6900000000000004</v>
      </c>
      <c r="AQ6" s="22">
        <f t="shared" si="5"/>
        <v>4.72</v>
      </c>
      <c r="AR6" s="22">
        <f t="shared" si="5"/>
        <v>5.76</v>
      </c>
      <c r="AS6" s="21" t="str">
        <f>IF(AS7="","",IF(AS7="-","【-】","【"&amp;SUBSTITUTE(TEXT(AS7,"#,##0.00"),"-","△")&amp;"】"))</f>
        <v>【1.50】</v>
      </c>
      <c r="AT6" s="22">
        <f>IF(AT7="",NA(),AT7)</f>
        <v>272.52</v>
      </c>
      <c r="AU6" s="22">
        <f t="shared" ref="AU6:BC6" si="6">IF(AU7="",NA(),AU7)</f>
        <v>175.55</v>
      </c>
      <c r="AV6" s="22">
        <f t="shared" si="6"/>
        <v>295.52</v>
      </c>
      <c r="AW6" s="22">
        <f t="shared" si="6"/>
        <v>315.27999999999997</v>
      </c>
      <c r="AX6" s="22">
        <f t="shared" si="6"/>
        <v>283.27999999999997</v>
      </c>
      <c r="AY6" s="22">
        <f t="shared" si="6"/>
        <v>365.18</v>
      </c>
      <c r="AZ6" s="22">
        <f t="shared" si="6"/>
        <v>327.77</v>
      </c>
      <c r="BA6" s="22">
        <f t="shared" si="6"/>
        <v>338.02</v>
      </c>
      <c r="BB6" s="22">
        <f t="shared" si="6"/>
        <v>345.94</v>
      </c>
      <c r="BC6" s="22">
        <f t="shared" si="6"/>
        <v>329.7</v>
      </c>
      <c r="BD6" s="21" t="str">
        <f>IF(BD7="","",IF(BD7="-","【-】","【"&amp;SUBSTITUTE(TEXT(BD7,"#,##0.00"),"-","△")&amp;"】"))</f>
        <v>【243.36】</v>
      </c>
      <c r="BE6" s="22">
        <f>IF(BE7="",NA(),BE7)</f>
        <v>168.6</v>
      </c>
      <c r="BF6" s="22">
        <f t="shared" ref="BF6:BN6" si="7">IF(BF7="",NA(),BF7)</f>
        <v>260.61</v>
      </c>
      <c r="BG6" s="22">
        <f t="shared" si="7"/>
        <v>258.95999999999998</v>
      </c>
      <c r="BH6" s="22">
        <f t="shared" si="7"/>
        <v>284.86</v>
      </c>
      <c r="BI6" s="22">
        <f t="shared" si="7"/>
        <v>277.06</v>
      </c>
      <c r="BJ6" s="22">
        <f t="shared" si="7"/>
        <v>371.65</v>
      </c>
      <c r="BK6" s="22">
        <f t="shared" si="7"/>
        <v>397.1</v>
      </c>
      <c r="BL6" s="22">
        <f t="shared" si="7"/>
        <v>379.91</v>
      </c>
      <c r="BM6" s="22">
        <f t="shared" si="7"/>
        <v>386.61</v>
      </c>
      <c r="BN6" s="22">
        <f t="shared" si="7"/>
        <v>381.56</v>
      </c>
      <c r="BO6" s="21" t="str">
        <f>IF(BO7="","",IF(BO7="-","【-】","【"&amp;SUBSTITUTE(TEXT(BO7,"#,##0.00"),"-","△")&amp;"】"))</f>
        <v>【265.93】</v>
      </c>
      <c r="BP6" s="22">
        <f>IF(BP7="",NA(),BP7)</f>
        <v>61.59</v>
      </c>
      <c r="BQ6" s="22">
        <f t="shared" ref="BQ6:BY6" si="8">IF(BQ7="",NA(),BQ7)</f>
        <v>61.72</v>
      </c>
      <c r="BR6" s="22">
        <f t="shared" si="8"/>
        <v>60.8</v>
      </c>
      <c r="BS6" s="22">
        <f t="shared" si="8"/>
        <v>58.68</v>
      </c>
      <c r="BT6" s="22">
        <f t="shared" si="8"/>
        <v>57.8</v>
      </c>
      <c r="BU6" s="22">
        <f t="shared" si="8"/>
        <v>98.77</v>
      </c>
      <c r="BV6" s="22">
        <f t="shared" si="8"/>
        <v>95.79</v>
      </c>
      <c r="BW6" s="22">
        <f t="shared" si="8"/>
        <v>98.3</v>
      </c>
      <c r="BX6" s="22">
        <f t="shared" si="8"/>
        <v>93.82</v>
      </c>
      <c r="BY6" s="22">
        <f t="shared" si="8"/>
        <v>95.04</v>
      </c>
      <c r="BZ6" s="21" t="str">
        <f>IF(BZ7="","",IF(BZ7="-","【-】","【"&amp;SUBSTITUTE(TEXT(BZ7,"#,##0.00"),"-","△")&amp;"】"))</f>
        <v>【97.82】</v>
      </c>
      <c r="CA6" s="22">
        <f>IF(CA7="",NA(),CA7)</f>
        <v>337.54</v>
      </c>
      <c r="CB6" s="22">
        <f t="shared" ref="CB6:CJ6" si="9">IF(CB7="",NA(),CB7)</f>
        <v>342.41</v>
      </c>
      <c r="CC6" s="22">
        <f t="shared" si="9"/>
        <v>343.55</v>
      </c>
      <c r="CD6" s="22">
        <f t="shared" si="9"/>
        <v>358.04</v>
      </c>
      <c r="CE6" s="22">
        <f t="shared" si="9"/>
        <v>364.02</v>
      </c>
      <c r="CF6" s="22">
        <f t="shared" si="9"/>
        <v>173.67</v>
      </c>
      <c r="CG6" s="22">
        <f t="shared" si="9"/>
        <v>171.13</v>
      </c>
      <c r="CH6" s="22">
        <f t="shared" si="9"/>
        <v>173.7</v>
      </c>
      <c r="CI6" s="22">
        <f t="shared" si="9"/>
        <v>178.94</v>
      </c>
      <c r="CJ6" s="22">
        <f t="shared" si="9"/>
        <v>180.19</v>
      </c>
      <c r="CK6" s="21" t="str">
        <f>IF(CK7="","",IF(CK7="-","【-】","【"&amp;SUBSTITUTE(TEXT(CK7,"#,##0.00"),"-","△")&amp;"】"))</f>
        <v>【177.56】</v>
      </c>
      <c r="CL6" s="22">
        <f>IF(CL7="",NA(),CL7)</f>
        <v>51.63</v>
      </c>
      <c r="CM6" s="22">
        <f t="shared" ref="CM6:CU6" si="10">IF(CM7="",NA(),CM7)</f>
        <v>51.92</v>
      </c>
      <c r="CN6" s="22">
        <f t="shared" si="10"/>
        <v>52.57</v>
      </c>
      <c r="CO6" s="22">
        <f t="shared" si="10"/>
        <v>51.33</v>
      </c>
      <c r="CP6" s="22">
        <f t="shared" si="10"/>
        <v>51.85</v>
      </c>
      <c r="CQ6" s="22">
        <f t="shared" si="10"/>
        <v>59.67</v>
      </c>
      <c r="CR6" s="22">
        <f t="shared" si="10"/>
        <v>60.12</v>
      </c>
      <c r="CS6" s="22">
        <f t="shared" si="10"/>
        <v>60.34</v>
      </c>
      <c r="CT6" s="22">
        <f t="shared" si="10"/>
        <v>59.54</v>
      </c>
      <c r="CU6" s="22">
        <f t="shared" si="10"/>
        <v>59.26</v>
      </c>
      <c r="CV6" s="21" t="str">
        <f>IF(CV7="","",IF(CV7="-","【-】","【"&amp;SUBSTITUTE(TEXT(CV7,"#,##0.00"),"-","△")&amp;"】"))</f>
        <v>【59.81】</v>
      </c>
      <c r="CW6" s="22">
        <f>IF(CW7="",NA(),CW7)</f>
        <v>82.45</v>
      </c>
      <c r="CX6" s="22">
        <f t="shared" ref="CX6:DF6" si="11">IF(CX7="",NA(),CX7)</f>
        <v>82.23</v>
      </c>
      <c r="CY6" s="22">
        <f t="shared" si="11"/>
        <v>81.34</v>
      </c>
      <c r="CZ6" s="22">
        <f t="shared" si="11"/>
        <v>81.58</v>
      </c>
      <c r="DA6" s="22">
        <f t="shared" si="11"/>
        <v>81.209999999999994</v>
      </c>
      <c r="DB6" s="22">
        <f t="shared" si="11"/>
        <v>84.6</v>
      </c>
      <c r="DC6" s="22">
        <f t="shared" si="11"/>
        <v>84.24</v>
      </c>
      <c r="DD6" s="22">
        <f t="shared" si="11"/>
        <v>84.19</v>
      </c>
      <c r="DE6" s="22">
        <f t="shared" si="11"/>
        <v>83.93</v>
      </c>
      <c r="DF6" s="22">
        <f t="shared" si="11"/>
        <v>83.84</v>
      </c>
      <c r="DG6" s="21" t="str">
        <f>IF(DG7="","",IF(DG7="-","【-】","【"&amp;SUBSTITUTE(TEXT(DG7,"#,##0.00"),"-","△")&amp;"】"))</f>
        <v>【89.42】</v>
      </c>
      <c r="DH6" s="22">
        <f>IF(DH7="",NA(),DH7)</f>
        <v>66.58</v>
      </c>
      <c r="DI6" s="22">
        <f t="shared" ref="DI6:DQ6" si="12">IF(DI7="",NA(),DI7)</f>
        <v>66.05</v>
      </c>
      <c r="DJ6" s="22">
        <f t="shared" si="12"/>
        <v>67.69</v>
      </c>
      <c r="DK6" s="22">
        <f t="shared" si="12"/>
        <v>68.81</v>
      </c>
      <c r="DL6" s="22">
        <f t="shared" si="12"/>
        <v>70.260000000000005</v>
      </c>
      <c r="DM6" s="22">
        <f t="shared" si="12"/>
        <v>48.17</v>
      </c>
      <c r="DN6" s="22">
        <f t="shared" si="12"/>
        <v>48.83</v>
      </c>
      <c r="DO6" s="22">
        <f t="shared" si="12"/>
        <v>49.96</v>
      </c>
      <c r="DP6" s="22">
        <f t="shared" si="12"/>
        <v>50.82</v>
      </c>
      <c r="DQ6" s="22">
        <f t="shared" si="12"/>
        <v>51.82</v>
      </c>
      <c r="DR6" s="21" t="str">
        <f>IF(DR7="","",IF(DR7="-","【-】","【"&amp;SUBSTITUTE(TEXT(DR7,"#,##0.00"),"-","△")&amp;"】"))</f>
        <v>【52.02】</v>
      </c>
      <c r="DS6" s="22">
        <f>IF(DS7="",NA(),DS7)</f>
        <v>20.43</v>
      </c>
      <c r="DT6" s="22">
        <f t="shared" ref="DT6:EB6" si="13">IF(DT7="",NA(),DT7)</f>
        <v>21.29</v>
      </c>
      <c r="DU6" s="22">
        <f t="shared" si="13"/>
        <v>26.24</v>
      </c>
      <c r="DV6" s="22">
        <f t="shared" si="13"/>
        <v>26.82</v>
      </c>
      <c r="DW6" s="22">
        <f t="shared" si="13"/>
        <v>27.46</v>
      </c>
      <c r="DX6" s="22">
        <f t="shared" si="13"/>
        <v>17.12</v>
      </c>
      <c r="DY6" s="22">
        <f t="shared" si="13"/>
        <v>18.18</v>
      </c>
      <c r="DZ6" s="22">
        <f t="shared" si="13"/>
        <v>19.32</v>
      </c>
      <c r="EA6" s="22">
        <f t="shared" si="13"/>
        <v>21.16</v>
      </c>
      <c r="EB6" s="22">
        <f t="shared" si="13"/>
        <v>22.72</v>
      </c>
      <c r="EC6" s="21" t="str">
        <f>IF(EC7="","",IF(EC7="-","【-】","【"&amp;SUBSTITUTE(TEXT(EC7,"#,##0.00"),"-","△")&amp;"】"))</f>
        <v>【25.37】</v>
      </c>
      <c r="ED6" s="22">
        <f>IF(ED7="",NA(),ED7)</f>
        <v>0.25</v>
      </c>
      <c r="EE6" s="22">
        <f t="shared" ref="EE6:EM6" si="14">IF(EE7="",NA(),EE7)</f>
        <v>0.04</v>
      </c>
      <c r="EF6" s="21">
        <f t="shared" si="14"/>
        <v>0</v>
      </c>
      <c r="EG6" s="21">
        <f t="shared" si="14"/>
        <v>0</v>
      </c>
      <c r="EH6" s="21">
        <f t="shared" si="14"/>
        <v>0</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122386</v>
      </c>
      <c r="D7" s="24">
        <v>46</v>
      </c>
      <c r="E7" s="24">
        <v>1</v>
      </c>
      <c r="F7" s="24">
        <v>0</v>
      </c>
      <c r="G7" s="24">
        <v>1</v>
      </c>
      <c r="H7" s="24" t="s">
        <v>93</v>
      </c>
      <c r="I7" s="24" t="s">
        <v>94</v>
      </c>
      <c r="J7" s="24" t="s">
        <v>95</v>
      </c>
      <c r="K7" s="24" t="s">
        <v>96</v>
      </c>
      <c r="L7" s="24" t="s">
        <v>97</v>
      </c>
      <c r="M7" s="24" t="s">
        <v>98</v>
      </c>
      <c r="N7" s="25" t="s">
        <v>99</v>
      </c>
      <c r="O7" s="25">
        <v>76.55</v>
      </c>
      <c r="P7" s="25">
        <v>98.74</v>
      </c>
      <c r="Q7" s="25">
        <v>4037</v>
      </c>
      <c r="R7" s="25">
        <v>35289</v>
      </c>
      <c r="S7" s="25">
        <v>157.5</v>
      </c>
      <c r="T7" s="25">
        <v>224.06</v>
      </c>
      <c r="U7" s="25">
        <v>34633</v>
      </c>
      <c r="V7" s="25">
        <v>157.5</v>
      </c>
      <c r="W7" s="25">
        <v>219.89</v>
      </c>
      <c r="X7" s="25">
        <v>84.96</v>
      </c>
      <c r="Y7" s="25">
        <v>81.78</v>
      </c>
      <c r="Z7" s="25">
        <v>79.72</v>
      </c>
      <c r="AA7" s="25">
        <v>79.040000000000006</v>
      </c>
      <c r="AB7" s="25">
        <v>78.02</v>
      </c>
      <c r="AC7" s="25">
        <v>109.01</v>
      </c>
      <c r="AD7" s="25">
        <v>108.83</v>
      </c>
      <c r="AE7" s="25">
        <v>109.23</v>
      </c>
      <c r="AF7" s="25">
        <v>108.04</v>
      </c>
      <c r="AG7" s="25">
        <v>107.49</v>
      </c>
      <c r="AH7" s="25">
        <v>108.24</v>
      </c>
      <c r="AI7" s="25">
        <v>0</v>
      </c>
      <c r="AJ7" s="25">
        <v>0</v>
      </c>
      <c r="AK7" s="25">
        <v>0</v>
      </c>
      <c r="AL7" s="25">
        <v>31.41</v>
      </c>
      <c r="AM7" s="25">
        <v>110.55</v>
      </c>
      <c r="AN7" s="25">
        <v>3.7</v>
      </c>
      <c r="AO7" s="25">
        <v>4.34</v>
      </c>
      <c r="AP7" s="25">
        <v>4.6900000000000004</v>
      </c>
      <c r="AQ7" s="25">
        <v>4.72</v>
      </c>
      <c r="AR7" s="25">
        <v>5.76</v>
      </c>
      <c r="AS7" s="25">
        <v>1.5</v>
      </c>
      <c r="AT7" s="25">
        <v>272.52</v>
      </c>
      <c r="AU7" s="25">
        <v>175.55</v>
      </c>
      <c r="AV7" s="25">
        <v>295.52</v>
      </c>
      <c r="AW7" s="25">
        <v>315.27999999999997</v>
      </c>
      <c r="AX7" s="25">
        <v>283.27999999999997</v>
      </c>
      <c r="AY7" s="25">
        <v>365.18</v>
      </c>
      <c r="AZ7" s="25">
        <v>327.77</v>
      </c>
      <c r="BA7" s="25">
        <v>338.02</v>
      </c>
      <c r="BB7" s="25">
        <v>345.94</v>
      </c>
      <c r="BC7" s="25">
        <v>329.7</v>
      </c>
      <c r="BD7" s="25">
        <v>243.36</v>
      </c>
      <c r="BE7" s="25">
        <v>168.6</v>
      </c>
      <c r="BF7" s="25">
        <v>260.61</v>
      </c>
      <c r="BG7" s="25">
        <v>258.95999999999998</v>
      </c>
      <c r="BH7" s="25">
        <v>284.86</v>
      </c>
      <c r="BI7" s="25">
        <v>277.06</v>
      </c>
      <c r="BJ7" s="25">
        <v>371.65</v>
      </c>
      <c r="BK7" s="25">
        <v>397.1</v>
      </c>
      <c r="BL7" s="25">
        <v>379.91</v>
      </c>
      <c r="BM7" s="25">
        <v>386.61</v>
      </c>
      <c r="BN7" s="25">
        <v>381.56</v>
      </c>
      <c r="BO7" s="25">
        <v>265.93</v>
      </c>
      <c r="BP7" s="25">
        <v>61.59</v>
      </c>
      <c r="BQ7" s="25">
        <v>61.72</v>
      </c>
      <c r="BR7" s="25">
        <v>60.8</v>
      </c>
      <c r="BS7" s="25">
        <v>58.68</v>
      </c>
      <c r="BT7" s="25">
        <v>57.8</v>
      </c>
      <c r="BU7" s="25">
        <v>98.77</v>
      </c>
      <c r="BV7" s="25">
        <v>95.79</v>
      </c>
      <c r="BW7" s="25">
        <v>98.3</v>
      </c>
      <c r="BX7" s="25">
        <v>93.82</v>
      </c>
      <c r="BY7" s="25">
        <v>95.04</v>
      </c>
      <c r="BZ7" s="25">
        <v>97.82</v>
      </c>
      <c r="CA7" s="25">
        <v>337.54</v>
      </c>
      <c r="CB7" s="25">
        <v>342.41</v>
      </c>
      <c r="CC7" s="25">
        <v>343.55</v>
      </c>
      <c r="CD7" s="25">
        <v>358.04</v>
      </c>
      <c r="CE7" s="25">
        <v>364.02</v>
      </c>
      <c r="CF7" s="25">
        <v>173.67</v>
      </c>
      <c r="CG7" s="25">
        <v>171.13</v>
      </c>
      <c r="CH7" s="25">
        <v>173.7</v>
      </c>
      <c r="CI7" s="25">
        <v>178.94</v>
      </c>
      <c r="CJ7" s="25">
        <v>180.19</v>
      </c>
      <c r="CK7" s="25">
        <v>177.56</v>
      </c>
      <c r="CL7" s="25">
        <v>51.63</v>
      </c>
      <c r="CM7" s="25">
        <v>51.92</v>
      </c>
      <c r="CN7" s="25">
        <v>52.57</v>
      </c>
      <c r="CO7" s="25">
        <v>51.33</v>
      </c>
      <c r="CP7" s="25">
        <v>51.85</v>
      </c>
      <c r="CQ7" s="25">
        <v>59.67</v>
      </c>
      <c r="CR7" s="25">
        <v>60.12</v>
      </c>
      <c r="CS7" s="25">
        <v>60.34</v>
      </c>
      <c r="CT7" s="25">
        <v>59.54</v>
      </c>
      <c r="CU7" s="25">
        <v>59.26</v>
      </c>
      <c r="CV7" s="25">
        <v>59.81</v>
      </c>
      <c r="CW7" s="25">
        <v>82.45</v>
      </c>
      <c r="CX7" s="25">
        <v>82.23</v>
      </c>
      <c r="CY7" s="25">
        <v>81.34</v>
      </c>
      <c r="CZ7" s="25">
        <v>81.58</v>
      </c>
      <c r="DA7" s="25">
        <v>81.209999999999994</v>
      </c>
      <c r="DB7" s="25">
        <v>84.6</v>
      </c>
      <c r="DC7" s="25">
        <v>84.24</v>
      </c>
      <c r="DD7" s="25">
        <v>84.19</v>
      </c>
      <c r="DE7" s="25">
        <v>83.93</v>
      </c>
      <c r="DF7" s="25">
        <v>83.84</v>
      </c>
      <c r="DG7" s="25">
        <v>89.42</v>
      </c>
      <c r="DH7" s="25">
        <v>66.58</v>
      </c>
      <c r="DI7" s="25">
        <v>66.05</v>
      </c>
      <c r="DJ7" s="25">
        <v>67.69</v>
      </c>
      <c r="DK7" s="25">
        <v>68.81</v>
      </c>
      <c r="DL7" s="25">
        <v>70.260000000000005</v>
      </c>
      <c r="DM7" s="25">
        <v>48.17</v>
      </c>
      <c r="DN7" s="25">
        <v>48.83</v>
      </c>
      <c r="DO7" s="25">
        <v>49.96</v>
      </c>
      <c r="DP7" s="25">
        <v>50.82</v>
      </c>
      <c r="DQ7" s="25">
        <v>51.82</v>
      </c>
      <c r="DR7" s="25">
        <v>52.02</v>
      </c>
      <c r="DS7" s="25">
        <v>20.43</v>
      </c>
      <c r="DT7" s="25">
        <v>21.29</v>
      </c>
      <c r="DU7" s="25">
        <v>26.24</v>
      </c>
      <c r="DV7" s="25">
        <v>26.82</v>
      </c>
      <c r="DW7" s="25">
        <v>27.46</v>
      </c>
      <c r="DX7" s="25">
        <v>17.12</v>
      </c>
      <c r="DY7" s="25">
        <v>18.18</v>
      </c>
      <c r="DZ7" s="25">
        <v>19.32</v>
      </c>
      <c r="EA7" s="25">
        <v>21.16</v>
      </c>
      <c r="EB7" s="25">
        <v>22.72</v>
      </c>
      <c r="EC7" s="25">
        <v>25.37</v>
      </c>
      <c r="ED7" s="25">
        <v>0.25</v>
      </c>
      <c r="EE7" s="25">
        <v>0.04</v>
      </c>
      <c r="EF7" s="25">
        <v>0</v>
      </c>
      <c r="EG7" s="25">
        <v>0</v>
      </c>
      <c r="EH7" s="25">
        <v>0</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2025-01-24T06:47:22Z</dcterms:created>
  <dcterms:modified xsi:type="dcterms:W3CDTF">2025-01-29T06:41:28Z</dcterms:modified>
  <cp:category/>
</cp:coreProperties>
</file>