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財政係\09 地方公営企業に関すること\02各種照会\R6年度\20250121公営企業に係る経営比較分析表（令和５年度決算）の分析等について（依頼）_１通目\各課照会\水道局\"/>
    </mc:Choice>
  </mc:AlternateContent>
  <workbookProtection workbookAlgorithmName="SHA-512" workbookHashValue="eeMvQO7gCcBR4x5VQFPJqlCl+EAxa+yrvS8U8/jDzTGT/i8MtTOdB+T+T+VCSW8svzYvQoFDC+wN+Xgu0rLvoQ==" workbookSaltValue="H5n0s7sSlzrHsKU8IVXg/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G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<sst xmlns="http://schemas.openxmlformats.org/spreadsheetml/2006/main" count="228" uniqueCount="112">
  <si>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</si>
  <si>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</si>
  <si>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</si>
  <si>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</si>
  <si>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</si>
  <si>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</si>
  <si>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</si>
  <si>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</si>
  <si>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</si>
  <si>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</si>
  <si>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</si>
  <si>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</si>
  <si>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</si>
  <si>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</si>
  <si>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</si>
  <si>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</si>
  <si>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</si>
  <si>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</si>
  <si>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</si>
  <si>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</si>
  <si>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</si>
  <si>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</si>
  <si>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</si>
  <si>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</si>
  <si>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</si>
  <si>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</si>
  <si>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</si>
  <si>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</si>
  <si>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</si>
  <si>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</si>
  <si>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</si>
  <si>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</si>
  <si>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</si>
  <si>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</si>
  <si>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</si>
  <si>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</si>
  <si>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</si>
  <si>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</si>
  <si>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</si>
  <si>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</si>
  <si>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</si>
  <si>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</si>
  <si>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</si>
  <si>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</si>
  <si>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</si>
  <si>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</si>
  <si>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</si>
  <si>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</si>
  <si>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</si>
  <si>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</si>
  <si>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</si>
  <si>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</si>
  <si>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</si>
  <si>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</si>
  <si>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</si>
  <si>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</si>
  <si>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</si>
  <si>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</si>
  <si>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</si>
  <si>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</si>
  <si>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</si>
  <si>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</si>
  <si>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</si>
  <si>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</si>
  <si>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</si>
  <si>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</si>
  <si>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</si>
  <si>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</si>
  <si>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</si>
  <si>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</si>
  <si>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</si>
  <si>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</si>
  <si>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</si>
  <si>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</si>
  <si>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</si>
  <si>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</si>
  <si>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</si>
  <si>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</si>
  <si>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</si>
  <si>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</si>
  <si>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</si>
  <si>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</si>
  <si>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</si>
  <si>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</si>
  <si>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</si>
  <si>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</si>
  <si>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</si>
  <si>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</si>
  <si>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</si>
  <si>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</si>
  <si>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</si>
  <si>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</si>
  <si>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</si>
  <si>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南房総市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</si>
  <si>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</si>
  <si>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</si>
  <si>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</si>
  <si>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</si>
  <si>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</si>
  <si>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</si>
  <si>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</si>
  <si>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</si>
  <si>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</si>
  <si>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</si>
  <si>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</si>
  <si>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</si>
  <si>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</si>
  <si>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</si>
  <si>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</si>
  <si>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有形固定資産減価償却率が低く抑えられているのは、法定耐用年数を大きく超えた石綿セメント管が存在しており、管路の更新を進めながら老朽化した浄水施設の更新も同時期に進めているためである。
　また、昭和51年創設の管路が同時期に耐用年数を超えたことにより、管路経年化率が類似団体の平均を大きく上回っている。</t>
    <phoneticPr fontId="4"/>
  </si>
  <si>
    <t>人口減少による給水収益の減少を解消するため、令和6年9月に水道料金の改定を行った。
　有収水量向上のためにも、老朽化した管路の更新は急務であり、市の一般会計からの補助金収入が困難なため、将来の更新需要における財源確保のための効率化が引き続き今後の課題である。</t>
    <phoneticPr fontId="4"/>
  </si>
  <si>
    <t>給水人口の減少から給水収益は減少傾向にあるが、平成30年度の水道料金改定により給水収益の増加を図っている。
　給水原価が類似団体の平均を大きく上回っているが、費用の約60%を減価償却費と浄水の受水費で占めている。
　給水のための費用は、給水人口が減少していても給水区域は変わらないため現行の施設を維持しなければならないことと、半島の先端という水源に乏しい地理的要因からも浄水の受水は維持せざるを得ないことから、今後の費用抑制は困難な状況である。
　料金回収率が約60％であるにもかかわらず経常収支比率を100%以上を維持できているのは、県及び他会計からの補助金によるものである。
　以上のことから、経営の健全化のためには補助金への依存度の低下、老朽化施設管路更新のための財源の確保などが課題となっている。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</si>
</sst>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0.55000000000000004</c:v>
                </c:pt>
                <c:pt idx="1">
                  <c:v>0.54</c:v>
                </c:pt>
                <c:pt idx="2">
                  <c:v>0.3</c:v>
                </c:pt>
                <c:pt idx="3">
                  <c:v>0.61</c:v>
                </c:pt>
                <c:pt idx="4">
                  <c:v>0.45</c:v>
                </c:pt>
              </c:numCache>
            </c:numRef>
          </c:val>
          <c:extLst>
            <c:ext xmlns:c16="http://schemas.microsoft.com/office/drawing/2014/chart" uri="{C3380CC4-5D6E-409C-BE32-E72D297353CC}">
              <c16:uniqueId val="{00000000-5963-46D4-8246-144FADF3F7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5963-46D4-8246-144FADF3F7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45.95</c:v>
                </c:pt>
                <c:pt idx="1">
                  <c:v>45.65</c:v>
                </c:pt>
                <c:pt idx="2">
                  <c:v>45.11</c:v>
                </c:pt>
                <c:pt idx="3">
                  <c:v>44.74</c:v>
                </c:pt>
                <c:pt idx="4">
                  <c:v>43.97</c:v>
                </c:pt>
              </c:numCache>
            </c:numRef>
          </c:val>
          <c:extLst>
            <c:ext xmlns:c16="http://schemas.microsoft.com/office/drawing/2014/chart" uri="{C3380CC4-5D6E-409C-BE32-E72D297353CC}">
              <c16:uniqueId val="{00000000-721F-466A-BA2F-B223B9DF399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721F-466A-BA2F-B223B9DF399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69.52</c:v>
                </c:pt>
                <c:pt idx="1">
                  <c:v>68.38</c:v>
                </c:pt>
                <c:pt idx="2">
                  <c:v>67.430000000000007</c:v>
                </c:pt>
                <c:pt idx="3">
                  <c:v>67.400000000000006</c:v>
                </c:pt>
                <c:pt idx="4">
                  <c:v>69</c:v>
                </c:pt>
              </c:numCache>
            </c:numRef>
          </c:val>
          <c:extLst>
            <c:ext xmlns:c16="http://schemas.microsoft.com/office/drawing/2014/chart" uri="{C3380CC4-5D6E-409C-BE32-E72D297353CC}">
              <c16:uniqueId val="{00000000-D95F-4395-AF0F-3CE56D8E90C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D95F-4395-AF0F-3CE56D8E90C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104.01</c:v>
                </c:pt>
                <c:pt idx="1">
                  <c:v>92.28</c:v>
                </c:pt>
                <c:pt idx="2">
                  <c:v>128.29</c:v>
                </c:pt>
                <c:pt idx="3">
                  <c:v>101.02</c:v>
                </c:pt>
                <c:pt idx="4">
                  <c:v>107.8</c:v>
                </c:pt>
              </c:numCache>
            </c:numRef>
          </c:val>
          <c:extLst>
            <c:ext xmlns:c16="http://schemas.microsoft.com/office/drawing/2014/chart" uri="{C3380CC4-5D6E-409C-BE32-E72D297353CC}">
              <c16:uniqueId val="{00000000-5687-4445-841F-FD3F990ED1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5687-4445-841F-FD3F990ED1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47.87</c:v>
                </c:pt>
                <c:pt idx="1">
                  <c:v>46.7</c:v>
                </c:pt>
                <c:pt idx="2">
                  <c:v>47.99</c:v>
                </c:pt>
                <c:pt idx="3">
                  <c:v>49.53</c:v>
                </c:pt>
                <c:pt idx="4">
                  <c:v>50.77</c:v>
                </c:pt>
              </c:numCache>
            </c:numRef>
          </c:val>
          <c:extLst>
            <c:ext xmlns:c16="http://schemas.microsoft.com/office/drawing/2014/chart" uri="{C3380CC4-5D6E-409C-BE32-E72D297353CC}">
              <c16:uniqueId val="{00000000-43F2-4070-B9D6-6E858858501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43F2-4070-B9D6-6E858858501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58.62</c:v>
                </c:pt>
                <c:pt idx="1">
                  <c:v>58.11</c:v>
                </c:pt>
                <c:pt idx="2">
                  <c:v>57.78</c:v>
                </c:pt>
                <c:pt idx="3">
                  <c:v>57.12</c:v>
                </c:pt>
                <c:pt idx="4">
                  <c:v>56.67</c:v>
                </c:pt>
              </c:numCache>
            </c:numRef>
          </c:val>
          <c:extLst>
            <c:ext xmlns:c16="http://schemas.microsoft.com/office/drawing/2014/chart" uri="{C3380CC4-5D6E-409C-BE32-E72D297353CC}">
              <c16:uniqueId val="{00000000-25D4-4FCD-ACCA-D1B004BB7EB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25D4-4FCD-ACCA-D1B004BB7EB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
                  <c:v>0</c:v>
                </c:pt>
                <c:pt idx="1">
                  <c:v>1.02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4F4-4E54-A28F-9CC27ECD1B2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14F4-4E54-A28F-9CC27ECD1B2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301.8</c:v>
                </c:pt>
                <c:pt idx="1">
                  <c:v>238.77</c:v>
                </c:pt>
                <c:pt idx="2">
                  <c:v>336.67</c:v>
                </c:pt>
                <c:pt idx="3">
                  <c:v>323.02</c:v>
                </c:pt>
                <c:pt idx="4">
                  <c:v>370.31</c:v>
                </c:pt>
              </c:numCache>
            </c:numRef>
          </c:val>
          <c:extLst>
            <c:ext xmlns:c16="http://schemas.microsoft.com/office/drawing/2014/chart" uri="{C3380CC4-5D6E-409C-BE32-E72D297353CC}">
              <c16:uniqueId val="{00000000-002E-4EDC-8CD3-2A0D99A1265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002E-4EDC-8CD3-2A0D99A1265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334.36</c:v>
                </c:pt>
                <c:pt idx="1">
                  <c:v>345.79</c:v>
                </c:pt>
                <c:pt idx="2">
                  <c:v>334.91</c:v>
                </c:pt>
                <c:pt idx="3">
                  <c:v>330.47</c:v>
                </c:pt>
                <c:pt idx="4">
                  <c:v>317.10000000000002</c:v>
                </c:pt>
              </c:numCache>
            </c:numRef>
          </c:val>
          <c:extLst>
            <c:ext xmlns:c16="http://schemas.microsoft.com/office/drawing/2014/chart" uri="{C3380CC4-5D6E-409C-BE32-E72D297353CC}">
              <c16:uniqueId val="{00000000-3F48-4145-A4CE-B3CFEA61BEB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3F48-4145-A4CE-B3CFEA61BEB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61.66</c:v>
                </c:pt>
                <c:pt idx="1">
                  <c:v>48.38</c:v>
                </c:pt>
                <c:pt idx="2">
                  <c:v>55.21</c:v>
                </c:pt>
                <c:pt idx="3">
                  <c:v>57.9</c:v>
                </c:pt>
                <c:pt idx="4">
                  <c:v>56.74</c:v>
                </c:pt>
              </c:numCache>
            </c:numRef>
          </c:val>
          <c:extLst>
            <c:ext xmlns:c16="http://schemas.microsoft.com/office/drawing/2014/chart" uri="{C3380CC4-5D6E-409C-BE32-E72D297353CC}">
              <c16:uniqueId val="{00000000-3E03-49E8-96B2-3F938D211B0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3E03-49E8-96B2-3F938D211B0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404.6</c:v>
                </c:pt>
                <c:pt idx="1">
                  <c:v>509.76</c:v>
                </c:pt>
                <c:pt idx="2">
                  <c:v>446.49</c:v>
                </c:pt>
                <c:pt idx="3">
                  <c:v>430.02</c:v>
                </c:pt>
                <c:pt idx="4">
                  <c:v>443.4</c:v>
                </c:pt>
              </c:numCache>
            </c:numRef>
          </c:val>
          <c:extLst>
            <c:ext xmlns:c16="http://schemas.microsoft.com/office/drawing/2014/chart" uri="{C3380CC4-5D6E-409C-BE32-E72D297353CC}">
              <c16:uniqueId val="{00000000-015F-430D-9822-FD23160A30C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015F-430D-9822-FD23160A30C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南房総市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34815</v>
      </c>
      <c r="AM8" s="44"/>
      <c r="AN8" s="44"/>
      <c r="AO8" s="44"/>
      <c r="AP8" s="44"/>
      <c r="AQ8" s="44"/>
      <c r="AR8" s="44"/>
      <c r="AS8" s="44"/>
      <c r="AT8" s="45">
        <f>データ!$S$6</f>
        <v>229.55</v>
      </c>
      <c r="AU8" s="46"/>
      <c r="AV8" s="46"/>
      <c r="AW8" s="46"/>
      <c r="AX8" s="46"/>
      <c r="AY8" s="46"/>
      <c r="AZ8" s="46"/>
      <c r="BA8" s="46"/>
      <c r="BB8" s="47">
        <f>データ!$T$6</f>
        <v>151.66999999999999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79.150000000000006</v>
      </c>
      <c r="J10" s="46"/>
      <c r="K10" s="46"/>
      <c r="L10" s="46"/>
      <c r="M10" s="46"/>
      <c r="N10" s="46"/>
      <c r="O10" s="80"/>
      <c r="P10" s="47">
        <f>データ!$P$6</f>
        <v>73.98</v>
      </c>
      <c r="Q10" s="47"/>
      <c r="R10" s="47"/>
      <c r="S10" s="47"/>
      <c r="T10" s="47"/>
      <c r="U10" s="47"/>
      <c r="V10" s="47"/>
      <c r="W10" s="44">
        <f>データ!$Q$6</f>
        <v>4088</v>
      </c>
      <c r="X10" s="44"/>
      <c r="Y10" s="44"/>
      <c r="Z10" s="44"/>
      <c r="AA10" s="44"/>
      <c r="AB10" s="44"/>
      <c r="AC10" s="44"/>
      <c r="AD10" s="2"/>
      <c r="AE10" s="2"/>
      <c r="AF10" s="2"/>
      <c r="AG10" s="2"/>
      <c r="AH10" s="2"/>
      <c r="AI10" s="2"/>
      <c r="AJ10" s="2"/>
      <c r="AK10" s="2"/>
      <c r="AL10" s="44">
        <f>データ!$U$6</f>
        <v>25537</v>
      </c>
      <c r="AM10" s="44"/>
      <c r="AN10" s="44"/>
      <c r="AO10" s="44"/>
      <c r="AP10" s="44"/>
      <c r="AQ10" s="44"/>
      <c r="AR10" s="44"/>
      <c r="AS10" s="44"/>
      <c r="AT10" s="45">
        <f>データ!$V$6</f>
        <v>118.83</v>
      </c>
      <c r="AU10" s="46"/>
      <c r="AV10" s="46"/>
      <c r="AW10" s="46"/>
      <c r="AX10" s="46"/>
      <c r="AY10" s="46"/>
      <c r="AZ10" s="46"/>
      <c r="BA10" s="46"/>
      <c r="BB10" s="47">
        <f>データ!$W$6</f>
        <v>214.9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DFtHbxqBiDHWfbE+i/fdkH/7rQwnSdPrrLAuoKs293xzZ1RVnyayw5K4JLg3jnV1LtnElGHLyGUyC/FzhYiYA==" saltValue="ZoZgro13gGUJxsyvSUmAQ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122343</v>
      </c>
      <c r="D6" s="20">
        <f t="shared" si="3"/>
        <v>46</v>
      </c>
      <c r="E6" s="20">
        <f t="shared" si="3"/>
        <v>1</v>
      </c>
      <c r="F6" s="20">
        <f t="shared" si="3"/>
        <v>0</v>
      </c>
      <c r="G6" s="20">
        <f t="shared" si="3"/>
        <v>1</v>
      </c>
      <c r="H6" s="20" t="str">
        <f t="shared" si="3"/>
        <v>千葉県　南房総市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79.150000000000006</v>
      </c>
      <c r="P6" s="21">
        <f t="shared" si="3"/>
        <v>73.98</v>
      </c>
      <c r="Q6" s="21">
        <f t="shared" si="3"/>
        <v>4088</v>
      </c>
      <c r="R6" s="21">
        <f t="shared" si="3"/>
        <v>34815</v>
      </c>
      <c r="S6" s="21">
        <f t="shared" si="3"/>
        <v>229.55</v>
      </c>
      <c r="T6" s="21">
        <f t="shared" si="3"/>
        <v>151.66999999999999</v>
      </c>
      <c r="U6" s="21">
        <f t="shared" si="3"/>
        <v>25537</v>
      </c>
      <c r="V6" s="21">
        <f t="shared" si="3"/>
        <v>118.83</v>
      </c>
      <c r="W6" s="21">
        <f t="shared" si="3"/>
        <v>214.9</v>
      </c>
      <c r="X6" s="22">
        <f>IF(X7="",NA(),X7)</f>
        <v>104.01</v>
      </c>
      <c r="Y6" s="22">
        <f t="shared" ref="Y6:AG6" si="4">IF(Y7="",NA(),Y7)</f>
        <v>92.28</v>
      </c>
      <c r="Z6" s="22">
        <f t="shared" si="4"/>
        <v>128.29</v>
      </c>
      <c r="AA6" s="22">
        <f t="shared" si="4"/>
        <v>101.02</v>
      </c>
      <c r="AB6" s="22">
        <f t="shared" si="4"/>
        <v>107.8</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2">
        <f t="shared" ref="AJ6:AR6" si="5">IF(AJ7="",NA(),AJ7)</f>
        <v>1.02</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301.8</v>
      </c>
      <c r="AU6" s="22">
        <f t="shared" ref="AU6:BC6" si="6">IF(AU7="",NA(),AU7)</f>
        <v>238.77</v>
      </c>
      <c r="AV6" s="22">
        <f t="shared" si="6"/>
        <v>336.67</v>
      </c>
      <c r="AW6" s="22">
        <f t="shared" si="6"/>
        <v>323.02</v>
      </c>
      <c r="AX6" s="22">
        <f t="shared" si="6"/>
        <v>370.31</v>
      </c>
      <c r="AY6" s="22">
        <f t="shared" si="6"/>
        <v>379.08</v>
      </c>
      <c r="AZ6" s="22">
        <f t="shared" si="6"/>
        <v>367.55</v>
      </c>
      <c r="BA6" s="22">
        <f t="shared" si="6"/>
        <v>378.56</v>
      </c>
      <c r="BB6" s="22">
        <f t="shared" si="6"/>
        <v>364.46</v>
      </c>
      <c r="BC6" s="22">
        <f t="shared" si="6"/>
        <v>338.89</v>
      </c>
      <c r="BD6" s="21" t="str">
        <f>IF(BD7="","",IF(BD7="-","【-】","【"&amp;SUBSTITUTE(TEXT(BD7,"#,##0.00"),"-","△")&amp;"】"))</f>
        <v>【243.36】</v>
      </c>
      <c r="BE6" s="22">
        <f>IF(BE7="",NA(),BE7)</f>
        <v>334.36</v>
      </c>
      <c r="BF6" s="22">
        <f t="shared" ref="BF6:BN6" si="7">IF(BF7="",NA(),BF7)</f>
        <v>345.79</v>
      </c>
      <c r="BG6" s="22">
        <f t="shared" si="7"/>
        <v>334.91</v>
      </c>
      <c r="BH6" s="22">
        <f t="shared" si="7"/>
        <v>330.47</v>
      </c>
      <c r="BI6" s="22">
        <f t="shared" si="7"/>
        <v>317.10000000000002</v>
      </c>
      <c r="BJ6" s="22">
        <f t="shared" si="7"/>
        <v>398.98</v>
      </c>
      <c r="BK6" s="22">
        <f t="shared" si="7"/>
        <v>418.68</v>
      </c>
      <c r="BL6" s="22">
        <f t="shared" si="7"/>
        <v>395.68</v>
      </c>
      <c r="BM6" s="22">
        <f t="shared" si="7"/>
        <v>403.72</v>
      </c>
      <c r="BN6" s="22">
        <f t="shared" si="7"/>
        <v>400.21</v>
      </c>
      <c r="BO6" s="21" t="str">
        <f>IF(BO7="","",IF(BO7="-","【-】","【"&amp;SUBSTITUTE(TEXT(BO7,"#,##0.00"),"-","△")&amp;"】"))</f>
        <v>【265.93】</v>
      </c>
      <c r="BP6" s="22">
        <f>IF(BP7="",NA(),BP7)</f>
        <v>61.66</v>
      </c>
      <c r="BQ6" s="22">
        <f t="shared" ref="BQ6:BY6" si="8">IF(BQ7="",NA(),BQ7)</f>
        <v>48.38</v>
      </c>
      <c r="BR6" s="22">
        <f t="shared" si="8"/>
        <v>55.21</v>
      </c>
      <c r="BS6" s="22">
        <f t="shared" si="8"/>
        <v>57.9</v>
      </c>
      <c r="BT6" s="22">
        <f t="shared" si="8"/>
        <v>56.74</v>
      </c>
      <c r="BU6" s="22">
        <f t="shared" si="8"/>
        <v>98.64</v>
      </c>
      <c r="BV6" s="22">
        <f t="shared" si="8"/>
        <v>94.78</v>
      </c>
      <c r="BW6" s="22">
        <f t="shared" si="8"/>
        <v>97.59</v>
      </c>
      <c r="BX6" s="22">
        <f t="shared" si="8"/>
        <v>92.17</v>
      </c>
      <c r="BY6" s="22">
        <f t="shared" si="8"/>
        <v>92.83</v>
      </c>
      <c r="BZ6" s="21" t="str">
        <f>IF(BZ7="","",IF(BZ7="-","【-】","【"&amp;SUBSTITUTE(TEXT(BZ7,"#,##0.00"),"-","△")&amp;"】"))</f>
        <v>【97.82】</v>
      </c>
      <c r="CA6" s="22">
        <f>IF(CA7="",NA(),CA7)</f>
        <v>404.6</v>
      </c>
      <c r="CB6" s="22">
        <f t="shared" ref="CB6:CJ6" si="9">IF(CB7="",NA(),CB7)</f>
        <v>509.76</v>
      </c>
      <c r="CC6" s="22">
        <f t="shared" si="9"/>
        <v>446.49</v>
      </c>
      <c r="CD6" s="22">
        <f t="shared" si="9"/>
        <v>430.02</v>
      </c>
      <c r="CE6" s="22">
        <f t="shared" si="9"/>
        <v>443.4</v>
      </c>
      <c r="CF6" s="22">
        <f t="shared" si="9"/>
        <v>178.92</v>
      </c>
      <c r="CG6" s="22">
        <f t="shared" si="9"/>
        <v>181.3</v>
      </c>
      <c r="CH6" s="22">
        <f t="shared" si="9"/>
        <v>181.71</v>
      </c>
      <c r="CI6" s="22">
        <f t="shared" si="9"/>
        <v>188.51</v>
      </c>
      <c r="CJ6" s="22">
        <f t="shared" si="9"/>
        <v>189.43</v>
      </c>
      <c r="CK6" s="21" t="str">
        <f>IF(CK7="","",IF(CK7="-","【-】","【"&amp;SUBSTITUTE(TEXT(CK7,"#,##0.00"),"-","△")&amp;"】"))</f>
        <v>【177.56】</v>
      </c>
      <c r="CL6" s="22">
        <f>IF(CL7="",NA(),CL7)</f>
        <v>45.95</v>
      </c>
      <c r="CM6" s="22">
        <f t="shared" ref="CM6:CU6" si="10">IF(CM7="",NA(),CM7)</f>
        <v>45.65</v>
      </c>
      <c r="CN6" s="22">
        <f t="shared" si="10"/>
        <v>45.11</v>
      </c>
      <c r="CO6" s="22">
        <f t="shared" si="10"/>
        <v>44.74</v>
      </c>
      <c r="CP6" s="22">
        <f t="shared" si="10"/>
        <v>43.97</v>
      </c>
      <c r="CQ6" s="22">
        <f t="shared" si="10"/>
        <v>55.14</v>
      </c>
      <c r="CR6" s="22">
        <f t="shared" si="10"/>
        <v>55.89</v>
      </c>
      <c r="CS6" s="22">
        <f t="shared" si="10"/>
        <v>55.72</v>
      </c>
      <c r="CT6" s="22">
        <f t="shared" si="10"/>
        <v>55.31</v>
      </c>
      <c r="CU6" s="22">
        <f t="shared" si="10"/>
        <v>55.14</v>
      </c>
      <c r="CV6" s="21" t="str">
        <f>IF(CV7="","",IF(CV7="-","【-】","【"&amp;SUBSTITUTE(TEXT(CV7,"#,##0.00"),"-","△")&amp;"】"))</f>
        <v>【59.81】</v>
      </c>
      <c r="CW6" s="22">
        <f>IF(CW7="",NA(),CW7)</f>
        <v>69.52</v>
      </c>
      <c r="CX6" s="22">
        <f t="shared" ref="CX6:DF6" si="11">IF(CX7="",NA(),CX7)</f>
        <v>68.38</v>
      </c>
      <c r="CY6" s="22">
        <f t="shared" si="11"/>
        <v>67.430000000000007</v>
      </c>
      <c r="CZ6" s="22">
        <f t="shared" si="11"/>
        <v>67.400000000000006</v>
      </c>
      <c r="DA6" s="22">
        <f t="shared" si="11"/>
        <v>69</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47.87</v>
      </c>
      <c r="DI6" s="22">
        <f t="shared" ref="DI6:DQ6" si="12">IF(DI7="",NA(),DI7)</f>
        <v>46.7</v>
      </c>
      <c r="DJ6" s="22">
        <f t="shared" si="12"/>
        <v>47.99</v>
      </c>
      <c r="DK6" s="22">
        <f t="shared" si="12"/>
        <v>49.53</v>
      </c>
      <c r="DL6" s="22">
        <f t="shared" si="12"/>
        <v>50.77</v>
      </c>
      <c r="DM6" s="22">
        <f t="shared" si="12"/>
        <v>49.92</v>
      </c>
      <c r="DN6" s="22">
        <f t="shared" si="12"/>
        <v>50.63</v>
      </c>
      <c r="DO6" s="22">
        <f t="shared" si="12"/>
        <v>51.29</v>
      </c>
      <c r="DP6" s="22">
        <f t="shared" si="12"/>
        <v>52.2</v>
      </c>
      <c r="DQ6" s="22">
        <f t="shared" si="12"/>
        <v>52.7</v>
      </c>
      <c r="DR6" s="21" t="str">
        <f>IF(DR7="","",IF(DR7="-","【-】","【"&amp;SUBSTITUTE(TEXT(DR7,"#,##0.00"),"-","△")&amp;"】"))</f>
        <v>【52.02】</v>
      </c>
      <c r="DS6" s="22">
        <f>IF(DS7="",NA(),DS7)</f>
        <v>58.62</v>
      </c>
      <c r="DT6" s="22">
        <f t="shared" ref="DT6:EB6" si="13">IF(DT7="",NA(),DT7)</f>
        <v>58.11</v>
      </c>
      <c r="DU6" s="22">
        <f t="shared" si="13"/>
        <v>57.78</v>
      </c>
      <c r="DV6" s="22">
        <f t="shared" si="13"/>
        <v>57.12</v>
      </c>
      <c r="DW6" s="22">
        <f t="shared" si="13"/>
        <v>56.67</v>
      </c>
      <c r="DX6" s="22">
        <f t="shared" si="13"/>
        <v>16.88</v>
      </c>
      <c r="DY6" s="22">
        <f t="shared" si="13"/>
        <v>18.28</v>
      </c>
      <c r="DZ6" s="22">
        <f t="shared" si="13"/>
        <v>19.61</v>
      </c>
      <c r="EA6" s="22">
        <f t="shared" si="13"/>
        <v>20.73</v>
      </c>
      <c r="EB6" s="22">
        <f t="shared" si="13"/>
        <v>22.86</v>
      </c>
      <c r="EC6" s="21" t="str">
        <f>IF(EC7="","",IF(EC7="-","【-】","【"&amp;SUBSTITUTE(TEXT(EC7,"#,##0.00"),"-","△")&amp;"】"))</f>
        <v>【25.37】</v>
      </c>
      <c r="ED6" s="22">
        <f>IF(ED7="",NA(),ED7)</f>
        <v>0.55000000000000004</v>
      </c>
      <c r="EE6" s="22">
        <f t="shared" ref="EE6:EM6" si="14">IF(EE7="",NA(),EE7)</f>
        <v>0.54</v>
      </c>
      <c r="EF6" s="22">
        <f t="shared" si="14"/>
        <v>0.3</v>
      </c>
      <c r="EG6" s="22">
        <f t="shared" si="14"/>
        <v>0.61</v>
      </c>
      <c r="EH6" s="22">
        <f t="shared" si="14"/>
        <v>0.45</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122343</v>
      </c>
      <c r="D7" s="24">
        <v>46</v>
      </c>
      <c r="E7" s="24">
        <v>1</v>
      </c>
      <c r="F7" s="24">
        <v>0</v>
      </c>
      <c r="G7" s="24">
        <v>1</v>
      </c>
      <c r="H7" s="24" t="s">
        <v>93</v>
      </c>
      <c r="I7" s="24" t="s">
        <v>94</v>
      </c>
      <c r="J7" s="24" t="s">
        <v>95</v>
      </c>
      <c r="K7" s="24" t="s">
        <v>96</v>
      </c>
      <c r="L7" s="24" t="s">
        <v>97</v>
      </c>
      <c r="M7" s="24" t="s">
        <v>98</v>
      </c>
      <c r="N7" s="25" t="s">
        <v>99</v>
      </c>
      <c r="O7" s="25">
        <v>79.150000000000006</v>
      </c>
      <c r="P7" s="25">
        <v>73.98</v>
      </c>
      <c r="Q7" s="25">
        <v>4088</v>
      </c>
      <c r="R7" s="25">
        <v>34815</v>
      </c>
      <c r="S7" s="25">
        <v>229.55</v>
      </c>
      <c r="T7" s="25">
        <v>151.66999999999999</v>
      </c>
      <c r="U7" s="25">
        <v>25537</v>
      </c>
      <c r="V7" s="25">
        <v>118.83</v>
      </c>
      <c r="W7" s="25">
        <v>214.9</v>
      </c>
      <c r="X7" s="25">
        <v>104.01</v>
      </c>
      <c r="Y7" s="25">
        <v>92.28</v>
      </c>
      <c r="Z7" s="25">
        <v>128.29</v>
      </c>
      <c r="AA7" s="25">
        <v>101.02</v>
      </c>
      <c r="AB7" s="25">
        <v>107.8</v>
      </c>
      <c r="AC7" s="25">
        <v>108.61</v>
      </c>
      <c r="AD7" s="25">
        <v>108.35</v>
      </c>
      <c r="AE7" s="25">
        <v>108.84</v>
      </c>
      <c r="AF7" s="25">
        <v>105.92</v>
      </c>
      <c r="AG7" s="25">
        <v>106.01</v>
      </c>
      <c r="AH7" s="25">
        <v>108.24</v>
      </c>
      <c r="AI7" s="25">
        <v>0</v>
      </c>
      <c r="AJ7" s="25">
        <v>1.02</v>
      </c>
      <c r="AK7" s="25">
        <v>0</v>
      </c>
      <c r="AL7" s="25">
        <v>0</v>
      </c>
      <c r="AM7" s="25">
        <v>0</v>
      </c>
      <c r="AN7" s="25">
        <v>3.59</v>
      </c>
      <c r="AO7" s="25">
        <v>3.98</v>
      </c>
      <c r="AP7" s="25">
        <v>6.02</v>
      </c>
      <c r="AQ7" s="25">
        <v>7.78</v>
      </c>
      <c r="AR7" s="25">
        <v>9.59</v>
      </c>
      <c r="AS7" s="25">
        <v>1.5</v>
      </c>
      <c r="AT7" s="25">
        <v>301.8</v>
      </c>
      <c r="AU7" s="25">
        <v>238.77</v>
      </c>
      <c r="AV7" s="25">
        <v>336.67</v>
      </c>
      <c r="AW7" s="25">
        <v>323.02</v>
      </c>
      <c r="AX7" s="25">
        <v>370.31</v>
      </c>
      <c r="AY7" s="25">
        <v>379.08</v>
      </c>
      <c r="AZ7" s="25">
        <v>367.55</v>
      </c>
      <c r="BA7" s="25">
        <v>378.56</v>
      </c>
      <c r="BB7" s="25">
        <v>364.46</v>
      </c>
      <c r="BC7" s="25">
        <v>338.89</v>
      </c>
      <c r="BD7" s="25">
        <v>243.36</v>
      </c>
      <c r="BE7" s="25">
        <v>334.36</v>
      </c>
      <c r="BF7" s="25">
        <v>345.79</v>
      </c>
      <c r="BG7" s="25">
        <v>334.91</v>
      </c>
      <c r="BH7" s="25">
        <v>330.47</v>
      </c>
      <c r="BI7" s="25">
        <v>317.10000000000002</v>
      </c>
      <c r="BJ7" s="25">
        <v>398.98</v>
      </c>
      <c r="BK7" s="25">
        <v>418.68</v>
      </c>
      <c r="BL7" s="25">
        <v>395.68</v>
      </c>
      <c r="BM7" s="25">
        <v>403.72</v>
      </c>
      <c r="BN7" s="25">
        <v>400.21</v>
      </c>
      <c r="BO7" s="25">
        <v>265.93</v>
      </c>
      <c r="BP7" s="25">
        <v>61.66</v>
      </c>
      <c r="BQ7" s="25">
        <v>48.38</v>
      </c>
      <c r="BR7" s="25">
        <v>55.21</v>
      </c>
      <c r="BS7" s="25">
        <v>57.9</v>
      </c>
      <c r="BT7" s="25">
        <v>56.74</v>
      </c>
      <c r="BU7" s="25">
        <v>98.64</v>
      </c>
      <c r="BV7" s="25">
        <v>94.78</v>
      </c>
      <c r="BW7" s="25">
        <v>97.59</v>
      </c>
      <c r="BX7" s="25">
        <v>92.17</v>
      </c>
      <c r="BY7" s="25">
        <v>92.83</v>
      </c>
      <c r="BZ7" s="25">
        <v>97.82</v>
      </c>
      <c r="CA7" s="25">
        <v>404.6</v>
      </c>
      <c r="CB7" s="25">
        <v>509.76</v>
      </c>
      <c r="CC7" s="25">
        <v>446.49</v>
      </c>
      <c r="CD7" s="25">
        <v>430.02</v>
      </c>
      <c r="CE7" s="25">
        <v>443.4</v>
      </c>
      <c r="CF7" s="25">
        <v>178.92</v>
      </c>
      <c r="CG7" s="25">
        <v>181.3</v>
      </c>
      <c r="CH7" s="25">
        <v>181.71</v>
      </c>
      <c r="CI7" s="25">
        <v>188.51</v>
      </c>
      <c r="CJ7" s="25">
        <v>189.43</v>
      </c>
      <c r="CK7" s="25">
        <v>177.56</v>
      </c>
      <c r="CL7" s="25">
        <v>45.95</v>
      </c>
      <c r="CM7" s="25">
        <v>45.65</v>
      </c>
      <c r="CN7" s="25">
        <v>45.11</v>
      </c>
      <c r="CO7" s="25">
        <v>44.74</v>
      </c>
      <c r="CP7" s="25">
        <v>43.97</v>
      </c>
      <c r="CQ7" s="25">
        <v>55.14</v>
      </c>
      <c r="CR7" s="25">
        <v>55.89</v>
      </c>
      <c r="CS7" s="25">
        <v>55.72</v>
      </c>
      <c r="CT7" s="25">
        <v>55.31</v>
      </c>
      <c r="CU7" s="25">
        <v>55.14</v>
      </c>
      <c r="CV7" s="25">
        <v>59.81</v>
      </c>
      <c r="CW7" s="25">
        <v>69.52</v>
      </c>
      <c r="CX7" s="25">
        <v>68.38</v>
      </c>
      <c r="CY7" s="25">
        <v>67.430000000000007</v>
      </c>
      <c r="CZ7" s="25">
        <v>67.400000000000006</v>
      </c>
      <c r="DA7" s="25">
        <v>69</v>
      </c>
      <c r="DB7" s="25">
        <v>81.39</v>
      </c>
      <c r="DC7" s="25">
        <v>81.27</v>
      </c>
      <c r="DD7" s="25">
        <v>81.260000000000005</v>
      </c>
      <c r="DE7" s="25">
        <v>80.36</v>
      </c>
      <c r="DF7" s="25">
        <v>80.13</v>
      </c>
      <c r="DG7" s="25">
        <v>89.42</v>
      </c>
      <c r="DH7" s="25">
        <v>47.87</v>
      </c>
      <c r="DI7" s="25">
        <v>46.7</v>
      </c>
      <c r="DJ7" s="25">
        <v>47.99</v>
      </c>
      <c r="DK7" s="25">
        <v>49.53</v>
      </c>
      <c r="DL7" s="25">
        <v>50.77</v>
      </c>
      <c r="DM7" s="25">
        <v>49.92</v>
      </c>
      <c r="DN7" s="25">
        <v>50.63</v>
      </c>
      <c r="DO7" s="25">
        <v>51.29</v>
      </c>
      <c r="DP7" s="25">
        <v>52.2</v>
      </c>
      <c r="DQ7" s="25">
        <v>52.7</v>
      </c>
      <c r="DR7" s="25">
        <v>52.02</v>
      </c>
      <c r="DS7" s="25">
        <v>58.62</v>
      </c>
      <c r="DT7" s="25">
        <v>58.11</v>
      </c>
      <c r="DU7" s="25">
        <v>57.78</v>
      </c>
      <c r="DV7" s="25">
        <v>57.12</v>
      </c>
      <c r="DW7" s="25">
        <v>56.67</v>
      </c>
      <c r="DX7" s="25">
        <v>16.88</v>
      </c>
      <c r="DY7" s="25">
        <v>18.28</v>
      </c>
      <c r="DZ7" s="25">
        <v>19.61</v>
      </c>
      <c r="EA7" s="25">
        <v>20.73</v>
      </c>
      <c r="EB7" s="25">
        <v>22.86</v>
      </c>
      <c r="EC7" s="25">
        <v>25.37</v>
      </c>
      <c r="ED7" s="25">
        <v>0.55000000000000004</v>
      </c>
      <c r="EE7" s="25">
        <v>0.54</v>
      </c>
      <c r="EF7" s="25">
        <v>0.3</v>
      </c>
      <c r="EG7" s="25">
        <v>0.61</v>
      </c>
      <c r="EH7" s="25">
        <v>0.45</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2025-01-28T04:51:51Z</cp:lastPrinted>
  <dcterms:created xsi:type="dcterms:W3CDTF">2025-01-24T06:47:19Z</dcterms:created>
  <dcterms:modified xsi:type="dcterms:W3CDTF">2025-01-29T07:40:56Z</dcterms:modified>
  <cp:category/>
</cp:coreProperties>
</file>