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5_初期データ\174 下水道（特環）\"/>
    </mc:Choice>
  </mc:AlternateContent>
  <xr:revisionPtr revIDLastSave="0" documentId="13_ncr:1_{3E01DD8E-C1FC-4B9E-9AA2-A4538F762F8A}" xr6:coauthVersionLast="47" xr6:coauthVersionMax="47" xr10:uidLastSave="{00000000-0000-0000-0000-000000000000}"/>
  <workbookProtection workbookAlgorithmName="SHA-512" workbookHashValue="+54nBO59x+4vuMgkh4rto/ORdIRWQS/MtghvBZr/UvtKxDNcssw90gms2LkRdxJUW1p9SSxQQ16o4ICSf9hYIQ==" workbookSaltValue="WP28xNZ/k+uK3DhTJjyRdA==" workbookSpinCount="100000" lockStructure="1"/>
  <bookViews>
    <workbookView xWindow="-135" yWindow="-135" windowWidth="29070" windowHeight="157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G85" i="4"/>
  <c r="F85" i="4"/>
  <c r="E85" i="4"/>
  <c r="AT10" i="4"/>
  <c r="I10"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<sst xmlns="http://schemas.openxmlformats.org/spreadsheetml/2006/main" count="257" uniqueCount="116">
  <si>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</si>
  <si>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</si>
  <si>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</si>
  <si>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</si>
  <si>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</si>
  <si>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</si>
  <si>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</si>
  <si>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</si>
  <si>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</si>
  <si>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</si>
  <si>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</si>
  <si>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</si>
  <si>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</si>
  <si>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</si>
  <si>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</si>
  <si>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</si>
  <si>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</si>
  <si>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</si>
  <si>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</si>
  <si>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</si>
  <si>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</si>
  <si>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</si>
  <si>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</si>
  <si>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</si>
  <si>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</si>
  <si>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</si>
  <si>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</si>
  <si>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</si>
  <si>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</si>
  <si>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</si>
  <si>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</si>
  <si>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</si>
  <si>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</si>
  <si>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</si>
  <si>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</si>
  <si>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</si>
  <si>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</si>
  <si>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</si>
  <si>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</si>
  <si>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</si>
  <si>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</si>
  <si>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</si>
  <si>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</si>
  <si>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</si>
  <si>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</si>
  <si>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</si>
  <si>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</si>
  <si>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</si>
  <si>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</si>
  <si>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</si>
  <si>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</si>
  <si>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</si>
  <si>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</si>
  <si>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</si>
  <si>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</si>
  <si>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</si>
  <si>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</si>
  <si>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</si>
  <si>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</si>
  <si>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</si>
  <si>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</si>
  <si>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</si>
  <si>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</si>
  <si>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</si>
  <si>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</si>
  <si>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</si>
  <si>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</si>
  <si>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</si>
  <si>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</si>
  <si>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</si>
  <si>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</si>
  <si>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</si>
  <si>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</si>
  <si>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</si>
  <si>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</si>
  <si>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</si>
  <si>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</si>
  <si>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</si>
  <si>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</si>
  <si>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</si>
  <si>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</si>
  <si>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</si>
  <si>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</si>
  <si>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</si>
  <si>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</si>
  <si>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</si>
  <si>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</si>
  <si>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</si>
  <si>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</si>
  <si>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</si>
  <si>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</si>
  <si>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</si>
  <si>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</si>
  <si>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</si>
  <si>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</si>
  <si>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</si>
  <si>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</si>
  <si>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</si>
  <si>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</si>
  <si>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</si>
  <si>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</si>
  <si>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</si>
  <si>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</si>
  <si>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</si>
  <si>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</si>
  <si>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</si>
  <si>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</si>
  <si>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</si>
  <si>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</si>
  <si>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</si>
  <si>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</si>
  <si>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</si>
  <si>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</si>
  <si>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白井市の特定環境保全公共下水道事業は、主に市街化調整区域を整備していることから、下水道処理区域が点在していること。また、処理区域内の人口密度も低いため、経費回収率が１００％を割り込んでいる。
　一方、汚水処理については、単独で処理場を持たず、広域化された印旛沼流域下水道及び手賀沼流域下水道の処理場を利用しており、汚水処理原価は全国平均を下回っている。</t>
    <rPh sb="61" eb="63">
      <t>ショリ</t>
    </rPh>
    <rPh sb="63" eb="66">
      <t>クイキナイ</t>
    </rPh>
    <rPh sb="67" eb="69">
      <t>ジンコウ</t>
    </rPh>
    <rPh sb="69" eb="71">
      <t>ミツド</t>
    </rPh>
    <rPh sb="72" eb="73">
      <t>ヒク</t>
    </rPh>
    <rPh sb="122" eb="125">
      <t>コウイキカ</t>
    </rPh>
    <phoneticPr fontId="4"/>
  </si>
  <si>
    <t>　耐用年数50年を経過した下水道管渠等がないことから、他団体と比較し低い数値となっている。
 なお、老朽管更新については、令和3年度から7年度までの5年間を期間とするストックマネジメント計画に基づき、公共下水道事業の下水道施設等から計画的・効率的な更新を進めている。</t>
    <rPh sb="13" eb="16">
      <t>ゲスイドウ</t>
    </rPh>
    <rPh sb="16" eb="18">
      <t>カンキョ</t>
    </rPh>
    <rPh sb="18" eb="19">
      <t>トウ</t>
    </rPh>
    <rPh sb="96" eb="97">
      <t>モト</t>
    </rPh>
    <phoneticPr fontId="4"/>
  </si>
  <si>
    <t>　白井市の下水道事業の会計は、公共下水道事業と特定環境保全公共下水道事業を一つの会計として処理しており、公共下水道事業の利益を特定環境保全公共下水道事業へ補填している。経営基盤の安定には、現状では下水道未接続者に対する促進などを図り、収益の確保に努める必要がある。
　なお、特定環境保全公共下水道については、汚水処理のみが対象となっており、令和４年度に白井市汚水処理適正構想の見直しを図り、市街化調整区域の一部における汚水処理を下水道から合併浄化槽へ変更する見直しを行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</si>
</sst>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060-4E02-A9EB-6221401C59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0.17</c:v>
                </c:pt>
              </c:numCache>
            </c:numRef>
          </c:val>
          <c:smooth val="0"/>
          <c:extLst>
            <c:ext xmlns:c16="http://schemas.microsoft.com/office/drawing/2014/chart" uri="{C3380CC4-5D6E-409C-BE32-E72D297353CC}">
              <c16:uniqueId val="{00000001-0060-4E02-A9EB-6221401C59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CC-4725-922B-CD053C5B20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45.6</c:v>
                </c:pt>
              </c:numCache>
            </c:numRef>
          </c:val>
          <c:smooth val="0"/>
          <c:extLst>
            <c:ext xmlns:c16="http://schemas.microsoft.com/office/drawing/2014/chart" uri="{C3380CC4-5D6E-409C-BE32-E72D297353CC}">
              <c16:uniqueId val="{00000001-00CC-4725-922B-CD053C5B20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89.12</c:v>
                </c:pt>
                <c:pt idx="2">
                  <c:v>91.18</c:v>
                </c:pt>
                <c:pt idx="3">
                  <c:v>90.65</c:v>
                </c:pt>
                <c:pt idx="4">
                  <c:v>90.37</c:v>
                </c:pt>
              </c:numCache>
            </c:numRef>
          </c:val>
          <c:extLst>
            <c:ext xmlns:c16="http://schemas.microsoft.com/office/drawing/2014/chart" uri="{C3380CC4-5D6E-409C-BE32-E72D297353CC}">
              <c16:uniqueId val="{00000000-17B6-49DE-AFEA-D8138A315F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88.66</c:v>
                </c:pt>
              </c:numCache>
            </c:numRef>
          </c:val>
          <c:smooth val="0"/>
          <c:extLst>
            <c:ext xmlns:c16="http://schemas.microsoft.com/office/drawing/2014/chart" uri="{C3380CC4-5D6E-409C-BE32-E72D297353CC}">
              <c16:uniqueId val="{00000001-17B6-49DE-AFEA-D8138A315F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133.66999999999999</c:v>
                </c:pt>
                <c:pt idx="2">
                  <c:v>86.29</c:v>
                </c:pt>
                <c:pt idx="3">
                  <c:v>88.96</c:v>
                </c:pt>
                <c:pt idx="4">
                  <c:v>90.93</c:v>
                </c:pt>
              </c:numCache>
            </c:numRef>
          </c:val>
          <c:extLst>
            <c:ext xmlns:c16="http://schemas.microsoft.com/office/drawing/2014/chart" uri="{C3380CC4-5D6E-409C-BE32-E72D297353CC}">
              <c16:uniqueId val="{00000000-AB8B-48A9-B331-0BA7FE4BC5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102.68</c:v>
                </c:pt>
              </c:numCache>
            </c:numRef>
          </c:val>
          <c:smooth val="0"/>
          <c:extLst>
            <c:ext xmlns:c16="http://schemas.microsoft.com/office/drawing/2014/chart" uri="{C3380CC4-5D6E-409C-BE32-E72D297353CC}">
              <c16:uniqueId val="{00000001-AB8B-48A9-B331-0BA7FE4BC5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2.93</c:v>
                </c:pt>
                <c:pt idx="2">
                  <c:v>5.86</c:v>
                </c:pt>
                <c:pt idx="3">
                  <c:v>8.6999999999999993</c:v>
                </c:pt>
                <c:pt idx="4">
                  <c:v>11.65</c:v>
                </c:pt>
              </c:numCache>
            </c:numRef>
          </c:val>
          <c:extLst>
            <c:ext xmlns:c16="http://schemas.microsoft.com/office/drawing/2014/chart" uri="{C3380CC4-5D6E-409C-BE32-E72D297353CC}">
              <c16:uniqueId val="{00000000-57FD-42A8-8812-CC9A9CE93A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33.159999999999997</c:v>
                </c:pt>
              </c:numCache>
            </c:numRef>
          </c:val>
          <c:smooth val="0"/>
          <c:extLst>
            <c:ext xmlns:c16="http://schemas.microsoft.com/office/drawing/2014/chart" uri="{C3380CC4-5D6E-409C-BE32-E72D297353CC}">
              <c16:uniqueId val="{00000001-57FD-42A8-8812-CC9A9CE93A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B3B-47B5-B7C5-B3460F443D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0.12</c:v>
                </c:pt>
              </c:numCache>
            </c:numRef>
          </c:val>
          <c:smooth val="0"/>
          <c:extLst>
            <c:ext xmlns:c16="http://schemas.microsoft.com/office/drawing/2014/chart" uri="{C3380CC4-5D6E-409C-BE32-E72D297353CC}">
              <c16:uniqueId val="{00000001-BB3B-47B5-B7C5-B3460F443D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19-494B-9B14-834F425166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58.68</c:v>
                </c:pt>
              </c:numCache>
            </c:numRef>
          </c:val>
          <c:smooth val="0"/>
          <c:extLst>
            <c:ext xmlns:c16="http://schemas.microsoft.com/office/drawing/2014/chart" uri="{C3380CC4-5D6E-409C-BE32-E72D297353CC}">
              <c16:uniqueId val="{00000001-1719-494B-9B14-834F425166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39.44</c:v>
                </c:pt>
                <c:pt idx="2">
                  <c:v>35.06</c:v>
                </c:pt>
                <c:pt idx="3">
                  <c:v>50.62</c:v>
                </c:pt>
                <c:pt idx="4">
                  <c:v>271.08999999999997</c:v>
                </c:pt>
              </c:numCache>
            </c:numRef>
          </c:val>
          <c:extLst>
            <c:ext xmlns:c16="http://schemas.microsoft.com/office/drawing/2014/chart" uri="{C3380CC4-5D6E-409C-BE32-E72D297353CC}">
              <c16:uniqueId val="{00000000-6857-4635-9474-80E2AD8F1E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45.01</c:v>
                </c:pt>
              </c:numCache>
            </c:numRef>
          </c:val>
          <c:smooth val="0"/>
          <c:extLst>
            <c:ext xmlns:c16="http://schemas.microsoft.com/office/drawing/2014/chart" uri="{C3380CC4-5D6E-409C-BE32-E72D297353CC}">
              <c16:uniqueId val="{00000001-6857-4635-9474-80E2AD8F1E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583.13</c:v>
                </c:pt>
                <c:pt idx="2">
                  <c:v>557.33000000000004</c:v>
                </c:pt>
                <c:pt idx="3">
                  <c:v>455.69</c:v>
                </c:pt>
                <c:pt idx="4">
                  <c:v>378.1</c:v>
                </c:pt>
              </c:numCache>
            </c:numRef>
          </c:val>
          <c:extLst>
            <c:ext xmlns:c16="http://schemas.microsoft.com/office/drawing/2014/chart" uri="{C3380CC4-5D6E-409C-BE32-E72D297353CC}">
              <c16:uniqueId val="{00000000-9731-4B0A-BBC7-3F4211D0AE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1141.98</c:v>
                </c:pt>
              </c:numCache>
            </c:numRef>
          </c:val>
          <c:smooth val="0"/>
          <c:extLst>
            <c:ext xmlns:c16="http://schemas.microsoft.com/office/drawing/2014/chart" uri="{C3380CC4-5D6E-409C-BE32-E72D297353CC}">
              <c16:uniqueId val="{00000001-9731-4B0A-BBC7-3F4211D0AE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80.55</c:v>
                </c:pt>
                <c:pt idx="2">
                  <c:v>74.91</c:v>
                </c:pt>
                <c:pt idx="3">
                  <c:v>83.2</c:v>
                </c:pt>
                <c:pt idx="4">
                  <c:v>85.02</c:v>
                </c:pt>
              </c:numCache>
            </c:numRef>
          </c:val>
          <c:extLst>
            <c:ext xmlns:c16="http://schemas.microsoft.com/office/drawing/2014/chart" uri="{C3380CC4-5D6E-409C-BE32-E72D297353CC}">
              <c16:uniqueId val="{00000000-267A-4414-9359-9A4C84E638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267A-4414-9359-9A4C84E638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149.29</c:v>
                </c:pt>
                <c:pt idx="2">
                  <c:v>161.72</c:v>
                </c:pt>
                <c:pt idx="3">
                  <c:v>145.49</c:v>
                </c:pt>
                <c:pt idx="4">
                  <c:v>142.13999999999999</c:v>
                </c:pt>
              </c:numCache>
            </c:numRef>
          </c:val>
          <c:extLst>
            <c:ext xmlns:c16="http://schemas.microsoft.com/office/drawing/2014/chart" uri="{C3380CC4-5D6E-409C-BE32-E72D297353CC}">
              <c16:uniqueId val="{00000000-3829-4D2D-AF25-A310CCA258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194.42</c:v>
                </c:pt>
              </c:numCache>
            </c:numRef>
          </c:val>
          <c:smooth val="0"/>
          <c:extLst>
            <c:ext xmlns:c16="http://schemas.microsoft.com/office/drawing/2014/chart" uri="{C3380CC4-5D6E-409C-BE32-E72D297353CC}">
              <c16:uniqueId val="{00000001-3829-4D2D-AF25-A310CCA258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白井市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4">
        <f>データ!S6</f>
        <v>62603</v>
      </c>
      <c r="AM8" s="44"/>
      <c r="AN8" s="44"/>
      <c r="AO8" s="44"/>
      <c r="AP8" s="44"/>
      <c r="AQ8" s="44"/>
      <c r="AR8" s="44"/>
      <c r="AS8" s="44"/>
      <c r="AT8" s="45">
        <f>データ!T6</f>
        <v>35.479999999999997</v>
      </c>
      <c r="AU8" s="45"/>
      <c r="AV8" s="45"/>
      <c r="AW8" s="45"/>
      <c r="AX8" s="45"/>
      <c r="AY8" s="45"/>
      <c r="AZ8" s="45"/>
      <c r="BA8" s="45"/>
      <c r="BB8" s="45">
        <f>データ!U6</f>
        <v>1764.46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86.19</v>
      </c>
      <c r="J10" s="45"/>
      <c r="K10" s="45"/>
      <c r="L10" s="45"/>
      <c r="M10" s="45"/>
      <c r="N10" s="45"/>
      <c r="O10" s="45"/>
      <c r="P10" s="45">
        <f>データ!P6</f>
        <v>10.39</v>
      </c>
      <c r="Q10" s="45"/>
      <c r="R10" s="45"/>
      <c r="S10" s="45"/>
      <c r="T10" s="45"/>
      <c r="U10" s="45"/>
      <c r="V10" s="45"/>
      <c r="W10" s="45">
        <f>データ!Q6</f>
        <v>82.54</v>
      </c>
      <c r="X10" s="45"/>
      <c r="Y10" s="45"/>
      <c r="Z10" s="45"/>
      <c r="AA10" s="45"/>
      <c r="AB10" s="45"/>
      <c r="AC10" s="45"/>
      <c r="AD10" s="44">
        <f>データ!R6</f>
        <v>2200</v>
      </c>
      <c r="AE10" s="44"/>
      <c r="AF10" s="44"/>
      <c r="AG10" s="44"/>
      <c r="AH10" s="44"/>
      <c r="AI10" s="44"/>
      <c r="AJ10" s="44"/>
      <c r="AK10" s="2"/>
      <c r="AL10" s="44">
        <f>データ!V6</f>
        <v>6482</v>
      </c>
      <c r="AM10" s="44"/>
      <c r="AN10" s="44"/>
      <c r="AO10" s="44"/>
      <c r="AP10" s="44"/>
      <c r="AQ10" s="44"/>
      <c r="AR10" s="44"/>
      <c r="AS10" s="44"/>
      <c r="AT10" s="45">
        <f>データ!W6</f>
        <v>1.65</v>
      </c>
      <c r="AU10" s="45"/>
      <c r="AV10" s="45"/>
      <c r="AW10" s="45"/>
      <c r="AX10" s="45"/>
      <c r="AY10" s="45"/>
      <c r="AZ10" s="45"/>
      <c r="BA10" s="45"/>
      <c r="BB10" s="45">
        <f>データ!X6</f>
        <v>3928.48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K+ypmOBidwK1K8QF5Ki5V8LnILSb8jf91nPyJAWQubqJjoziykmrutDeph8mnaVQXn7ORBrcpqPP8wHCg334Pw==" saltValue="55WG4CetQJ4K9sEcC9B4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122327</v>
      </c>
      <c r="D6" s="19">
        <f t="shared" si="3"/>
        <v>46</v>
      </c>
      <c r="E6" s="19">
        <f t="shared" si="3"/>
        <v>17</v>
      </c>
      <c r="F6" s="19">
        <f t="shared" si="3"/>
        <v>4</v>
      </c>
      <c r="G6" s="19">
        <f t="shared" si="3"/>
        <v>0</v>
      </c>
      <c r="H6" s="19" t="str">
        <f t="shared" si="3"/>
        <v>千葉県　白井市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86.19</v>
      </c>
      <c r="P6" s="20">
        <f t="shared" si="3"/>
        <v>10.39</v>
      </c>
      <c r="Q6" s="20">
        <f t="shared" si="3"/>
        <v>82.54</v>
      </c>
      <c r="R6" s="20">
        <f t="shared" si="3"/>
        <v>2200</v>
      </c>
      <c r="S6" s="20">
        <f t="shared" si="3"/>
        <v>62603</v>
      </c>
      <c r="T6" s="20">
        <f t="shared" si="3"/>
        <v>35.479999999999997</v>
      </c>
      <c r="U6" s="20">
        <f t="shared" si="3"/>
        <v>1764.46</v>
      </c>
      <c r="V6" s="20">
        <f t="shared" si="3"/>
        <v>6482</v>
      </c>
      <c r="W6" s="20">
        <f t="shared" si="3"/>
        <v>1.65</v>
      </c>
      <c r="X6" s="20">
        <f t="shared" si="3"/>
        <v>3928.48</v>
      </c>
      <c r="Y6" s="21" t="str">
        <f>IF(Y7="",NA(),Y7)</f>
        <v>-</v>
      </c>
      <c r="Z6" s="21">
        <f t="shared" ref="Z6:AH6" si="4">IF(Z7="",NA(),Z7)</f>
        <v>133.66999999999999</v>
      </c>
      <c r="AA6" s="21">
        <f t="shared" si="4"/>
        <v>86.29</v>
      </c>
      <c r="AB6" s="21">
        <f t="shared" si="4"/>
        <v>88.96</v>
      </c>
      <c r="AC6" s="21">
        <f t="shared" si="4"/>
        <v>90.93</v>
      </c>
      <c r="AD6" s="21" t="str">
        <f t="shared" si="4"/>
        <v>-</v>
      </c>
      <c r="AE6" s="21">
        <f t="shared" si="4"/>
        <v>105.78</v>
      </c>
      <c r="AF6" s="21">
        <f t="shared" si="4"/>
        <v>106.09</v>
      </c>
      <c r="AG6" s="21">
        <f t="shared" si="4"/>
        <v>106.44</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58.68</v>
      </c>
      <c r="AT6" s="20" t="str">
        <f>IF(AT7="","",IF(AT7="-","【-】","【"&amp;SUBSTITUTE(TEXT(AT7,"#,##0.00"),"-","△")&amp;"】"))</f>
        <v>【65.73】</v>
      </c>
      <c r="AU6" s="21" t="str">
        <f>IF(AU7="",NA(),AU7)</f>
        <v>-</v>
      </c>
      <c r="AV6" s="21">
        <f t="shared" ref="AV6:BD6" si="6">IF(AV7="",NA(),AV7)</f>
        <v>39.44</v>
      </c>
      <c r="AW6" s="21">
        <f t="shared" si="6"/>
        <v>35.06</v>
      </c>
      <c r="AX6" s="21">
        <f t="shared" si="6"/>
        <v>50.62</v>
      </c>
      <c r="AY6" s="21">
        <f t="shared" si="6"/>
        <v>271.08999999999997</v>
      </c>
      <c r="AZ6" s="21" t="str">
        <f t="shared" si="6"/>
        <v>-</v>
      </c>
      <c r="BA6" s="21">
        <f t="shared" si="6"/>
        <v>44.24</v>
      </c>
      <c r="BB6" s="21">
        <f t="shared" si="6"/>
        <v>43.07</v>
      </c>
      <c r="BC6" s="21">
        <f t="shared" si="6"/>
        <v>45.42</v>
      </c>
      <c r="BD6" s="21">
        <f t="shared" si="6"/>
        <v>45.01</v>
      </c>
      <c r="BE6" s="20" t="str">
        <f>IF(BE7="","",IF(BE7="-","【-】","【"&amp;SUBSTITUTE(TEXT(BE7,"#,##0.00"),"-","△")&amp;"】"))</f>
        <v>【48.91】</v>
      </c>
      <c r="BF6" s="21" t="str">
        <f>IF(BF7="",NA(),BF7)</f>
        <v>-</v>
      </c>
      <c r="BG6" s="21">
        <f t="shared" ref="BG6:BO6" si="7">IF(BG7="",NA(),BG7)</f>
        <v>583.13</v>
      </c>
      <c r="BH6" s="21">
        <f t="shared" si="7"/>
        <v>557.33000000000004</v>
      </c>
      <c r="BI6" s="21">
        <f t="shared" si="7"/>
        <v>455.69</v>
      </c>
      <c r="BJ6" s="21">
        <f t="shared" si="7"/>
        <v>378.1</v>
      </c>
      <c r="BK6" s="21" t="str">
        <f t="shared" si="7"/>
        <v>-</v>
      </c>
      <c r="BL6" s="21">
        <f t="shared" si="7"/>
        <v>1258.43</v>
      </c>
      <c r="BM6" s="21">
        <f t="shared" si="7"/>
        <v>1163.75</v>
      </c>
      <c r="BN6" s="21">
        <f t="shared" si="7"/>
        <v>1195.47</v>
      </c>
      <c r="BO6" s="21">
        <f t="shared" si="7"/>
        <v>1141.98</v>
      </c>
      <c r="BP6" s="20" t="str">
        <f>IF(BP7="","",IF(BP7="-","【-】","【"&amp;SUBSTITUTE(TEXT(BP7,"#,##0.00"),"-","△")&amp;"】"))</f>
        <v>【1,156.82】</v>
      </c>
      <c r="BQ6" s="21" t="str">
        <f>IF(BQ7="",NA(),BQ7)</f>
        <v>-</v>
      </c>
      <c r="BR6" s="21">
        <f t="shared" ref="BR6:BZ6" si="8">IF(BR7="",NA(),BR7)</f>
        <v>80.55</v>
      </c>
      <c r="BS6" s="21">
        <f t="shared" si="8"/>
        <v>74.91</v>
      </c>
      <c r="BT6" s="21">
        <f t="shared" si="8"/>
        <v>83.2</v>
      </c>
      <c r="BU6" s="21">
        <f t="shared" si="8"/>
        <v>85.02</v>
      </c>
      <c r="BV6" s="21" t="str">
        <f t="shared" si="8"/>
        <v>-</v>
      </c>
      <c r="BW6" s="21">
        <f t="shared" si="8"/>
        <v>73.36</v>
      </c>
      <c r="BX6" s="21">
        <f t="shared" si="8"/>
        <v>72.599999999999994</v>
      </c>
      <c r="BY6" s="21">
        <f t="shared" si="8"/>
        <v>69.430000000000007</v>
      </c>
      <c r="BZ6" s="21">
        <f t="shared" si="8"/>
        <v>82.27</v>
      </c>
      <c r="CA6" s="20" t="str">
        <f>IF(CA7="","",IF(CA7="-","【-】","【"&amp;SUBSTITUTE(TEXT(CA7,"#,##0.00"),"-","△")&amp;"】"))</f>
        <v>【75.33】</v>
      </c>
      <c r="CB6" s="21" t="str">
        <f>IF(CB7="",NA(),CB7)</f>
        <v>-</v>
      </c>
      <c r="CC6" s="21">
        <f t="shared" ref="CC6:CK6" si="9">IF(CC7="",NA(),CC7)</f>
        <v>149.29</v>
      </c>
      <c r="CD6" s="21">
        <f t="shared" si="9"/>
        <v>161.72</v>
      </c>
      <c r="CE6" s="21">
        <f t="shared" si="9"/>
        <v>145.49</v>
      </c>
      <c r="CF6" s="21">
        <f t="shared" si="9"/>
        <v>142.13999999999999</v>
      </c>
      <c r="CG6" s="21" t="str">
        <f t="shared" si="9"/>
        <v>-</v>
      </c>
      <c r="CH6" s="21">
        <f t="shared" si="9"/>
        <v>224.88</v>
      </c>
      <c r="CI6" s="21">
        <f t="shared" si="9"/>
        <v>228.64</v>
      </c>
      <c r="CJ6" s="21">
        <f t="shared" si="9"/>
        <v>239.46</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45.6</v>
      </c>
      <c r="CW6" s="20" t="str">
        <f>IF(CW7="","",IF(CW7="-","【-】","【"&amp;SUBSTITUTE(TEXT(CW7,"#,##0.00"),"-","△")&amp;"】"))</f>
        <v>【43.28】</v>
      </c>
      <c r="CX6" s="21" t="str">
        <f>IF(CX7="",NA(),CX7)</f>
        <v>-</v>
      </c>
      <c r="CY6" s="21">
        <f t="shared" ref="CY6:DG6" si="11">IF(CY7="",NA(),CY7)</f>
        <v>89.12</v>
      </c>
      <c r="CZ6" s="21">
        <f t="shared" si="11"/>
        <v>91.18</v>
      </c>
      <c r="DA6" s="21">
        <f t="shared" si="11"/>
        <v>90.65</v>
      </c>
      <c r="DB6" s="21">
        <f t="shared" si="11"/>
        <v>90.37</v>
      </c>
      <c r="DC6" s="21" t="str">
        <f t="shared" si="11"/>
        <v>-</v>
      </c>
      <c r="DD6" s="21">
        <f t="shared" si="11"/>
        <v>84.19</v>
      </c>
      <c r="DE6" s="21">
        <f t="shared" si="11"/>
        <v>84.34</v>
      </c>
      <c r="DF6" s="21">
        <f t="shared" si="11"/>
        <v>84.34</v>
      </c>
      <c r="DG6" s="21">
        <f t="shared" si="11"/>
        <v>88.66</v>
      </c>
      <c r="DH6" s="20" t="str">
        <f>IF(DH7="","",IF(DH7="-","【-】","【"&amp;SUBSTITUTE(TEXT(DH7,"#,##0.00"),"-","△")&amp;"】"))</f>
        <v>【86.21】</v>
      </c>
      <c r="DI6" s="21" t="str">
        <f>IF(DI7="",NA(),DI7)</f>
        <v>-</v>
      </c>
      <c r="DJ6" s="21">
        <f t="shared" ref="DJ6:DR6" si="12">IF(DJ7="",NA(),DJ7)</f>
        <v>2.93</v>
      </c>
      <c r="DK6" s="21">
        <f t="shared" si="12"/>
        <v>5.86</v>
      </c>
      <c r="DL6" s="21">
        <f t="shared" si="12"/>
        <v>8.6999999999999993</v>
      </c>
      <c r="DM6" s="21">
        <f t="shared" si="12"/>
        <v>11.65</v>
      </c>
      <c r="DN6" s="21" t="str">
        <f t="shared" si="12"/>
        <v>-</v>
      </c>
      <c r="DO6" s="21">
        <f t="shared" si="12"/>
        <v>21.36</v>
      </c>
      <c r="DP6" s="21">
        <f t="shared" si="12"/>
        <v>22.79</v>
      </c>
      <c r="DQ6" s="21">
        <f t="shared" si="12"/>
        <v>24.8</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0.17</v>
      </c>
      <c r="EO6" s="20" t="str">
        <f>IF(EO7="","",IF(EO7="-","【-】","【"&amp;SUBSTITUTE(TEXT(EO7,"#,##0.00"),"-","△")&amp;"】"))</f>
        <v>【0.11】</v>
      </c>
    </row>
    <row r="7" spans="1:148" s="22" customFormat="1" x14ac:dyDescent="0.15">
      <c r="A7" s="14"/>
      <c r="B7" s="23">
        <v>2023</v>
      </c>
      <c r="C7" s="23">
        <v>122327</v>
      </c>
      <c r="D7" s="23">
        <v>46</v>
      </c>
      <c r="E7" s="23">
        <v>17</v>
      </c>
      <c r="F7" s="23">
        <v>4</v>
      </c>
      <c r="G7" s="23">
        <v>0</v>
      </c>
      <c r="H7" s="23" t="s">
        <v>96</v>
      </c>
      <c r="I7" s="23" t="s">
        <v>97</v>
      </c>
      <c r="J7" s="23" t="s">
        <v>98</v>
      </c>
      <c r="K7" s="23" t="s">
        <v>99</v>
      </c>
      <c r="L7" s="23" t="s">
        <v>100</v>
      </c>
      <c r="M7" s="23" t="s">
        <v>101</v>
      </c>
      <c r="N7" s="24" t="s">
        <v>102</v>
      </c>
      <c r="O7" s="24">
        <v>86.19</v>
      </c>
      <c r="P7" s="24">
        <v>10.39</v>
      </c>
      <c r="Q7" s="24">
        <v>82.54</v>
      </c>
      <c r="R7" s="24">
        <v>2200</v>
      </c>
      <c r="S7" s="24">
        <v>62603</v>
      </c>
      <c r="T7" s="24">
        <v>35.479999999999997</v>
      </c>
      <c r="U7" s="24">
        <v>1764.46</v>
      </c>
      <c r="V7" s="24">
        <v>6482</v>
      </c>
      <c r="W7" s="24">
        <v>1.65</v>
      </c>
      <c r="X7" s="24">
        <v>3928.48</v>
      </c>
      <c r="Y7" s="24" t="s">
        <v>102</v>
      </c>
      <c r="Z7" s="24">
        <v>133.66999999999999</v>
      </c>
      <c r="AA7" s="24">
        <v>86.29</v>
      </c>
      <c r="AB7" s="24">
        <v>88.96</v>
      </c>
      <c r="AC7" s="24">
        <v>90.93</v>
      </c>
      <c r="AD7" s="24" t="s">
        <v>102</v>
      </c>
      <c r="AE7" s="24">
        <v>105.78</v>
      </c>
      <c r="AF7" s="24">
        <v>106.09</v>
      </c>
      <c r="AG7" s="24">
        <v>106.44</v>
      </c>
      <c r="AH7" s="24">
        <v>102.68</v>
      </c>
      <c r="AI7" s="24">
        <v>105.09</v>
      </c>
      <c r="AJ7" s="24" t="s">
        <v>102</v>
      </c>
      <c r="AK7" s="24">
        <v>0</v>
      </c>
      <c r="AL7" s="24">
        <v>0</v>
      </c>
      <c r="AM7" s="24">
        <v>0</v>
      </c>
      <c r="AN7" s="24">
        <v>0</v>
      </c>
      <c r="AO7" s="24" t="s">
        <v>102</v>
      </c>
      <c r="AP7" s="24">
        <v>63.96</v>
      </c>
      <c r="AQ7" s="24">
        <v>69.42</v>
      </c>
      <c r="AR7" s="24">
        <v>72.86</v>
      </c>
      <c r="AS7" s="24">
        <v>58.68</v>
      </c>
      <c r="AT7" s="24">
        <v>65.73</v>
      </c>
      <c r="AU7" s="24" t="s">
        <v>102</v>
      </c>
      <c r="AV7" s="24">
        <v>39.44</v>
      </c>
      <c r="AW7" s="24">
        <v>35.06</v>
      </c>
      <c r="AX7" s="24">
        <v>50.62</v>
      </c>
      <c r="AY7" s="24">
        <v>271.08999999999997</v>
      </c>
      <c r="AZ7" s="24" t="s">
        <v>102</v>
      </c>
      <c r="BA7" s="24">
        <v>44.24</v>
      </c>
      <c r="BB7" s="24">
        <v>43.07</v>
      </c>
      <c r="BC7" s="24">
        <v>45.42</v>
      </c>
      <c r="BD7" s="24">
        <v>45.01</v>
      </c>
      <c r="BE7" s="24">
        <v>48.91</v>
      </c>
      <c r="BF7" s="24" t="s">
        <v>102</v>
      </c>
      <c r="BG7" s="24">
        <v>583.13</v>
      </c>
      <c r="BH7" s="24">
        <v>557.33000000000004</v>
      </c>
      <c r="BI7" s="24">
        <v>455.69</v>
      </c>
      <c r="BJ7" s="24">
        <v>378.1</v>
      </c>
      <c r="BK7" s="24" t="s">
        <v>102</v>
      </c>
      <c r="BL7" s="24">
        <v>1258.43</v>
      </c>
      <c r="BM7" s="24">
        <v>1163.75</v>
      </c>
      <c r="BN7" s="24">
        <v>1195.47</v>
      </c>
      <c r="BO7" s="24">
        <v>1141.98</v>
      </c>
      <c r="BP7" s="24">
        <v>1156.82</v>
      </c>
      <c r="BQ7" s="24" t="s">
        <v>102</v>
      </c>
      <c r="BR7" s="24">
        <v>80.55</v>
      </c>
      <c r="BS7" s="24">
        <v>74.91</v>
      </c>
      <c r="BT7" s="24">
        <v>83.2</v>
      </c>
      <c r="BU7" s="24">
        <v>85.02</v>
      </c>
      <c r="BV7" s="24" t="s">
        <v>102</v>
      </c>
      <c r="BW7" s="24">
        <v>73.36</v>
      </c>
      <c r="BX7" s="24">
        <v>72.599999999999994</v>
      </c>
      <c r="BY7" s="24">
        <v>69.430000000000007</v>
      </c>
      <c r="BZ7" s="24">
        <v>82.27</v>
      </c>
      <c r="CA7" s="24">
        <v>75.33</v>
      </c>
      <c r="CB7" s="24" t="s">
        <v>102</v>
      </c>
      <c r="CC7" s="24">
        <v>149.29</v>
      </c>
      <c r="CD7" s="24">
        <v>161.72</v>
      </c>
      <c r="CE7" s="24">
        <v>145.49</v>
      </c>
      <c r="CF7" s="24">
        <v>142.13999999999999</v>
      </c>
      <c r="CG7" s="24" t="s">
        <v>102</v>
      </c>
      <c r="CH7" s="24">
        <v>224.88</v>
      </c>
      <c r="CI7" s="24">
        <v>228.64</v>
      </c>
      <c r="CJ7" s="24">
        <v>239.46</v>
      </c>
      <c r="CK7" s="24">
        <v>194.42</v>
      </c>
      <c r="CL7" s="24">
        <v>215.73</v>
      </c>
      <c r="CM7" s="24" t="s">
        <v>102</v>
      </c>
      <c r="CN7" s="24" t="s">
        <v>102</v>
      </c>
      <c r="CO7" s="24" t="s">
        <v>102</v>
      </c>
      <c r="CP7" s="24" t="s">
        <v>102</v>
      </c>
      <c r="CQ7" s="24" t="s">
        <v>102</v>
      </c>
      <c r="CR7" s="24" t="s">
        <v>102</v>
      </c>
      <c r="CS7" s="24">
        <v>42.4</v>
      </c>
      <c r="CT7" s="24">
        <v>42.28</v>
      </c>
      <c r="CU7" s="24">
        <v>41.06</v>
      </c>
      <c r="CV7" s="24">
        <v>45.6</v>
      </c>
      <c r="CW7" s="24">
        <v>43.28</v>
      </c>
      <c r="CX7" s="24" t="s">
        <v>102</v>
      </c>
      <c r="CY7" s="24">
        <v>89.12</v>
      </c>
      <c r="CZ7" s="24">
        <v>91.18</v>
      </c>
      <c r="DA7" s="24">
        <v>90.65</v>
      </c>
      <c r="DB7" s="24">
        <v>90.37</v>
      </c>
      <c r="DC7" s="24" t="s">
        <v>102</v>
      </c>
      <c r="DD7" s="24">
        <v>84.19</v>
      </c>
      <c r="DE7" s="24">
        <v>84.34</v>
      </c>
      <c r="DF7" s="24">
        <v>84.34</v>
      </c>
      <c r="DG7" s="24">
        <v>88.66</v>
      </c>
      <c r="DH7" s="24">
        <v>86.21</v>
      </c>
      <c r="DI7" s="24" t="s">
        <v>102</v>
      </c>
      <c r="DJ7" s="24">
        <v>2.93</v>
      </c>
      <c r="DK7" s="24">
        <v>5.86</v>
      </c>
      <c r="DL7" s="24">
        <v>8.6999999999999993</v>
      </c>
      <c r="DM7" s="24">
        <v>11.65</v>
      </c>
      <c r="DN7" s="24" t="s">
        <v>102</v>
      </c>
      <c r="DO7" s="24">
        <v>21.36</v>
      </c>
      <c r="DP7" s="24">
        <v>22.79</v>
      </c>
      <c r="DQ7" s="24">
        <v>24.8</v>
      </c>
      <c r="DR7" s="24">
        <v>33.159999999999997</v>
      </c>
      <c r="DS7" s="24">
        <v>29.62</v>
      </c>
      <c r="DT7" s="24" t="s">
        <v>102</v>
      </c>
      <c r="DU7" s="24">
        <v>0</v>
      </c>
      <c r="DV7" s="24">
        <v>0</v>
      </c>
      <c r="DW7" s="24">
        <v>0</v>
      </c>
      <c r="DX7" s="24">
        <v>0</v>
      </c>
      <c r="DY7" s="24" t="s">
        <v>102</v>
      </c>
      <c r="DZ7" s="24">
        <v>0.01</v>
      </c>
      <c r="EA7" s="24">
        <v>0.01</v>
      </c>
      <c r="EB7" s="24">
        <v>0.02</v>
      </c>
      <c r="EC7" s="24">
        <v>0.12</v>
      </c>
      <c r="ED7" s="24">
        <v>0.09</v>
      </c>
      <c r="EE7" s="24" t="s">
        <v>102</v>
      </c>
      <c r="EF7" s="24">
        <v>0</v>
      </c>
      <c r="EG7" s="24">
        <v>0</v>
      </c>
      <c r="EH7" s="24">
        <v>0</v>
      </c>
      <c r="EI7" s="24">
        <v>0</v>
      </c>
      <c r="EJ7" s="24" t="s">
        <v>102</v>
      </c>
      <c r="EK7" s="24">
        <v>0.39</v>
      </c>
      <c r="EL7" s="24">
        <v>0.1</v>
      </c>
      <c r="EM7" s="24">
        <v>0.08</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2025-01-28T05:59:55Z</cp:lastPrinted>
  <dcterms:created xsi:type="dcterms:W3CDTF">2025-01-24T07:10:33Z</dcterms:created>
  <dcterms:modified xsi:type="dcterms:W3CDTF">2025-02-07T04:16:25Z</dcterms:modified>
  <cp:category/>
</cp:coreProperties>
</file>