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800500_経営企画課\●総務企画班\09 企画･計画\05 経営比較分析表\R6年度（R5決算）\02_回答\最終\"/>
    </mc:Choice>
  </mc:AlternateContent>
  <workbookProtection workbookAlgorithmName="SHA-512" workbookHashValue="3fTzG1v4sRl026PuHLI5EuPKxxiNleJ7hWRE7OI9U1YXSQbGSWnUMUnjJhiiONJuLgPJA9hcwHMzpFJ3pQpyxQ==" workbookSaltValue="WMc35Wig0cQuSTDa8QpoBQ==" workbookSpinCount="100000" lockStructure="1"/>
  <bookViews>
    <workbookView xWindow="0" yWindow="450" windowWidth="28800" windowHeight="123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P10" i="4"/>
  <c r="I10" i="4"/>
  <c r="AT8"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<sst xmlns="http://schemas.openxmlformats.org/spreadsheetml/2006/main" count="236" uniqueCount="117">
  <si>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</si>
  <si>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</si>
  <si>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</si>
  <si>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</si>
  <si>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</si>
  <si>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</si>
  <si>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</si>
  <si>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</si>
  <si>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</si>
  <si>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</si>
  <si>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</si>
  <si>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</si>
  <si>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</si>
  <si>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</si>
  <si>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</si>
  <si>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</si>
  <si>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</si>
  <si>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</si>
  <si>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</si>
  <si>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</si>
  <si>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</si>
  <si>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</si>
  <si>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</si>
  <si>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</si>
  <si>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</si>
  <si>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</si>
  <si>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</si>
  <si>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</si>
  <si>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</si>
  <si>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</si>
  <si>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</si>
  <si>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</si>
  <si>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</si>
  <si>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</si>
  <si>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</si>
  <si>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</si>
  <si>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</si>
  <si>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</si>
  <si>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</si>
  <si>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</si>
  <si>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</si>
  <si>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</si>
  <si>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</si>
  <si>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</si>
  <si>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</si>
  <si>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</si>
  <si>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</si>
  <si>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</si>
  <si>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</si>
  <si>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</si>
  <si>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</si>
  <si>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</si>
  <si>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</si>
  <si>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</si>
  <si>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</si>
  <si>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</si>
  <si>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</si>
  <si>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</si>
  <si>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</si>
  <si>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</si>
  <si>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</si>
  <si>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</si>
  <si>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</si>
  <si>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</si>
  <si>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</si>
  <si>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</si>
  <si>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</si>
  <si>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</si>
  <si>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</si>
  <si>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</si>
  <si>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</si>
  <si>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</si>
  <si>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</si>
  <si>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</si>
  <si>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</si>
  <si>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</si>
  <si>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</si>
  <si>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</si>
  <si>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</si>
  <si>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</si>
  <si>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</si>
  <si>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</si>
  <si>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</si>
  <si>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</si>
  <si>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</si>
  <si>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</si>
  <si>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</si>
  <si>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</si>
  <si>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</si>
  <si>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</si>
  <si>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</si>
  <si>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</si>
  <si>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</si>
  <si>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</si>
  <si>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</si>
  <si>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</si>
  <si>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</si>
  <si>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</si>
  <si>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</si>
  <si>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</si>
  <si>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</si>
  <si>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</si>
  <si>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</si>
  <si>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</si>
  <si>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</si>
  <si>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</si>
  <si>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</si>
  <si>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</si>
  <si>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</si>
  <si>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</si>
  <si>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</si>
  <si>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</si>
  <si>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</si>
  <si>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</si>
  <si>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27年度に行った下水道使用料の改定による収入の確保により、これまで経営指標は改善傾向が見られていたが、令和2年度以降、維持管理費等が増加していることにより、経常収支比率及び経費回収率は以前と比べて低い水準となるとともに、汚水処理原価の上昇が見られる。
　また、今後、人口減少に伴い水需要が減少し、その一方で、老朽施設の増加が見込まれる。
　このため、将来にわたり安定的に事業を継続していくための取組みを示した「第2次八千代市公共下水道事業経営戦略」及び「ストックマネジメント計画」に基づき、将来の事業計画の把握や下水道使用料改定の要否の確認を行いながら、長期的な視点から計画的に施設の更新を行うことにより、経営基盤の強化を図っていく。</t>
    <phoneticPr fontId="4"/>
  </si>
  <si>
    <t>①経常収支比率⑤経費回収率ともに100％を上回っているが、費用の増加や下水道使用料収入の減少により比率が下降傾向にあるため、経費の削減等に努めながら、今後の事業計画を適切に把握し、下水道使用料改定の要否について確認していく必要がある。
③流動比率は、100％を上回っていることから短期的な債務に対する支払能力を有しており、高い水準となっている。
④企業債残高対事業規模比率は、類似団体平均値より低い状況である。将来実施していく事業の規模を適切に把握していくとともに、適正な下水道使用料水準を判断しながら、計画的に事業を実施していく必要がある。
⑥汚水処理原価は、類似団体平均値より高い水準である。費用の増加に加え、有収水量が減少していることにより、数値が上昇傾向にある。
⑧水洗化率は高い水準となっている。引き続き、未接続の解消に努めていく。</t>
    <phoneticPr fontId="4"/>
  </si>
  <si>
    <t>　下水道施設の経年化により、①有形固定資産減価償却率は上昇傾向にある。また、②管渠老朽化率に現れているように、布設から法定耐用年数の50年を超える管渠が令和元年度より発生していることから、引き続き、計画的な管渠の更新を行っていく必要がある。
　③管渠改善率は、低い水準となっているが、ストックマネジメント計画に基づき、計画的に老朽管渠の更新を行っていく。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</si>
</sst>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0.02</c:v>
                </c:pt>
                <c:pt idx="3">
                  <c:v>0</c:v>
                </c:pt>
                <c:pt idx="4" formatCode="#,##0.00;&quot;△&quot;#,##0.00;&quot;-&quot;">
                  <c:v>0.05</c:v>
                </c:pt>
              </c:numCache>
            </c:numRef>
          </c:val>
          <c:extLst>
            <c:ext xmlns:c16="http://schemas.microsoft.com/office/drawing/2014/chart" uri="{C3380CC4-5D6E-409C-BE32-E72D297353CC}">
              <c16:uniqueId val="{00000000-051F-4C3F-ABF1-1B301808D9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051F-4C3F-ABF1-1B301808D9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78-48F5-9143-CED12B4244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8B78-48F5-9143-CED12B4244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99.16</c:v>
                </c:pt>
                <c:pt idx="1">
                  <c:v>99.19</c:v>
                </c:pt>
                <c:pt idx="2">
                  <c:v>99.21</c:v>
                </c:pt>
                <c:pt idx="3">
                  <c:v>99.19</c:v>
                </c:pt>
                <c:pt idx="4">
                  <c:v>99.25</c:v>
                </c:pt>
              </c:numCache>
            </c:numRef>
          </c:val>
          <c:extLst>
            <c:ext xmlns:c16="http://schemas.microsoft.com/office/drawing/2014/chart" uri="{C3380CC4-5D6E-409C-BE32-E72D297353CC}">
              <c16:uniqueId val="{00000000-DFC5-4ECC-BD29-AAF9BF6F09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DFC5-4ECC-BD29-AAF9BF6F09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105.18</c:v>
                </c:pt>
                <c:pt idx="1">
                  <c:v>102.37</c:v>
                </c:pt>
                <c:pt idx="2">
                  <c:v>102.2</c:v>
                </c:pt>
                <c:pt idx="3">
                  <c:v>101.84</c:v>
                </c:pt>
                <c:pt idx="4">
                  <c:v>100.96</c:v>
                </c:pt>
              </c:numCache>
            </c:numRef>
          </c:val>
          <c:extLst>
            <c:ext xmlns:c16="http://schemas.microsoft.com/office/drawing/2014/chart" uri="{C3380CC4-5D6E-409C-BE32-E72D297353CC}">
              <c16:uniqueId val="{00000000-6EFB-4642-A1C1-7D5FB13DF7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6EFB-4642-A1C1-7D5FB13DF7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28.7</c:v>
                </c:pt>
                <c:pt idx="1">
                  <c:v>31.14</c:v>
                </c:pt>
                <c:pt idx="2">
                  <c:v>32.24</c:v>
                </c:pt>
                <c:pt idx="3">
                  <c:v>32.869999999999997</c:v>
                </c:pt>
                <c:pt idx="4">
                  <c:v>34.950000000000003</c:v>
                </c:pt>
              </c:numCache>
            </c:numRef>
          </c:val>
          <c:extLst>
            <c:ext xmlns:c16="http://schemas.microsoft.com/office/drawing/2014/chart" uri="{C3380CC4-5D6E-409C-BE32-E72D297353CC}">
              <c16:uniqueId val="{00000000-4594-4095-B237-15DB323A3B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4594-4095-B237-15DB323A3B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7.45</c:v>
                </c:pt>
                <c:pt idx="1">
                  <c:v>7.4</c:v>
                </c:pt>
                <c:pt idx="2">
                  <c:v>7.37</c:v>
                </c:pt>
                <c:pt idx="3">
                  <c:v>7.33</c:v>
                </c:pt>
                <c:pt idx="4">
                  <c:v>7.39</c:v>
                </c:pt>
              </c:numCache>
            </c:numRef>
          </c:val>
          <c:extLst>
            <c:ext xmlns:c16="http://schemas.microsoft.com/office/drawing/2014/chart" uri="{C3380CC4-5D6E-409C-BE32-E72D297353CC}">
              <c16:uniqueId val="{00000000-2984-4253-919C-3CEF3F61C8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2984-4253-919C-3CEF3F61C8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8B-462C-A866-C6E94EA0D2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2C8B-462C-A866-C6E94EA0D2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212.92</c:v>
                </c:pt>
                <c:pt idx="1">
                  <c:v>243.59</c:v>
                </c:pt>
                <c:pt idx="2">
                  <c:v>279.27999999999997</c:v>
                </c:pt>
                <c:pt idx="3">
                  <c:v>255.61</c:v>
                </c:pt>
                <c:pt idx="4">
                  <c:v>230.75</c:v>
                </c:pt>
              </c:numCache>
            </c:numRef>
          </c:val>
          <c:extLst>
            <c:ext xmlns:c16="http://schemas.microsoft.com/office/drawing/2014/chart" uri="{C3380CC4-5D6E-409C-BE32-E72D297353CC}">
              <c16:uniqueId val="{00000000-EF4E-4D19-80DC-C84D7687E2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EF4E-4D19-80DC-C84D7687E2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362.85</c:v>
                </c:pt>
                <c:pt idx="1">
                  <c:v>341.39</c:v>
                </c:pt>
                <c:pt idx="2">
                  <c:v>362.86</c:v>
                </c:pt>
                <c:pt idx="3">
                  <c:v>361.82</c:v>
                </c:pt>
                <c:pt idx="4">
                  <c:v>357.39</c:v>
                </c:pt>
              </c:numCache>
            </c:numRef>
          </c:val>
          <c:extLst>
            <c:ext xmlns:c16="http://schemas.microsoft.com/office/drawing/2014/chart" uri="{C3380CC4-5D6E-409C-BE32-E72D297353CC}">
              <c16:uniqueId val="{00000000-9150-4236-92DC-65E6A2B403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9150-4236-92DC-65E6A2B403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107.9</c:v>
                </c:pt>
                <c:pt idx="1">
                  <c:v>104.04</c:v>
                </c:pt>
                <c:pt idx="2">
                  <c:v>104.08</c:v>
                </c:pt>
                <c:pt idx="3">
                  <c:v>103.46</c:v>
                </c:pt>
                <c:pt idx="4">
                  <c:v>101.68</c:v>
                </c:pt>
              </c:numCache>
            </c:numRef>
          </c:val>
          <c:extLst>
            <c:ext xmlns:c16="http://schemas.microsoft.com/office/drawing/2014/chart" uri="{C3380CC4-5D6E-409C-BE32-E72D297353CC}">
              <c16:uniqueId val="{00000000-22B5-4A9C-94C4-8794B01BE3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22B5-4A9C-94C4-8794B01BE3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117</c:v>
                </c:pt>
                <c:pt idx="1">
                  <c:v>118.92</c:v>
                </c:pt>
                <c:pt idx="2">
                  <c:v>119.5</c:v>
                </c:pt>
                <c:pt idx="3">
                  <c:v>120.65</c:v>
                </c:pt>
                <c:pt idx="4">
                  <c:v>122.94</c:v>
                </c:pt>
              </c:numCache>
            </c:numRef>
          </c:val>
          <c:extLst>
            <c:ext xmlns:c16="http://schemas.microsoft.com/office/drawing/2014/chart" uri="{C3380CC4-5D6E-409C-BE32-E72D297353CC}">
              <c16:uniqueId val="{00000000-554C-49A9-9838-16FFE72B5B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554C-49A9-9838-16FFE72B5B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八千代市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Ab</v>
      </c>
      <c r="X8" s="39"/>
      <c r="Y8" s="39"/>
      <c r="Z8" s="39"/>
      <c r="AA8" s="39"/>
      <c r="AB8" s="39"/>
      <c r="AC8" s="39"/>
      <c r="AD8" s="40" t="str">
        <f>データ!$M$6</f>
        <v>自治体職員</v>
      </c>
      <c r="AE8" s="40"/>
      <c r="AF8" s="40"/>
      <c r="AG8" s="40"/>
      <c r="AH8" s="40"/>
      <c r="AI8" s="40"/>
      <c r="AJ8" s="40"/>
      <c r="AK8" s="3"/>
      <c r="AL8" s="41">
        <f>データ!S6</f>
        <v>205748</v>
      </c>
      <c r="AM8" s="41"/>
      <c r="AN8" s="41"/>
      <c r="AO8" s="41"/>
      <c r="AP8" s="41"/>
      <c r="AQ8" s="41"/>
      <c r="AR8" s="41"/>
      <c r="AS8" s="41"/>
      <c r="AT8" s="34">
        <f>データ!T6</f>
        <v>51.39</v>
      </c>
      <c r="AU8" s="34"/>
      <c r="AV8" s="34"/>
      <c r="AW8" s="34"/>
      <c r="AX8" s="34"/>
      <c r="AY8" s="34"/>
      <c r="AZ8" s="34"/>
      <c r="BA8" s="34"/>
      <c r="BB8" s="34">
        <f>データ!U6</f>
        <v>4003.66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79.569999999999993</v>
      </c>
      <c r="J10" s="34"/>
      <c r="K10" s="34"/>
      <c r="L10" s="34"/>
      <c r="M10" s="34"/>
      <c r="N10" s="34"/>
      <c r="O10" s="34"/>
      <c r="P10" s="34">
        <f>データ!P6</f>
        <v>92.61</v>
      </c>
      <c r="Q10" s="34"/>
      <c r="R10" s="34"/>
      <c r="S10" s="34"/>
      <c r="T10" s="34"/>
      <c r="U10" s="34"/>
      <c r="V10" s="34"/>
      <c r="W10" s="34">
        <f>データ!Q6</f>
        <v>84.05</v>
      </c>
      <c r="X10" s="34"/>
      <c r="Y10" s="34"/>
      <c r="Z10" s="34"/>
      <c r="AA10" s="34"/>
      <c r="AB10" s="34"/>
      <c r="AC10" s="34"/>
      <c r="AD10" s="41">
        <f>データ!R6</f>
        <v>2101</v>
      </c>
      <c r="AE10" s="41"/>
      <c r="AF10" s="41"/>
      <c r="AG10" s="41"/>
      <c r="AH10" s="41"/>
      <c r="AI10" s="41"/>
      <c r="AJ10" s="41"/>
      <c r="AK10" s="2"/>
      <c r="AL10" s="41">
        <f>データ!V6</f>
        <v>190753</v>
      </c>
      <c r="AM10" s="41"/>
      <c r="AN10" s="41"/>
      <c r="AO10" s="41"/>
      <c r="AP10" s="41"/>
      <c r="AQ10" s="41"/>
      <c r="AR10" s="41"/>
      <c r="AS10" s="41"/>
      <c r="AT10" s="34">
        <f>データ!W6</f>
        <v>20.43</v>
      </c>
      <c r="AU10" s="34"/>
      <c r="AV10" s="34"/>
      <c r="AW10" s="34"/>
      <c r="AX10" s="34"/>
      <c r="AY10" s="34"/>
      <c r="AZ10" s="34"/>
      <c r="BA10" s="34"/>
      <c r="BB10" s="34">
        <f>データ!X6</f>
        <v>9336.91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DxJgnM27/TZ9NuOUNrfT0qwqhYAxuUwL/YApuxSsSK9UxDyQzkS6MJVsAtahOAmkaS3SnW8ZgNWsS0YHJz7vQ==" saltValue="CDPF4VHeo4Js6ir6Bmhn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122211</v>
      </c>
      <c r="D6" s="19">
        <f t="shared" si="3"/>
        <v>46</v>
      </c>
      <c r="E6" s="19">
        <f t="shared" si="3"/>
        <v>17</v>
      </c>
      <c r="F6" s="19">
        <f t="shared" si="3"/>
        <v>1</v>
      </c>
      <c r="G6" s="19">
        <f t="shared" si="3"/>
        <v>0</v>
      </c>
      <c r="H6" s="19" t="str">
        <f t="shared" si="3"/>
        <v>千葉県　八千代市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79.569999999999993</v>
      </c>
      <c r="P6" s="20">
        <f t="shared" si="3"/>
        <v>92.61</v>
      </c>
      <c r="Q6" s="20">
        <f t="shared" si="3"/>
        <v>84.05</v>
      </c>
      <c r="R6" s="20">
        <f t="shared" si="3"/>
        <v>2101</v>
      </c>
      <c r="S6" s="20">
        <f t="shared" si="3"/>
        <v>205748</v>
      </c>
      <c r="T6" s="20">
        <f t="shared" si="3"/>
        <v>51.39</v>
      </c>
      <c r="U6" s="20">
        <f t="shared" si="3"/>
        <v>4003.66</v>
      </c>
      <c r="V6" s="20">
        <f t="shared" si="3"/>
        <v>190753</v>
      </c>
      <c r="W6" s="20">
        <f t="shared" si="3"/>
        <v>20.43</v>
      </c>
      <c r="X6" s="20">
        <f t="shared" si="3"/>
        <v>9336.91</v>
      </c>
      <c r="Y6" s="21">
        <f>IF(Y7="",NA(),Y7)</f>
        <v>105.18</v>
      </c>
      <c r="Z6" s="21">
        <f t="shared" ref="Z6:AH6" si="4">IF(Z7="",NA(),Z7)</f>
        <v>102.37</v>
      </c>
      <c r="AA6" s="21">
        <f t="shared" si="4"/>
        <v>102.2</v>
      </c>
      <c r="AB6" s="21">
        <f t="shared" si="4"/>
        <v>101.84</v>
      </c>
      <c r="AC6" s="21">
        <f t="shared" si="4"/>
        <v>100.96</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212.92</v>
      </c>
      <c r="AV6" s="21">
        <f t="shared" ref="AV6:BD6" si="6">IF(AV7="",NA(),AV7)</f>
        <v>243.59</v>
      </c>
      <c r="AW6" s="21">
        <f t="shared" si="6"/>
        <v>279.27999999999997</v>
      </c>
      <c r="AX6" s="21">
        <f t="shared" si="6"/>
        <v>255.61</v>
      </c>
      <c r="AY6" s="21">
        <f t="shared" si="6"/>
        <v>230.75</v>
      </c>
      <c r="AZ6" s="21">
        <f t="shared" si="6"/>
        <v>88.1</v>
      </c>
      <c r="BA6" s="21">
        <f t="shared" si="6"/>
        <v>84.84</v>
      </c>
      <c r="BB6" s="21">
        <f t="shared" si="6"/>
        <v>88.42</v>
      </c>
      <c r="BC6" s="21">
        <f t="shared" si="6"/>
        <v>93.63</v>
      </c>
      <c r="BD6" s="21">
        <f t="shared" si="6"/>
        <v>100.41</v>
      </c>
      <c r="BE6" s="20" t="str">
        <f>IF(BE7="","",IF(BE7="-","【-】","【"&amp;SUBSTITUTE(TEXT(BE7,"#,##0.00"),"-","△")&amp;"】"))</f>
        <v>【78.43】</v>
      </c>
      <c r="BF6" s="21">
        <f>IF(BF7="",NA(),BF7)</f>
        <v>362.85</v>
      </c>
      <c r="BG6" s="21">
        <f t="shared" ref="BG6:BO6" si="7">IF(BG7="",NA(),BG7)</f>
        <v>341.39</v>
      </c>
      <c r="BH6" s="21">
        <f t="shared" si="7"/>
        <v>362.86</v>
      </c>
      <c r="BI6" s="21">
        <f t="shared" si="7"/>
        <v>361.82</v>
      </c>
      <c r="BJ6" s="21">
        <f t="shared" si="7"/>
        <v>357.39</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107.9</v>
      </c>
      <c r="BR6" s="21">
        <f t="shared" ref="BR6:BZ6" si="8">IF(BR7="",NA(),BR7)</f>
        <v>104.04</v>
      </c>
      <c r="BS6" s="21">
        <f t="shared" si="8"/>
        <v>104.08</v>
      </c>
      <c r="BT6" s="21">
        <f t="shared" si="8"/>
        <v>103.46</v>
      </c>
      <c r="BU6" s="21">
        <f t="shared" si="8"/>
        <v>101.68</v>
      </c>
      <c r="BV6" s="21">
        <f t="shared" si="8"/>
        <v>101.62</v>
      </c>
      <c r="BW6" s="21">
        <f t="shared" si="8"/>
        <v>102.36</v>
      </c>
      <c r="BX6" s="21">
        <f t="shared" si="8"/>
        <v>103.76</v>
      </c>
      <c r="BY6" s="21">
        <f t="shared" si="8"/>
        <v>103.57</v>
      </c>
      <c r="BZ6" s="21">
        <f t="shared" si="8"/>
        <v>104.04</v>
      </c>
      <c r="CA6" s="20" t="str">
        <f>IF(CA7="","",IF(CA7="-","【-】","【"&amp;SUBSTITUTE(TEXT(CA7,"#,##0.00"),"-","△")&amp;"】"))</f>
        <v>【97.81】</v>
      </c>
      <c r="CB6" s="21">
        <f>IF(CB7="",NA(),CB7)</f>
        <v>117</v>
      </c>
      <c r="CC6" s="21">
        <f t="shared" ref="CC6:CK6" si="9">IF(CC7="",NA(),CC7)</f>
        <v>118.92</v>
      </c>
      <c r="CD6" s="21">
        <f t="shared" si="9"/>
        <v>119.5</v>
      </c>
      <c r="CE6" s="21">
        <f t="shared" si="9"/>
        <v>120.65</v>
      </c>
      <c r="CF6" s="21">
        <f t="shared" si="9"/>
        <v>122.94</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99.16</v>
      </c>
      <c r="CY6" s="21">
        <f t="shared" ref="CY6:DG6" si="11">IF(CY7="",NA(),CY7)</f>
        <v>99.19</v>
      </c>
      <c r="CZ6" s="21">
        <f t="shared" si="11"/>
        <v>99.21</v>
      </c>
      <c r="DA6" s="21">
        <f t="shared" si="11"/>
        <v>99.19</v>
      </c>
      <c r="DB6" s="21">
        <f t="shared" si="11"/>
        <v>99.25</v>
      </c>
      <c r="DC6" s="21">
        <f t="shared" si="11"/>
        <v>97</v>
      </c>
      <c r="DD6" s="21">
        <f t="shared" si="11"/>
        <v>97.24</v>
      </c>
      <c r="DE6" s="21">
        <f t="shared" si="11"/>
        <v>97.79</v>
      </c>
      <c r="DF6" s="21">
        <f t="shared" si="11"/>
        <v>97.75</v>
      </c>
      <c r="DG6" s="21">
        <f t="shared" si="11"/>
        <v>97.83</v>
      </c>
      <c r="DH6" s="20" t="str">
        <f>IF(DH7="","",IF(DH7="-","【-】","【"&amp;SUBSTITUTE(TEXT(DH7,"#,##0.00"),"-","△")&amp;"】"))</f>
        <v>【95.91】</v>
      </c>
      <c r="DI6" s="21">
        <f>IF(DI7="",NA(),DI7)</f>
        <v>28.7</v>
      </c>
      <c r="DJ6" s="21">
        <f t="shared" ref="DJ6:DR6" si="12">IF(DJ7="",NA(),DJ7)</f>
        <v>31.14</v>
      </c>
      <c r="DK6" s="21">
        <f t="shared" si="12"/>
        <v>32.24</v>
      </c>
      <c r="DL6" s="21">
        <f t="shared" si="12"/>
        <v>32.869999999999997</v>
      </c>
      <c r="DM6" s="21">
        <f t="shared" si="12"/>
        <v>34.950000000000003</v>
      </c>
      <c r="DN6" s="21">
        <f t="shared" si="12"/>
        <v>30.6</v>
      </c>
      <c r="DO6" s="21">
        <f t="shared" si="12"/>
        <v>27.39</v>
      </c>
      <c r="DP6" s="21">
        <f t="shared" si="12"/>
        <v>30.42</v>
      </c>
      <c r="DQ6" s="21">
        <f t="shared" si="12"/>
        <v>32.96</v>
      </c>
      <c r="DR6" s="21">
        <f t="shared" si="12"/>
        <v>34.909999999999997</v>
      </c>
      <c r="DS6" s="20" t="str">
        <f>IF(DS7="","",IF(DS7="-","【-】","【"&amp;SUBSTITUTE(TEXT(DS7,"#,##0.00"),"-","△")&amp;"】"))</f>
        <v>【41.09】</v>
      </c>
      <c r="DT6" s="21">
        <f>IF(DT7="",NA(),DT7)</f>
        <v>7.45</v>
      </c>
      <c r="DU6" s="21">
        <f t="shared" ref="DU6:EC6" si="13">IF(DU7="",NA(),DU7)</f>
        <v>7.4</v>
      </c>
      <c r="DV6" s="21">
        <f t="shared" si="13"/>
        <v>7.37</v>
      </c>
      <c r="DW6" s="21">
        <f t="shared" si="13"/>
        <v>7.33</v>
      </c>
      <c r="DX6" s="21">
        <f t="shared" si="13"/>
        <v>7.39</v>
      </c>
      <c r="DY6" s="21">
        <f t="shared" si="13"/>
        <v>5.0199999999999996</v>
      </c>
      <c r="DZ6" s="21">
        <f t="shared" si="13"/>
        <v>5.86</v>
      </c>
      <c r="EA6" s="21">
        <f t="shared" si="13"/>
        <v>6.66</v>
      </c>
      <c r="EB6" s="21">
        <f t="shared" si="13"/>
        <v>8.49</v>
      </c>
      <c r="EC6" s="21">
        <f t="shared" si="13"/>
        <v>10.08</v>
      </c>
      <c r="ED6" s="20" t="str">
        <f>IF(ED7="","",IF(ED7="-","【-】","【"&amp;SUBSTITUTE(TEXT(ED7,"#,##0.00"),"-","△")&amp;"】"))</f>
        <v>【8.68】</v>
      </c>
      <c r="EE6" s="20">
        <f>IF(EE7="",NA(),EE7)</f>
        <v>0</v>
      </c>
      <c r="EF6" s="20">
        <f t="shared" ref="EF6:EN6" si="14">IF(EF7="",NA(),EF7)</f>
        <v>0</v>
      </c>
      <c r="EG6" s="21">
        <f t="shared" si="14"/>
        <v>0.02</v>
      </c>
      <c r="EH6" s="20">
        <f t="shared" si="14"/>
        <v>0</v>
      </c>
      <c r="EI6" s="21">
        <f t="shared" si="14"/>
        <v>0.05</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122211</v>
      </c>
      <c r="D7" s="23">
        <v>46</v>
      </c>
      <c r="E7" s="23">
        <v>17</v>
      </c>
      <c r="F7" s="23">
        <v>1</v>
      </c>
      <c r="G7" s="23">
        <v>0</v>
      </c>
      <c r="H7" s="23" t="s">
        <v>96</v>
      </c>
      <c r="I7" s="23" t="s">
        <v>97</v>
      </c>
      <c r="J7" s="23" t="s">
        <v>98</v>
      </c>
      <c r="K7" s="23" t="s">
        <v>99</v>
      </c>
      <c r="L7" s="23" t="s">
        <v>100</v>
      </c>
      <c r="M7" s="23" t="s">
        <v>101</v>
      </c>
      <c r="N7" s="24" t="s">
        <v>102</v>
      </c>
      <c r="O7" s="24">
        <v>79.569999999999993</v>
      </c>
      <c r="P7" s="24">
        <v>92.61</v>
      </c>
      <c r="Q7" s="24">
        <v>84.05</v>
      </c>
      <c r="R7" s="24">
        <v>2101</v>
      </c>
      <c r="S7" s="24">
        <v>205748</v>
      </c>
      <c r="T7" s="24">
        <v>51.39</v>
      </c>
      <c r="U7" s="24">
        <v>4003.66</v>
      </c>
      <c r="V7" s="24">
        <v>190753</v>
      </c>
      <c r="W7" s="24">
        <v>20.43</v>
      </c>
      <c r="X7" s="24">
        <v>9336.91</v>
      </c>
      <c r="Y7" s="24">
        <v>105.18</v>
      </c>
      <c r="Z7" s="24">
        <v>102.37</v>
      </c>
      <c r="AA7" s="24">
        <v>102.2</v>
      </c>
      <c r="AB7" s="24">
        <v>101.84</v>
      </c>
      <c r="AC7" s="24">
        <v>100.96</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212.92</v>
      </c>
      <c r="AV7" s="24">
        <v>243.59</v>
      </c>
      <c r="AW7" s="24">
        <v>279.27999999999997</v>
      </c>
      <c r="AX7" s="24">
        <v>255.61</v>
      </c>
      <c r="AY7" s="24">
        <v>230.75</v>
      </c>
      <c r="AZ7" s="24">
        <v>88.1</v>
      </c>
      <c r="BA7" s="24">
        <v>84.84</v>
      </c>
      <c r="BB7" s="24">
        <v>88.42</v>
      </c>
      <c r="BC7" s="24">
        <v>93.63</v>
      </c>
      <c r="BD7" s="24">
        <v>100.41</v>
      </c>
      <c r="BE7" s="24">
        <v>78.430000000000007</v>
      </c>
      <c r="BF7" s="24">
        <v>362.85</v>
      </c>
      <c r="BG7" s="24">
        <v>341.39</v>
      </c>
      <c r="BH7" s="24">
        <v>362.86</v>
      </c>
      <c r="BI7" s="24">
        <v>361.82</v>
      </c>
      <c r="BJ7" s="24">
        <v>357.39</v>
      </c>
      <c r="BK7" s="24">
        <v>585.55999999999995</v>
      </c>
      <c r="BL7" s="24">
        <v>565.62</v>
      </c>
      <c r="BM7" s="24">
        <v>544.61</v>
      </c>
      <c r="BN7" s="24">
        <v>525.07000000000005</v>
      </c>
      <c r="BO7" s="24">
        <v>499.16</v>
      </c>
      <c r="BP7" s="24">
        <v>630.82000000000005</v>
      </c>
      <c r="BQ7" s="24">
        <v>107.9</v>
      </c>
      <c r="BR7" s="24">
        <v>104.04</v>
      </c>
      <c r="BS7" s="24">
        <v>104.08</v>
      </c>
      <c r="BT7" s="24">
        <v>103.46</v>
      </c>
      <c r="BU7" s="24">
        <v>101.68</v>
      </c>
      <c r="BV7" s="24">
        <v>101.62</v>
      </c>
      <c r="BW7" s="24">
        <v>102.36</v>
      </c>
      <c r="BX7" s="24">
        <v>103.76</v>
      </c>
      <c r="BY7" s="24">
        <v>103.57</v>
      </c>
      <c r="BZ7" s="24">
        <v>104.04</v>
      </c>
      <c r="CA7" s="24">
        <v>97.81</v>
      </c>
      <c r="CB7" s="24">
        <v>117</v>
      </c>
      <c r="CC7" s="24">
        <v>118.92</v>
      </c>
      <c r="CD7" s="24">
        <v>119.5</v>
      </c>
      <c r="CE7" s="24">
        <v>120.65</v>
      </c>
      <c r="CF7" s="24">
        <v>122.94</v>
      </c>
      <c r="CG7" s="24">
        <v>117.41</v>
      </c>
      <c r="CH7" s="24">
        <v>114.01</v>
      </c>
      <c r="CI7" s="24">
        <v>111.18</v>
      </c>
      <c r="CJ7" s="24">
        <v>111.78</v>
      </c>
      <c r="CK7" s="24">
        <v>112.75</v>
      </c>
      <c r="CL7" s="24">
        <v>138.75</v>
      </c>
      <c r="CM7" s="24" t="s">
        <v>102</v>
      </c>
      <c r="CN7" s="24" t="s">
        <v>102</v>
      </c>
      <c r="CO7" s="24" t="s">
        <v>102</v>
      </c>
      <c r="CP7" s="24" t="s">
        <v>102</v>
      </c>
      <c r="CQ7" s="24" t="s">
        <v>102</v>
      </c>
      <c r="CR7" s="24">
        <v>67.37</v>
      </c>
      <c r="CS7" s="24">
        <v>67.709999999999994</v>
      </c>
      <c r="CT7" s="24">
        <v>67.13</v>
      </c>
      <c r="CU7" s="24">
        <v>66.819999999999993</v>
      </c>
      <c r="CV7" s="24">
        <v>65.98</v>
      </c>
      <c r="CW7" s="24">
        <v>58.94</v>
      </c>
      <c r="CX7" s="24">
        <v>99.16</v>
      </c>
      <c r="CY7" s="24">
        <v>99.19</v>
      </c>
      <c r="CZ7" s="24">
        <v>99.21</v>
      </c>
      <c r="DA7" s="24">
        <v>99.19</v>
      </c>
      <c r="DB7" s="24">
        <v>99.25</v>
      </c>
      <c r="DC7" s="24">
        <v>97</v>
      </c>
      <c r="DD7" s="24">
        <v>97.24</v>
      </c>
      <c r="DE7" s="24">
        <v>97.79</v>
      </c>
      <c r="DF7" s="24">
        <v>97.75</v>
      </c>
      <c r="DG7" s="24">
        <v>97.83</v>
      </c>
      <c r="DH7" s="24">
        <v>95.91</v>
      </c>
      <c r="DI7" s="24">
        <v>28.7</v>
      </c>
      <c r="DJ7" s="24">
        <v>31.14</v>
      </c>
      <c r="DK7" s="24">
        <v>32.24</v>
      </c>
      <c r="DL7" s="24">
        <v>32.869999999999997</v>
      </c>
      <c r="DM7" s="24">
        <v>34.950000000000003</v>
      </c>
      <c r="DN7" s="24">
        <v>30.6</v>
      </c>
      <c r="DO7" s="24">
        <v>27.39</v>
      </c>
      <c r="DP7" s="24">
        <v>30.42</v>
      </c>
      <c r="DQ7" s="24">
        <v>32.96</v>
      </c>
      <c r="DR7" s="24">
        <v>34.909999999999997</v>
      </c>
      <c r="DS7" s="24">
        <v>41.09</v>
      </c>
      <c r="DT7" s="24">
        <v>7.45</v>
      </c>
      <c r="DU7" s="24">
        <v>7.4</v>
      </c>
      <c r="DV7" s="24">
        <v>7.37</v>
      </c>
      <c r="DW7" s="24">
        <v>7.33</v>
      </c>
      <c r="DX7" s="24">
        <v>7.39</v>
      </c>
      <c r="DY7" s="24">
        <v>5.0199999999999996</v>
      </c>
      <c r="DZ7" s="24">
        <v>5.86</v>
      </c>
      <c r="EA7" s="24">
        <v>6.66</v>
      </c>
      <c r="EB7" s="24">
        <v>8.49</v>
      </c>
      <c r="EC7" s="24">
        <v>10.08</v>
      </c>
      <c r="ED7" s="24">
        <v>8.68</v>
      </c>
      <c r="EE7" s="24">
        <v>0</v>
      </c>
      <c r="EF7" s="24">
        <v>0</v>
      </c>
      <c r="EG7" s="24">
        <v>0.02</v>
      </c>
      <c r="EH7" s="24">
        <v>0</v>
      </c>
      <c r="EI7" s="24">
        <v>0.05</v>
      </c>
      <c r="EJ7" s="24">
        <v>0.19</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2025-01-28T08:48:51Z</cp:lastPrinted>
  <dcterms:created xsi:type="dcterms:W3CDTF">2025-01-24T07:00:22Z</dcterms:created>
  <dcterms:modified xsi:type="dcterms:W3CDTF">2025-01-28T09:12:07Z</dcterms:modified>
  <cp:category/>
</cp:coreProperties>
</file>