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C3F226EA-503C-4F8C-A761-6B33ACF04E93}" xr6:coauthVersionLast="47" xr6:coauthVersionMax="47" xr10:uidLastSave="{00000000-0000-0000-0000-000000000000}"/>
  <workbookProtection workbookAlgorithmName="SHA-512" workbookHashValue="w1iOOwdSXwBAyqUsuq2JAlkU87X63FHkc0mClpGCMtF+SZoiblAmVhRKHh4aWfy3edTn8SE+k3DhRnRxqBfUdA==" workbookSaltValue="qMvJQv5zb3n4SnGvwBD+U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<sst xmlns="http://schemas.openxmlformats.org/spreadsheetml/2006/main" count="228" uniqueCount="112">
  <si>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</si>
  <si>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</si>
  <si>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</si>
  <si>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</si>
  <si>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</si>
  <si>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</si>
  <si>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</si>
  <si>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</si>
  <si>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</si>
  <si>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</si>
  <si>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</si>
  <si>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</si>
  <si>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</si>
  <si>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</si>
  <si>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</si>
  <si>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</si>
  <si>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</si>
  <si>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</si>
  <si>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</si>
  <si>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</si>
  <si>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</si>
  <si>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</si>
  <si>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</si>
  <si>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</si>
  <si>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</si>
  <si>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</si>
  <si>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</si>
  <si>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</si>
  <si>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</si>
  <si>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</si>
  <si>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</si>
  <si>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</si>
  <si>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</si>
  <si>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</si>
  <si>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</si>
  <si>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</si>
  <si>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</si>
  <si>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</si>
  <si>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</si>
  <si>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</si>
  <si>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</si>
  <si>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</si>
  <si>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</si>
  <si>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</si>
  <si>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</si>
  <si>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</si>
  <si>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</si>
  <si>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</si>
  <si>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</si>
  <si>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</si>
  <si>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</si>
  <si>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</si>
  <si>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</si>
  <si>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</si>
  <si>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</si>
  <si>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</si>
  <si>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</si>
  <si>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</si>
  <si>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</si>
  <si>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</si>
  <si>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</si>
  <si>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</si>
  <si>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</si>
  <si>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</si>
  <si>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</si>
  <si>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</si>
  <si>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</si>
  <si>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</si>
  <si>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</si>
  <si>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</si>
  <si>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</si>
  <si>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</si>
  <si>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</si>
  <si>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</si>
  <si>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</si>
  <si>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</si>
  <si>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</si>
  <si>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</si>
  <si>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</si>
  <si>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</si>
  <si>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</si>
  <si>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</si>
  <si>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</si>
  <si>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</si>
  <si>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</si>
  <si>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</si>
  <si>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</si>
  <si>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</si>
  <si>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</si>
  <si>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</si>
  <si>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</si>
  <si>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</si>
  <si>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</si>
  <si>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</si>
  <si>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</si>
  <si>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</si>
  <si>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</si>
  <si>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</si>
  <si>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</si>
  <si>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</si>
  <si>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</si>
  <si>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</si>
  <si>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</si>
  <si>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</si>
  <si>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</si>
  <si>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</si>
  <si>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</si>
  <si>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</si>
  <si>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</si>
  <si>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5年度より給水申込納付金を収益的収入から資本的収入に科目変更した。これにより①経常収支比率は減少したが、前年度に引き続き100%を上回る水準で推移している。累積欠損金なく②累積欠損金比率は0%を維持。健全な経営が行われているといえる。
令和4年度決算認定に伴って、令和4年度一般会計納付金5億円にかかる剰余金処分を行った。これにより流動資産が減少したため、③流動比率は低下したが、類似団体平均値を上回り、300%を超える比率を維持しており、短期的支払能力に懸念はない。
令和5年度は7年ぶりに企業債の借入れを行ったが、償還元金以上の借入れを行わないことで企業債残高は減少した。これにより、④企業債残高対給水収益比率は低下しており、長期的にも安定した経営が行われているといえる。
⑤料金回収率は前年度に引き続き100%を上回っており、給水にかかる費用は給水収益でまかなえていることがわかる。
⑦施設利用率は前年度同様の水準を維持。類似団体平均を上回っており、適正な施設規模であるといえる。</t>
    <phoneticPr fontId="4"/>
  </si>
  <si>
    <t>①有形固定資産減価償却率は類似団体平均値に比し低い水準で、比較的新しい施設を有しているといえる。
②管路経年化率は前年度同様に類似団体平均値を下回る水準で推移しており、老朽化の程度は低いといえる。
③管路更新率は、類似団体平均値をやや上回る水準となったが、「流山市水道ビジョン」に掲げる管路更新率2%の目標に届いておらず、着実に管路更新を行っていく必要がある。</t>
    <phoneticPr fontId="4"/>
  </si>
  <si>
    <t>給水申込納付金の科目変更により収益的収入が減少したことから、当期純利益は前年度より減少したものの、収支の状況は堅調に推移している。企業債残高を減少させながらも手持ち資金は潤沢で、支払能力を十分に有していることなどからも、経営状況は健全であるといえる。
つくばエクスプレス沿線の区画整理事業等に伴う新設整備に労力を割いていることから、既存管路の更新率については、全国平均・類似団体平均と同様の水準を維持しながらも、目標値を達成できずにいる。
今後も人口増加に見合った必要な投資を行い、管路新設とのバランスをとりながら、既存管路の更新を着実に進めていく。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</si>
</sst>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c:v>
                </c:pt>
                <c:pt idx="1">
                  <c:v>0.97</c:v>
                </c:pt>
                <c:pt idx="2">
                  <c:v>0.74</c:v>
                </c:pt>
                <c:pt idx="3">
                  <c:v>0.61</c:v>
                </c:pt>
                <c:pt idx="4">
                  <c:v>0.63</c:v>
                </c:pt>
              </c:numCache>
            </c:numRef>
          </c:val>
          <c:extLst>
            <c:ext xmlns:c16="http://schemas.microsoft.com/office/drawing/2014/chart" uri="{C3380CC4-5D6E-409C-BE32-E72D297353CC}">
              <c16:uniqueId val="{00000000-EE67-4250-B034-3DE7E3942B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EE67-4250-B034-3DE7E3942B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84.9</c:v>
                </c:pt>
                <c:pt idx="1">
                  <c:v>86.67</c:v>
                </c:pt>
                <c:pt idx="2">
                  <c:v>79.97</c:v>
                </c:pt>
                <c:pt idx="3">
                  <c:v>79.34</c:v>
                </c:pt>
                <c:pt idx="4">
                  <c:v>79.91</c:v>
                </c:pt>
              </c:numCache>
            </c:numRef>
          </c:val>
          <c:extLst>
            <c:ext xmlns:c16="http://schemas.microsoft.com/office/drawing/2014/chart" uri="{C3380CC4-5D6E-409C-BE32-E72D297353CC}">
              <c16:uniqueId val="{00000000-58FD-40E4-A014-E769F458C1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58FD-40E4-A014-E769F458C1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94.38</c:v>
                </c:pt>
                <c:pt idx="1">
                  <c:v>94.84</c:v>
                </c:pt>
                <c:pt idx="2">
                  <c:v>94.85</c:v>
                </c:pt>
                <c:pt idx="3">
                  <c:v>95.55</c:v>
                </c:pt>
                <c:pt idx="4">
                  <c:v>95.12</c:v>
                </c:pt>
              </c:numCache>
            </c:numRef>
          </c:val>
          <c:extLst>
            <c:ext xmlns:c16="http://schemas.microsoft.com/office/drawing/2014/chart" uri="{C3380CC4-5D6E-409C-BE32-E72D297353CC}">
              <c16:uniqueId val="{00000000-F3BC-4C2C-9D4E-BF22BA22F7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F3BC-4C2C-9D4E-BF22BA22F7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111.03</c:v>
                </c:pt>
                <c:pt idx="1">
                  <c:v>135.33000000000001</c:v>
                </c:pt>
                <c:pt idx="2">
                  <c:v>136.6</c:v>
                </c:pt>
                <c:pt idx="3">
                  <c:v>129.37</c:v>
                </c:pt>
                <c:pt idx="4">
                  <c:v>122.22</c:v>
                </c:pt>
              </c:numCache>
            </c:numRef>
          </c:val>
          <c:extLst>
            <c:ext xmlns:c16="http://schemas.microsoft.com/office/drawing/2014/chart" uri="{C3380CC4-5D6E-409C-BE32-E72D297353CC}">
              <c16:uniqueId val="{00000000-5FED-4D47-AC87-7E29C006E4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FED-4D47-AC87-7E29C006E4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45.48</c:v>
                </c:pt>
                <c:pt idx="1">
                  <c:v>46.76</c:v>
                </c:pt>
                <c:pt idx="2">
                  <c:v>47.53</c:v>
                </c:pt>
                <c:pt idx="3">
                  <c:v>48.85</c:v>
                </c:pt>
                <c:pt idx="4">
                  <c:v>49.66</c:v>
                </c:pt>
              </c:numCache>
            </c:numRef>
          </c:val>
          <c:extLst>
            <c:ext xmlns:c16="http://schemas.microsoft.com/office/drawing/2014/chart" uri="{C3380CC4-5D6E-409C-BE32-E72D297353CC}">
              <c16:uniqueId val="{00000000-1B04-4C85-AE23-0403365A63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1B04-4C85-AE23-0403365A63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22.58</c:v>
                </c:pt>
                <c:pt idx="1">
                  <c:v>3.48</c:v>
                </c:pt>
                <c:pt idx="2">
                  <c:v>3.45</c:v>
                </c:pt>
                <c:pt idx="3">
                  <c:v>17.829999999999998</c:v>
                </c:pt>
                <c:pt idx="4">
                  <c:v>18.75</c:v>
                </c:pt>
              </c:numCache>
            </c:numRef>
          </c:val>
          <c:extLst>
            <c:ext xmlns:c16="http://schemas.microsoft.com/office/drawing/2014/chart" uri="{C3380CC4-5D6E-409C-BE32-E72D297353CC}">
              <c16:uniqueId val="{00000000-0FDF-403C-AAD6-196C4C9538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0FDF-403C-AAD6-196C4C9538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5A-4D16-A60B-14BEEC7C8C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E05A-4D16-A60B-14BEEC7C8C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558.63</c:v>
                </c:pt>
                <c:pt idx="1">
                  <c:v>503.82</c:v>
                </c:pt>
                <c:pt idx="2">
                  <c:v>408.94</c:v>
                </c:pt>
                <c:pt idx="3">
                  <c:v>377.73</c:v>
                </c:pt>
                <c:pt idx="4">
                  <c:v>337.94</c:v>
                </c:pt>
              </c:numCache>
            </c:numRef>
          </c:val>
          <c:extLst>
            <c:ext xmlns:c16="http://schemas.microsoft.com/office/drawing/2014/chart" uri="{C3380CC4-5D6E-409C-BE32-E72D297353CC}">
              <c16:uniqueId val="{00000000-903E-4015-A22A-E61FFB319D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03E-4015-A22A-E61FFB319D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239.66</c:v>
                </c:pt>
                <c:pt idx="1">
                  <c:v>208.84</c:v>
                </c:pt>
                <c:pt idx="2">
                  <c:v>186.63</c:v>
                </c:pt>
                <c:pt idx="3">
                  <c:v>168.82</c:v>
                </c:pt>
                <c:pt idx="4">
                  <c:v>156.69</c:v>
                </c:pt>
              </c:numCache>
            </c:numRef>
          </c:val>
          <c:extLst>
            <c:ext xmlns:c16="http://schemas.microsoft.com/office/drawing/2014/chart" uri="{C3380CC4-5D6E-409C-BE32-E72D297353CC}">
              <c16:uniqueId val="{00000000-4D80-4416-92F4-047BB8E737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4D80-4416-92F4-047BB8E737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90.91</c:v>
                </c:pt>
                <c:pt idx="1">
                  <c:v>113.72</c:v>
                </c:pt>
                <c:pt idx="2">
                  <c:v>115.65</c:v>
                </c:pt>
                <c:pt idx="3">
                  <c:v>113.4</c:v>
                </c:pt>
                <c:pt idx="4">
                  <c:v>120.55</c:v>
                </c:pt>
              </c:numCache>
            </c:numRef>
          </c:val>
          <c:extLst>
            <c:ext xmlns:c16="http://schemas.microsoft.com/office/drawing/2014/chart" uri="{C3380CC4-5D6E-409C-BE32-E72D297353CC}">
              <c16:uniqueId val="{00000000-875B-42EE-8EAD-F7F5F092C5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75B-42EE-8EAD-F7F5F092C5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187.61</c:v>
                </c:pt>
                <c:pt idx="1">
                  <c:v>149.04</c:v>
                </c:pt>
                <c:pt idx="2">
                  <c:v>147.63999999999999</c:v>
                </c:pt>
                <c:pt idx="3">
                  <c:v>150.62</c:v>
                </c:pt>
                <c:pt idx="4">
                  <c:v>141.71</c:v>
                </c:pt>
              </c:numCache>
            </c:numRef>
          </c:val>
          <c:extLst>
            <c:ext xmlns:c16="http://schemas.microsoft.com/office/drawing/2014/chart" uri="{C3380CC4-5D6E-409C-BE32-E72D297353CC}">
              <c16:uniqueId val="{00000000-E76C-4826-8E44-2762EF43E5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E76C-4826-8E44-2762EF43E5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流山市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210733</v>
      </c>
      <c r="AM8" s="44"/>
      <c r="AN8" s="44"/>
      <c r="AO8" s="44"/>
      <c r="AP8" s="44"/>
      <c r="AQ8" s="44"/>
      <c r="AR8" s="44"/>
      <c r="AS8" s="44"/>
      <c r="AT8" s="45">
        <f>データ!$S$6</f>
        <v>35.32</v>
      </c>
      <c r="AU8" s="46"/>
      <c r="AV8" s="46"/>
      <c r="AW8" s="46"/>
      <c r="AX8" s="46"/>
      <c r="AY8" s="46"/>
      <c r="AZ8" s="46"/>
      <c r="BA8" s="46"/>
      <c r="BB8" s="47">
        <f>データ!$T$6</f>
        <v>5966.39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82.04</v>
      </c>
      <c r="J10" s="46"/>
      <c r="K10" s="46"/>
      <c r="L10" s="46"/>
      <c r="M10" s="46"/>
      <c r="N10" s="46"/>
      <c r="O10" s="80"/>
      <c r="P10" s="47">
        <f>データ!$P$6</f>
        <v>99.69</v>
      </c>
      <c r="Q10" s="47"/>
      <c r="R10" s="47"/>
      <c r="S10" s="47"/>
      <c r="T10" s="47"/>
      <c r="U10" s="47"/>
      <c r="V10" s="47"/>
      <c r="W10" s="44">
        <f>データ!$Q$6</f>
        <v>2673</v>
      </c>
      <c r="X10" s="44"/>
      <c r="Y10" s="44"/>
      <c r="Z10" s="44"/>
      <c r="AA10" s="44"/>
      <c r="AB10" s="44"/>
      <c r="AC10" s="44"/>
      <c r="AD10" s="2"/>
      <c r="AE10" s="2"/>
      <c r="AF10" s="2"/>
      <c r="AG10" s="2"/>
      <c r="AH10" s="2"/>
      <c r="AI10" s="2"/>
      <c r="AJ10" s="2"/>
      <c r="AK10" s="2"/>
      <c r="AL10" s="44">
        <f>データ!$U$6</f>
        <v>210447</v>
      </c>
      <c r="AM10" s="44"/>
      <c r="AN10" s="44"/>
      <c r="AO10" s="44"/>
      <c r="AP10" s="44"/>
      <c r="AQ10" s="44"/>
      <c r="AR10" s="44"/>
      <c r="AS10" s="44"/>
      <c r="AT10" s="45">
        <f>データ!$V$6</f>
        <v>35.35</v>
      </c>
      <c r="AU10" s="46"/>
      <c r="AV10" s="46"/>
      <c r="AW10" s="46"/>
      <c r="AX10" s="46"/>
      <c r="AY10" s="46"/>
      <c r="AZ10" s="46"/>
      <c r="BA10" s="46"/>
      <c r="BB10" s="47">
        <f>データ!$W$6</f>
        <v>5953.24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4N5Zuo5l43WlWr1JgkAff6V9wv381f+y4ArPVc1YDiW0V1aAS2IRVzkqmuonhYzwsDEfZ7B4kZRjw5+Qp+Sw==" saltValue="QeLDWuNImp7MwdIEmB/m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122203</v>
      </c>
      <c r="D6" s="20">
        <f t="shared" si="3"/>
        <v>46</v>
      </c>
      <c r="E6" s="20">
        <f t="shared" si="3"/>
        <v>1</v>
      </c>
      <c r="F6" s="20">
        <f t="shared" si="3"/>
        <v>0</v>
      </c>
      <c r="G6" s="20">
        <f t="shared" si="3"/>
        <v>1</v>
      </c>
      <c r="H6" s="20" t="str">
        <f t="shared" si="3"/>
        <v>千葉県　流山市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82.04</v>
      </c>
      <c r="P6" s="21">
        <f t="shared" si="3"/>
        <v>99.69</v>
      </c>
      <c r="Q6" s="21">
        <f t="shared" si="3"/>
        <v>2673</v>
      </c>
      <c r="R6" s="21">
        <f t="shared" si="3"/>
        <v>210733</v>
      </c>
      <c r="S6" s="21">
        <f t="shared" si="3"/>
        <v>35.32</v>
      </c>
      <c r="T6" s="21">
        <f t="shared" si="3"/>
        <v>5966.39</v>
      </c>
      <c r="U6" s="21">
        <f t="shared" si="3"/>
        <v>210447</v>
      </c>
      <c r="V6" s="21">
        <f t="shared" si="3"/>
        <v>35.35</v>
      </c>
      <c r="W6" s="21">
        <f t="shared" si="3"/>
        <v>5953.24</v>
      </c>
      <c r="X6" s="22">
        <f>IF(X7="",NA(),X7)</f>
        <v>111.03</v>
      </c>
      <c r="Y6" s="22">
        <f t="shared" ref="Y6:AG6" si="4">IF(Y7="",NA(),Y7)</f>
        <v>135.33000000000001</v>
      </c>
      <c r="Z6" s="22">
        <f t="shared" si="4"/>
        <v>136.6</v>
      </c>
      <c r="AA6" s="22">
        <f t="shared" si="4"/>
        <v>129.37</v>
      </c>
      <c r="AB6" s="22">
        <f t="shared" si="4"/>
        <v>122.22</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558.63</v>
      </c>
      <c r="AU6" s="22">
        <f t="shared" ref="AU6:BC6" si="6">IF(AU7="",NA(),AU7)</f>
        <v>503.82</v>
      </c>
      <c r="AV6" s="22">
        <f t="shared" si="6"/>
        <v>408.94</v>
      </c>
      <c r="AW6" s="22">
        <f t="shared" si="6"/>
        <v>377.73</v>
      </c>
      <c r="AX6" s="22">
        <f t="shared" si="6"/>
        <v>337.94</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239.66</v>
      </c>
      <c r="BF6" s="22">
        <f t="shared" ref="BF6:BN6" si="7">IF(BF7="",NA(),BF7)</f>
        <v>208.84</v>
      </c>
      <c r="BG6" s="22">
        <f t="shared" si="7"/>
        <v>186.63</v>
      </c>
      <c r="BH6" s="22">
        <f t="shared" si="7"/>
        <v>168.82</v>
      </c>
      <c r="BI6" s="22">
        <f t="shared" si="7"/>
        <v>156.69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90.91</v>
      </c>
      <c r="BQ6" s="22">
        <f t="shared" ref="BQ6:BY6" si="8">IF(BQ7="",NA(),BQ7)</f>
        <v>113.72</v>
      </c>
      <c r="BR6" s="22">
        <f t="shared" si="8"/>
        <v>115.65</v>
      </c>
      <c r="BS6" s="22">
        <f t="shared" si="8"/>
        <v>113.4</v>
      </c>
      <c r="BT6" s="22">
        <f t="shared" si="8"/>
        <v>120.55</v>
      </c>
      <c r="BU6" s="22">
        <f t="shared" si="8"/>
        <v>106.11</v>
      </c>
      <c r="BV6" s="22">
        <f t="shared" si="8"/>
        <v>103.75</v>
      </c>
      <c r="BW6" s="22">
        <f t="shared" si="8"/>
        <v>105.3</v>
      </c>
      <c r="BX6" s="22">
        <f t="shared" si="8"/>
        <v>99.41</v>
      </c>
      <c r="BY6" s="22">
        <f t="shared" si="8"/>
        <v>101.11</v>
      </c>
      <c r="BZ6" s="21" t="str">
        <f>IF(BZ7="","",IF(BZ7="-","【-】","【"&amp;SUBSTITUTE(TEXT(BZ7,"#,##0.00"),"-","△")&amp;"】"))</f>
        <v>【97.82】</v>
      </c>
      <c r="CA6" s="22">
        <f>IF(CA7="",NA(),CA7)</f>
        <v>187.61</v>
      </c>
      <c r="CB6" s="22">
        <f t="shared" ref="CB6:CJ6" si="9">IF(CB7="",NA(),CB7)</f>
        <v>149.04</v>
      </c>
      <c r="CC6" s="22">
        <f t="shared" si="9"/>
        <v>147.63999999999999</v>
      </c>
      <c r="CD6" s="22">
        <f t="shared" si="9"/>
        <v>150.62</v>
      </c>
      <c r="CE6" s="22">
        <f t="shared" si="9"/>
        <v>141.71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84.9</v>
      </c>
      <c r="CM6" s="22">
        <f t="shared" ref="CM6:CU6" si="10">IF(CM7="",NA(),CM7)</f>
        <v>86.67</v>
      </c>
      <c r="CN6" s="22">
        <f t="shared" si="10"/>
        <v>79.97</v>
      </c>
      <c r="CO6" s="22">
        <f t="shared" si="10"/>
        <v>79.34</v>
      </c>
      <c r="CP6" s="22">
        <f t="shared" si="10"/>
        <v>79.91</v>
      </c>
      <c r="CQ6" s="22">
        <f t="shared" si="10"/>
        <v>61.71</v>
      </c>
      <c r="CR6" s="22">
        <f t="shared" si="10"/>
        <v>63.12</v>
      </c>
      <c r="CS6" s="22">
        <f t="shared" si="10"/>
        <v>62.57</v>
      </c>
      <c r="CT6" s="22">
        <f t="shared" si="10"/>
        <v>61.56</v>
      </c>
      <c r="CU6" s="22">
        <f t="shared" si="10"/>
        <v>60.84</v>
      </c>
      <c r="CV6" s="21" t="str">
        <f>IF(CV7="","",IF(CV7="-","【-】","【"&amp;SUBSTITUTE(TEXT(CV7,"#,##0.00"),"-","△")&amp;"】"))</f>
        <v>【59.81】</v>
      </c>
      <c r="CW6" s="22">
        <f>IF(CW7="",NA(),CW7)</f>
        <v>94.38</v>
      </c>
      <c r="CX6" s="22">
        <f t="shared" ref="CX6:DF6" si="11">IF(CX7="",NA(),CX7)</f>
        <v>94.84</v>
      </c>
      <c r="CY6" s="22">
        <f t="shared" si="11"/>
        <v>94.85</v>
      </c>
      <c r="CZ6" s="22">
        <f t="shared" si="11"/>
        <v>95.55</v>
      </c>
      <c r="DA6" s="22">
        <f t="shared" si="11"/>
        <v>95.12</v>
      </c>
      <c r="DB6" s="22">
        <f t="shared" si="11"/>
        <v>90.03</v>
      </c>
      <c r="DC6" s="22">
        <f t="shared" si="11"/>
        <v>90.09</v>
      </c>
      <c r="DD6" s="22">
        <f t="shared" si="11"/>
        <v>90.21</v>
      </c>
      <c r="DE6" s="22">
        <f t="shared" si="11"/>
        <v>90.11</v>
      </c>
      <c r="DF6" s="22">
        <f t="shared" si="11"/>
        <v>89.73</v>
      </c>
      <c r="DG6" s="21" t="str">
        <f>IF(DG7="","",IF(DG7="-","【-】","【"&amp;SUBSTITUTE(TEXT(DG7,"#,##0.00"),"-","△")&amp;"】"))</f>
        <v>【89.42】</v>
      </c>
      <c r="DH6" s="22">
        <f>IF(DH7="",NA(),DH7)</f>
        <v>45.48</v>
      </c>
      <c r="DI6" s="22">
        <f t="shared" ref="DI6:DQ6" si="12">IF(DI7="",NA(),DI7)</f>
        <v>46.76</v>
      </c>
      <c r="DJ6" s="22">
        <f t="shared" si="12"/>
        <v>47.53</v>
      </c>
      <c r="DK6" s="22">
        <f t="shared" si="12"/>
        <v>48.85</v>
      </c>
      <c r="DL6" s="22">
        <f t="shared" si="12"/>
        <v>49.66</v>
      </c>
      <c r="DM6" s="22">
        <f t="shared" si="12"/>
        <v>49.6</v>
      </c>
      <c r="DN6" s="22">
        <f t="shared" si="12"/>
        <v>50.31</v>
      </c>
      <c r="DO6" s="22">
        <f t="shared" si="12"/>
        <v>50.74</v>
      </c>
      <c r="DP6" s="22">
        <f t="shared" si="12"/>
        <v>51.49</v>
      </c>
      <c r="DQ6" s="22">
        <f t="shared" si="12"/>
        <v>51.94</v>
      </c>
      <c r="DR6" s="21" t="str">
        <f>IF(DR7="","",IF(DR7="-","【-】","【"&amp;SUBSTITUTE(TEXT(DR7,"#,##0.00"),"-","△")&amp;"】"))</f>
        <v>【52.02】</v>
      </c>
      <c r="DS6" s="22">
        <f>IF(DS7="",NA(),DS7)</f>
        <v>22.58</v>
      </c>
      <c r="DT6" s="22">
        <f t="shared" ref="DT6:EB6" si="13">IF(DT7="",NA(),DT7)</f>
        <v>3.48</v>
      </c>
      <c r="DU6" s="22">
        <f t="shared" si="13"/>
        <v>3.45</v>
      </c>
      <c r="DV6" s="22">
        <f t="shared" si="13"/>
        <v>17.829999999999998</v>
      </c>
      <c r="DW6" s="22">
        <f t="shared" si="13"/>
        <v>18.75</v>
      </c>
      <c r="DX6" s="22">
        <f t="shared" si="13"/>
        <v>20.49</v>
      </c>
      <c r="DY6" s="22">
        <f t="shared" si="13"/>
        <v>21.34</v>
      </c>
      <c r="DZ6" s="22">
        <f t="shared" si="13"/>
        <v>23.27</v>
      </c>
      <c r="EA6" s="22">
        <f t="shared" si="13"/>
        <v>25.18</v>
      </c>
      <c r="EB6" s="22">
        <f t="shared" si="13"/>
        <v>26.52</v>
      </c>
      <c r="EC6" s="21" t="str">
        <f>IF(EC7="","",IF(EC7="-","【-】","【"&amp;SUBSTITUTE(TEXT(EC7,"#,##0.00"),"-","△")&amp;"】"))</f>
        <v>【25.37】</v>
      </c>
      <c r="ED6" s="22">
        <f>IF(ED7="",NA(),ED7)</f>
        <v>0.4</v>
      </c>
      <c r="EE6" s="22">
        <f t="shared" ref="EE6:EM6" si="14">IF(EE7="",NA(),EE7)</f>
        <v>0.97</v>
      </c>
      <c r="EF6" s="22">
        <f t="shared" si="14"/>
        <v>0.74</v>
      </c>
      <c r="EG6" s="22">
        <f t="shared" si="14"/>
        <v>0.61</v>
      </c>
      <c r="EH6" s="22">
        <f t="shared" si="14"/>
        <v>0.63</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122203</v>
      </c>
      <c r="D7" s="24">
        <v>46</v>
      </c>
      <c r="E7" s="24">
        <v>1</v>
      </c>
      <c r="F7" s="24">
        <v>0</v>
      </c>
      <c r="G7" s="24">
        <v>1</v>
      </c>
      <c r="H7" s="24" t="s">
        <v>93</v>
      </c>
      <c r="I7" s="24" t="s">
        <v>94</v>
      </c>
      <c r="J7" s="24" t="s">
        <v>95</v>
      </c>
      <c r="K7" s="24" t="s">
        <v>96</v>
      </c>
      <c r="L7" s="24" t="s">
        <v>97</v>
      </c>
      <c r="M7" s="24" t="s">
        <v>98</v>
      </c>
      <c r="N7" s="25" t="s">
        <v>99</v>
      </c>
      <c r="O7" s="25">
        <v>82.04</v>
      </c>
      <c r="P7" s="25">
        <v>99.69</v>
      </c>
      <c r="Q7" s="25">
        <v>2673</v>
      </c>
      <c r="R7" s="25">
        <v>210733</v>
      </c>
      <c r="S7" s="25">
        <v>35.32</v>
      </c>
      <c r="T7" s="25">
        <v>5966.39</v>
      </c>
      <c r="U7" s="25">
        <v>210447</v>
      </c>
      <c r="V7" s="25">
        <v>35.35</v>
      </c>
      <c r="W7" s="25">
        <v>5953.24</v>
      </c>
      <c r="X7" s="25">
        <v>111.03</v>
      </c>
      <c r="Y7" s="25">
        <v>135.33000000000001</v>
      </c>
      <c r="Z7" s="25">
        <v>136.6</v>
      </c>
      <c r="AA7" s="25">
        <v>129.37</v>
      </c>
      <c r="AB7" s="25">
        <v>122.22</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558.63</v>
      </c>
      <c r="AU7" s="25">
        <v>503.82</v>
      </c>
      <c r="AV7" s="25">
        <v>408.94</v>
      </c>
      <c r="AW7" s="25">
        <v>377.73</v>
      </c>
      <c r="AX7" s="25">
        <v>337.94</v>
      </c>
      <c r="AY7" s="25">
        <v>309.10000000000002</v>
      </c>
      <c r="AZ7" s="25">
        <v>306.08</v>
      </c>
      <c r="BA7" s="25">
        <v>306.14999999999998</v>
      </c>
      <c r="BB7" s="25">
        <v>297.54000000000002</v>
      </c>
      <c r="BC7" s="25">
        <v>289.44</v>
      </c>
      <c r="BD7" s="25">
        <v>243.36</v>
      </c>
      <c r="BE7" s="25">
        <v>239.66</v>
      </c>
      <c r="BF7" s="25">
        <v>208.84</v>
      </c>
      <c r="BG7" s="25">
        <v>186.63</v>
      </c>
      <c r="BH7" s="25">
        <v>168.82</v>
      </c>
      <c r="BI7" s="25">
        <v>156.69</v>
      </c>
      <c r="BJ7" s="25">
        <v>290.42</v>
      </c>
      <c r="BK7" s="25">
        <v>294.66000000000003</v>
      </c>
      <c r="BL7" s="25">
        <v>285.27</v>
      </c>
      <c r="BM7" s="25">
        <v>294.73</v>
      </c>
      <c r="BN7" s="25">
        <v>301.23</v>
      </c>
      <c r="BO7" s="25">
        <v>265.93</v>
      </c>
      <c r="BP7" s="25">
        <v>90.91</v>
      </c>
      <c r="BQ7" s="25">
        <v>113.72</v>
      </c>
      <c r="BR7" s="25">
        <v>115.65</v>
      </c>
      <c r="BS7" s="25">
        <v>113.4</v>
      </c>
      <c r="BT7" s="25">
        <v>120.55</v>
      </c>
      <c r="BU7" s="25">
        <v>106.11</v>
      </c>
      <c r="BV7" s="25">
        <v>103.75</v>
      </c>
      <c r="BW7" s="25">
        <v>105.3</v>
      </c>
      <c r="BX7" s="25">
        <v>99.41</v>
      </c>
      <c r="BY7" s="25">
        <v>101.11</v>
      </c>
      <c r="BZ7" s="25">
        <v>97.82</v>
      </c>
      <c r="CA7" s="25">
        <v>187.61</v>
      </c>
      <c r="CB7" s="25">
        <v>149.04</v>
      </c>
      <c r="CC7" s="25">
        <v>147.63999999999999</v>
      </c>
      <c r="CD7" s="25">
        <v>150.62</v>
      </c>
      <c r="CE7" s="25">
        <v>141.71</v>
      </c>
      <c r="CF7" s="25">
        <v>161.03</v>
      </c>
      <c r="CG7" s="25">
        <v>159.93</v>
      </c>
      <c r="CH7" s="25">
        <v>162.77000000000001</v>
      </c>
      <c r="CI7" s="25">
        <v>170.87</v>
      </c>
      <c r="CJ7" s="25">
        <v>171.09</v>
      </c>
      <c r="CK7" s="25">
        <v>177.56</v>
      </c>
      <c r="CL7" s="25">
        <v>84.9</v>
      </c>
      <c r="CM7" s="25">
        <v>86.67</v>
      </c>
      <c r="CN7" s="25">
        <v>79.97</v>
      </c>
      <c r="CO7" s="25">
        <v>79.34</v>
      </c>
      <c r="CP7" s="25">
        <v>79.91</v>
      </c>
      <c r="CQ7" s="25">
        <v>61.71</v>
      </c>
      <c r="CR7" s="25">
        <v>63.12</v>
      </c>
      <c r="CS7" s="25">
        <v>62.57</v>
      </c>
      <c r="CT7" s="25">
        <v>61.56</v>
      </c>
      <c r="CU7" s="25">
        <v>60.84</v>
      </c>
      <c r="CV7" s="25">
        <v>59.81</v>
      </c>
      <c r="CW7" s="25">
        <v>94.38</v>
      </c>
      <c r="CX7" s="25">
        <v>94.84</v>
      </c>
      <c r="CY7" s="25">
        <v>94.85</v>
      </c>
      <c r="CZ7" s="25">
        <v>95.55</v>
      </c>
      <c r="DA7" s="25">
        <v>95.12</v>
      </c>
      <c r="DB7" s="25">
        <v>90.03</v>
      </c>
      <c r="DC7" s="25">
        <v>90.09</v>
      </c>
      <c r="DD7" s="25">
        <v>90.21</v>
      </c>
      <c r="DE7" s="25">
        <v>90.11</v>
      </c>
      <c r="DF7" s="25">
        <v>89.73</v>
      </c>
      <c r="DG7" s="25">
        <v>89.42</v>
      </c>
      <c r="DH7" s="25">
        <v>45.48</v>
      </c>
      <c r="DI7" s="25">
        <v>46.76</v>
      </c>
      <c r="DJ7" s="25">
        <v>47.53</v>
      </c>
      <c r="DK7" s="25">
        <v>48.85</v>
      </c>
      <c r="DL7" s="25">
        <v>49.66</v>
      </c>
      <c r="DM7" s="25">
        <v>49.6</v>
      </c>
      <c r="DN7" s="25">
        <v>50.31</v>
      </c>
      <c r="DO7" s="25">
        <v>50.74</v>
      </c>
      <c r="DP7" s="25">
        <v>51.49</v>
      </c>
      <c r="DQ7" s="25">
        <v>51.94</v>
      </c>
      <c r="DR7" s="25">
        <v>52.02</v>
      </c>
      <c r="DS7" s="25">
        <v>22.58</v>
      </c>
      <c r="DT7" s="25">
        <v>3.48</v>
      </c>
      <c r="DU7" s="25">
        <v>3.45</v>
      </c>
      <c r="DV7" s="25">
        <v>17.829999999999998</v>
      </c>
      <c r="DW7" s="25">
        <v>18.75</v>
      </c>
      <c r="DX7" s="25">
        <v>20.49</v>
      </c>
      <c r="DY7" s="25">
        <v>21.34</v>
      </c>
      <c r="DZ7" s="25">
        <v>23.27</v>
      </c>
      <c r="EA7" s="25">
        <v>25.18</v>
      </c>
      <c r="EB7" s="25">
        <v>26.52</v>
      </c>
      <c r="EC7" s="25">
        <v>25.37</v>
      </c>
      <c r="ED7" s="25">
        <v>0.4</v>
      </c>
      <c r="EE7" s="25">
        <v>0.97</v>
      </c>
      <c r="EF7" s="25">
        <v>0.74</v>
      </c>
      <c r="EG7" s="25">
        <v>0.61</v>
      </c>
      <c r="EH7" s="25">
        <v>0.63</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2025-01-24T06:47:14Z</dcterms:created>
  <dcterms:modified xsi:type="dcterms:W3CDTF">2025-01-31T05:52:45Z</dcterms:modified>
  <cp:category/>
</cp:coreProperties>
</file>