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6_最終データ\171 下水道（公共）\"/>
    </mc:Choice>
  </mc:AlternateContent>
  <xr:revisionPtr revIDLastSave="0" documentId="13_ncr:1_{7F4800AF-0A70-4FA8-8166-434170189A72}" xr6:coauthVersionLast="47" xr6:coauthVersionMax="47" xr10:uidLastSave="{00000000-0000-0000-0000-000000000000}"/>
  <workbookProtection workbookAlgorithmName="SHA-512" workbookHashValue="RH1rUI4JNyKgcXH+VRutVU6FHrWbXiLdPmRzFLGIgxkX9oOVxUqIJbcW8Vk9SkElQr/Y2nr8f4eRhIIO4i8XaQ==" workbookSaltValue="o87svc4thB9NBt7ERBjKAQ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J85" i="4"/>
  <c r="G85" i="4"/>
  <c r="F85" i="4"/>
  <c r="AL10" i="4"/>
  <c r="I8" i="4"/>
</calcChain>
</file>

<file path=xl/sharedStrings.xml><?xml version="1.0" encoding="utf-8"?>
<sst xmlns="http://schemas.openxmlformats.org/spreadsheetml/2006/main" count="231" uniqueCount="114">
  <si>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</si>
  <si>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</si>
  <si>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</si>
  <si>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</si>
  <si>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</si>
  <si>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</si>
  <si>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</si>
  <si>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</si>
  <si>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</si>
  <si>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</si>
  <si>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</si>
  <si>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</si>
  <si>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</si>
  <si>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</si>
  <si>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</si>
  <si>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</si>
  <si>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</si>
  <si>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</si>
  <si>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</si>
  <si>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</si>
  <si>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</si>
  <si>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</si>
  <si>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</si>
  <si>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</si>
  <si>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</si>
  <si>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</si>
  <si>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</si>
  <si>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</si>
  <si>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</si>
  <si>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</si>
  <si>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</si>
  <si>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</si>
  <si>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</si>
  <si>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</si>
  <si>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</si>
  <si>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</si>
  <si>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</si>
  <si>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</si>
  <si>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</si>
  <si>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</si>
  <si>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</si>
  <si>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</si>
  <si>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</si>
  <si>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</si>
  <si>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</si>
  <si>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</si>
  <si>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</si>
  <si>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</si>
  <si>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</si>
  <si>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</si>
  <si>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</si>
  <si>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</si>
  <si>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</si>
  <si>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</si>
  <si>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</si>
  <si>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</si>
  <si>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</si>
  <si>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</si>
  <si>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</si>
  <si>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</si>
  <si>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</si>
  <si>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</si>
  <si>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</si>
  <si>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</si>
  <si>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</si>
  <si>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</si>
  <si>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</si>
  <si>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</si>
  <si>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</si>
  <si>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</si>
  <si>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</si>
  <si>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</si>
  <si>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</si>
  <si>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</si>
  <si>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</si>
  <si>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</si>
  <si>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</si>
  <si>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</si>
  <si>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</si>
  <si>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</si>
  <si>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</si>
  <si>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</si>
  <si>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</si>
  <si>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</si>
  <si>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</si>
  <si>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</si>
  <si>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</si>
  <si>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</si>
  <si>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</si>
  <si>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</si>
  <si>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</si>
  <si>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</si>
  <si>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</si>
  <si>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</si>
  <si>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</si>
  <si>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市原市</t>
  </si>
  <si>
    <t>法適用</t>
  </si>
  <si>
    <t>下水道事業</t>
  </si>
  <si>
    <t>公共下水道</t>
  </si>
  <si>
    <t>Ac1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</si>
  <si>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</si>
  <si>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</si>
  <si>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</si>
  <si>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</si>
  <si>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</si>
  <si>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</si>
  <si>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</si>
  <si>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</si>
  <si>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</si>
  <si>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</si>
  <si>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</si>
  <si>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①②⑤について
　経常収支比率は概ね100％となっており、累積欠損も生じていないが、経費回収率は100％を下回っていることから、汚水処理費を下水道使用料で賄えていない状況である。本市は使用料収入不足を繰入金で賄っているため、繰入金削減に向けた取組が必要である。
③について
　内部留保資金が蓄えられていないことに加え、企業債償還元金が多額となっていることから、流動比率は類似団体平均を下回っているものの、その償還財源は翌年度に確保できる見込みであり、支払能力に問題はない。
④について
　一般会計からの負担金の増加により前年度から減少したが、類似団体平均と比較して高い水準にある。今後も老朽化対策事業や浸水対策事業等の財政投資により、企業債残高が増加する見込みであり、使用料収入などの営業収益の増収に向けた取組が必要である。
⑥について
　維持管理費の増加等により、類似団体平均を超える結果となった。今後、老朽化対策事業等の実施により、減価償却費が上昇し、汚水処理原価が更に増加する可能性があるため、長寿命化・平準化などの対策に取り組む必要がある。　
⑦について
　晴天時の流入量が減少したため、前年度よりも数値が減少した。
⑧について
　類似団体平均を上回っており、良好な数値で推移している。</t>
    <rPh sb="204" eb="206">
      <t>ショウカン</t>
    </rPh>
    <rPh sb="206" eb="208">
      <t>ザイゲン</t>
    </rPh>
    <rPh sb="293" eb="296">
      <t>ロウキュウカ</t>
    </rPh>
    <rPh sb="400" eb="402">
      <t>コンゴ</t>
    </rPh>
    <rPh sb="403" eb="406">
      <t>ロウキュウカ</t>
    </rPh>
    <rPh sb="406" eb="408">
      <t>タイサク</t>
    </rPh>
    <rPh sb="408" eb="410">
      <t>ジギョウ</t>
    </rPh>
    <rPh sb="410" eb="411">
      <t>トウ</t>
    </rPh>
    <rPh sb="412" eb="414">
      <t>ジッシ</t>
    </rPh>
    <rPh sb="418" eb="420">
      <t>ゲンカ</t>
    </rPh>
    <rPh sb="420" eb="422">
      <t>ショウキャク</t>
    </rPh>
    <rPh sb="422" eb="423">
      <t>ヒ</t>
    </rPh>
    <rPh sb="424" eb="426">
      <t>ジョウショウ</t>
    </rPh>
    <rPh sb="428" eb="430">
      <t>オスイ</t>
    </rPh>
    <rPh sb="430" eb="432">
      <t>ショリ</t>
    </rPh>
    <rPh sb="432" eb="434">
      <t>ゲンカ</t>
    </rPh>
    <rPh sb="435" eb="436">
      <t>サラ</t>
    </rPh>
    <rPh sb="437" eb="439">
      <t>ゾウカ</t>
    </rPh>
    <rPh sb="441" eb="444">
      <t>カノウセイ</t>
    </rPh>
    <rPh sb="450" eb="451">
      <t>チョウ</t>
    </rPh>
    <rPh sb="451" eb="454">
      <t>ジュミョウカ</t>
    </rPh>
    <rPh sb="455" eb="458">
      <t>ヘイジュンカ</t>
    </rPh>
    <rPh sb="461" eb="463">
      <t>タイサク</t>
    </rPh>
    <phoneticPr fontId="4"/>
  </si>
  <si>
    <t>　建設後50年を経過していない資産が大半であることから、管渠老朽化率及び管渠改善率について、類似団体平均を下回っている。
　しかしながら、管渠老朽化率は上昇傾向にあるため、ストックマネジメント計画を活用し、対応を図っていく。</t>
    <phoneticPr fontId="4"/>
  </si>
  <si>
    <t>　市原市の下水道事業は、下水道使用料の減少が続いているほか、維持管理費の増加や管路・施設の老朽化に伴う更新費用の増加等に直面しており、この傾向は今後も続くものと想定されることから、経営環境は一層厳しくなるものと見込まれる。
　「市原市下水道事業経営戦略」に基づき、投資額の平準化、維持管理費の縮減、下水道使用料の適正化等、経営基盤の強化に向けた取組を進めていく。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</si>
</sst>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7.0000000000000007E-2</c:v>
                </c:pt>
                <c:pt idx="4" formatCode="#,##0.00;&quot;△&quot;#,##0.00;&quot;-&quot;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1-4BB1-9177-F3BFD368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0.21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1-4BB1-9177-F3BFD368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69.709999999999994</c:v>
                </c:pt>
                <c:pt idx="1">
                  <c:v>59.01</c:v>
                </c:pt>
                <c:pt idx="2">
                  <c:v>58</c:v>
                </c:pt>
                <c:pt idx="3">
                  <c:v>55.69</c:v>
                </c:pt>
                <c:pt idx="4">
                  <c:v>54.95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5-4DEB-A390-9FA97E30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61.32</c:v>
                </c:pt>
                <c:pt idx="1">
                  <c:v>61.7</c:v>
                </c:pt>
                <c:pt idx="2">
                  <c:v>63.04</c:v>
                </c:pt>
                <c:pt idx="3">
                  <c:v>60.55</c:v>
                </c:pt>
                <c:pt idx="4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5-4DEB-A390-9FA97E30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95.61</c:v>
                </c:pt>
                <c:pt idx="1">
                  <c:v>95.18</c:v>
                </c:pt>
                <c:pt idx="2">
                  <c:v>95.33</c:v>
                </c:pt>
                <c:pt idx="3">
                  <c:v>95.32</c:v>
                </c:pt>
                <c:pt idx="4">
                  <c:v>95.17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C-44B6-BE3E-B880BBA1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94.58</c:v>
                </c:pt>
                <c:pt idx="1">
                  <c:v>94.56</c:v>
                </c:pt>
                <c:pt idx="2">
                  <c:v>94.75</c:v>
                </c:pt>
                <c:pt idx="3">
                  <c:v>94.92</c:v>
                </c:pt>
                <c:pt idx="4">
                  <c:v>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C-44B6-BE3E-B880BBA1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102.45</c:v>
                </c:pt>
                <c:pt idx="1">
                  <c:v>100.52</c:v>
                </c:pt>
                <c:pt idx="2">
                  <c:v>100.35</c:v>
                </c:pt>
                <c:pt idx="3">
                  <c:v>99.89</c:v>
                </c:pt>
                <c:pt idx="4">
                  <c:v>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7-48C2-9AB0-10ACE3641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107.03</c:v>
                </c:pt>
                <c:pt idx="1">
                  <c:v>106.55</c:v>
                </c:pt>
                <c:pt idx="2">
                  <c:v>106.01</c:v>
                </c:pt>
                <c:pt idx="3">
                  <c:v>105.5</c:v>
                </c:pt>
                <c:pt idx="4">
                  <c:v>105.24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7-48C2-9AB0-10ACE3641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4.3</c:v>
                </c:pt>
                <c:pt idx="1">
                  <c:v>8.2100000000000009</c:v>
                </c:pt>
                <c:pt idx="2">
                  <c:v>12.16</c:v>
                </c:pt>
                <c:pt idx="3">
                  <c:v>15.62</c:v>
                </c:pt>
                <c:pt idx="4">
                  <c:v>18.649999999999999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8-492E-A9A6-48E987FF3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31.01</c:v>
                </c:pt>
                <c:pt idx="1">
                  <c:v>28.87</c:v>
                </c:pt>
                <c:pt idx="2">
                  <c:v>31.34</c:v>
                </c:pt>
                <c:pt idx="3">
                  <c:v>32.909999999999997</c:v>
                </c:pt>
                <c:pt idx="4">
                  <c:v>34.869999999999997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8-492E-A9A6-48E987FF3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3.21</c:v>
                </c:pt>
                <c:pt idx="1">
                  <c:v>3.8</c:v>
                </c:pt>
                <c:pt idx="2">
                  <c:v>6.04</c:v>
                </c:pt>
                <c:pt idx="3">
                  <c:v>6.57</c:v>
                </c:pt>
                <c:pt idx="4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6-467F-833F-101C6AA7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4.95</c:v>
                </c:pt>
                <c:pt idx="1">
                  <c:v>5.64</c:v>
                </c:pt>
                <c:pt idx="2">
                  <c:v>6.43</c:v>
                </c:pt>
                <c:pt idx="3">
                  <c:v>7.75</c:v>
                </c:pt>
                <c:pt idx="4">
                  <c:v>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6-467F-833F-101C6AA7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C-48F4-801A-1144E49F7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7.69</c:v>
                </c:pt>
                <c:pt idx="1">
                  <c:v>5.95</c:v>
                </c:pt>
                <c:pt idx="2">
                  <c:v>5.27</c:v>
                </c:pt>
                <c:pt idx="3">
                  <c:v>4.83</c:v>
                </c:pt>
                <c:pt idx="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C-48F4-801A-1144E49F7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59.91</c:v>
                </c:pt>
                <c:pt idx="1">
                  <c:v>57.65</c:v>
                </c:pt>
                <c:pt idx="2">
                  <c:v>67.7</c:v>
                </c:pt>
                <c:pt idx="3">
                  <c:v>81.19</c:v>
                </c:pt>
                <c:pt idx="4">
                  <c:v>77.77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6-400E-8B13-C48B6702A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73.02</c:v>
                </c:pt>
                <c:pt idx="1">
                  <c:v>72.930000000000007</c:v>
                </c:pt>
                <c:pt idx="2">
                  <c:v>80.08</c:v>
                </c:pt>
                <c:pt idx="3">
                  <c:v>87.33</c:v>
                </c:pt>
                <c:pt idx="4">
                  <c:v>92.26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6-400E-8B13-C48B6702A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694.93</c:v>
                </c:pt>
                <c:pt idx="1">
                  <c:v>696.99</c:v>
                </c:pt>
                <c:pt idx="2">
                  <c:v>692.4</c:v>
                </c:pt>
                <c:pt idx="3">
                  <c:v>700.37</c:v>
                </c:pt>
                <c:pt idx="4">
                  <c:v>691.72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1-46C8-B6E7-EB9A85A6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708.89</c:v>
                </c:pt>
                <c:pt idx="1">
                  <c:v>730.52</c:v>
                </c:pt>
                <c:pt idx="2">
                  <c:v>672.33</c:v>
                </c:pt>
                <c:pt idx="3">
                  <c:v>668.8</c:v>
                </c:pt>
                <c:pt idx="4">
                  <c:v>652.79999999999995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1-46C8-B6E7-EB9A85A6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96.49</c:v>
                </c:pt>
                <c:pt idx="1">
                  <c:v>94.12</c:v>
                </c:pt>
                <c:pt idx="2">
                  <c:v>92.45</c:v>
                </c:pt>
                <c:pt idx="3">
                  <c:v>90.9</c:v>
                </c:pt>
                <c:pt idx="4">
                  <c:v>83.79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4-4A3C-AA02-7531C5E8A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97.91</c:v>
                </c:pt>
                <c:pt idx="1">
                  <c:v>98.61</c:v>
                </c:pt>
                <c:pt idx="2">
                  <c:v>98.75</c:v>
                </c:pt>
                <c:pt idx="3">
                  <c:v>98.36</c:v>
                </c:pt>
                <c:pt idx="4">
                  <c:v>97.29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4-4A3C-AA02-7531C5E8A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129.1</c:v>
                </c:pt>
                <c:pt idx="1">
                  <c:v>129.80000000000001</c:v>
                </c:pt>
                <c:pt idx="2">
                  <c:v>132.34</c:v>
                </c:pt>
                <c:pt idx="3">
                  <c:v>134.44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A-4CDA-BF1A-62E700C7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144.11000000000001</c:v>
                </c:pt>
                <c:pt idx="1">
                  <c:v>141.24</c:v>
                </c:pt>
                <c:pt idx="2">
                  <c:v>142.03</c:v>
                </c:pt>
                <c:pt idx="3">
                  <c:v>142.11000000000001</c:v>
                </c:pt>
                <c:pt idx="4">
                  <c:v>145.49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A-4CDA-BF1A-62E700C7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千葉県　市原市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Ac1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268517</v>
      </c>
      <c r="AM8" s="36"/>
      <c r="AN8" s="36"/>
      <c r="AO8" s="36"/>
      <c r="AP8" s="36"/>
      <c r="AQ8" s="36"/>
      <c r="AR8" s="36"/>
      <c r="AS8" s="36"/>
      <c r="AT8" s="37">
        <f>データ!T6</f>
        <v>368.16</v>
      </c>
      <c r="AU8" s="37"/>
      <c r="AV8" s="37"/>
      <c r="AW8" s="37"/>
      <c r="AX8" s="37"/>
      <c r="AY8" s="37"/>
      <c r="AZ8" s="37"/>
      <c r="BA8" s="37"/>
      <c r="BB8" s="37">
        <f>データ!U6</f>
        <v>729.35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77.3</v>
      </c>
      <c r="J10" s="37"/>
      <c r="K10" s="37"/>
      <c r="L10" s="37"/>
      <c r="M10" s="37"/>
      <c r="N10" s="37"/>
      <c r="O10" s="37"/>
      <c r="P10" s="37">
        <f>データ!P6</f>
        <v>66.069999999999993</v>
      </c>
      <c r="Q10" s="37"/>
      <c r="R10" s="37"/>
      <c r="S10" s="37"/>
      <c r="T10" s="37"/>
      <c r="U10" s="37"/>
      <c r="V10" s="37"/>
      <c r="W10" s="37">
        <f>データ!Q6</f>
        <v>93.71</v>
      </c>
      <c r="X10" s="37"/>
      <c r="Y10" s="37"/>
      <c r="Z10" s="37"/>
      <c r="AA10" s="37"/>
      <c r="AB10" s="37"/>
      <c r="AC10" s="37"/>
      <c r="AD10" s="36">
        <f>データ!R6</f>
        <v>2140</v>
      </c>
      <c r="AE10" s="36"/>
      <c r="AF10" s="36"/>
      <c r="AG10" s="36"/>
      <c r="AH10" s="36"/>
      <c r="AI10" s="36"/>
      <c r="AJ10" s="36"/>
      <c r="AK10" s="2"/>
      <c r="AL10" s="36">
        <f>データ!V6</f>
        <v>177119</v>
      </c>
      <c r="AM10" s="36"/>
      <c r="AN10" s="36"/>
      <c r="AO10" s="36"/>
      <c r="AP10" s="36"/>
      <c r="AQ10" s="36"/>
      <c r="AR10" s="36"/>
      <c r="AS10" s="36"/>
      <c r="AT10" s="37">
        <f>データ!W6</f>
        <v>32.17</v>
      </c>
      <c r="AU10" s="37"/>
      <c r="AV10" s="37"/>
      <c r="AW10" s="37"/>
      <c r="AX10" s="37"/>
      <c r="AY10" s="37"/>
      <c r="AZ10" s="37"/>
      <c r="BA10" s="37"/>
      <c r="BB10" s="37">
        <f>データ!X6</f>
        <v>5505.72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111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LbdYn71MQlHz6dybTFEh7r7oAk28FiF28/zvqLkOjqvv7iBlDLbMh70JBXkR66/R1eslqGXvSPDrNozEpMJSyw==" saltValue="ZHf9YAKTGhp9DUiczqdRv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55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58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59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62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63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64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65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122190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千葉県　市原市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Ac1</v>
      </c>
      <c r="M6" s="19" t="str">
        <f t="shared" si="3"/>
        <v>非設置</v>
      </c>
      <c r="N6" s="20" t="str">
        <f t="shared" si="3"/>
        <v>-</v>
      </c>
      <c r="O6" s="20">
        <f t="shared" si="3"/>
        <v>77.3</v>
      </c>
      <c r="P6" s="20">
        <f t="shared" si="3"/>
        <v>66.069999999999993</v>
      </c>
      <c r="Q6" s="20">
        <f t="shared" si="3"/>
        <v>93.71</v>
      </c>
      <c r="R6" s="20">
        <f t="shared" si="3"/>
        <v>2140</v>
      </c>
      <c r="S6" s="20">
        <f t="shared" si="3"/>
        <v>268517</v>
      </c>
      <c r="T6" s="20">
        <f t="shared" si="3"/>
        <v>368.16</v>
      </c>
      <c r="U6" s="20">
        <f t="shared" si="3"/>
        <v>729.35</v>
      </c>
      <c r="V6" s="20">
        <f t="shared" si="3"/>
        <v>177119</v>
      </c>
      <c r="W6" s="20">
        <f t="shared" si="3"/>
        <v>32.17</v>
      </c>
      <c r="X6" s="20">
        <f t="shared" si="3"/>
        <v>5505.72</v>
      </c>
      <c r="Y6" s="21">
        <f>IF(Y7="",NA(),Y7)</f>
        <v>102.45</v>
      </c>
      <c r="Z6" s="21">
        <f t="shared" ref="Z6:AH6" si="4">IF(Z7="",NA(),Z7)</f>
        <v>100.52</v>
      </c>
      <c r="AA6" s="21">
        <f t="shared" si="4"/>
        <v>100.35</v>
      </c>
      <c r="AB6" s="21">
        <f t="shared" si="4"/>
        <v>99.89</v>
      </c>
      <c r="AC6" s="21">
        <f t="shared" si="4"/>
        <v>98.92</v>
      </c>
      <c r="AD6" s="21">
        <f t="shared" si="4"/>
        <v>107.03</v>
      </c>
      <c r="AE6" s="21">
        <f t="shared" si="4"/>
        <v>106.55</v>
      </c>
      <c r="AF6" s="21">
        <f t="shared" si="4"/>
        <v>106.01</v>
      </c>
      <c r="AG6" s="21">
        <f t="shared" si="4"/>
        <v>105.5</v>
      </c>
      <c r="AH6" s="21">
        <f t="shared" si="4"/>
        <v>105.24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7.69</v>
      </c>
      <c r="AP6" s="21">
        <f t="shared" si="5"/>
        <v>5.95</v>
      </c>
      <c r="AQ6" s="21">
        <f t="shared" si="5"/>
        <v>5.27</v>
      </c>
      <c r="AR6" s="21">
        <f t="shared" si="5"/>
        <v>4.83</v>
      </c>
      <c r="AS6" s="21">
        <f t="shared" si="5"/>
        <v>4.5</v>
      </c>
      <c r="AT6" s="20" t="str">
        <f>IF(AT7="","",IF(AT7="-","【-】","【"&amp;SUBSTITUTE(TEXT(AT7,"#,##0.00"),"-","△")&amp;"】"))</f>
        <v>【3.03】</v>
      </c>
      <c r="AU6" s="21">
        <f>IF(AU7="",NA(),AU7)</f>
        <v>59.91</v>
      </c>
      <c r="AV6" s="21">
        <f t="shared" ref="AV6:BD6" si="6">IF(AV7="",NA(),AV7)</f>
        <v>57.65</v>
      </c>
      <c r="AW6" s="21">
        <f t="shared" si="6"/>
        <v>67.7</v>
      </c>
      <c r="AX6" s="21">
        <f t="shared" si="6"/>
        <v>81.19</v>
      </c>
      <c r="AY6" s="21">
        <f t="shared" si="6"/>
        <v>77.77</v>
      </c>
      <c r="AZ6" s="21">
        <f t="shared" si="6"/>
        <v>73.02</v>
      </c>
      <c r="BA6" s="21">
        <f t="shared" si="6"/>
        <v>72.930000000000007</v>
      </c>
      <c r="BB6" s="21">
        <f t="shared" si="6"/>
        <v>80.08</v>
      </c>
      <c r="BC6" s="21">
        <f t="shared" si="6"/>
        <v>87.33</v>
      </c>
      <c r="BD6" s="21">
        <f t="shared" si="6"/>
        <v>92.26</v>
      </c>
      <c r="BE6" s="20" t="str">
        <f>IF(BE7="","",IF(BE7="-","【-】","【"&amp;SUBSTITUTE(TEXT(BE7,"#,##0.00"),"-","△")&amp;"】"))</f>
        <v>【78.43】</v>
      </c>
      <c r="BF6" s="21">
        <f>IF(BF7="",NA(),BF7)</f>
        <v>694.93</v>
      </c>
      <c r="BG6" s="21">
        <f t="shared" ref="BG6:BO6" si="7">IF(BG7="",NA(),BG7)</f>
        <v>696.99</v>
      </c>
      <c r="BH6" s="21">
        <f t="shared" si="7"/>
        <v>692.4</v>
      </c>
      <c r="BI6" s="21">
        <f t="shared" si="7"/>
        <v>700.37</v>
      </c>
      <c r="BJ6" s="21">
        <f t="shared" si="7"/>
        <v>691.72</v>
      </c>
      <c r="BK6" s="21">
        <f t="shared" si="7"/>
        <v>708.89</v>
      </c>
      <c r="BL6" s="21">
        <f t="shared" si="7"/>
        <v>730.52</v>
      </c>
      <c r="BM6" s="21">
        <f t="shared" si="7"/>
        <v>672.33</v>
      </c>
      <c r="BN6" s="21">
        <f t="shared" si="7"/>
        <v>668.8</v>
      </c>
      <c r="BO6" s="21">
        <f t="shared" si="7"/>
        <v>652.79999999999995</v>
      </c>
      <c r="BP6" s="20" t="str">
        <f>IF(BP7="","",IF(BP7="-","【-】","【"&amp;SUBSTITUTE(TEXT(BP7,"#,##0.00"),"-","△")&amp;"】"))</f>
        <v>【630.82】</v>
      </c>
      <c r="BQ6" s="21">
        <f>IF(BQ7="",NA(),BQ7)</f>
        <v>96.49</v>
      </c>
      <c r="BR6" s="21">
        <f t="shared" ref="BR6:BZ6" si="8">IF(BR7="",NA(),BR7)</f>
        <v>94.12</v>
      </c>
      <c r="BS6" s="21">
        <f t="shared" si="8"/>
        <v>92.45</v>
      </c>
      <c r="BT6" s="21">
        <f t="shared" si="8"/>
        <v>90.9</v>
      </c>
      <c r="BU6" s="21">
        <f t="shared" si="8"/>
        <v>83.79</v>
      </c>
      <c r="BV6" s="21">
        <f t="shared" si="8"/>
        <v>97.91</v>
      </c>
      <c r="BW6" s="21">
        <f t="shared" si="8"/>
        <v>98.61</v>
      </c>
      <c r="BX6" s="21">
        <f t="shared" si="8"/>
        <v>98.75</v>
      </c>
      <c r="BY6" s="21">
        <f t="shared" si="8"/>
        <v>98.36</v>
      </c>
      <c r="BZ6" s="21">
        <f t="shared" si="8"/>
        <v>97.29</v>
      </c>
      <c r="CA6" s="20" t="str">
        <f>IF(CA7="","",IF(CA7="-","【-】","【"&amp;SUBSTITUTE(TEXT(CA7,"#,##0.00"),"-","△")&amp;"】"))</f>
        <v>【97.81】</v>
      </c>
      <c r="CB6" s="21">
        <f>IF(CB7="",NA(),CB7)</f>
        <v>129.1</v>
      </c>
      <c r="CC6" s="21">
        <f t="shared" ref="CC6:CK6" si="9">IF(CC7="",NA(),CC7)</f>
        <v>129.80000000000001</v>
      </c>
      <c r="CD6" s="21">
        <f t="shared" si="9"/>
        <v>132.34</v>
      </c>
      <c r="CE6" s="21">
        <f t="shared" si="9"/>
        <v>134.44</v>
      </c>
      <c r="CF6" s="21">
        <f t="shared" si="9"/>
        <v>151</v>
      </c>
      <c r="CG6" s="21">
        <f t="shared" si="9"/>
        <v>144.11000000000001</v>
      </c>
      <c r="CH6" s="21">
        <f t="shared" si="9"/>
        <v>141.24</v>
      </c>
      <c r="CI6" s="21">
        <f t="shared" si="9"/>
        <v>142.03</v>
      </c>
      <c r="CJ6" s="21">
        <f t="shared" si="9"/>
        <v>142.11000000000001</v>
      </c>
      <c r="CK6" s="21">
        <f t="shared" si="9"/>
        <v>145.49</v>
      </c>
      <c r="CL6" s="20" t="str">
        <f>IF(CL7="","",IF(CL7="-","【-】","【"&amp;SUBSTITUTE(TEXT(CL7,"#,##0.00"),"-","△")&amp;"】"))</f>
        <v>【138.75】</v>
      </c>
      <c r="CM6" s="21">
        <f>IF(CM7="",NA(),CM7)</f>
        <v>69.709999999999994</v>
      </c>
      <c r="CN6" s="21">
        <f t="shared" ref="CN6:CV6" si="10">IF(CN7="",NA(),CN7)</f>
        <v>59.01</v>
      </c>
      <c r="CO6" s="21">
        <f t="shared" si="10"/>
        <v>58</v>
      </c>
      <c r="CP6" s="21">
        <f t="shared" si="10"/>
        <v>55.69</v>
      </c>
      <c r="CQ6" s="21">
        <f t="shared" si="10"/>
        <v>54.95</v>
      </c>
      <c r="CR6" s="21">
        <f t="shared" si="10"/>
        <v>61.32</v>
      </c>
      <c r="CS6" s="21">
        <f t="shared" si="10"/>
        <v>61.7</v>
      </c>
      <c r="CT6" s="21">
        <f t="shared" si="10"/>
        <v>63.04</v>
      </c>
      <c r="CU6" s="21">
        <f t="shared" si="10"/>
        <v>60.55</v>
      </c>
      <c r="CV6" s="21">
        <f t="shared" si="10"/>
        <v>61.49</v>
      </c>
      <c r="CW6" s="20" t="str">
        <f>IF(CW7="","",IF(CW7="-","【-】","【"&amp;SUBSTITUTE(TEXT(CW7,"#,##0.00"),"-","△")&amp;"】"))</f>
        <v>【58.94】</v>
      </c>
      <c r="CX6" s="21">
        <f>IF(CX7="",NA(),CX7)</f>
        <v>95.61</v>
      </c>
      <c r="CY6" s="21">
        <f t="shared" ref="CY6:DG6" si="11">IF(CY7="",NA(),CY7)</f>
        <v>95.18</v>
      </c>
      <c r="CZ6" s="21">
        <f t="shared" si="11"/>
        <v>95.33</v>
      </c>
      <c r="DA6" s="21">
        <f t="shared" si="11"/>
        <v>95.32</v>
      </c>
      <c r="DB6" s="21">
        <f t="shared" si="11"/>
        <v>95.17</v>
      </c>
      <c r="DC6" s="21">
        <f t="shared" si="11"/>
        <v>94.58</v>
      </c>
      <c r="DD6" s="21">
        <f t="shared" si="11"/>
        <v>94.56</v>
      </c>
      <c r="DE6" s="21">
        <f t="shared" si="11"/>
        <v>94.75</v>
      </c>
      <c r="DF6" s="21">
        <f t="shared" si="11"/>
        <v>94.92</v>
      </c>
      <c r="DG6" s="21">
        <f t="shared" si="11"/>
        <v>95.01</v>
      </c>
      <c r="DH6" s="20" t="str">
        <f>IF(DH7="","",IF(DH7="-","【-】","【"&amp;SUBSTITUTE(TEXT(DH7,"#,##0.00"),"-","△")&amp;"】"))</f>
        <v>【95.91】</v>
      </c>
      <c r="DI6" s="21">
        <f>IF(DI7="",NA(),DI7)</f>
        <v>4.3</v>
      </c>
      <c r="DJ6" s="21">
        <f t="shared" ref="DJ6:DR6" si="12">IF(DJ7="",NA(),DJ7)</f>
        <v>8.2100000000000009</v>
      </c>
      <c r="DK6" s="21">
        <f t="shared" si="12"/>
        <v>12.16</v>
      </c>
      <c r="DL6" s="21">
        <f t="shared" si="12"/>
        <v>15.62</v>
      </c>
      <c r="DM6" s="21">
        <f t="shared" si="12"/>
        <v>18.649999999999999</v>
      </c>
      <c r="DN6" s="21">
        <f t="shared" si="12"/>
        <v>31.01</v>
      </c>
      <c r="DO6" s="21">
        <f t="shared" si="12"/>
        <v>28.87</v>
      </c>
      <c r="DP6" s="21">
        <f t="shared" si="12"/>
        <v>31.34</v>
      </c>
      <c r="DQ6" s="21">
        <f t="shared" si="12"/>
        <v>32.909999999999997</v>
      </c>
      <c r="DR6" s="21">
        <f t="shared" si="12"/>
        <v>34.869999999999997</v>
      </c>
      <c r="DS6" s="20" t="str">
        <f>IF(DS7="","",IF(DS7="-","【-】","【"&amp;SUBSTITUTE(TEXT(DS7,"#,##0.00"),"-","△")&amp;"】"))</f>
        <v>【41.09】</v>
      </c>
      <c r="DT6" s="21">
        <f>IF(DT7="",NA(),DT7)</f>
        <v>3.21</v>
      </c>
      <c r="DU6" s="21">
        <f t="shared" ref="DU6:EC6" si="13">IF(DU7="",NA(),DU7)</f>
        <v>3.8</v>
      </c>
      <c r="DV6" s="21">
        <f t="shared" si="13"/>
        <v>6.04</v>
      </c>
      <c r="DW6" s="21">
        <f t="shared" si="13"/>
        <v>6.57</v>
      </c>
      <c r="DX6" s="21">
        <f t="shared" si="13"/>
        <v>7.05</v>
      </c>
      <c r="DY6" s="21">
        <f t="shared" si="13"/>
        <v>4.95</v>
      </c>
      <c r="DZ6" s="21">
        <f t="shared" si="13"/>
        <v>5.64</v>
      </c>
      <c r="EA6" s="21">
        <f t="shared" si="13"/>
        <v>6.43</v>
      </c>
      <c r="EB6" s="21">
        <f t="shared" si="13"/>
        <v>7.75</v>
      </c>
      <c r="EC6" s="21">
        <f t="shared" si="13"/>
        <v>9.44</v>
      </c>
      <c r="ED6" s="20" t="str">
        <f>IF(ED7="","",IF(ED7="-","【-】","【"&amp;SUBSTITUTE(TEXT(ED7,"#,##0.00"),"-","△")&amp;"】"))</f>
        <v>【8.68】</v>
      </c>
      <c r="EE6" s="21">
        <f>IF(EE7="",NA(),EE7)</f>
        <v>0.1</v>
      </c>
      <c r="EF6" s="20">
        <f t="shared" ref="EF6:EN6" si="14">IF(EF7="",NA(),EF7)</f>
        <v>0</v>
      </c>
      <c r="EG6" s="21">
        <f t="shared" si="14"/>
        <v>0.03</v>
      </c>
      <c r="EH6" s="21">
        <f t="shared" si="14"/>
        <v>7.0000000000000007E-2</v>
      </c>
      <c r="EI6" s="21">
        <f t="shared" si="14"/>
        <v>0.13</v>
      </c>
      <c r="EJ6" s="21">
        <f t="shared" si="14"/>
        <v>0.19</v>
      </c>
      <c r="EK6" s="21">
        <f t="shared" si="14"/>
        <v>0.19</v>
      </c>
      <c r="EL6" s="21">
        <f t="shared" si="14"/>
        <v>0.19</v>
      </c>
      <c r="EM6" s="21">
        <f t="shared" si="14"/>
        <v>0.21</v>
      </c>
      <c r="EN6" s="21">
        <f t="shared" si="14"/>
        <v>0.2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122190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77.3</v>
      </c>
      <c r="P7" s="24">
        <v>66.069999999999993</v>
      </c>
      <c r="Q7" s="24">
        <v>93.71</v>
      </c>
      <c r="R7" s="24">
        <v>2140</v>
      </c>
      <c r="S7" s="24">
        <v>268517</v>
      </c>
      <c r="T7" s="24">
        <v>368.16</v>
      </c>
      <c r="U7" s="24">
        <v>729.35</v>
      </c>
      <c r="V7" s="24">
        <v>177119</v>
      </c>
      <c r="W7" s="24">
        <v>32.17</v>
      </c>
      <c r="X7" s="24">
        <v>5505.72</v>
      </c>
      <c r="Y7" s="24">
        <v>102.45</v>
      </c>
      <c r="Z7" s="24">
        <v>100.52</v>
      </c>
      <c r="AA7" s="24">
        <v>100.35</v>
      </c>
      <c r="AB7" s="24">
        <v>99.89</v>
      </c>
      <c r="AC7" s="24">
        <v>98.92</v>
      </c>
      <c r="AD7" s="24">
        <v>107.03</v>
      </c>
      <c r="AE7" s="24">
        <v>106.55</v>
      </c>
      <c r="AF7" s="24">
        <v>106.01</v>
      </c>
      <c r="AG7" s="24">
        <v>105.5</v>
      </c>
      <c r="AH7" s="24">
        <v>105.24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7.69</v>
      </c>
      <c r="AP7" s="24">
        <v>5.95</v>
      </c>
      <c r="AQ7" s="24">
        <v>5.27</v>
      </c>
      <c r="AR7" s="24">
        <v>4.83</v>
      </c>
      <c r="AS7" s="24">
        <v>4.5</v>
      </c>
      <c r="AT7" s="24">
        <v>3.03</v>
      </c>
      <c r="AU7" s="24">
        <v>59.91</v>
      </c>
      <c r="AV7" s="24">
        <v>57.65</v>
      </c>
      <c r="AW7" s="24">
        <v>67.7</v>
      </c>
      <c r="AX7" s="24">
        <v>81.19</v>
      </c>
      <c r="AY7" s="24">
        <v>77.77</v>
      </c>
      <c r="AZ7" s="24">
        <v>73.02</v>
      </c>
      <c r="BA7" s="24">
        <v>72.930000000000007</v>
      </c>
      <c r="BB7" s="24">
        <v>80.08</v>
      </c>
      <c r="BC7" s="24">
        <v>87.33</v>
      </c>
      <c r="BD7" s="24">
        <v>92.26</v>
      </c>
      <c r="BE7" s="24">
        <v>78.430000000000007</v>
      </c>
      <c r="BF7" s="24">
        <v>694.93</v>
      </c>
      <c r="BG7" s="24">
        <v>696.99</v>
      </c>
      <c r="BH7" s="24">
        <v>692.4</v>
      </c>
      <c r="BI7" s="24">
        <v>700.37</v>
      </c>
      <c r="BJ7" s="24">
        <v>691.72</v>
      </c>
      <c r="BK7" s="24">
        <v>708.89</v>
      </c>
      <c r="BL7" s="24">
        <v>730.52</v>
      </c>
      <c r="BM7" s="24">
        <v>672.33</v>
      </c>
      <c r="BN7" s="24">
        <v>668.8</v>
      </c>
      <c r="BO7" s="24">
        <v>652.79999999999995</v>
      </c>
      <c r="BP7" s="24">
        <v>630.82000000000005</v>
      </c>
      <c r="BQ7" s="24">
        <v>96.49</v>
      </c>
      <c r="BR7" s="24">
        <v>94.12</v>
      </c>
      <c r="BS7" s="24">
        <v>92.45</v>
      </c>
      <c r="BT7" s="24">
        <v>90.9</v>
      </c>
      <c r="BU7" s="24">
        <v>83.79</v>
      </c>
      <c r="BV7" s="24">
        <v>97.91</v>
      </c>
      <c r="BW7" s="24">
        <v>98.61</v>
      </c>
      <c r="BX7" s="24">
        <v>98.75</v>
      </c>
      <c r="BY7" s="24">
        <v>98.36</v>
      </c>
      <c r="BZ7" s="24">
        <v>97.29</v>
      </c>
      <c r="CA7" s="24">
        <v>97.81</v>
      </c>
      <c r="CB7" s="24">
        <v>129.1</v>
      </c>
      <c r="CC7" s="24">
        <v>129.80000000000001</v>
      </c>
      <c r="CD7" s="24">
        <v>132.34</v>
      </c>
      <c r="CE7" s="24">
        <v>134.44</v>
      </c>
      <c r="CF7" s="24">
        <v>151</v>
      </c>
      <c r="CG7" s="24">
        <v>144.11000000000001</v>
      </c>
      <c r="CH7" s="24">
        <v>141.24</v>
      </c>
      <c r="CI7" s="24">
        <v>142.03</v>
      </c>
      <c r="CJ7" s="24">
        <v>142.11000000000001</v>
      </c>
      <c r="CK7" s="24">
        <v>145.49</v>
      </c>
      <c r="CL7" s="24">
        <v>138.75</v>
      </c>
      <c r="CM7" s="24">
        <v>69.709999999999994</v>
      </c>
      <c r="CN7" s="24">
        <v>59.01</v>
      </c>
      <c r="CO7" s="24">
        <v>58</v>
      </c>
      <c r="CP7" s="24">
        <v>55.69</v>
      </c>
      <c r="CQ7" s="24">
        <v>54.95</v>
      </c>
      <c r="CR7" s="24">
        <v>61.32</v>
      </c>
      <c r="CS7" s="24">
        <v>61.7</v>
      </c>
      <c r="CT7" s="24">
        <v>63.04</v>
      </c>
      <c r="CU7" s="24">
        <v>60.55</v>
      </c>
      <c r="CV7" s="24">
        <v>61.49</v>
      </c>
      <c r="CW7" s="24">
        <v>58.94</v>
      </c>
      <c r="CX7" s="24">
        <v>95.61</v>
      </c>
      <c r="CY7" s="24">
        <v>95.18</v>
      </c>
      <c r="CZ7" s="24">
        <v>95.33</v>
      </c>
      <c r="DA7" s="24">
        <v>95.32</v>
      </c>
      <c r="DB7" s="24">
        <v>95.17</v>
      </c>
      <c r="DC7" s="24">
        <v>94.58</v>
      </c>
      <c r="DD7" s="24">
        <v>94.56</v>
      </c>
      <c r="DE7" s="24">
        <v>94.75</v>
      </c>
      <c r="DF7" s="24">
        <v>94.92</v>
      </c>
      <c r="DG7" s="24">
        <v>95.01</v>
      </c>
      <c r="DH7" s="24">
        <v>95.91</v>
      </c>
      <c r="DI7" s="24">
        <v>4.3</v>
      </c>
      <c r="DJ7" s="24">
        <v>8.2100000000000009</v>
      </c>
      <c r="DK7" s="24">
        <v>12.16</v>
      </c>
      <c r="DL7" s="24">
        <v>15.62</v>
      </c>
      <c r="DM7" s="24">
        <v>18.649999999999999</v>
      </c>
      <c r="DN7" s="24">
        <v>31.01</v>
      </c>
      <c r="DO7" s="24">
        <v>28.87</v>
      </c>
      <c r="DP7" s="24">
        <v>31.34</v>
      </c>
      <c r="DQ7" s="24">
        <v>32.909999999999997</v>
      </c>
      <c r="DR7" s="24">
        <v>34.869999999999997</v>
      </c>
      <c r="DS7" s="24">
        <v>41.09</v>
      </c>
      <c r="DT7" s="24">
        <v>3.21</v>
      </c>
      <c r="DU7" s="24">
        <v>3.8</v>
      </c>
      <c r="DV7" s="24">
        <v>6.04</v>
      </c>
      <c r="DW7" s="24">
        <v>6.57</v>
      </c>
      <c r="DX7" s="24">
        <v>7.05</v>
      </c>
      <c r="DY7" s="24">
        <v>4.95</v>
      </c>
      <c r="DZ7" s="24">
        <v>5.64</v>
      </c>
      <c r="EA7" s="24">
        <v>6.43</v>
      </c>
      <c r="EB7" s="24">
        <v>7.75</v>
      </c>
      <c r="EC7" s="24">
        <v>9.44</v>
      </c>
      <c r="ED7" s="24">
        <v>8.68</v>
      </c>
      <c r="EE7" s="24">
        <v>0.1</v>
      </c>
      <c r="EF7" s="24">
        <v>0</v>
      </c>
      <c r="EG7" s="24">
        <v>0.03</v>
      </c>
      <c r="EH7" s="24">
        <v>7.0000000000000007E-2</v>
      </c>
      <c r="EI7" s="24">
        <v>0.13</v>
      </c>
      <c r="EJ7" s="24">
        <v>0.19</v>
      </c>
      <c r="EK7" s="24">
        <v>0.19</v>
      </c>
      <c r="EL7" s="24">
        <v>0.19</v>
      </c>
      <c r="EM7" s="24">
        <v>0.21</v>
      </c>
      <c r="EN7" s="24">
        <v>0.2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2025-01-24T07:00:21Z</dcterms:created>
  <dcterms:modified xsi:type="dcterms:W3CDTF">2025-02-10T06:20:18Z</dcterms:modified>
  <cp:category/>
</cp:coreProperties>
</file>