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財政課\Ｒ０６年度\06財政状況の公表及び予算，決算等の財務報告に関すること\0665照会文書（市町村課財政室理財担当）(3)\R070121公営企業に係る経営比較分析表（令和５年度決算）の分析等について（依頼）\03_提出用\"/>
    </mc:Choice>
  </mc:AlternateContent>
  <xr:revisionPtr revIDLastSave="0" documentId="13_ncr:1_{0C157CB2-818E-49AA-8E62-8C18E9B3F633}" xr6:coauthVersionLast="47" xr6:coauthVersionMax="47" xr10:uidLastSave="{00000000-0000-0000-0000-000000000000}"/>
  <workbookProtection workbookAlgorithmName="SHA-512" workbookHashValue="+9NwNZuntLQiyS0/hSbIPOUT24k+Mn3NKOctJWdDw1uySdgY1IWy9AkG96YmmbU4tuC9DU54Wl1HY8an7VXaNw==" workbookSaltValue="IgU3lpJ6AgKHpChmrIE4VQ==" workbookSpinCount="100000" lockStructure="1"/>
  <bookViews>
    <workbookView xWindow="1785" yWindow="330" windowWidth="24705" windowHeight="116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JC31" i="4" s="1"/>
  <c r="DI7" i="5"/>
  <c r="MI78" i="4" s="1"/>
  <c r="DH7" i="5"/>
  <c r="DG7" i="5"/>
  <c r="DF7" i="5"/>
  <c r="DE7" i="5"/>
  <c r="DD7" i="5"/>
  <c r="MI77" i="4" s="1"/>
  <c r="DC7" i="5"/>
  <c r="LT77" i="4" s="1"/>
  <c r="DB7" i="5"/>
  <c r="LE77" i="4" s="1"/>
  <c r="DA7" i="5"/>
  <c r="CZ7" i="5"/>
  <c r="KA77" i="4" s="1"/>
  <c r="CN7" i="5"/>
  <c r="CM7" i="5"/>
  <c r="BZ7" i="5"/>
  <c r="BY7" i="5"/>
  <c r="LH53" i="4" s="1"/>
  <c r="BX7" i="5"/>
  <c r="KO53" i="4" s="1"/>
  <c r="BW7" i="5"/>
  <c r="JV53" i="4" s="1"/>
  <c r="BV7" i="5"/>
  <c r="BU7" i="5"/>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FE32" i="4" s="1"/>
  <c r="AO7" i="5"/>
  <c r="EL32" i="4" s="1"/>
  <c r="AN7" i="5"/>
  <c r="HJ31" i="4" s="1"/>
  <c r="AM7" i="5"/>
  <c r="AL7" i="5"/>
  <c r="AK7" i="5"/>
  <c r="AJ7" i="5"/>
  <c r="AH7" i="5"/>
  <c r="CS32" i="4" s="1"/>
  <c r="AG7" i="5"/>
  <c r="BZ32" i="4" s="1"/>
  <c r="AF7" i="5"/>
  <c r="AE7" i="5"/>
  <c r="AD7" i="5"/>
  <c r="AC7" i="5"/>
  <c r="AB7" i="5"/>
  <c r="AA7" i="5"/>
  <c r="Z7" i="5"/>
  <c r="Y7" i="5"/>
  <c r="X7" i="5"/>
  <c r="W7" i="5"/>
  <c r="V7" i="5"/>
  <c r="U7" i="5"/>
  <c r="LJ8" i="4" s="1"/>
  <c r="T7" i="5"/>
  <c r="S7" i="5"/>
  <c r="R7" i="5"/>
  <c r="Q7" i="5"/>
  <c r="CF10" i="4" s="1"/>
  <c r="P7" i="5"/>
  <c r="O7" i="5"/>
  <c r="B10" i="4" s="1"/>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LT78" i="4"/>
  <c r="LE78" i="4"/>
  <c r="KP78" i="4"/>
  <c r="KA78" i="4"/>
  <c r="IT78" i="4"/>
  <c r="IE78" i="4"/>
  <c r="HP78" i="4"/>
  <c r="HA78" i="4"/>
  <c r="GL78" i="4"/>
  <c r="BZ78" i="4"/>
  <c r="BK78" i="4"/>
  <c r="AV78" i="4"/>
  <c r="AG78" i="4"/>
  <c r="R78" i="4"/>
  <c r="KP77" i="4"/>
  <c r="IT77" i="4"/>
  <c r="IE77" i="4"/>
  <c r="HP77" i="4"/>
  <c r="HA77" i="4"/>
  <c r="GL77" i="4"/>
  <c r="BZ77" i="4"/>
  <c r="BK77" i="4"/>
  <c r="AV77" i="4"/>
  <c r="AG77" i="4"/>
  <c r="R77" i="4"/>
  <c r="CV76" i="4"/>
  <c r="CV67" i="4"/>
  <c r="MA53" i="4"/>
  <c r="JC53" i="4"/>
  <c r="HJ53" i="4"/>
  <c r="GQ53" i="4"/>
  <c r="FX53" i="4"/>
  <c r="EL53" i="4"/>
  <c r="CS53" i="4"/>
  <c r="BG53" i="4"/>
  <c r="AN53" i="4"/>
  <c r="U53" i="4"/>
  <c r="MA52" i="4"/>
  <c r="LH52" i="4"/>
  <c r="KO52" i="4"/>
  <c r="JV52" i="4"/>
  <c r="HJ52" i="4"/>
  <c r="GQ52" i="4"/>
  <c r="FX52" i="4"/>
  <c r="FE52" i="4"/>
  <c r="EL52" i="4"/>
  <c r="BZ52" i="4"/>
  <c r="BG52" i="4"/>
  <c r="MA32" i="4"/>
  <c r="LH32" i="4"/>
  <c r="KO32" i="4"/>
  <c r="JC32" i="4"/>
  <c r="HJ32" i="4"/>
  <c r="GQ32" i="4"/>
  <c r="FX32" i="4"/>
  <c r="BG32" i="4"/>
  <c r="AN32" i="4"/>
  <c r="U32" i="4"/>
  <c r="MA31" i="4"/>
  <c r="LH31" i="4"/>
  <c r="KO31" i="4"/>
  <c r="JV31" i="4"/>
  <c r="GQ31" i="4"/>
  <c r="FX31" i="4"/>
  <c r="FE31" i="4"/>
  <c r="EL31" i="4"/>
  <c r="CS31" i="4"/>
  <c r="BZ31" i="4"/>
  <c r="BG31" i="4"/>
  <c r="AN31" i="4"/>
  <c r="U31" i="4"/>
  <c r="LJ10" i="4"/>
  <c r="JQ10" i="4"/>
  <c r="HX10" i="4"/>
  <c r="DU10" i="4"/>
  <c r="JQ8" i="4"/>
  <c r="HX8" i="4"/>
  <c r="FJ8" i="4"/>
  <c r="CF8" i="4"/>
  <c r="AQ8" i="4"/>
  <c r="B8" i="4"/>
  <c r="LT76" i="4" l="1"/>
  <c r="GQ51" i="4"/>
  <c r="LH30" i="4"/>
  <c r="IE76" i="4"/>
  <c r="BZ51" i="4"/>
  <c r="GQ30" i="4"/>
  <c r="BZ30" i="4"/>
  <c r="BK76" i="4"/>
  <c r="LH51" i="4"/>
  <c r="C11" i="5"/>
  <c r="B11" i="5"/>
  <c r="F11" i="5"/>
  <c r="D11" i="5"/>
  <c r="IT76" i="4" l="1"/>
  <c r="CS51" i="4"/>
  <c r="HJ30" i="4"/>
  <c r="CS30" i="4"/>
  <c r="BZ76" i="4"/>
  <c r="MA51" i="4"/>
  <c r="MI76" i="4"/>
  <c r="HJ51" i="4"/>
  <c r="MA30" i="4"/>
  <c r="GL76" i="4"/>
  <c r="U51" i="4"/>
  <c r="EL30" i="4"/>
  <c r="U30" i="4"/>
  <c r="R76" i="4"/>
  <c r="JC51" i="4"/>
  <c r="KA76" i="4"/>
  <c r="EL51" i="4"/>
  <c r="JC30" i="4"/>
  <c r="AN30" i="4"/>
  <c r="AG76" i="4"/>
  <c r="JV51" i="4"/>
  <c r="KP76" i="4"/>
  <c r="FE51" i="4"/>
  <c r="JV30" i="4"/>
  <c r="HA76" i="4"/>
  <c r="AN51" i="4"/>
  <c r="FE30" i="4"/>
  <c r="AV76" i="4"/>
  <c r="KO51" i="4"/>
  <c r="LE76" i="4"/>
  <c r="FX51" i="4"/>
  <c r="KO30" i="4"/>
  <c r="HP76" i="4"/>
  <c r="BG51" i="4"/>
  <c r="FX30" i="4"/>
  <c r="BG30" i="4"/>
</calcChain>
</file>

<file path=xl/sharedStrings.xml><?xml version="1.0" encoding="utf-8"?>
<sst xmlns="http://schemas.openxmlformats.org/spreadsheetml/2006/main" count="278" uniqueCount="130">
  <si>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</si>
  <si>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</si>
  <si>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</si>
  <si>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</si>
  <si>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</si>
  <si>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</si>
  <si>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</si>
  <si>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</si>
  <si>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</si>
  <si>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</si>
  <si>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</si>
  <si>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</si>
  <si>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</si>
  <si>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</si>
  <si>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</si>
  <si>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</si>
  <si>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</si>
  <si>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</si>
  <si>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</si>
  <si>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</si>
  <si>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</si>
  <si>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</si>
  <si>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</si>
  <si>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</si>
  <si>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</si>
  <si>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</si>
  <si>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</si>
  <si>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</si>
  <si>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</si>
  <si>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</si>
  <si>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</si>
  <si>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</si>
  <si>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</si>
  <si>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</si>
  <si>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</si>
  <si>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</si>
  <si>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</si>
  <si>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</si>
  <si>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</si>
  <si>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</si>
  <si>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</si>
  <si>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</si>
  <si>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</si>
  <si>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</si>
  <si>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</si>
  <si>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</si>
  <si>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</si>
  <si>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</si>
  <si>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</si>
  <si>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</si>
  <si>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</si>
  <si>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</si>
  <si>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</si>
  <si>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</si>
  <si>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</si>
  <si>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</si>
  <si>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</si>
  <si>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</si>
  <si>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</si>
  <si>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</si>
  <si>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</si>
  <si>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</si>
  <si>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</si>
  <si>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</si>
  <si>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</si>
  <si>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</si>
  <si>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</si>
  <si>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</si>
  <si>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</si>
  <si>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</si>
  <si>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</si>
  <si>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</si>
  <si>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</si>
  <si>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</si>
  <si>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</si>
  <si>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</si>
  <si>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</si>
  <si>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</si>
  <si>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</si>
  <si>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</si>
  <si>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</si>
  <si>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</si>
  <si>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</si>
  <si>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</si>
  <si>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</si>
  <si>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</si>
  <si>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</si>
  <si>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</si>
  <si>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</si>
  <si>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</si>
  <si>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</si>
  <si>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</si>
  <si>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</si>
  <si>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</si>
  <si>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</si>
  <si>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</si>
  <si>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</si>
  <si>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</si>
  <si>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</si>
  <si>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</si>
  <si>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</si>
  <si>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</si>
  <si>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</si>
  <si>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</si>
  <si>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</si>
  <si>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</si>
  <si>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</si>
  <si>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</si>
  <si>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柏市</t>
  </si>
  <si>
    <t>柏市市営駐車場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</si>
  <si>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</si>
  <si>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</si>
  <si>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</si>
  <si>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</si>
  <si>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</si>
  <si>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</si>
  <si>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</si>
  <si>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</si>
  <si>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</si>
  <si>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</si>
  <si>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</si>
  <si>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</si>
  <si>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</si>
  <si>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</si>
  <si>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</si>
  <si>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</si>
  <si>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「①収益的収支比率」は100％が基準のなか，本市は約125％であり，前年度を上回った。
「②他会計補助金比率」及び「③駐車場台数一台当たりの他会計補助金額」は該当なし。
「④売上高ＧＯＰ比率」は，前年度，平均どちらの数字も下回った。
継続した成長を判断する指標である「⑤ＥＢＩＴＤＡ」は数値が大きいことが望ましいとされており，平成３０年度から回復傾向にあり，前年度，平均どちらの数字も上回った。
これらの数値から，若干の回復はあるものの，コロナ渦以前の水準に戻すのは困難といえる。一般利用の回復が進む中，提携する特約店（特にパチンコ店）利用の減少に歯止めがかからず，コロナ前の水準に戻らない要因となっている。</t>
    <rPh sb="16" eb="18">
      <t>キジュン</t>
    </rPh>
    <rPh sb="34" eb="37">
      <t>ゼンネンド</t>
    </rPh>
    <rPh sb="38" eb="40">
      <t>ウワマワ</t>
    </rPh>
    <rPh sb="79" eb="81">
      <t>ガイトウ</t>
    </rPh>
    <rPh sb="98" eb="101">
      <t>ゼンネンド</t>
    </rPh>
    <rPh sb="102" eb="104">
      <t>ヘイキン</t>
    </rPh>
    <rPh sb="108" eb="110">
      <t>スウジ</t>
    </rPh>
    <rPh sb="111" eb="113">
      <t>シタマワ</t>
    </rPh>
    <rPh sb="183" eb="185">
      <t>ヘイキン</t>
    </rPh>
    <rPh sb="189" eb="191">
      <t>スウジ</t>
    </rPh>
    <rPh sb="192" eb="194">
      <t>ウワマワ</t>
    </rPh>
    <rPh sb="202" eb="204">
      <t>スウチ</t>
    </rPh>
    <rPh sb="207" eb="209">
      <t>ジャッカン</t>
    </rPh>
    <rPh sb="210" eb="212">
      <t>カイフク</t>
    </rPh>
    <rPh sb="222" eb="223">
      <t>カ</t>
    </rPh>
    <rPh sb="223" eb="225">
      <t>イゼン</t>
    </rPh>
    <rPh sb="226" eb="228">
      <t>スイジュン</t>
    </rPh>
    <rPh sb="229" eb="230">
      <t>モド</t>
    </rPh>
    <rPh sb="233" eb="235">
      <t>コンナン</t>
    </rPh>
    <rPh sb="240" eb="242">
      <t>イッパン</t>
    </rPh>
    <rPh sb="260" eb="261">
      <t>トク</t>
    </rPh>
    <rPh sb="266" eb="267">
      <t>テン</t>
    </rPh>
    <phoneticPr fontId="5"/>
  </si>
  <si>
    <t>「⑦敷地の地価」は記載している金額のとおりである。
「⑧設備投資見込額」は，経営戦略に記載された建設改良費・修繕費等であるが，本市は０円である。
「⑩企業債残高対料金収入比率」は数値が低いことが望ましいとされているが，企業債残高は存在しないため０％である。
駐車場の運営は，敷地を地権者と定期借地権設定契約によって借用して行っており，事業廃止，民間譲渡は現時点では困難と判断する。
社会情勢の変化や今後の駐車場としての在り方を見極めた上で方向性を決めるとともに，当面は，駐車場として事業を行うため，老朽化に伴う大規模な修繕が必要となる。</t>
    <rPh sb="28" eb="32">
      <t>セツビトウシ</t>
    </rPh>
    <rPh sb="32" eb="34">
      <t>ミコ</t>
    </rPh>
    <rPh sb="34" eb="35">
      <t>ガク</t>
    </rPh>
    <rPh sb="38" eb="40">
      <t>ケイエイ</t>
    </rPh>
    <rPh sb="40" eb="42">
      <t>センリャク</t>
    </rPh>
    <rPh sb="43" eb="45">
      <t>キサイ</t>
    </rPh>
    <rPh sb="48" eb="50">
      <t>ケンセツ</t>
    </rPh>
    <rPh sb="50" eb="53">
      <t>カイリョウヒ</t>
    </rPh>
    <rPh sb="54" eb="58">
      <t>シュウゼンヒトウ</t>
    </rPh>
    <rPh sb="63" eb="65">
      <t>ホンシ</t>
    </rPh>
    <rPh sb="67" eb="68">
      <t>エン</t>
    </rPh>
    <rPh sb="133" eb="135">
      <t>ウンエイ</t>
    </rPh>
    <rPh sb="161" eb="162">
      <t>オコナ</t>
    </rPh>
    <phoneticPr fontId="5"/>
  </si>
  <si>
    <t>「⑪稼働率」はほぼ横ばいのまま，令和５年度は微減の約210％で推移している。
ただし，類似施設と比較して，どの年度も平均値は大きく上回る結果となった。</t>
    <rPh sb="16" eb="18">
      <t>レイワ</t>
    </rPh>
    <rPh sb="19" eb="21">
      <t>ネンド</t>
    </rPh>
    <rPh sb="22" eb="24">
      <t>ビゲン</t>
    </rPh>
    <rPh sb="55" eb="57">
      <t>ネンド</t>
    </rPh>
    <phoneticPr fontId="5"/>
  </si>
  <si>
    <t>平成３０年度から指定管理者が変わり，運営方法の変更や企業努力等により駐車台数が増加したことから，稼働率及び収益が増加傾向にあり，令和元年度までは安定した経営状況を実現することができた。
令和２年度から新型コロナウィルスの感染拡大による影響を受けたものの利用は回復しつつある。しかし，昨今の光熱費や人件費上昇の煽りを受け，事業者としては前年度を下回る収支状況となっている。
経営回復に向け，定期利用者等の利用方法を改善することで一般利用の促進を図るなどして収支の安定化に努めている状況である。</t>
    <rPh sb="14" eb="15">
      <t>カ</t>
    </rPh>
    <rPh sb="51" eb="52">
      <t>オヨ</t>
    </rPh>
    <rPh sb="160" eb="163">
      <t>ジギョウシャ</t>
    </rPh>
    <rPh sb="167" eb="170">
      <t>ゼンネンド</t>
    </rPh>
    <rPh sb="171" eb="173">
      <t>シタマワ</t>
    </rPh>
    <rPh sb="174" eb="176">
      <t>シュウシ</t>
    </rPh>
    <rPh sb="176" eb="178">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</si>
</sst>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388.5</c:v>
                </c:pt>
                <c:pt idx="1">
                  <c:v>266.2</c:v>
                </c:pt>
                <c:pt idx="2">
                  <c:v>259.3</c:v>
                </c:pt>
                <c:pt idx="3">
                  <c:v>118.3</c:v>
                </c:pt>
                <c:pt idx="4">
                  <c:v>125.2</c:v>
                </c:pt>
              </c:numCache>
            </c:numRef>
          </c:val>
          <c:extLst>
            <c:ext xmlns:c16="http://schemas.microsoft.com/office/drawing/2014/chart" uri="{C3380CC4-5D6E-409C-BE32-E72D297353CC}">
              <c16:uniqueId val="{00000000-FEC6-4344-99EF-FEF1E282AD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EC6-4344-99EF-FEF1E282AD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4C-441C-9349-B1F4C10147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7E4C-441C-9349-B1F4C10147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5E1-4ED1-86D6-6BC54E4BE99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5E1-4ED1-86D6-6BC54E4BE99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8B9-4184-9A83-29AEB93855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8B9-4184-9A83-29AEB93855F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8B-4E33-9186-085F5C0900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A78B-4E33-9186-085F5C0900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24-4DDC-9206-94AE20FB10B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0324-4DDC-9206-94AE20FB10B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227</c:v>
                </c:pt>
                <c:pt idx="1">
                  <c:v>204.7</c:v>
                </c:pt>
                <c:pt idx="2">
                  <c:v>212.8</c:v>
                </c:pt>
                <c:pt idx="3">
                  <c:v>213.7</c:v>
                </c:pt>
                <c:pt idx="4">
                  <c:v>210.4</c:v>
                </c:pt>
              </c:numCache>
            </c:numRef>
          </c:val>
          <c:extLst>
            <c:ext xmlns:c16="http://schemas.microsoft.com/office/drawing/2014/chart" uri="{C3380CC4-5D6E-409C-BE32-E72D297353CC}">
              <c16:uniqueId val="{00000000-388E-4185-8004-515E7CFF8D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388E-4185-8004-515E7CFF8DA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74.2</c:v>
                </c:pt>
                <c:pt idx="1">
                  <c:v>62.4</c:v>
                </c:pt>
                <c:pt idx="2">
                  <c:v>61.4</c:v>
                </c:pt>
                <c:pt idx="3">
                  <c:v>23.5</c:v>
                </c:pt>
                <c:pt idx="4">
                  <c:v>20.100000000000001</c:v>
                </c:pt>
              </c:numCache>
            </c:numRef>
          </c:val>
          <c:extLst>
            <c:ext xmlns:c16="http://schemas.microsoft.com/office/drawing/2014/chart" uri="{C3380CC4-5D6E-409C-BE32-E72D297353CC}">
              <c16:uniqueId val="{00000000-AC31-4A2C-AF87-2E8A30516AA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AC31-4A2C-AF87-2E8A30516AA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76585</c:v>
                </c:pt>
                <c:pt idx="1">
                  <c:v>67247</c:v>
                </c:pt>
                <c:pt idx="2">
                  <c:v>58882</c:v>
                </c:pt>
                <c:pt idx="3">
                  <c:v>34598</c:v>
                </c:pt>
                <c:pt idx="4">
                  <c:v>46456</c:v>
                </c:pt>
              </c:numCache>
            </c:numRef>
          </c:val>
          <c:extLst>
            <c:ext xmlns:c16="http://schemas.microsoft.com/office/drawing/2014/chart" uri="{C3380CC4-5D6E-409C-BE32-E72D297353CC}">
              <c16:uniqueId val="{00000000-3E0C-42B2-AF65-80E5EE2F32D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3E0C-42B2-AF65-80E5EE2F32D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千葉県柏市　柏市市営駐車場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8761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388.5</v>
      </c>
      <c r="V31" s="98"/>
      <c r="W31" s="98"/>
      <c r="X31" s="98"/>
      <c r="Y31" s="98"/>
      <c r="Z31" s="98"/>
      <c r="AA31" s="98"/>
      <c r="AB31" s="98"/>
      <c r="AC31" s="98"/>
      <c r="AD31" s="98"/>
      <c r="AE31" s="98"/>
      <c r="AF31" s="98"/>
      <c r="AG31" s="98"/>
      <c r="AH31" s="98"/>
      <c r="AI31" s="98"/>
      <c r="AJ31" s="98"/>
      <c r="AK31" s="98"/>
      <c r="AL31" s="98"/>
      <c r="AM31" s="98"/>
      <c r="AN31" s="98">
        <f>データ!Z7</f>
        <v>266.2</v>
      </c>
      <c r="AO31" s="98"/>
      <c r="AP31" s="98"/>
      <c r="AQ31" s="98"/>
      <c r="AR31" s="98"/>
      <c r="AS31" s="98"/>
      <c r="AT31" s="98"/>
      <c r="AU31" s="98"/>
      <c r="AV31" s="98"/>
      <c r="AW31" s="98"/>
      <c r="AX31" s="98"/>
      <c r="AY31" s="98"/>
      <c r="AZ31" s="98"/>
      <c r="BA31" s="98"/>
      <c r="BB31" s="98"/>
      <c r="BC31" s="98"/>
      <c r="BD31" s="98"/>
      <c r="BE31" s="98"/>
      <c r="BF31" s="98"/>
      <c r="BG31" s="98">
        <f>データ!AA7</f>
        <v>259.3</v>
      </c>
      <c r="BH31" s="98"/>
      <c r="BI31" s="98"/>
      <c r="BJ31" s="98"/>
      <c r="BK31" s="98"/>
      <c r="BL31" s="98"/>
      <c r="BM31" s="98"/>
      <c r="BN31" s="98"/>
      <c r="BO31" s="98"/>
      <c r="BP31" s="98"/>
      <c r="BQ31" s="98"/>
      <c r="BR31" s="98"/>
      <c r="BS31" s="98"/>
      <c r="BT31" s="98"/>
      <c r="BU31" s="98"/>
      <c r="BV31" s="98"/>
      <c r="BW31" s="98"/>
      <c r="BX31" s="98"/>
      <c r="BY31" s="98"/>
      <c r="BZ31" s="98">
        <f>データ!AB7</f>
        <v>118.3</v>
      </c>
      <c r="CA31" s="98"/>
      <c r="CB31" s="98"/>
      <c r="CC31" s="98"/>
      <c r="CD31" s="98"/>
      <c r="CE31" s="98"/>
      <c r="CF31" s="98"/>
      <c r="CG31" s="98"/>
      <c r="CH31" s="98"/>
      <c r="CI31" s="98"/>
      <c r="CJ31" s="98"/>
      <c r="CK31" s="98"/>
      <c r="CL31" s="98"/>
      <c r="CM31" s="98"/>
      <c r="CN31" s="98"/>
      <c r="CO31" s="98"/>
      <c r="CP31" s="98"/>
      <c r="CQ31" s="98"/>
      <c r="CR31" s="98"/>
      <c r="CS31" s="98">
        <f>データ!AC7</f>
        <v>125.2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227</v>
      </c>
      <c r="JD31" s="67"/>
      <c r="JE31" s="67"/>
      <c r="JF31" s="67"/>
      <c r="JG31" s="67"/>
      <c r="JH31" s="67"/>
      <c r="JI31" s="67"/>
      <c r="JJ31" s="67"/>
      <c r="JK31" s="67"/>
      <c r="JL31" s="67"/>
      <c r="JM31" s="67"/>
      <c r="JN31" s="67"/>
      <c r="JO31" s="67"/>
      <c r="JP31" s="67"/>
      <c r="JQ31" s="67"/>
      <c r="JR31" s="67"/>
      <c r="JS31" s="67"/>
      <c r="JT31" s="67"/>
      <c r="JU31" s="68"/>
      <c r="JV31" s="66">
        <f>データ!DL7</f>
        <v>204.7</v>
      </c>
      <c r="JW31" s="67"/>
      <c r="JX31" s="67"/>
      <c r="JY31" s="67"/>
      <c r="JZ31" s="67"/>
      <c r="KA31" s="67"/>
      <c r="KB31" s="67"/>
      <c r="KC31" s="67"/>
      <c r="KD31" s="67"/>
      <c r="KE31" s="67"/>
      <c r="KF31" s="67"/>
      <c r="KG31" s="67"/>
      <c r="KH31" s="67"/>
      <c r="KI31" s="67"/>
      <c r="KJ31" s="67"/>
      <c r="KK31" s="67"/>
      <c r="KL31" s="67"/>
      <c r="KM31" s="67"/>
      <c r="KN31" s="68"/>
      <c r="KO31" s="66">
        <f>データ!DM7</f>
        <v>212.8</v>
      </c>
      <c r="KP31" s="67"/>
      <c r="KQ31" s="67"/>
      <c r="KR31" s="67"/>
      <c r="KS31" s="67"/>
      <c r="KT31" s="67"/>
      <c r="KU31" s="67"/>
      <c r="KV31" s="67"/>
      <c r="KW31" s="67"/>
      <c r="KX31" s="67"/>
      <c r="KY31" s="67"/>
      <c r="KZ31" s="67"/>
      <c r="LA31" s="67"/>
      <c r="LB31" s="67"/>
      <c r="LC31" s="67"/>
      <c r="LD31" s="67"/>
      <c r="LE31" s="67"/>
      <c r="LF31" s="67"/>
      <c r="LG31" s="68"/>
      <c r="LH31" s="66">
        <f>データ!DN7</f>
        <v>213.7</v>
      </c>
      <c r="LI31" s="67"/>
      <c r="LJ31" s="67"/>
      <c r="LK31" s="67"/>
      <c r="LL31" s="67"/>
      <c r="LM31" s="67"/>
      <c r="LN31" s="67"/>
      <c r="LO31" s="67"/>
      <c r="LP31" s="67"/>
      <c r="LQ31" s="67"/>
      <c r="LR31" s="67"/>
      <c r="LS31" s="67"/>
      <c r="LT31" s="67"/>
      <c r="LU31" s="67"/>
      <c r="LV31" s="67"/>
      <c r="LW31" s="67"/>
      <c r="LX31" s="67"/>
      <c r="LY31" s="67"/>
      <c r="LZ31" s="68"/>
      <c r="MA31" s="66">
        <f>データ!DO7</f>
        <v>210.4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74.2</v>
      </c>
      <c r="EM52" s="98"/>
      <c r="EN52" s="98"/>
      <c r="EO52" s="98"/>
      <c r="EP52" s="98"/>
      <c r="EQ52" s="98"/>
      <c r="ER52" s="98"/>
      <c r="ES52" s="98"/>
      <c r="ET52" s="98"/>
      <c r="EU52" s="98"/>
      <c r="EV52" s="98"/>
      <c r="EW52" s="98"/>
      <c r="EX52" s="98"/>
      <c r="EY52" s="98"/>
      <c r="EZ52" s="98"/>
      <c r="FA52" s="98"/>
      <c r="FB52" s="98"/>
      <c r="FC52" s="98"/>
      <c r="FD52" s="98"/>
      <c r="FE52" s="98">
        <f>データ!BG7</f>
        <v>62.4</v>
      </c>
      <c r="FF52" s="98"/>
      <c r="FG52" s="98"/>
      <c r="FH52" s="98"/>
      <c r="FI52" s="98"/>
      <c r="FJ52" s="98"/>
      <c r="FK52" s="98"/>
      <c r="FL52" s="98"/>
      <c r="FM52" s="98"/>
      <c r="FN52" s="98"/>
      <c r="FO52" s="98"/>
      <c r="FP52" s="98"/>
      <c r="FQ52" s="98"/>
      <c r="FR52" s="98"/>
      <c r="FS52" s="98"/>
      <c r="FT52" s="98"/>
      <c r="FU52" s="98"/>
      <c r="FV52" s="98"/>
      <c r="FW52" s="98"/>
      <c r="FX52" s="98">
        <f>データ!BH7</f>
        <v>61.4</v>
      </c>
      <c r="FY52" s="98"/>
      <c r="FZ52" s="98"/>
      <c r="GA52" s="98"/>
      <c r="GB52" s="98"/>
      <c r="GC52" s="98"/>
      <c r="GD52" s="98"/>
      <c r="GE52" s="98"/>
      <c r="GF52" s="98"/>
      <c r="GG52" s="98"/>
      <c r="GH52" s="98"/>
      <c r="GI52" s="98"/>
      <c r="GJ52" s="98"/>
      <c r="GK52" s="98"/>
      <c r="GL52" s="98"/>
      <c r="GM52" s="98"/>
      <c r="GN52" s="98"/>
      <c r="GO52" s="98"/>
      <c r="GP52" s="98"/>
      <c r="GQ52" s="98">
        <f>データ!BI7</f>
        <v>23.5</v>
      </c>
      <c r="GR52" s="98"/>
      <c r="GS52" s="98"/>
      <c r="GT52" s="98"/>
      <c r="GU52" s="98"/>
      <c r="GV52" s="98"/>
      <c r="GW52" s="98"/>
      <c r="GX52" s="98"/>
      <c r="GY52" s="98"/>
      <c r="GZ52" s="98"/>
      <c r="HA52" s="98"/>
      <c r="HB52" s="98"/>
      <c r="HC52" s="98"/>
      <c r="HD52" s="98"/>
      <c r="HE52" s="98"/>
      <c r="HF52" s="98"/>
      <c r="HG52" s="98"/>
      <c r="HH52" s="98"/>
      <c r="HI52" s="98"/>
      <c r="HJ52" s="98">
        <f>データ!BJ7</f>
        <v>20.100000000000001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76585</v>
      </c>
      <c r="JD52" s="97"/>
      <c r="JE52" s="97"/>
      <c r="JF52" s="97"/>
      <c r="JG52" s="97"/>
      <c r="JH52" s="97"/>
      <c r="JI52" s="97"/>
      <c r="JJ52" s="97"/>
      <c r="JK52" s="97"/>
      <c r="JL52" s="97"/>
      <c r="JM52" s="97"/>
      <c r="JN52" s="97"/>
      <c r="JO52" s="97"/>
      <c r="JP52" s="97"/>
      <c r="JQ52" s="97"/>
      <c r="JR52" s="97"/>
      <c r="JS52" s="97"/>
      <c r="JT52" s="97"/>
      <c r="JU52" s="97"/>
      <c r="JV52" s="97">
        <f>データ!BR7</f>
        <v>67247</v>
      </c>
      <c r="JW52" s="97"/>
      <c r="JX52" s="97"/>
      <c r="JY52" s="97"/>
      <c r="JZ52" s="97"/>
      <c r="KA52" s="97"/>
      <c r="KB52" s="97"/>
      <c r="KC52" s="97"/>
      <c r="KD52" s="97"/>
      <c r="KE52" s="97"/>
      <c r="KF52" s="97"/>
      <c r="KG52" s="97"/>
      <c r="KH52" s="97"/>
      <c r="KI52" s="97"/>
      <c r="KJ52" s="97"/>
      <c r="KK52" s="97"/>
      <c r="KL52" s="97"/>
      <c r="KM52" s="97"/>
      <c r="KN52" s="97"/>
      <c r="KO52" s="97">
        <f>データ!BS7</f>
        <v>58882</v>
      </c>
      <c r="KP52" s="97"/>
      <c r="KQ52" s="97"/>
      <c r="KR52" s="97"/>
      <c r="KS52" s="97"/>
      <c r="KT52" s="97"/>
      <c r="KU52" s="97"/>
      <c r="KV52" s="97"/>
      <c r="KW52" s="97"/>
      <c r="KX52" s="97"/>
      <c r="KY52" s="97"/>
      <c r="KZ52" s="97"/>
      <c r="LA52" s="97"/>
      <c r="LB52" s="97"/>
      <c r="LC52" s="97"/>
      <c r="LD52" s="97"/>
      <c r="LE52" s="97"/>
      <c r="LF52" s="97"/>
      <c r="LG52" s="97"/>
      <c r="LH52" s="97">
        <f>データ!BT7</f>
        <v>34598</v>
      </c>
      <c r="LI52" s="97"/>
      <c r="LJ52" s="97"/>
      <c r="LK52" s="97"/>
      <c r="LL52" s="97"/>
      <c r="LM52" s="97"/>
      <c r="LN52" s="97"/>
      <c r="LO52" s="97"/>
      <c r="LP52" s="97"/>
      <c r="LQ52" s="97"/>
      <c r="LR52" s="97"/>
      <c r="LS52" s="97"/>
      <c r="LT52" s="97"/>
      <c r="LU52" s="97"/>
      <c r="LV52" s="97"/>
      <c r="LW52" s="97"/>
      <c r="LX52" s="97"/>
      <c r="LY52" s="97"/>
      <c r="LZ52" s="97"/>
      <c r="MA52" s="97">
        <f>データ!BU7</f>
        <v>46456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441263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ZW/KK3P08/fKTYFEHPa6F5UvjxFJByrqrCiP0WsWl83WQPzCztrhN3tPcYiIc8HtbWBFUexeQW6z1q/2mgB1xg==" saltValue="DHHbZGKiwqaLPZhs2gP1j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100</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101</v>
      </c>
      <c r="BT5" s="47" t="s">
        <v>92</v>
      </c>
      <c r="BU5" s="47" t="s">
        <v>93</v>
      </c>
      <c r="BV5" s="47" t="s">
        <v>94</v>
      </c>
      <c r="BW5" s="47" t="s">
        <v>95</v>
      </c>
      <c r="BX5" s="47" t="s">
        <v>96</v>
      </c>
      <c r="BY5" s="47" t="s">
        <v>97</v>
      </c>
      <c r="BZ5" s="47" t="s">
        <v>98</v>
      </c>
      <c r="CA5" s="47" t="s">
        <v>99</v>
      </c>
      <c r="CB5" s="47" t="s">
        <v>102</v>
      </c>
      <c r="CC5" s="47" t="s">
        <v>90</v>
      </c>
      <c r="CD5" s="47" t="s">
        <v>101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103</v>
      </c>
      <c r="B6" s="48">
        <f>B8</f>
        <v>2023</v>
      </c>
      <c r="C6" s="48">
        <f t="shared" ref="C6:X6" si="1">C8</f>
        <v>122173</v>
      </c>
      <c r="D6" s="48">
        <f t="shared" si="1"/>
        <v>47</v>
      </c>
      <c r="E6" s="48">
        <f t="shared" si="1"/>
        <v>14</v>
      </c>
      <c r="F6" s="48">
        <f t="shared" si="1"/>
        <v>0</v>
      </c>
      <c r="G6" s="48">
        <f t="shared" si="1"/>
        <v>1</v>
      </c>
      <c r="H6" s="48" t="str">
        <f>SUBSTITUTE(H8,"　","")</f>
        <v>千葉県柏市</v>
      </c>
      <c r="I6" s="48" t="str">
        <f t="shared" si="1"/>
        <v>柏市市営駐車場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24</v>
      </c>
      <c r="S6" s="50" t="str">
        <f t="shared" si="1"/>
        <v>商業施設</v>
      </c>
      <c r="T6" s="50" t="str">
        <f t="shared" si="1"/>
        <v>無</v>
      </c>
      <c r="U6" s="51">
        <f t="shared" si="1"/>
        <v>8761</v>
      </c>
      <c r="V6" s="51">
        <f t="shared" si="1"/>
        <v>211</v>
      </c>
      <c r="W6" s="51">
        <f t="shared" si="1"/>
        <v>420</v>
      </c>
      <c r="X6" s="50" t="str">
        <f t="shared" si="1"/>
        <v>利用料金制</v>
      </c>
      <c r="Y6" s="52">
        <f>IF(Y8="-",NA(),Y8)</f>
        <v>388.5</v>
      </c>
      <c r="Z6" s="52">
        <f t="shared" ref="Z6:AH6" si="2">IF(Z8="-",NA(),Z8)</f>
        <v>266.2</v>
      </c>
      <c r="AA6" s="52">
        <f t="shared" si="2"/>
        <v>259.3</v>
      </c>
      <c r="AB6" s="52">
        <f t="shared" si="2"/>
        <v>118.3</v>
      </c>
      <c r="AC6" s="52">
        <f t="shared" si="2"/>
        <v>125.2</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74.2</v>
      </c>
      <c r="BG6" s="52">
        <f t="shared" ref="BG6:BO6" si="5">IF(BG8="-",NA(),BG8)</f>
        <v>62.4</v>
      </c>
      <c r="BH6" s="52">
        <f t="shared" si="5"/>
        <v>61.4</v>
      </c>
      <c r="BI6" s="52">
        <f t="shared" si="5"/>
        <v>23.5</v>
      </c>
      <c r="BJ6" s="52">
        <f t="shared" si="5"/>
        <v>20.100000000000001</v>
      </c>
      <c r="BK6" s="52">
        <f t="shared" si="5"/>
        <v>13.5</v>
      </c>
      <c r="BL6" s="52">
        <f t="shared" si="5"/>
        <v>7.1</v>
      </c>
      <c r="BM6" s="52">
        <f t="shared" si="5"/>
        <v>5.6</v>
      </c>
      <c r="BN6" s="52">
        <f t="shared" si="5"/>
        <v>18.100000000000001</v>
      </c>
      <c r="BO6" s="52">
        <f t="shared" si="5"/>
        <v>22.7</v>
      </c>
      <c r="BP6" s="49" t="str">
        <f>IF(BP8="-","",IF(BP8="-","【-】","【"&amp;SUBSTITUTE(TEXT(BP8,"#,##0.0"),"-","△")&amp;"】"))</f>
        <v>【△55.6】</v>
      </c>
      <c r="BQ6" s="53">
        <f>IF(BQ8="-",NA(),BQ8)</f>
        <v>76585</v>
      </c>
      <c r="BR6" s="53">
        <f t="shared" ref="BR6:BZ6" si="6">IF(BR8="-",NA(),BR8)</f>
        <v>67247</v>
      </c>
      <c r="BS6" s="53">
        <f t="shared" si="6"/>
        <v>58882</v>
      </c>
      <c r="BT6" s="53">
        <f t="shared" si="6"/>
        <v>34598</v>
      </c>
      <c r="BU6" s="53">
        <f t="shared" si="6"/>
        <v>46456</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104</v>
      </c>
      <c r="CM6" s="51">
        <f t="shared" ref="CM6:CN6" si="7">CM8</f>
        <v>441263</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227</v>
      </c>
      <c r="DL6" s="52">
        <f t="shared" ref="DL6:DT6" si="9">IF(DL8="-",NA(),DL8)</f>
        <v>204.7</v>
      </c>
      <c r="DM6" s="52">
        <f t="shared" si="9"/>
        <v>212.8</v>
      </c>
      <c r="DN6" s="52">
        <f t="shared" si="9"/>
        <v>213.7</v>
      </c>
      <c r="DO6" s="52">
        <f t="shared" si="9"/>
        <v>210.4</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106</v>
      </c>
      <c r="B7" s="48">
        <f t="shared" ref="B7:X7" si="10">B8</f>
        <v>2023</v>
      </c>
      <c r="C7" s="48">
        <f t="shared" si="10"/>
        <v>122173</v>
      </c>
      <c r="D7" s="48">
        <f t="shared" si="10"/>
        <v>47</v>
      </c>
      <c r="E7" s="48">
        <f t="shared" si="10"/>
        <v>14</v>
      </c>
      <c r="F7" s="48">
        <f t="shared" si="10"/>
        <v>0</v>
      </c>
      <c r="G7" s="48">
        <f t="shared" si="10"/>
        <v>1</v>
      </c>
      <c r="H7" s="48" t="str">
        <f t="shared" si="10"/>
        <v>千葉県　柏市</v>
      </c>
      <c r="I7" s="48" t="str">
        <f t="shared" si="10"/>
        <v>柏市市営駐車場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24</v>
      </c>
      <c r="S7" s="50" t="str">
        <f t="shared" si="10"/>
        <v>商業施設</v>
      </c>
      <c r="T7" s="50" t="str">
        <f t="shared" si="10"/>
        <v>無</v>
      </c>
      <c r="U7" s="51">
        <f t="shared" si="10"/>
        <v>8761</v>
      </c>
      <c r="V7" s="51">
        <f t="shared" si="10"/>
        <v>211</v>
      </c>
      <c r="W7" s="51">
        <f t="shared" si="10"/>
        <v>420</v>
      </c>
      <c r="X7" s="50" t="str">
        <f t="shared" si="10"/>
        <v>利用料金制</v>
      </c>
      <c r="Y7" s="52">
        <f>Y8</f>
        <v>388.5</v>
      </c>
      <c r="Z7" s="52">
        <f t="shared" ref="Z7:AH7" si="11">Z8</f>
        <v>266.2</v>
      </c>
      <c r="AA7" s="52">
        <f t="shared" si="11"/>
        <v>259.3</v>
      </c>
      <c r="AB7" s="52">
        <f t="shared" si="11"/>
        <v>118.3</v>
      </c>
      <c r="AC7" s="52">
        <f t="shared" si="11"/>
        <v>125.2</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74.2</v>
      </c>
      <c r="BG7" s="52">
        <f t="shared" ref="BG7:BO7" si="14">BG8</f>
        <v>62.4</v>
      </c>
      <c r="BH7" s="52">
        <f t="shared" si="14"/>
        <v>61.4</v>
      </c>
      <c r="BI7" s="52">
        <f t="shared" si="14"/>
        <v>23.5</v>
      </c>
      <c r="BJ7" s="52">
        <f t="shared" si="14"/>
        <v>20.100000000000001</v>
      </c>
      <c r="BK7" s="52">
        <f t="shared" si="14"/>
        <v>13.5</v>
      </c>
      <c r="BL7" s="52">
        <f t="shared" si="14"/>
        <v>7.1</v>
      </c>
      <c r="BM7" s="52">
        <f t="shared" si="14"/>
        <v>5.6</v>
      </c>
      <c r="BN7" s="52">
        <f t="shared" si="14"/>
        <v>18.100000000000001</v>
      </c>
      <c r="BO7" s="52">
        <f t="shared" si="14"/>
        <v>22.7</v>
      </c>
      <c r="BP7" s="49"/>
      <c r="BQ7" s="53">
        <f>BQ8</f>
        <v>76585</v>
      </c>
      <c r="BR7" s="53">
        <f t="shared" ref="BR7:BZ7" si="15">BR8</f>
        <v>67247</v>
      </c>
      <c r="BS7" s="53">
        <f t="shared" si="15"/>
        <v>58882</v>
      </c>
      <c r="BT7" s="53">
        <f t="shared" si="15"/>
        <v>34598</v>
      </c>
      <c r="BU7" s="53">
        <f t="shared" si="15"/>
        <v>46456</v>
      </c>
      <c r="BV7" s="53">
        <f t="shared" si="15"/>
        <v>22466</v>
      </c>
      <c r="BW7" s="53">
        <f t="shared" si="15"/>
        <v>4211</v>
      </c>
      <c r="BX7" s="53">
        <f t="shared" si="15"/>
        <v>10653</v>
      </c>
      <c r="BY7" s="53">
        <f t="shared" si="15"/>
        <v>17717</v>
      </c>
      <c r="BZ7" s="53">
        <f t="shared" si="15"/>
        <v>21349</v>
      </c>
      <c r="CA7" s="51"/>
      <c r="CB7" s="52" t="s">
        <v>107</v>
      </c>
      <c r="CC7" s="52" t="s">
        <v>107</v>
      </c>
      <c r="CD7" s="52" t="s">
        <v>107</v>
      </c>
      <c r="CE7" s="52" t="s">
        <v>107</v>
      </c>
      <c r="CF7" s="52" t="s">
        <v>107</v>
      </c>
      <c r="CG7" s="52" t="s">
        <v>107</v>
      </c>
      <c r="CH7" s="52" t="s">
        <v>107</v>
      </c>
      <c r="CI7" s="52" t="s">
        <v>107</v>
      </c>
      <c r="CJ7" s="52" t="s">
        <v>107</v>
      </c>
      <c r="CK7" s="52" t="s">
        <v>105</v>
      </c>
      <c r="CL7" s="49"/>
      <c r="CM7" s="51">
        <f>CM8</f>
        <v>441263</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227</v>
      </c>
      <c r="DL7" s="52">
        <f t="shared" ref="DL7:DT7" si="17">DL8</f>
        <v>204.7</v>
      </c>
      <c r="DM7" s="52">
        <f t="shared" si="17"/>
        <v>212.8</v>
      </c>
      <c r="DN7" s="52">
        <f t="shared" si="17"/>
        <v>213.7</v>
      </c>
      <c r="DO7" s="52">
        <f t="shared" si="17"/>
        <v>210.4</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122173</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24</v>
      </c>
      <c r="S8" s="57" t="s">
        <v>118</v>
      </c>
      <c r="T8" s="57" t="s">
        <v>119</v>
      </c>
      <c r="U8" s="58">
        <v>8761</v>
      </c>
      <c r="V8" s="58">
        <v>211</v>
      </c>
      <c r="W8" s="58">
        <v>420</v>
      </c>
      <c r="X8" s="57" t="s">
        <v>120</v>
      </c>
      <c r="Y8" s="59">
        <v>388.5</v>
      </c>
      <c r="Z8" s="59">
        <v>266.2</v>
      </c>
      <c r="AA8" s="59">
        <v>259.3</v>
      </c>
      <c r="AB8" s="59">
        <v>118.3</v>
      </c>
      <c r="AC8" s="59">
        <v>125.2</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74.2</v>
      </c>
      <c r="BG8" s="59">
        <v>62.4</v>
      </c>
      <c r="BH8" s="59">
        <v>61.4</v>
      </c>
      <c r="BI8" s="59">
        <v>23.5</v>
      </c>
      <c r="BJ8" s="59">
        <v>20.100000000000001</v>
      </c>
      <c r="BK8" s="59">
        <v>13.5</v>
      </c>
      <c r="BL8" s="59">
        <v>7.1</v>
      </c>
      <c r="BM8" s="59">
        <v>5.6</v>
      </c>
      <c r="BN8" s="59">
        <v>18.100000000000001</v>
      </c>
      <c r="BO8" s="59">
        <v>22.7</v>
      </c>
      <c r="BP8" s="56">
        <v>-55.6</v>
      </c>
      <c r="BQ8" s="60">
        <v>76585</v>
      </c>
      <c r="BR8" s="60">
        <v>67247</v>
      </c>
      <c r="BS8" s="60">
        <v>58882</v>
      </c>
      <c r="BT8" s="61">
        <v>34598</v>
      </c>
      <c r="BU8" s="61">
        <v>46456</v>
      </c>
      <c r="BV8" s="60">
        <v>22466</v>
      </c>
      <c r="BW8" s="60">
        <v>4211</v>
      </c>
      <c r="BX8" s="60">
        <v>10653</v>
      </c>
      <c r="BY8" s="60">
        <v>17717</v>
      </c>
      <c r="BZ8" s="60">
        <v>21349</v>
      </c>
      <c r="CA8" s="58">
        <v>12639</v>
      </c>
      <c r="CB8" s="59" t="s">
        <v>112</v>
      </c>
      <c r="CC8" s="59" t="s">
        <v>112</v>
      </c>
      <c r="CD8" s="59" t="s">
        <v>112</v>
      </c>
      <c r="CE8" s="59" t="s">
        <v>112</v>
      </c>
      <c r="CF8" s="59" t="s">
        <v>112</v>
      </c>
      <c r="CG8" s="59" t="s">
        <v>112</v>
      </c>
      <c r="CH8" s="59" t="s">
        <v>112</v>
      </c>
      <c r="CI8" s="59" t="s">
        <v>112</v>
      </c>
      <c r="CJ8" s="59" t="s">
        <v>112</v>
      </c>
      <c r="CK8" s="59" t="s">
        <v>112</v>
      </c>
      <c r="CL8" s="56" t="s">
        <v>112</v>
      </c>
      <c r="CM8" s="58">
        <v>441263</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1263.5</v>
      </c>
      <c r="DF8" s="59">
        <v>108.5</v>
      </c>
      <c r="DG8" s="59">
        <v>136.19999999999999</v>
      </c>
      <c r="DH8" s="59">
        <v>104.8</v>
      </c>
      <c r="DI8" s="59">
        <v>80.7</v>
      </c>
      <c r="DJ8" s="56">
        <v>79</v>
      </c>
      <c r="DK8" s="59">
        <v>227</v>
      </c>
      <c r="DL8" s="59">
        <v>204.7</v>
      </c>
      <c r="DM8" s="59">
        <v>212.8</v>
      </c>
      <c r="DN8" s="59">
        <v>213.7</v>
      </c>
      <c r="DO8" s="59">
        <v>210.4</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2025-01-29T23:46:55Z</cp:lastPrinted>
  <dcterms:created xsi:type="dcterms:W3CDTF">2024-12-19T01:03:01Z</dcterms:created>
  <dcterms:modified xsi:type="dcterms:W3CDTF">2025-01-29T23:47:00Z</dcterms:modified>
  <cp:category/>
</cp:coreProperties>
</file>