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city.narashino.chiba.jp\Public\財政課\01　財政共有フォルダ１にあったもの\57　地方公営企業★\令和６年度\20250121　公営企業に係る経営比較分析表（令和５年度決算）の分析等について（依頼）_１通目\20　県への回答\"/>
    </mc:Choice>
  </mc:AlternateContent>
  <workbookProtection workbookAlgorithmName="SHA-512" workbookHashValue="ydxGKnKk3MKSpRky363JLhozNgFAgKllw6+Paem50U5Teo9nvsrgqwEP27tjh2bSIVjbuswStYzwFzLQeORYhw==" workbookSaltValue="HbZXAGKu5/8dS1oUKbwOI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<sst xmlns="http://schemas.openxmlformats.org/spreadsheetml/2006/main" count="231" uniqueCount="117">
  <si>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</si>
  <si>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</si>
  <si>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</si>
  <si>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</si>
  <si>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</si>
  <si>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</si>
  <si>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</si>
  <si>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</si>
  <si>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</si>
  <si>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</si>
  <si>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</si>
  <si>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</si>
  <si>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</si>
  <si>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</si>
  <si>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</si>
  <si>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</si>
  <si>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</si>
  <si>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</si>
  <si>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</si>
  <si>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</si>
  <si>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</si>
  <si>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</si>
  <si>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</si>
  <si>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</si>
  <si>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</si>
  <si>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</si>
  <si>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</si>
  <si>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</si>
  <si>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</si>
  <si>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</si>
  <si>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</si>
  <si>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</si>
  <si>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</si>
  <si>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</si>
  <si>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</si>
  <si>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</si>
  <si>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</si>
  <si>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</si>
  <si>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</si>
  <si>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</si>
  <si>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</si>
  <si>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</si>
  <si>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</si>
  <si>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</si>
  <si>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</si>
  <si>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</si>
  <si>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</si>
  <si>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</si>
  <si>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</si>
  <si>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</si>
  <si>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</si>
  <si>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</si>
  <si>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</si>
  <si>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</si>
  <si>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</si>
  <si>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</si>
  <si>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</si>
  <si>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</si>
  <si>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</si>
  <si>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</si>
  <si>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</si>
  <si>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</si>
  <si>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</si>
  <si>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</si>
  <si>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</si>
  <si>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</si>
  <si>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</si>
  <si>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</si>
  <si>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</si>
  <si>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</si>
  <si>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</si>
  <si>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</si>
  <si>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</si>
  <si>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</si>
  <si>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</si>
  <si>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</si>
  <si>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</si>
  <si>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</si>
  <si>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</si>
  <si>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</si>
  <si>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</si>
  <si>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</si>
  <si>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</si>
  <si>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</si>
  <si>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</si>
  <si>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</si>
  <si>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</si>
  <si>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</si>
  <si>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</si>
  <si>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</si>
  <si>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</si>
  <si>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</si>
  <si>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</si>
  <si>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</si>
  <si>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</si>
  <si>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</si>
  <si>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習志野市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</si>
  <si>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</si>
  <si>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</si>
  <si>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</si>
  <si>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</si>
  <si>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</si>
  <si>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</si>
  <si>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</si>
  <si>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</si>
  <si>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</si>
  <si>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</si>
  <si>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</si>
  <si>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</si>
  <si>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</si>
  <si>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</si>
  <si>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</si>
  <si>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</si>
  <si>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</si>
  <si>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法定準耐用年数50年を経過する管渠が今後10年間で約36％に達する見込です。管渠改善率が低下したとともに、管渠老朽化率と比較し低い数値となっていることから、改善が必要な管渠の増加及び老朽化は確実に進みます。
　また、耐用年数到来前であっても、一部の管路施設に破損や詰まり等が発生しているため、定期的な清掃や点検を行う中で施設の機能確保や劣化状況の把握を行い、適正な維持管理及び計画的かつ効率的な老朽化対策に努めます。</t>
    <phoneticPr fontId="4"/>
  </si>
  <si>
    <t xml:space="preserve">①経常収支比率・②累積欠損金比率
　令和4年度と比べ、下水道使用料の減や事業費用の増などから、経常収支比率が低下しましたが、経常収支比率は100％超となっています。
③流動比率
　建設改良費等に充てた同意済企業債の未発行分が流動比率を下げていますが、100％を超えています。
④企業債残高対事業規模比率
　企業債の借入額を償還額以下にすることで債務残高削減に取り組んでおり、類似団体や全国平均に比べ良好な水準となっています。
⑤経費回収率
　経費回収率は100％を超えており、類似団体や全国平
均に比べ良好な水準となっています。一方で、令和4年度から数値は悪化しており、将来的にも人口減少に伴う使用料収入の減少が見込まれるため、適正な使用料水準について引き続き注視していく必要があります。
⑥汚水処理原価
　全国平均、類似団体と比較し高い数値となっています。これは、本市の汚水処理方法に改善できる課題がある可能性を示しております。そのため、汚水処理の広域化を進めるなど汚水処理の合理化を図ります。
⑦施設利用率
　令和4年度に適正な算定を行ったため、令和3年度以前と比べ施設利用率は大幅に低下しています。
　適切な施設規模の検討を行うとともに、汚水処理の広域化を推進し、汚水処理の合理化を図ります。
⑧水洗化率
　　高い数値で推移しています。今後も水洗化普及
　を促進していきます。
</t>
    <rPh sb="504" eb="506">
      <t>テキセツ</t>
    </rPh>
    <rPh sb="507" eb="509">
      <t>シセツ</t>
    </rPh>
    <rPh sb="509" eb="511">
      <t>キボ</t>
    </rPh>
    <rPh sb="512" eb="514">
      <t>ケントウ</t>
    </rPh>
    <rPh sb="515" eb="516">
      <t>オコナ</t>
    </rPh>
    <rPh sb="535" eb="537">
      <t>オスイ</t>
    </rPh>
    <rPh sb="537" eb="539">
      <t>ショリ</t>
    </rPh>
    <rPh sb="540" eb="543">
      <t>ゴウリカ</t>
    </rPh>
    <rPh sb="544" eb="545">
      <t>ハカ</t>
    </rPh>
    <phoneticPr fontId="4"/>
  </si>
  <si>
    <t>　経営指標は類似団体比較で平均的な数値となっていることから、健全経営のもと事業実施できていると認識しています。
　一方で、経常収支比率や経費回収率が減少していることから、今後も経営状況を注視します。
　また、今後は施設の老朽化に伴う改築・更新に多額の費用が必要となる一方、将来的には、下水道使用料収入は減少傾向となる見込みです。
　そのため、更なる経営の効率化を図るべく、汚水処理機能の広域化に向けた検討を進めるなど、計画的かつ効率的な更新手法を検討します。
　持続可能な下水道経営に向け、引き続き施設の計画的な更新を図るとともに、下水道財政の健全化・経営の効率化に取り組みます。</t>
    <rPh sb="88" eb="90">
      <t>ケイエイ</t>
    </rPh>
    <rPh sb="90" eb="92">
      <t>ジョウキョウ</t>
    </rPh>
    <rPh sb="125" eb="127">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</si>
</sst>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0.14000000000000001</c:v>
                </c:pt>
                <c:pt idx="1">
                  <c:v>0.1</c:v>
                </c:pt>
                <c:pt idx="2" formatCode="#,##0.00;&quot;△&quot;#,##0.00">
                  <c:v>0</c:v>
                </c:pt>
                <c:pt idx="3">
                  <c:v>0.13</c:v>
                </c:pt>
                <c:pt idx="4">
                  <c:v>0.05</c:v>
                </c:pt>
              </c:numCache>
            </c:numRef>
          </c:val>
          <c:extLst>
            <c:ext xmlns:c16="http://schemas.microsoft.com/office/drawing/2014/chart" uri="{C3380CC4-5D6E-409C-BE32-E72D297353CC}">
              <c16:uniqueId val="{00000000-18DF-45B9-A669-0B8CAF8F38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0.15</c:v>
                </c:pt>
                <c:pt idx="3">
                  <c:v>0.16</c:v>
                </c:pt>
                <c:pt idx="4">
                  <c:v>0.16</c:v>
                </c:pt>
              </c:numCache>
            </c:numRef>
          </c:val>
          <c:smooth val="0"/>
          <c:extLst>
            <c:ext xmlns:c16="http://schemas.microsoft.com/office/drawing/2014/chart" uri="{C3380CC4-5D6E-409C-BE32-E72D297353CC}">
              <c16:uniqueId val="{00000001-18DF-45B9-A669-0B8CAF8F38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234.11</c:v>
                </c:pt>
                <c:pt idx="1">
                  <c:v>242.17</c:v>
                </c:pt>
                <c:pt idx="2">
                  <c:v>246.61</c:v>
                </c:pt>
                <c:pt idx="3">
                  <c:v>91.48</c:v>
                </c:pt>
                <c:pt idx="4">
                  <c:v>87.84</c:v>
                </c:pt>
              </c:numCache>
            </c:numRef>
          </c:val>
          <c:extLst>
            <c:ext xmlns:c16="http://schemas.microsoft.com/office/drawing/2014/chart" uri="{C3380CC4-5D6E-409C-BE32-E72D297353CC}">
              <c16:uniqueId val="{00000000-C069-4098-93C9-2689A072CC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C069-4098-93C9-2689A072CC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97.48</c:v>
                </c:pt>
                <c:pt idx="1">
                  <c:v>97.62</c:v>
                </c:pt>
                <c:pt idx="2">
                  <c:v>97.93</c:v>
                </c:pt>
                <c:pt idx="3">
                  <c:v>97.96</c:v>
                </c:pt>
                <c:pt idx="4">
                  <c:v>98</c:v>
                </c:pt>
              </c:numCache>
            </c:numRef>
          </c:val>
          <c:extLst>
            <c:ext xmlns:c16="http://schemas.microsoft.com/office/drawing/2014/chart" uri="{C3380CC4-5D6E-409C-BE32-E72D297353CC}">
              <c16:uniqueId val="{00000000-C1A7-4023-A4C3-009733B396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97.59</c:v>
                </c:pt>
                <c:pt idx="3">
                  <c:v>97.53</c:v>
                </c:pt>
                <c:pt idx="4">
                  <c:v>97.54</c:v>
                </c:pt>
              </c:numCache>
            </c:numRef>
          </c:val>
          <c:smooth val="0"/>
          <c:extLst>
            <c:ext xmlns:c16="http://schemas.microsoft.com/office/drawing/2014/chart" uri="{C3380CC4-5D6E-409C-BE32-E72D297353CC}">
              <c16:uniqueId val="{00000001-C1A7-4023-A4C3-009733B396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106.76</c:v>
                </c:pt>
                <c:pt idx="1">
                  <c:v>108.09</c:v>
                </c:pt>
                <c:pt idx="2">
                  <c:v>109.83</c:v>
                </c:pt>
                <c:pt idx="3">
                  <c:v>111.43</c:v>
                </c:pt>
                <c:pt idx="4">
                  <c:v>107.88</c:v>
                </c:pt>
              </c:numCache>
            </c:numRef>
          </c:val>
          <c:extLst>
            <c:ext xmlns:c16="http://schemas.microsoft.com/office/drawing/2014/chart" uri="{C3380CC4-5D6E-409C-BE32-E72D297353CC}">
              <c16:uniqueId val="{00000000-06EC-431F-A761-AC9B9396A1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107.96</c:v>
                </c:pt>
                <c:pt idx="3">
                  <c:v>107.29</c:v>
                </c:pt>
                <c:pt idx="4">
                  <c:v>106.58</c:v>
                </c:pt>
              </c:numCache>
            </c:numRef>
          </c:val>
          <c:smooth val="0"/>
          <c:extLst>
            <c:ext xmlns:c16="http://schemas.microsoft.com/office/drawing/2014/chart" uri="{C3380CC4-5D6E-409C-BE32-E72D297353CC}">
              <c16:uniqueId val="{00000001-06EC-431F-A761-AC9B9396A1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4.2300000000000004</c:v>
                </c:pt>
                <c:pt idx="1">
                  <c:v>8.39</c:v>
                </c:pt>
                <c:pt idx="2">
                  <c:v>12.12</c:v>
                </c:pt>
                <c:pt idx="3">
                  <c:v>15.75</c:v>
                </c:pt>
                <c:pt idx="4">
                  <c:v>19.27</c:v>
                </c:pt>
              </c:numCache>
            </c:numRef>
          </c:val>
          <c:extLst>
            <c:ext xmlns:c16="http://schemas.microsoft.com/office/drawing/2014/chart" uri="{C3380CC4-5D6E-409C-BE32-E72D297353CC}">
              <c16:uniqueId val="{00000000-9A13-476E-A0DE-90116F5C96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24.59</c:v>
                </c:pt>
                <c:pt idx="3">
                  <c:v>26.87</c:v>
                </c:pt>
                <c:pt idx="4">
                  <c:v>29.31</c:v>
                </c:pt>
              </c:numCache>
            </c:numRef>
          </c:val>
          <c:smooth val="0"/>
          <c:extLst>
            <c:ext xmlns:c16="http://schemas.microsoft.com/office/drawing/2014/chart" uri="{C3380CC4-5D6E-409C-BE32-E72D297353CC}">
              <c16:uniqueId val="{00000001-9A13-476E-A0DE-90116F5C96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
                  <c:v>0</c:v>
                </c:pt>
                <c:pt idx="1">
                  <c:v>11.86</c:v>
                </c:pt>
                <c:pt idx="2">
                  <c:v>13.81</c:v>
                </c:pt>
                <c:pt idx="3">
                  <c:v>14.98</c:v>
                </c:pt>
                <c:pt idx="4">
                  <c:v>16.59</c:v>
                </c:pt>
              </c:numCache>
            </c:numRef>
          </c:val>
          <c:extLst>
            <c:ext xmlns:c16="http://schemas.microsoft.com/office/drawing/2014/chart" uri="{C3380CC4-5D6E-409C-BE32-E72D297353CC}">
              <c16:uniqueId val="{00000000-09AB-41B9-9E1A-2355C7CD82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9.43</c:v>
                </c:pt>
                <c:pt idx="3">
                  <c:v>12.4</c:v>
                </c:pt>
                <c:pt idx="4">
                  <c:v>13.81</c:v>
                </c:pt>
              </c:numCache>
            </c:numRef>
          </c:val>
          <c:smooth val="0"/>
          <c:extLst>
            <c:ext xmlns:c16="http://schemas.microsoft.com/office/drawing/2014/chart" uri="{C3380CC4-5D6E-409C-BE32-E72D297353CC}">
              <c16:uniqueId val="{00000001-09AB-41B9-9E1A-2355C7CD82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EF-4DDE-8848-1330D2239D1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0.68</c:v>
                </c:pt>
                <c:pt idx="3">
                  <c:v>0.9</c:v>
                </c:pt>
                <c:pt idx="4">
                  <c:v>1.19</c:v>
                </c:pt>
              </c:numCache>
            </c:numRef>
          </c:val>
          <c:smooth val="0"/>
          <c:extLst>
            <c:ext xmlns:c16="http://schemas.microsoft.com/office/drawing/2014/chart" uri="{C3380CC4-5D6E-409C-BE32-E72D297353CC}">
              <c16:uniqueId val="{00000001-57EF-4DDE-8848-1330D2239D1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45.74</c:v>
                </c:pt>
                <c:pt idx="1">
                  <c:v>71.19</c:v>
                </c:pt>
                <c:pt idx="2">
                  <c:v>79.81</c:v>
                </c:pt>
                <c:pt idx="3">
                  <c:v>117.55</c:v>
                </c:pt>
                <c:pt idx="4">
                  <c:v>105.29</c:v>
                </c:pt>
              </c:numCache>
            </c:numRef>
          </c:val>
          <c:extLst>
            <c:ext xmlns:c16="http://schemas.microsoft.com/office/drawing/2014/chart" uri="{C3380CC4-5D6E-409C-BE32-E72D297353CC}">
              <c16:uniqueId val="{00000000-945D-4B76-A6BA-1343847585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86.61</c:v>
                </c:pt>
                <c:pt idx="3">
                  <c:v>100.73</c:v>
                </c:pt>
                <c:pt idx="4">
                  <c:v>108.7</c:v>
                </c:pt>
              </c:numCache>
            </c:numRef>
          </c:val>
          <c:smooth val="0"/>
          <c:extLst>
            <c:ext xmlns:c16="http://schemas.microsoft.com/office/drawing/2014/chart" uri="{C3380CC4-5D6E-409C-BE32-E72D297353CC}">
              <c16:uniqueId val="{00000001-945D-4B76-A6BA-1343847585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451.68</c:v>
                </c:pt>
                <c:pt idx="1">
                  <c:v>439.23</c:v>
                </c:pt>
                <c:pt idx="2">
                  <c:v>395.31</c:v>
                </c:pt>
                <c:pt idx="3">
                  <c:v>430.9</c:v>
                </c:pt>
                <c:pt idx="4">
                  <c:v>399.6</c:v>
                </c:pt>
              </c:numCache>
            </c:numRef>
          </c:val>
          <c:extLst>
            <c:ext xmlns:c16="http://schemas.microsoft.com/office/drawing/2014/chart" uri="{C3380CC4-5D6E-409C-BE32-E72D297353CC}">
              <c16:uniqueId val="{00000000-EB6B-420A-A473-14162511D2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463.93</c:v>
                </c:pt>
                <c:pt idx="3">
                  <c:v>481.88</c:v>
                </c:pt>
                <c:pt idx="4">
                  <c:v>460.03</c:v>
                </c:pt>
              </c:numCache>
            </c:numRef>
          </c:val>
          <c:smooth val="0"/>
          <c:extLst>
            <c:ext xmlns:c16="http://schemas.microsoft.com/office/drawing/2014/chart" uri="{C3380CC4-5D6E-409C-BE32-E72D297353CC}">
              <c16:uniqueId val="{00000001-EB6B-420A-A473-14162511D2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111.75</c:v>
                </c:pt>
                <c:pt idx="1">
                  <c:v>110.28</c:v>
                </c:pt>
                <c:pt idx="2">
                  <c:v>116.26</c:v>
                </c:pt>
                <c:pt idx="3">
                  <c:v>115.19</c:v>
                </c:pt>
                <c:pt idx="4">
                  <c:v>107.56</c:v>
                </c:pt>
              </c:numCache>
            </c:numRef>
          </c:val>
          <c:extLst>
            <c:ext xmlns:c16="http://schemas.microsoft.com/office/drawing/2014/chart" uri="{C3380CC4-5D6E-409C-BE32-E72D297353CC}">
              <c16:uniqueId val="{00000000-468F-4380-B860-4F1FFF3BA8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103.4</c:v>
                </c:pt>
                <c:pt idx="3">
                  <c:v>101.87</c:v>
                </c:pt>
                <c:pt idx="4">
                  <c:v>101.33</c:v>
                </c:pt>
              </c:numCache>
            </c:numRef>
          </c:val>
          <c:smooth val="0"/>
          <c:extLst>
            <c:ext xmlns:c16="http://schemas.microsoft.com/office/drawing/2014/chart" uri="{C3380CC4-5D6E-409C-BE32-E72D297353CC}">
              <c16:uniqueId val="{00000001-468F-4380-B860-4F1FFF3BA8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138.72</c:v>
                </c:pt>
                <c:pt idx="1">
                  <c:v>137.88</c:v>
                </c:pt>
                <c:pt idx="2">
                  <c:v>133.82</c:v>
                </c:pt>
                <c:pt idx="3">
                  <c:v>135.44999999999999</c:v>
                </c:pt>
                <c:pt idx="4">
                  <c:v>145.33000000000001</c:v>
                </c:pt>
              </c:numCache>
            </c:numRef>
          </c:val>
          <c:extLst>
            <c:ext xmlns:c16="http://schemas.microsoft.com/office/drawing/2014/chart" uri="{C3380CC4-5D6E-409C-BE32-E72D297353CC}">
              <c16:uniqueId val="{00000000-89F3-44C3-A4FB-09E2995B671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110.26</c:v>
                </c:pt>
                <c:pt idx="3">
                  <c:v>111.88</c:v>
                </c:pt>
                <c:pt idx="4">
                  <c:v>114.16</c:v>
                </c:pt>
              </c:numCache>
            </c:numRef>
          </c:val>
          <c:smooth val="0"/>
          <c:extLst>
            <c:ext xmlns:c16="http://schemas.microsoft.com/office/drawing/2014/chart" uri="{C3380CC4-5D6E-409C-BE32-E72D297353CC}">
              <c16:uniqueId val="{00000001-89F3-44C3-A4FB-09E2995B671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千葉県　習志野市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Aa</v>
      </c>
      <c r="X8" s="70"/>
      <c r="Y8" s="70"/>
      <c r="Z8" s="70"/>
      <c r="AA8" s="70"/>
      <c r="AB8" s="70"/>
      <c r="AC8" s="70"/>
      <c r="AD8" s="71" t="str">
        <f>データ!$M$6</f>
        <v>自治体職員</v>
      </c>
      <c r="AE8" s="71"/>
      <c r="AF8" s="71"/>
      <c r="AG8" s="71"/>
      <c r="AH8" s="71"/>
      <c r="AI8" s="71"/>
      <c r="AJ8" s="71"/>
      <c r="AK8" s="3"/>
      <c r="AL8" s="44">
        <f>データ!S6</f>
        <v>174963</v>
      </c>
      <c r="AM8" s="44"/>
      <c r="AN8" s="44"/>
      <c r="AO8" s="44"/>
      <c r="AP8" s="44"/>
      <c r="AQ8" s="44"/>
      <c r="AR8" s="44"/>
      <c r="AS8" s="44"/>
      <c r="AT8" s="45">
        <f>データ!T6</f>
        <v>20.97</v>
      </c>
      <c r="AU8" s="45"/>
      <c r="AV8" s="45"/>
      <c r="AW8" s="45"/>
      <c r="AX8" s="45"/>
      <c r="AY8" s="45"/>
      <c r="AZ8" s="45"/>
      <c r="BA8" s="45"/>
      <c r="BB8" s="45">
        <f>データ!U6</f>
        <v>8343.49</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72.319999999999993</v>
      </c>
      <c r="J10" s="45"/>
      <c r="K10" s="45"/>
      <c r="L10" s="45"/>
      <c r="M10" s="45"/>
      <c r="N10" s="45"/>
      <c r="O10" s="45"/>
      <c r="P10" s="45">
        <f>データ!P6</f>
        <v>95.62</v>
      </c>
      <c r="Q10" s="45"/>
      <c r="R10" s="45"/>
      <c r="S10" s="45"/>
      <c r="T10" s="45"/>
      <c r="U10" s="45"/>
      <c r="V10" s="45"/>
      <c r="W10" s="45">
        <f>データ!Q6</f>
        <v>77.16</v>
      </c>
      <c r="X10" s="45"/>
      <c r="Y10" s="45"/>
      <c r="Z10" s="45"/>
      <c r="AA10" s="45"/>
      <c r="AB10" s="45"/>
      <c r="AC10" s="45"/>
      <c r="AD10" s="44">
        <f>データ!R6</f>
        <v>2192</v>
      </c>
      <c r="AE10" s="44"/>
      <c r="AF10" s="44"/>
      <c r="AG10" s="44"/>
      <c r="AH10" s="44"/>
      <c r="AI10" s="44"/>
      <c r="AJ10" s="44"/>
      <c r="AK10" s="2"/>
      <c r="AL10" s="44">
        <f>データ!V6</f>
        <v>167358</v>
      </c>
      <c r="AM10" s="44"/>
      <c r="AN10" s="44"/>
      <c r="AO10" s="44"/>
      <c r="AP10" s="44"/>
      <c r="AQ10" s="44"/>
      <c r="AR10" s="44"/>
      <c r="AS10" s="44"/>
      <c r="AT10" s="45">
        <f>データ!W6</f>
        <v>15.39</v>
      </c>
      <c r="AU10" s="45"/>
      <c r="AV10" s="45"/>
      <c r="AW10" s="45"/>
      <c r="AX10" s="45"/>
      <c r="AY10" s="45"/>
      <c r="AZ10" s="45"/>
      <c r="BA10" s="45"/>
      <c r="BB10" s="45">
        <f>データ!X6</f>
        <v>10874.46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rwgrrWyGMYuIA4ypxfxGvvlQfwJ6ovpTWXKLPMSiP/pYp9BkyGDAPJX6hjcFJC8kBKZr5yLUcsE+tGL12utTQ==" saltValue="EaBQiP1w9WNH81yE5a9o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122165</v>
      </c>
      <c r="D6" s="19">
        <f t="shared" si="3"/>
        <v>46</v>
      </c>
      <c r="E6" s="19">
        <f t="shared" si="3"/>
        <v>17</v>
      </c>
      <c r="F6" s="19">
        <f t="shared" si="3"/>
        <v>1</v>
      </c>
      <c r="G6" s="19">
        <f t="shared" si="3"/>
        <v>0</v>
      </c>
      <c r="H6" s="19" t="str">
        <f t="shared" si="3"/>
        <v>千葉県　習志野市</v>
      </c>
      <c r="I6" s="19" t="str">
        <f t="shared" si="3"/>
        <v>法適用</v>
      </c>
      <c r="J6" s="19" t="str">
        <f t="shared" si="3"/>
        <v>下水道事業</v>
      </c>
      <c r="K6" s="19" t="str">
        <f t="shared" si="3"/>
        <v>公共下水道</v>
      </c>
      <c r="L6" s="19" t="str">
        <f t="shared" si="3"/>
        <v>Aa</v>
      </c>
      <c r="M6" s="19" t="str">
        <f t="shared" si="3"/>
        <v>自治体職員</v>
      </c>
      <c r="N6" s="20" t="str">
        <f t="shared" si="3"/>
        <v>-</v>
      </c>
      <c r="O6" s="20">
        <f t="shared" si="3"/>
        <v>72.319999999999993</v>
      </c>
      <c r="P6" s="20">
        <f t="shared" si="3"/>
        <v>95.62</v>
      </c>
      <c r="Q6" s="20">
        <f t="shared" si="3"/>
        <v>77.16</v>
      </c>
      <c r="R6" s="20">
        <f t="shared" si="3"/>
        <v>2192</v>
      </c>
      <c r="S6" s="20">
        <f t="shared" si="3"/>
        <v>174963</v>
      </c>
      <c r="T6" s="20">
        <f t="shared" si="3"/>
        <v>20.97</v>
      </c>
      <c r="U6" s="20">
        <f t="shared" si="3"/>
        <v>8343.49</v>
      </c>
      <c r="V6" s="20">
        <f t="shared" si="3"/>
        <v>167358</v>
      </c>
      <c r="W6" s="20">
        <f t="shared" si="3"/>
        <v>15.39</v>
      </c>
      <c r="X6" s="20">
        <f t="shared" si="3"/>
        <v>10874.46</v>
      </c>
      <c r="Y6" s="21">
        <f>IF(Y7="",NA(),Y7)</f>
        <v>106.76</v>
      </c>
      <c r="Z6" s="21">
        <f t="shared" ref="Z6:AH6" si="4">IF(Z7="",NA(),Z7)</f>
        <v>108.09</v>
      </c>
      <c r="AA6" s="21">
        <f t="shared" si="4"/>
        <v>109.83</v>
      </c>
      <c r="AB6" s="21">
        <f t="shared" si="4"/>
        <v>111.43</v>
      </c>
      <c r="AC6" s="21">
        <f t="shared" si="4"/>
        <v>107.88</v>
      </c>
      <c r="AD6" s="21">
        <f t="shared" si="4"/>
        <v>109</v>
      </c>
      <c r="AE6" s="21">
        <f t="shared" si="4"/>
        <v>107.09</v>
      </c>
      <c r="AF6" s="21">
        <f t="shared" si="4"/>
        <v>107.96</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1">
        <f t="shared" si="5"/>
        <v>0.68</v>
      </c>
      <c r="AR6" s="21">
        <f t="shared" si="5"/>
        <v>0.9</v>
      </c>
      <c r="AS6" s="21">
        <f t="shared" si="5"/>
        <v>1.19</v>
      </c>
      <c r="AT6" s="20" t="str">
        <f>IF(AT7="","",IF(AT7="-","【-】","【"&amp;SUBSTITUTE(TEXT(AT7,"#,##0.00"),"-","△")&amp;"】"))</f>
        <v>【3.03】</v>
      </c>
      <c r="AU6" s="21">
        <f>IF(AU7="",NA(),AU7)</f>
        <v>45.74</v>
      </c>
      <c r="AV6" s="21">
        <f t="shared" ref="AV6:BD6" si="6">IF(AV7="",NA(),AV7)</f>
        <v>71.19</v>
      </c>
      <c r="AW6" s="21">
        <f t="shared" si="6"/>
        <v>79.81</v>
      </c>
      <c r="AX6" s="21">
        <f t="shared" si="6"/>
        <v>117.55</v>
      </c>
      <c r="AY6" s="21">
        <f t="shared" si="6"/>
        <v>105.29</v>
      </c>
      <c r="AZ6" s="21">
        <f t="shared" si="6"/>
        <v>71.19</v>
      </c>
      <c r="BA6" s="21">
        <f t="shared" si="6"/>
        <v>77.72</v>
      </c>
      <c r="BB6" s="21">
        <f t="shared" si="6"/>
        <v>86.61</v>
      </c>
      <c r="BC6" s="21">
        <f t="shared" si="6"/>
        <v>100.73</v>
      </c>
      <c r="BD6" s="21">
        <f t="shared" si="6"/>
        <v>108.7</v>
      </c>
      <c r="BE6" s="20" t="str">
        <f>IF(BE7="","",IF(BE7="-","【-】","【"&amp;SUBSTITUTE(TEXT(BE7,"#,##0.00"),"-","△")&amp;"】"))</f>
        <v>【78.43】</v>
      </c>
      <c r="BF6" s="21">
        <f>IF(BF7="",NA(),BF7)</f>
        <v>451.68</v>
      </c>
      <c r="BG6" s="21">
        <f t="shared" ref="BG6:BO6" si="7">IF(BG7="",NA(),BG7)</f>
        <v>439.23</v>
      </c>
      <c r="BH6" s="21">
        <f t="shared" si="7"/>
        <v>395.31</v>
      </c>
      <c r="BI6" s="21">
        <f t="shared" si="7"/>
        <v>430.9</v>
      </c>
      <c r="BJ6" s="21">
        <f t="shared" si="7"/>
        <v>399.6</v>
      </c>
      <c r="BK6" s="21">
        <f t="shared" si="7"/>
        <v>517.34</v>
      </c>
      <c r="BL6" s="21">
        <f t="shared" si="7"/>
        <v>485.6</v>
      </c>
      <c r="BM6" s="21">
        <f t="shared" si="7"/>
        <v>463.93</v>
      </c>
      <c r="BN6" s="21">
        <f t="shared" si="7"/>
        <v>481.88</v>
      </c>
      <c r="BO6" s="21">
        <f t="shared" si="7"/>
        <v>460.03</v>
      </c>
      <c r="BP6" s="20" t="str">
        <f>IF(BP7="","",IF(BP7="-","【-】","【"&amp;SUBSTITUTE(TEXT(BP7,"#,##0.00"),"-","△")&amp;"】"))</f>
        <v>【630.82】</v>
      </c>
      <c r="BQ6" s="21">
        <f>IF(BQ7="",NA(),BQ7)</f>
        <v>111.75</v>
      </c>
      <c r="BR6" s="21">
        <f t="shared" ref="BR6:BZ6" si="8">IF(BR7="",NA(),BR7)</f>
        <v>110.28</v>
      </c>
      <c r="BS6" s="21">
        <f t="shared" si="8"/>
        <v>116.26</v>
      </c>
      <c r="BT6" s="21">
        <f t="shared" si="8"/>
        <v>115.19</v>
      </c>
      <c r="BU6" s="21">
        <f t="shared" si="8"/>
        <v>107.56</v>
      </c>
      <c r="BV6" s="21">
        <f t="shared" si="8"/>
        <v>99.89</v>
      </c>
      <c r="BW6" s="21">
        <f t="shared" si="8"/>
        <v>99.95</v>
      </c>
      <c r="BX6" s="21">
        <f t="shared" si="8"/>
        <v>103.4</v>
      </c>
      <c r="BY6" s="21">
        <f t="shared" si="8"/>
        <v>101.87</v>
      </c>
      <c r="BZ6" s="21">
        <f t="shared" si="8"/>
        <v>101.33</v>
      </c>
      <c r="CA6" s="20" t="str">
        <f>IF(CA7="","",IF(CA7="-","【-】","【"&amp;SUBSTITUTE(TEXT(CA7,"#,##0.00"),"-","△")&amp;"】"))</f>
        <v>【97.81】</v>
      </c>
      <c r="CB6" s="21">
        <f>IF(CB7="",NA(),CB7)</f>
        <v>138.72</v>
      </c>
      <c r="CC6" s="21">
        <f t="shared" ref="CC6:CK6" si="9">IF(CC7="",NA(),CC7)</f>
        <v>137.88</v>
      </c>
      <c r="CD6" s="21">
        <f t="shared" si="9"/>
        <v>133.82</v>
      </c>
      <c r="CE6" s="21">
        <f t="shared" si="9"/>
        <v>135.44999999999999</v>
      </c>
      <c r="CF6" s="21">
        <f t="shared" si="9"/>
        <v>145.33000000000001</v>
      </c>
      <c r="CG6" s="21">
        <f t="shared" si="9"/>
        <v>112.4</v>
      </c>
      <c r="CH6" s="21">
        <f t="shared" si="9"/>
        <v>110.21</v>
      </c>
      <c r="CI6" s="21">
        <f t="shared" si="9"/>
        <v>110.26</v>
      </c>
      <c r="CJ6" s="21">
        <f t="shared" si="9"/>
        <v>111.88</v>
      </c>
      <c r="CK6" s="21">
        <f t="shared" si="9"/>
        <v>114.16</v>
      </c>
      <c r="CL6" s="20" t="str">
        <f>IF(CL7="","",IF(CL7="-","【-】","【"&amp;SUBSTITUTE(TEXT(CL7,"#,##0.00"),"-","△")&amp;"】"))</f>
        <v>【138.75】</v>
      </c>
      <c r="CM6" s="21">
        <f>IF(CM7="",NA(),CM7)</f>
        <v>234.11</v>
      </c>
      <c r="CN6" s="21">
        <f t="shared" ref="CN6:CV6" si="10">IF(CN7="",NA(),CN7)</f>
        <v>242.17</v>
      </c>
      <c r="CO6" s="21">
        <f t="shared" si="10"/>
        <v>246.61</v>
      </c>
      <c r="CP6" s="21">
        <f t="shared" si="10"/>
        <v>91.48</v>
      </c>
      <c r="CQ6" s="21">
        <f t="shared" si="10"/>
        <v>87.84</v>
      </c>
      <c r="CR6" s="21">
        <f t="shared" si="10"/>
        <v>62.97</v>
      </c>
      <c r="CS6" s="21">
        <f t="shared" si="10"/>
        <v>64.930000000000007</v>
      </c>
      <c r="CT6" s="21">
        <f t="shared" si="10"/>
        <v>65.680000000000007</v>
      </c>
      <c r="CU6" s="21">
        <f t="shared" si="10"/>
        <v>63.62</v>
      </c>
      <c r="CV6" s="21">
        <f t="shared" si="10"/>
        <v>62.65</v>
      </c>
      <c r="CW6" s="20" t="str">
        <f>IF(CW7="","",IF(CW7="-","【-】","【"&amp;SUBSTITUTE(TEXT(CW7,"#,##0.00"),"-","△")&amp;"】"))</f>
        <v>【58.94】</v>
      </c>
      <c r="CX6" s="21">
        <f>IF(CX7="",NA(),CX7)</f>
        <v>97.48</v>
      </c>
      <c r="CY6" s="21">
        <f t="shared" ref="CY6:DG6" si="11">IF(CY7="",NA(),CY7)</f>
        <v>97.62</v>
      </c>
      <c r="CZ6" s="21">
        <f t="shared" si="11"/>
        <v>97.93</v>
      </c>
      <c r="DA6" s="21">
        <f t="shared" si="11"/>
        <v>97.96</v>
      </c>
      <c r="DB6" s="21">
        <f t="shared" si="11"/>
        <v>98</v>
      </c>
      <c r="DC6" s="21">
        <f t="shared" si="11"/>
        <v>96.97</v>
      </c>
      <c r="DD6" s="21">
        <f t="shared" si="11"/>
        <v>97.7</v>
      </c>
      <c r="DE6" s="21">
        <f t="shared" si="11"/>
        <v>97.59</v>
      </c>
      <c r="DF6" s="21">
        <f t="shared" si="11"/>
        <v>97.53</v>
      </c>
      <c r="DG6" s="21">
        <f t="shared" si="11"/>
        <v>97.54</v>
      </c>
      <c r="DH6" s="20" t="str">
        <f>IF(DH7="","",IF(DH7="-","【-】","【"&amp;SUBSTITUTE(TEXT(DH7,"#,##0.00"),"-","△")&amp;"】"))</f>
        <v>【95.91】</v>
      </c>
      <c r="DI6" s="21">
        <f>IF(DI7="",NA(),DI7)</f>
        <v>4.2300000000000004</v>
      </c>
      <c r="DJ6" s="21">
        <f t="shared" ref="DJ6:DR6" si="12">IF(DJ7="",NA(),DJ7)</f>
        <v>8.39</v>
      </c>
      <c r="DK6" s="21">
        <f t="shared" si="12"/>
        <v>12.12</v>
      </c>
      <c r="DL6" s="21">
        <f t="shared" si="12"/>
        <v>15.75</v>
      </c>
      <c r="DM6" s="21">
        <f t="shared" si="12"/>
        <v>19.27</v>
      </c>
      <c r="DN6" s="21">
        <f t="shared" si="12"/>
        <v>24.54</v>
      </c>
      <c r="DO6" s="21">
        <f t="shared" si="12"/>
        <v>23.38</v>
      </c>
      <c r="DP6" s="21">
        <f t="shared" si="12"/>
        <v>24.59</v>
      </c>
      <c r="DQ6" s="21">
        <f t="shared" si="12"/>
        <v>26.87</v>
      </c>
      <c r="DR6" s="21">
        <f t="shared" si="12"/>
        <v>29.31</v>
      </c>
      <c r="DS6" s="20" t="str">
        <f>IF(DS7="","",IF(DS7="-","【-】","【"&amp;SUBSTITUTE(TEXT(DS7,"#,##0.00"),"-","△")&amp;"】"))</f>
        <v>【41.09】</v>
      </c>
      <c r="DT6" s="20">
        <f>IF(DT7="",NA(),DT7)</f>
        <v>0</v>
      </c>
      <c r="DU6" s="21">
        <f t="shared" ref="DU6:EC6" si="13">IF(DU7="",NA(),DU7)</f>
        <v>11.86</v>
      </c>
      <c r="DV6" s="21">
        <f t="shared" si="13"/>
        <v>13.81</v>
      </c>
      <c r="DW6" s="21">
        <f t="shared" si="13"/>
        <v>14.98</v>
      </c>
      <c r="DX6" s="21">
        <f t="shared" si="13"/>
        <v>16.59</v>
      </c>
      <c r="DY6" s="21">
        <f t="shared" si="13"/>
        <v>7.66</v>
      </c>
      <c r="DZ6" s="21">
        <f t="shared" si="13"/>
        <v>8.1999999999999993</v>
      </c>
      <c r="EA6" s="21">
        <f t="shared" si="13"/>
        <v>9.43</v>
      </c>
      <c r="EB6" s="21">
        <f t="shared" si="13"/>
        <v>12.4</v>
      </c>
      <c r="EC6" s="21">
        <f t="shared" si="13"/>
        <v>13.81</v>
      </c>
      <c r="ED6" s="20" t="str">
        <f>IF(ED7="","",IF(ED7="-","【-】","【"&amp;SUBSTITUTE(TEXT(ED7,"#,##0.00"),"-","△")&amp;"】"))</f>
        <v>【8.68】</v>
      </c>
      <c r="EE6" s="21">
        <f>IF(EE7="",NA(),EE7)</f>
        <v>0.14000000000000001</v>
      </c>
      <c r="EF6" s="21">
        <f t="shared" ref="EF6:EN6" si="14">IF(EF7="",NA(),EF7)</f>
        <v>0.1</v>
      </c>
      <c r="EG6" s="20">
        <f t="shared" si="14"/>
        <v>0</v>
      </c>
      <c r="EH6" s="21">
        <f t="shared" si="14"/>
        <v>0.13</v>
      </c>
      <c r="EI6" s="21">
        <f t="shared" si="14"/>
        <v>0.05</v>
      </c>
      <c r="EJ6" s="21">
        <f t="shared" si="14"/>
        <v>0.16</v>
      </c>
      <c r="EK6" s="21">
        <f t="shared" si="14"/>
        <v>0.14000000000000001</v>
      </c>
      <c r="EL6" s="21">
        <f t="shared" si="14"/>
        <v>0.15</v>
      </c>
      <c r="EM6" s="21">
        <f t="shared" si="14"/>
        <v>0.16</v>
      </c>
      <c r="EN6" s="21">
        <f t="shared" si="14"/>
        <v>0.16</v>
      </c>
      <c r="EO6" s="20" t="str">
        <f>IF(EO7="","",IF(EO7="-","【-】","【"&amp;SUBSTITUTE(TEXT(EO7,"#,##0.00"),"-","△")&amp;"】"))</f>
        <v>【0.22】</v>
      </c>
    </row>
    <row r="7" spans="1:148" s="22" customFormat="1" x14ac:dyDescent="0.15">
      <c r="A7" s="14"/>
      <c r="B7" s="23">
        <v>2023</v>
      </c>
      <c r="C7" s="23">
        <v>122165</v>
      </c>
      <c r="D7" s="23">
        <v>46</v>
      </c>
      <c r="E7" s="23">
        <v>17</v>
      </c>
      <c r="F7" s="23">
        <v>1</v>
      </c>
      <c r="G7" s="23">
        <v>0</v>
      </c>
      <c r="H7" s="23" t="s">
        <v>96</v>
      </c>
      <c r="I7" s="23" t="s">
        <v>97</v>
      </c>
      <c r="J7" s="23" t="s">
        <v>98</v>
      </c>
      <c r="K7" s="23" t="s">
        <v>99</v>
      </c>
      <c r="L7" s="23" t="s">
        <v>100</v>
      </c>
      <c r="M7" s="23" t="s">
        <v>101</v>
      </c>
      <c r="N7" s="24" t="s">
        <v>102</v>
      </c>
      <c r="O7" s="24">
        <v>72.319999999999993</v>
      </c>
      <c r="P7" s="24">
        <v>95.62</v>
      </c>
      <c r="Q7" s="24">
        <v>77.16</v>
      </c>
      <c r="R7" s="24">
        <v>2192</v>
      </c>
      <c r="S7" s="24">
        <v>174963</v>
      </c>
      <c r="T7" s="24">
        <v>20.97</v>
      </c>
      <c r="U7" s="24">
        <v>8343.49</v>
      </c>
      <c r="V7" s="24">
        <v>167358</v>
      </c>
      <c r="W7" s="24">
        <v>15.39</v>
      </c>
      <c r="X7" s="24">
        <v>10874.46</v>
      </c>
      <c r="Y7" s="24">
        <v>106.76</v>
      </c>
      <c r="Z7" s="24">
        <v>108.09</v>
      </c>
      <c r="AA7" s="24">
        <v>109.83</v>
      </c>
      <c r="AB7" s="24">
        <v>111.43</v>
      </c>
      <c r="AC7" s="24">
        <v>107.88</v>
      </c>
      <c r="AD7" s="24">
        <v>109</v>
      </c>
      <c r="AE7" s="24">
        <v>107.09</v>
      </c>
      <c r="AF7" s="24">
        <v>107.96</v>
      </c>
      <c r="AG7" s="24">
        <v>107.29</v>
      </c>
      <c r="AH7" s="24">
        <v>106.58</v>
      </c>
      <c r="AI7" s="24">
        <v>105.91</v>
      </c>
      <c r="AJ7" s="24">
        <v>0</v>
      </c>
      <c r="AK7" s="24">
        <v>0</v>
      </c>
      <c r="AL7" s="24">
        <v>0</v>
      </c>
      <c r="AM7" s="24">
        <v>0</v>
      </c>
      <c r="AN7" s="24">
        <v>0</v>
      </c>
      <c r="AO7" s="24">
        <v>0.28000000000000003</v>
      </c>
      <c r="AP7" s="24">
        <v>0.59</v>
      </c>
      <c r="AQ7" s="24">
        <v>0.68</v>
      </c>
      <c r="AR7" s="24">
        <v>0.9</v>
      </c>
      <c r="AS7" s="24">
        <v>1.19</v>
      </c>
      <c r="AT7" s="24">
        <v>3.03</v>
      </c>
      <c r="AU7" s="24">
        <v>45.74</v>
      </c>
      <c r="AV7" s="24">
        <v>71.19</v>
      </c>
      <c r="AW7" s="24">
        <v>79.81</v>
      </c>
      <c r="AX7" s="24">
        <v>117.55</v>
      </c>
      <c r="AY7" s="24">
        <v>105.29</v>
      </c>
      <c r="AZ7" s="24">
        <v>71.19</v>
      </c>
      <c r="BA7" s="24">
        <v>77.72</v>
      </c>
      <c r="BB7" s="24">
        <v>86.61</v>
      </c>
      <c r="BC7" s="24">
        <v>100.73</v>
      </c>
      <c r="BD7" s="24">
        <v>108.7</v>
      </c>
      <c r="BE7" s="24">
        <v>78.430000000000007</v>
      </c>
      <c r="BF7" s="24">
        <v>451.68</v>
      </c>
      <c r="BG7" s="24">
        <v>439.23</v>
      </c>
      <c r="BH7" s="24">
        <v>395.31</v>
      </c>
      <c r="BI7" s="24">
        <v>430.9</v>
      </c>
      <c r="BJ7" s="24">
        <v>399.6</v>
      </c>
      <c r="BK7" s="24">
        <v>517.34</v>
      </c>
      <c r="BL7" s="24">
        <v>485.6</v>
      </c>
      <c r="BM7" s="24">
        <v>463.93</v>
      </c>
      <c r="BN7" s="24">
        <v>481.88</v>
      </c>
      <c r="BO7" s="24">
        <v>460.03</v>
      </c>
      <c r="BP7" s="24">
        <v>630.82000000000005</v>
      </c>
      <c r="BQ7" s="24">
        <v>111.75</v>
      </c>
      <c r="BR7" s="24">
        <v>110.28</v>
      </c>
      <c r="BS7" s="24">
        <v>116.26</v>
      </c>
      <c r="BT7" s="24">
        <v>115.19</v>
      </c>
      <c r="BU7" s="24">
        <v>107.56</v>
      </c>
      <c r="BV7" s="24">
        <v>99.89</v>
      </c>
      <c r="BW7" s="24">
        <v>99.95</v>
      </c>
      <c r="BX7" s="24">
        <v>103.4</v>
      </c>
      <c r="BY7" s="24">
        <v>101.87</v>
      </c>
      <c r="BZ7" s="24">
        <v>101.33</v>
      </c>
      <c r="CA7" s="24">
        <v>97.81</v>
      </c>
      <c r="CB7" s="24">
        <v>138.72</v>
      </c>
      <c r="CC7" s="24">
        <v>137.88</v>
      </c>
      <c r="CD7" s="24">
        <v>133.82</v>
      </c>
      <c r="CE7" s="24">
        <v>135.44999999999999</v>
      </c>
      <c r="CF7" s="24">
        <v>145.33000000000001</v>
      </c>
      <c r="CG7" s="24">
        <v>112.4</v>
      </c>
      <c r="CH7" s="24">
        <v>110.21</v>
      </c>
      <c r="CI7" s="24">
        <v>110.26</v>
      </c>
      <c r="CJ7" s="24">
        <v>111.88</v>
      </c>
      <c r="CK7" s="24">
        <v>114.16</v>
      </c>
      <c r="CL7" s="24">
        <v>138.75</v>
      </c>
      <c r="CM7" s="24">
        <v>234.11</v>
      </c>
      <c r="CN7" s="24">
        <v>242.17</v>
      </c>
      <c r="CO7" s="24">
        <v>246.61</v>
      </c>
      <c r="CP7" s="24">
        <v>91.48</v>
      </c>
      <c r="CQ7" s="24">
        <v>87.84</v>
      </c>
      <c r="CR7" s="24">
        <v>62.97</v>
      </c>
      <c r="CS7" s="24">
        <v>64.930000000000007</v>
      </c>
      <c r="CT7" s="24">
        <v>65.680000000000007</v>
      </c>
      <c r="CU7" s="24">
        <v>63.62</v>
      </c>
      <c r="CV7" s="24">
        <v>62.65</v>
      </c>
      <c r="CW7" s="24">
        <v>58.94</v>
      </c>
      <c r="CX7" s="24">
        <v>97.48</v>
      </c>
      <c r="CY7" s="24">
        <v>97.62</v>
      </c>
      <c r="CZ7" s="24">
        <v>97.93</v>
      </c>
      <c r="DA7" s="24">
        <v>97.96</v>
      </c>
      <c r="DB7" s="24">
        <v>98</v>
      </c>
      <c r="DC7" s="24">
        <v>96.97</v>
      </c>
      <c r="DD7" s="24">
        <v>97.7</v>
      </c>
      <c r="DE7" s="24">
        <v>97.59</v>
      </c>
      <c r="DF7" s="24">
        <v>97.53</v>
      </c>
      <c r="DG7" s="24">
        <v>97.54</v>
      </c>
      <c r="DH7" s="24">
        <v>95.91</v>
      </c>
      <c r="DI7" s="24">
        <v>4.2300000000000004</v>
      </c>
      <c r="DJ7" s="24">
        <v>8.39</v>
      </c>
      <c r="DK7" s="24">
        <v>12.12</v>
      </c>
      <c r="DL7" s="24">
        <v>15.75</v>
      </c>
      <c r="DM7" s="24">
        <v>19.27</v>
      </c>
      <c r="DN7" s="24">
        <v>24.54</v>
      </c>
      <c r="DO7" s="24">
        <v>23.38</v>
      </c>
      <c r="DP7" s="24">
        <v>24.59</v>
      </c>
      <c r="DQ7" s="24">
        <v>26.87</v>
      </c>
      <c r="DR7" s="24">
        <v>29.31</v>
      </c>
      <c r="DS7" s="24">
        <v>41.09</v>
      </c>
      <c r="DT7" s="24">
        <v>0</v>
      </c>
      <c r="DU7" s="24">
        <v>11.86</v>
      </c>
      <c r="DV7" s="24">
        <v>13.81</v>
      </c>
      <c r="DW7" s="24">
        <v>14.98</v>
      </c>
      <c r="DX7" s="24">
        <v>16.59</v>
      </c>
      <c r="DY7" s="24">
        <v>7.66</v>
      </c>
      <c r="DZ7" s="24">
        <v>8.1999999999999993</v>
      </c>
      <c r="EA7" s="24">
        <v>9.43</v>
      </c>
      <c r="EB7" s="24">
        <v>12.4</v>
      </c>
      <c r="EC7" s="24">
        <v>13.81</v>
      </c>
      <c r="ED7" s="24">
        <v>8.68</v>
      </c>
      <c r="EE7" s="24">
        <v>0.14000000000000001</v>
      </c>
      <c r="EF7" s="24">
        <v>0.1</v>
      </c>
      <c r="EG7" s="24">
        <v>0</v>
      </c>
      <c r="EH7" s="24">
        <v>0.13</v>
      </c>
      <c r="EI7" s="24">
        <v>0.05</v>
      </c>
      <c r="EJ7" s="24">
        <v>0.16</v>
      </c>
      <c r="EK7" s="24">
        <v>0.14000000000000001</v>
      </c>
      <c r="EL7" s="24">
        <v>0.15</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2025-01-24T07:00:20Z</dcterms:created>
  <dcterms:modified xsi:type="dcterms:W3CDTF">2025-01-30T06:34:53Z</dcterms:modified>
  <cp:category/>
</cp:coreProperties>
</file>