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保存文書\地方公営企業\令和6年度\01_調査・照会\070123_公営企業に係る経営比較分析表（令和５年度決算）の分析等について（依頼）\03_回答\2023_122122_47_1718（佐倉市）\"/>
    </mc:Choice>
  </mc:AlternateContent>
  <xr:revisionPtr revIDLastSave="0" documentId="13_ncr:1_{C1E5482C-1449-44CE-BC15-211C9EB65F7D}" xr6:coauthVersionLast="47" xr6:coauthVersionMax="47" xr10:uidLastSave="{00000000-0000-0000-0000-000000000000}"/>
  <workbookProtection workbookAlgorithmName="SHA-512" workbookHashValue="4A5w9ClC369zPv+4A/ZugJfScXYhuiFBFzjs4EJGhdJySUrKTMEP0vjF1G6b8FA73aWJ8X93Q+tWp4x5QlT73w==" workbookSaltValue="im227SPq0MR1PZf4KnAZxw==" workbookSpinCount="100000" lockStructure="1"/>
  <bookViews>
    <workbookView xWindow="36" yWindow="756" windowWidth="23004" windowHeight="12204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<sst xmlns="http://schemas.openxmlformats.org/spreadsheetml/2006/main" count="236" uniqueCount="120">
  <si>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</si>
  <si>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</si>
  <si>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</si>
  <si>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</si>
  <si>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</si>
  <si>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</si>
  <si>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</si>
  <si>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</si>
  <si>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</si>
  <si>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</si>
  <si>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</si>
  <si>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</si>
  <si>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</si>
  <si>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</si>
  <si>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</si>
  <si>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</si>
  <si>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</si>
  <si>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</si>
  <si>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</si>
  <si>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</si>
  <si>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</si>
  <si>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</si>
  <si>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</si>
  <si>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</si>
  <si>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</si>
  <si>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</si>
  <si>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</si>
  <si>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</si>
  <si>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</si>
  <si>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</si>
  <si>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</si>
  <si>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</si>
  <si>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</si>
  <si>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</si>
  <si>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</si>
  <si>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</si>
  <si>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</si>
  <si>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</si>
  <si>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</si>
  <si>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</si>
  <si>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</si>
  <si>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</si>
  <si>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</si>
  <si>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</si>
  <si>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</si>
  <si>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</si>
  <si>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</si>
  <si>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</si>
  <si>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</si>
  <si>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</si>
  <si>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</si>
  <si>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</si>
  <si>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</si>
  <si>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</si>
  <si>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</si>
  <si>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</si>
  <si>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</si>
  <si>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</si>
  <si>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</si>
  <si>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</si>
  <si>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</si>
  <si>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</si>
  <si>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</si>
  <si>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</si>
  <si>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</si>
  <si>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</si>
  <si>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</si>
  <si>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</si>
  <si>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</si>
  <si>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</si>
  <si>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</si>
  <si>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</si>
  <si>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</si>
  <si>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</si>
  <si>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</si>
  <si>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</si>
  <si>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</si>
  <si>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</si>
  <si>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</si>
  <si>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</si>
  <si>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</si>
  <si>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</si>
  <si>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</si>
  <si>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</si>
  <si>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</si>
  <si>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</si>
  <si>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</si>
  <si>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</si>
  <si>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</si>
  <si>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</si>
  <si>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</si>
  <si>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</si>
  <si>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</si>
  <si>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</si>
  <si>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</si>
  <si>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</si>
  <si>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</si>
  <si>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佐倉市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</si>
  <si>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</si>
  <si>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</si>
  <si>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</si>
  <si>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</si>
  <si>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</si>
  <si>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</si>
  <si>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</si>
  <si>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</si>
  <si>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</si>
  <si>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</si>
  <si>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</si>
  <si>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</si>
  <si>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</si>
  <si>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</si>
  <si>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</si>
  <si>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</si>
  <si>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</si>
  <si>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</si>
  <si>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</si>
  <si>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収益的収支比率は100％であるものの、料金収入の不足分を一般会計繰入金で賄っている状況である。
　また、処理区域内の水洗化率は90％を超えているものの、年々人口が減少している地域であり、収入の増加も見込まれないため、当該事業を現状のままで継続する場合、経費回収率等の抜本的な改善は難しい状況である。</t>
    <phoneticPr fontId="4"/>
  </si>
  <si>
    <t>　管渠については、直ちに改修の必要性が生じている状況ではないが、耐用年数を鑑みると、今後大規模な改修も必要となってくる可能性が高い。</t>
  </si>
  <si>
    <t>　経費回収率の改善が見込まれない一方で、処理施設及び管渠の老朽化による費用の増大も危惧され、本事業の経営状況の改善は難しい状況である。
　そのため、公共下水道への接続の検討など、各種調査や関係機関との協議等を進めているところである。</t>
    <rPh sb="84" eb="86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</si>
</sst>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5-49F9-8C02-BDCC2AED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5-49F9-8C02-BDCC2AED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8-49E5-BE0A-345C56C4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8-49E5-BE0A-345C56C4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934-8AC8-965EB719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1-4934-8AC8-965EB719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4-40D8-8FF7-DB44B0FC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4-40D8-8FF7-DB44B0FC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C-43BD-AE43-CED6AAD1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C-43BD-AE43-CED6AAD1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554-BEB0-4B44B18A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D-4554-BEB0-4B44B18A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354.74</c:v>
                </c:pt>
                <c:pt idx="1">
                  <c:v>212.71</c:v>
                </c:pt>
                <c:pt idx="2">
                  <c:v>112.74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281-90B9-3B9FE524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0-4281-90B9-3B9FE524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17.16</c:v>
                </c:pt>
                <c:pt idx="1">
                  <c:v>22.9</c:v>
                </c:pt>
                <c:pt idx="2">
                  <c:v>22.99</c:v>
                </c:pt>
                <c:pt idx="3">
                  <c:v>21.03</c:v>
                </c:pt>
                <c:pt idx="4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6-4F86-AEEA-A43FCB74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6-4F86-AEEA-A43FCB74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555.54</c:v>
                </c:pt>
                <c:pt idx="1">
                  <c:v>421.15</c:v>
                </c:pt>
                <c:pt idx="2">
                  <c:v>396.43</c:v>
                </c:pt>
                <c:pt idx="3">
                  <c:v>507.02</c:v>
                </c:pt>
                <c:pt idx="4">
                  <c:v>986.32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B-494C-AF0C-8D99CAA4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B-494C-AF0C-8D99CAA4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67.209999999999994</c:v>
                </c:pt>
                <c:pt idx="1">
                  <c:v>68.03</c:v>
                </c:pt>
                <c:pt idx="2">
                  <c:v>65.569999999999993</c:v>
                </c:pt>
                <c:pt idx="3">
                  <c:v>54.92</c:v>
                </c:pt>
                <c:pt idx="4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5-4B17-B30E-22EA691E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5-4B17-B30E-22EA691E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91.95</c:v>
                </c:pt>
                <c:pt idx="1">
                  <c:v>91.47</c:v>
                </c:pt>
                <c:pt idx="2">
                  <c:v>90.24</c:v>
                </c:pt>
                <c:pt idx="3">
                  <c:v>91.67</c:v>
                </c:pt>
                <c:pt idx="4">
                  <c:v>91.91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E-4117-86DF-9608AE4D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E-4117-86DF-9608AE4D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千葉県　佐倉市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170406</v>
      </c>
      <c r="AM8" s="36"/>
      <c r="AN8" s="36"/>
      <c r="AO8" s="36"/>
      <c r="AP8" s="36"/>
      <c r="AQ8" s="36"/>
      <c r="AR8" s="36"/>
      <c r="AS8" s="36"/>
      <c r="AT8" s="37">
        <f>データ!T6</f>
        <v>103.69</v>
      </c>
      <c r="AU8" s="37"/>
      <c r="AV8" s="37"/>
      <c r="AW8" s="37"/>
      <c r="AX8" s="37"/>
      <c r="AY8" s="37"/>
      <c r="AZ8" s="37"/>
      <c r="BA8" s="37"/>
      <c r="BB8" s="37">
        <f>データ!U6</f>
        <v>1643.42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0.14000000000000001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6168</v>
      </c>
      <c r="AE10" s="36"/>
      <c r="AF10" s="36"/>
      <c r="AG10" s="36"/>
      <c r="AH10" s="36"/>
      <c r="AI10" s="36"/>
      <c r="AJ10" s="36"/>
      <c r="AK10" s="2"/>
      <c r="AL10" s="36">
        <f>データ!V6</f>
        <v>235</v>
      </c>
      <c r="AM10" s="36"/>
      <c r="AN10" s="36"/>
      <c r="AO10" s="36"/>
      <c r="AP10" s="36"/>
      <c r="AQ10" s="36"/>
      <c r="AR10" s="36"/>
      <c r="AS10" s="36"/>
      <c r="AT10" s="37">
        <f>データ!W6</f>
        <v>0.16</v>
      </c>
      <c r="AU10" s="37"/>
      <c r="AV10" s="37"/>
      <c r="AW10" s="37"/>
      <c r="AX10" s="37"/>
      <c r="AY10" s="37"/>
      <c r="AZ10" s="37"/>
      <c r="BA10" s="37"/>
      <c r="BB10" s="37">
        <f>データ!X6</f>
        <v>1468.75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7" t="s">
        <v>28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AT6+YdA5v0I9lTMp0Qgnwh/Yl3TZGAsVKLYaiPmOmHR52/2MP30g8e0Gu+eQTnpR6FaGsxAK7ZwvDklkhPPJEQ==" saltValue="XAgVFNXf0ts0uVJNBGkUYw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122122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佐倉市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0.14000000000000001</v>
      </c>
      <c r="Q6" s="20">
        <f t="shared" si="3"/>
        <v>100</v>
      </c>
      <c r="R6" s="20">
        <f t="shared" si="3"/>
        <v>6168</v>
      </c>
      <c r="S6" s="20">
        <f t="shared" si="3"/>
        <v>170406</v>
      </c>
      <c r="T6" s="20">
        <f t="shared" si="3"/>
        <v>103.69</v>
      </c>
      <c r="U6" s="20">
        <f t="shared" si="3"/>
        <v>1643.42</v>
      </c>
      <c r="V6" s="20">
        <f t="shared" si="3"/>
        <v>235</v>
      </c>
      <c r="W6" s="20">
        <f t="shared" si="3"/>
        <v>0.16</v>
      </c>
      <c r="X6" s="20">
        <f t="shared" si="3"/>
        <v>1468.75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354.74</v>
      </c>
      <c r="BG6" s="21">
        <f t="shared" ref="BG6:BO6" si="7">IF(BG7="",NA(),BG7)</f>
        <v>212.71</v>
      </c>
      <c r="BH6" s="21">
        <f t="shared" si="7"/>
        <v>112.74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17.16</v>
      </c>
      <c r="BR6" s="21">
        <f t="shared" ref="BR6:BZ6" si="8">IF(BR7="",NA(),BR7)</f>
        <v>22.9</v>
      </c>
      <c r="BS6" s="21">
        <f t="shared" si="8"/>
        <v>22.99</v>
      </c>
      <c r="BT6" s="21">
        <f t="shared" si="8"/>
        <v>21.03</v>
      </c>
      <c r="BU6" s="21">
        <f t="shared" si="8"/>
        <v>10.97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555.54</v>
      </c>
      <c r="CC6" s="21">
        <f t="shared" ref="CC6:CK6" si="9">IF(CC7="",NA(),CC7)</f>
        <v>421.15</v>
      </c>
      <c r="CD6" s="21">
        <f t="shared" si="9"/>
        <v>396.43</v>
      </c>
      <c r="CE6" s="21">
        <f t="shared" si="9"/>
        <v>507.02</v>
      </c>
      <c r="CF6" s="21">
        <f t="shared" si="9"/>
        <v>986.32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67.209999999999994</v>
      </c>
      <c r="CN6" s="21">
        <f t="shared" ref="CN6:CV6" si="10">IF(CN7="",NA(),CN7)</f>
        <v>68.03</v>
      </c>
      <c r="CO6" s="21">
        <f t="shared" si="10"/>
        <v>65.569999999999993</v>
      </c>
      <c r="CP6" s="21">
        <f t="shared" si="10"/>
        <v>54.92</v>
      </c>
      <c r="CQ6" s="21">
        <f t="shared" si="10"/>
        <v>54.1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91.95</v>
      </c>
      <c r="CY6" s="21">
        <f t="shared" ref="CY6:DG6" si="11">IF(CY7="",NA(),CY7)</f>
        <v>91.47</v>
      </c>
      <c r="CZ6" s="21">
        <f t="shared" si="11"/>
        <v>90.24</v>
      </c>
      <c r="DA6" s="21">
        <f t="shared" si="11"/>
        <v>91.67</v>
      </c>
      <c r="DB6" s="21">
        <f t="shared" si="11"/>
        <v>91.91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122122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0.14000000000000001</v>
      </c>
      <c r="Q7" s="24">
        <v>100</v>
      </c>
      <c r="R7" s="24">
        <v>6168</v>
      </c>
      <c r="S7" s="24">
        <v>170406</v>
      </c>
      <c r="T7" s="24">
        <v>103.69</v>
      </c>
      <c r="U7" s="24">
        <v>1643.42</v>
      </c>
      <c r="V7" s="24">
        <v>235</v>
      </c>
      <c r="W7" s="24">
        <v>0.16</v>
      </c>
      <c r="X7" s="24">
        <v>1468.75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354.74</v>
      </c>
      <c r="BG7" s="24">
        <v>212.71</v>
      </c>
      <c r="BH7" s="24">
        <v>112.74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17.16</v>
      </c>
      <c r="BR7" s="24">
        <v>22.9</v>
      </c>
      <c r="BS7" s="24">
        <v>22.99</v>
      </c>
      <c r="BT7" s="24">
        <v>21.03</v>
      </c>
      <c r="BU7" s="24">
        <v>10.97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555.54</v>
      </c>
      <c r="CC7" s="24">
        <v>421.15</v>
      </c>
      <c r="CD7" s="24">
        <v>396.43</v>
      </c>
      <c r="CE7" s="24">
        <v>507.02</v>
      </c>
      <c r="CF7" s="24">
        <v>986.32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67.209999999999994</v>
      </c>
      <c r="CN7" s="24">
        <v>68.03</v>
      </c>
      <c r="CO7" s="24">
        <v>65.569999999999993</v>
      </c>
      <c r="CP7" s="24">
        <v>54.92</v>
      </c>
      <c r="CQ7" s="24">
        <v>54.1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91.95</v>
      </c>
      <c r="CY7" s="24">
        <v>91.47</v>
      </c>
      <c r="CZ7" s="24">
        <v>90.24</v>
      </c>
      <c r="DA7" s="24">
        <v>91.67</v>
      </c>
      <c r="DB7" s="24">
        <v>91.91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2025-01-24T07:34:13Z</dcterms:created>
  <dcterms:modified xsi:type="dcterms:W3CDTF">2025-01-31T01:24:43Z</dcterms:modified>
  <cp:category/>
</cp:coreProperties>
</file>