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保存文書\地方公営企業\令和6年度\01_調査・照会\070123_公営企業に係る経営比較分析表（令和５年度決算）の分析等について（依頼）\03_回答\2023_122122_47_1718（佐倉市）\"/>
    </mc:Choice>
  </mc:AlternateContent>
  <xr:revisionPtr revIDLastSave="0" documentId="13_ncr:1_{C1E5482C-1449-44CE-BC15-211C9EB65F7D}" xr6:coauthVersionLast="47" xr6:coauthVersionMax="47" xr10:uidLastSave="{00000000-0000-0000-0000-000000000000}"/>
  <workbookProtection workbookAlgorithmName="SHA-512" workbookHashValue="4A5w9ClC369zPv+4A/ZugJfScXYhuiFBFzjs4EJGhdJySUrKTMEP0vjF1G6b8FA73aWJ8X93Q+tWp4x5QlT73w==" workbookSaltValue="im227SPq0MR1PZf4KnAZxw==" workbookSpinCount="100000" lockStructure="1"/>
  <bookViews>
    <workbookView xWindow="36" yWindow="756" windowWidth="23004" windowHeight="12204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I8" i="4"/>
</calcChain>
</file>

<file path=xl/sharedStrings.xml><?xml version="1.0" encoding="utf-8"?>
<sst xmlns="http://schemas.openxmlformats.org/spreadsheetml/2006/main" count="236" uniqueCount="120">
  <si>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</si>
  <si>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</si>
  <si>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</si>
  <si>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</si>
  <si>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</si>
  <si>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</si>
  <si>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</si>
  <si>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</si>
  <si>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</si>
  <si>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</si>
  <si>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</si>
  <si>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</si>
  <si>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</si>
  <si>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</si>
  <si>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</si>
  <si>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</si>
  <si>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</si>
  <si>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</si>
  <si>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</si>
  <si>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</si>
  <si>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</si>
  <si>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</si>
  <si>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</si>
  <si>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</si>
  <si>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</si>
  <si>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</si>
  <si>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</si>
  <si>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</si>
  <si>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</si>
  <si>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</si>
  <si>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</si>
  <si>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</si>
  <si>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</si>
  <si>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</si>
  <si>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</si>
  <si>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</si>
  <si>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</si>
  <si>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</si>
  <si>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</si>
  <si>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</si>
  <si>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</si>
  <si>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</si>
  <si>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</si>
  <si>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</si>
  <si>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</si>
  <si>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</si>
  <si>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</si>
  <si>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</si>
  <si>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</si>
  <si>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</si>
  <si>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</si>
  <si>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</si>
  <si>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</si>
  <si>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</si>
  <si>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</si>
  <si>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</si>
  <si>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</si>
  <si>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</si>
  <si>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</si>
  <si>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</si>
  <si>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</si>
  <si>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</si>
  <si>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</si>
  <si>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</si>
  <si>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</si>
  <si>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</si>
  <si>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</si>
  <si>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</si>
  <si>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</si>
  <si>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</si>
  <si>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</si>
  <si>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</si>
  <si>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</si>
  <si>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</si>
  <si>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</si>
  <si>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</si>
  <si>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</si>
  <si>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</si>
  <si>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</si>
  <si>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</si>
  <si>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</si>
  <si>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</si>
  <si>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</si>
  <si>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</si>
  <si>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</si>
  <si>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</si>
  <si>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</si>
  <si>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</si>
  <si>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</si>
  <si>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</si>
  <si>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</si>
  <si>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</si>
  <si>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</si>
  <si>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</si>
  <si>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</si>
  <si>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</si>
  <si>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</si>
  <si>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佐倉市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</si>
  <si>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</si>
  <si>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</si>
  <si>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</si>
  <si>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</si>
  <si>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</si>
  <si>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</si>
  <si>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</si>
  <si>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</si>
  <si>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</si>
  <si>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</si>
  <si>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</si>
  <si>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</si>
  <si>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</si>
  <si>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</si>
  <si>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</si>
  <si>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</si>
  <si>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</si>
  <si>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</si>
  <si>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</si>
  <si>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収益的収支比率は100％であるものの、料金収入の不足分を一般会計繰入金で賄っている状況である。
　また、処理区域内の水洗化率は90％を超えているものの、年々人口が減少している地域であり、収入の増加も見込まれないため、当該事業を現状のままで継続する場合、経費回収率等の抜本的な改善は難しい状況である。</t>
    <phoneticPr fontId="4"/>
  </si>
  <si>
    <t>　管渠については、直ちに改修の必要性が生じている状況ではないが、耐用年数を鑑みると、今後大規模な改修も必要となってくる可能性が高い。</t>
  </si>
  <si>
    <t>　経費回収率の改善が見込まれない一方で、処理施設及び管渠の老朽化による費用の増大も危惧され、本事業の経営状況の改善は難しい状況である。
　そのため、公共下水道への接続の検討など、各種調査や関係機関との協議等を進めているところである。</t>
    <rPh sb="84" eb="86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</si>
</sst>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5-49F9-8C02-BDCC2AED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0.25</c:v>
                </c:pt>
                <c:pt idx="2">
                  <c:v>0.05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5-49F9-8C02-BDCC2AED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67.209999999999994</c:v>
                </c:pt>
                <c:pt idx="1">
                  <c:v>68.03</c:v>
                </c:pt>
                <c:pt idx="2">
                  <c:v>65.569999999999993</c:v>
                </c:pt>
                <c:pt idx="3">
                  <c:v>54.92</c:v>
                </c:pt>
                <c:pt idx="4">
                  <c:v>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A5-4B17-B30E-22EA691E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54.83</c:v>
                </c:pt>
                <c:pt idx="2">
                  <c:v>66.53</c:v>
                </c:pt>
                <c:pt idx="3">
                  <c:v>52.35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A5-4B17-B30E-22EA691E1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91.95</c:v>
                </c:pt>
                <c:pt idx="1">
                  <c:v>91.47</c:v>
                </c:pt>
                <c:pt idx="2">
                  <c:v>90.24</c:v>
                </c:pt>
                <c:pt idx="3">
                  <c:v>91.67</c:v>
                </c:pt>
                <c:pt idx="4">
                  <c:v>91.91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E-4117-86DF-9608AE4D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84.98</c:v>
                </c:pt>
                <c:pt idx="1">
                  <c:v>84.7</c:v>
                </c:pt>
                <c:pt idx="2">
                  <c:v>84.67</c:v>
                </c:pt>
                <c:pt idx="3">
                  <c:v>84.39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E-4117-86DF-9608AE4DA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8-49E5-BE0A-345C56C4C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38-49E5-BE0A-345C56C4C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1-4934-8AC8-965EB7198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1-4934-8AC8-965EB7198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4-40D8-8FF7-DB44B0FC4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04-40D8-8FF7-DB44B0FC4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C-43BD-AE43-CED6AAD14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C-43BD-AE43-CED6AAD14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D-4554-BEB0-4B44B18A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5D-4554-BEB0-4B44B18AF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354.74</c:v>
                </c:pt>
                <c:pt idx="1">
                  <c:v>212.71</c:v>
                </c:pt>
                <c:pt idx="2">
                  <c:v>112.74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F0-4281-90B9-3B9FE524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826.83</c:v>
                </c:pt>
                <c:pt idx="1">
                  <c:v>867.83</c:v>
                </c:pt>
                <c:pt idx="2">
                  <c:v>791.76</c:v>
                </c:pt>
                <c:pt idx="3">
                  <c:v>900.82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F0-4281-90B9-3B9FE524E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17.16</c:v>
                </c:pt>
                <c:pt idx="1">
                  <c:v>22.9</c:v>
                </c:pt>
                <c:pt idx="2">
                  <c:v>22.99</c:v>
                </c:pt>
                <c:pt idx="3">
                  <c:v>21.03</c:v>
                </c:pt>
                <c:pt idx="4">
                  <c:v>10.97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6-4F86-AEEA-A43FCB74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57.31</c:v>
                </c:pt>
                <c:pt idx="1">
                  <c:v>57.08</c:v>
                </c:pt>
                <c:pt idx="2">
                  <c:v>56.26</c:v>
                </c:pt>
                <c:pt idx="3">
                  <c:v>52.94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6-4F86-AEEA-A43FCB74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555.54</c:v>
                </c:pt>
                <c:pt idx="1">
                  <c:v>421.15</c:v>
                </c:pt>
                <c:pt idx="2">
                  <c:v>396.43</c:v>
                </c:pt>
                <c:pt idx="3">
                  <c:v>507.02</c:v>
                </c:pt>
                <c:pt idx="4">
                  <c:v>986.32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B-494C-AF0C-8D99CAA40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273.52</c:v>
                </c:pt>
                <c:pt idx="1">
                  <c:v>274.99</c:v>
                </c:pt>
                <c:pt idx="2">
                  <c:v>282.08999999999997</c:v>
                </c:pt>
                <c:pt idx="3">
                  <c:v>303.27999999999997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B-494C-AF0C-8D99CAA40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366260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261985" y="2956560"/>
          <a:ext cx="3558540" cy="250507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991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680710" y="10715625"/>
          <a:ext cx="4575810" cy="240411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85" zoomScaleNormal="85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2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2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9" t="str">
        <f>データ!H6</f>
        <v>千葉県　佐倉市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2">
      <c r="A8" s="2"/>
      <c r="B8" s="34" t="str">
        <f>データ!I6</f>
        <v>法非適用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170406</v>
      </c>
      <c r="AM8" s="36"/>
      <c r="AN8" s="36"/>
      <c r="AO8" s="36"/>
      <c r="AP8" s="36"/>
      <c r="AQ8" s="36"/>
      <c r="AR8" s="36"/>
      <c r="AS8" s="36"/>
      <c r="AT8" s="37">
        <f>データ!T6</f>
        <v>103.69</v>
      </c>
      <c r="AU8" s="37"/>
      <c r="AV8" s="37"/>
      <c r="AW8" s="37"/>
      <c r="AX8" s="37"/>
      <c r="AY8" s="37"/>
      <c r="AZ8" s="37"/>
      <c r="BA8" s="37"/>
      <c r="BB8" s="37">
        <f>データ!U6</f>
        <v>1643.42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2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 t="str">
        <f>データ!O6</f>
        <v>該当数値なし</v>
      </c>
      <c r="J10" s="37"/>
      <c r="K10" s="37"/>
      <c r="L10" s="37"/>
      <c r="M10" s="37"/>
      <c r="N10" s="37"/>
      <c r="O10" s="37"/>
      <c r="P10" s="37">
        <f>データ!P6</f>
        <v>0.14000000000000001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6168</v>
      </c>
      <c r="AE10" s="36"/>
      <c r="AF10" s="36"/>
      <c r="AG10" s="36"/>
      <c r="AH10" s="36"/>
      <c r="AI10" s="36"/>
      <c r="AJ10" s="36"/>
      <c r="AK10" s="2"/>
      <c r="AL10" s="36">
        <f>データ!V6</f>
        <v>235</v>
      </c>
      <c r="AM10" s="36"/>
      <c r="AN10" s="36"/>
      <c r="AO10" s="36"/>
      <c r="AP10" s="36"/>
      <c r="AQ10" s="36"/>
      <c r="AR10" s="36"/>
      <c r="AS10" s="36"/>
      <c r="AT10" s="37">
        <f>データ!W6</f>
        <v>0.16</v>
      </c>
      <c r="AU10" s="37"/>
      <c r="AV10" s="37"/>
      <c r="AW10" s="37"/>
      <c r="AX10" s="37"/>
      <c r="AY10" s="37"/>
      <c r="AZ10" s="37"/>
      <c r="BA10" s="37"/>
      <c r="BB10" s="37">
        <f>データ!X6</f>
        <v>1468.75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60" t="s">
        <v>23</v>
      </c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1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2" t="s">
        <v>24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</row>
    <row r="14" spans="1:78" ht="13.5" customHeight="1" x14ac:dyDescent="0.2">
      <c r="A14" s="2"/>
      <c r="B14" s="64" t="s">
        <v>25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5"/>
      <c r="BG14" s="65"/>
      <c r="BH14" s="65"/>
      <c r="BI14" s="65"/>
      <c r="BJ14" s="66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7" t="s">
        <v>28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9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7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9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【785.10】</v>
      </c>
      <c r="I86" s="12" t="str">
        <f>データ!CA6</f>
        <v>【56.93】</v>
      </c>
      <c r="J86" s="12" t="str">
        <f>データ!CL6</f>
        <v>【271.15】</v>
      </c>
      <c r="K86" s="12" t="str">
        <f>データ!CW6</f>
        <v>【49.87】</v>
      </c>
      <c r="L86" s="12" t="str">
        <f>データ!DH6</f>
        <v>【87.54】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AT6+YdA5v0I9lTMp0Qgnwh/Yl3TZGAsVKLYaiPmOmHR52/2MP30g8e0Gu+eQTnpR6FaGsxAK7ZwvDklkhPPJEQ==" saltValue="XAgVFNXf0ts0uVJNBGkUYw==" spinCount="100000" sheet="1" objects="1" scenarios="1" formatCells="0" formatColumns="0" formatRows="0"/>
  <mergeCells count="51">
    <mergeCell ref="B60:BJ61"/>
    <mergeCell ref="BL64:BZ65"/>
    <mergeCell ref="C83:BJ83"/>
    <mergeCell ref="BL47:BZ63"/>
    <mergeCell ref="BL66:BZ82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2" t="s">
        <v>53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54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55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5" x14ac:dyDescent="0.2">
      <c r="A4" s="14" t="s">
        <v>56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57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58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59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60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61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62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63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64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65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66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67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5" x14ac:dyDescent="0.2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2">
      <c r="A6" s="14" t="s">
        <v>96</v>
      </c>
      <c r="B6" s="19">
        <f>B7</f>
        <v>2023</v>
      </c>
      <c r="C6" s="19">
        <f t="shared" ref="C6:X6" si="3">C7</f>
        <v>122122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千葉県　佐倉市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0.14000000000000001</v>
      </c>
      <c r="Q6" s="20">
        <f t="shared" si="3"/>
        <v>100</v>
      </c>
      <c r="R6" s="20">
        <f t="shared" si="3"/>
        <v>6168</v>
      </c>
      <c r="S6" s="20">
        <f t="shared" si="3"/>
        <v>170406</v>
      </c>
      <c r="T6" s="20">
        <f t="shared" si="3"/>
        <v>103.69</v>
      </c>
      <c r="U6" s="20">
        <f t="shared" si="3"/>
        <v>1643.42</v>
      </c>
      <c r="V6" s="20">
        <f t="shared" si="3"/>
        <v>235</v>
      </c>
      <c r="W6" s="20">
        <f t="shared" si="3"/>
        <v>0.16</v>
      </c>
      <c r="X6" s="20">
        <f t="shared" si="3"/>
        <v>1468.75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354.74</v>
      </c>
      <c r="BG6" s="21">
        <f t="shared" ref="BG6:BO6" si="7">IF(BG7="",NA(),BG7)</f>
        <v>212.71</v>
      </c>
      <c r="BH6" s="21">
        <f t="shared" si="7"/>
        <v>112.74</v>
      </c>
      <c r="BI6" s="20">
        <f t="shared" si="7"/>
        <v>0</v>
      </c>
      <c r="BJ6" s="20">
        <f t="shared" si="7"/>
        <v>0</v>
      </c>
      <c r="BK6" s="21">
        <f t="shared" si="7"/>
        <v>826.83</v>
      </c>
      <c r="BL6" s="21">
        <f t="shared" si="7"/>
        <v>867.83</v>
      </c>
      <c r="BM6" s="21">
        <f t="shared" si="7"/>
        <v>791.76</v>
      </c>
      <c r="BN6" s="21">
        <f t="shared" si="7"/>
        <v>900.82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>
        <f>IF(BQ7="",NA(),BQ7)</f>
        <v>17.16</v>
      </c>
      <c r="BR6" s="21">
        <f t="shared" ref="BR6:BZ6" si="8">IF(BR7="",NA(),BR7)</f>
        <v>22.9</v>
      </c>
      <c r="BS6" s="21">
        <f t="shared" si="8"/>
        <v>22.99</v>
      </c>
      <c r="BT6" s="21">
        <f t="shared" si="8"/>
        <v>21.03</v>
      </c>
      <c r="BU6" s="21">
        <f t="shared" si="8"/>
        <v>10.97</v>
      </c>
      <c r="BV6" s="21">
        <f t="shared" si="8"/>
        <v>57.31</v>
      </c>
      <c r="BW6" s="21">
        <f t="shared" si="8"/>
        <v>57.08</v>
      </c>
      <c r="BX6" s="21">
        <f t="shared" si="8"/>
        <v>56.26</v>
      </c>
      <c r="BY6" s="21">
        <f t="shared" si="8"/>
        <v>52.94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>
        <f>IF(CB7="",NA(),CB7)</f>
        <v>555.54</v>
      </c>
      <c r="CC6" s="21">
        <f t="shared" ref="CC6:CK6" si="9">IF(CC7="",NA(),CC7)</f>
        <v>421.15</v>
      </c>
      <c r="CD6" s="21">
        <f t="shared" si="9"/>
        <v>396.43</v>
      </c>
      <c r="CE6" s="21">
        <f t="shared" si="9"/>
        <v>507.02</v>
      </c>
      <c r="CF6" s="21">
        <f t="shared" si="9"/>
        <v>986.32</v>
      </c>
      <c r="CG6" s="21">
        <f t="shared" si="9"/>
        <v>273.52</v>
      </c>
      <c r="CH6" s="21">
        <f t="shared" si="9"/>
        <v>274.99</v>
      </c>
      <c r="CI6" s="21">
        <f t="shared" si="9"/>
        <v>282.08999999999997</v>
      </c>
      <c r="CJ6" s="21">
        <f t="shared" si="9"/>
        <v>303.27999999999997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>
        <f>IF(CM7="",NA(),CM7)</f>
        <v>67.209999999999994</v>
      </c>
      <c r="CN6" s="21">
        <f t="shared" ref="CN6:CV6" si="10">IF(CN7="",NA(),CN7)</f>
        <v>68.03</v>
      </c>
      <c r="CO6" s="21">
        <f t="shared" si="10"/>
        <v>65.569999999999993</v>
      </c>
      <c r="CP6" s="21">
        <f t="shared" si="10"/>
        <v>54.92</v>
      </c>
      <c r="CQ6" s="21">
        <f t="shared" si="10"/>
        <v>54.1</v>
      </c>
      <c r="CR6" s="21">
        <f t="shared" si="10"/>
        <v>50.14</v>
      </c>
      <c r="CS6" s="21">
        <f t="shared" si="10"/>
        <v>54.83</v>
      </c>
      <c r="CT6" s="21">
        <f t="shared" si="10"/>
        <v>66.53</v>
      </c>
      <c r="CU6" s="21">
        <f t="shared" si="10"/>
        <v>52.35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>
        <f>IF(CX7="",NA(),CX7)</f>
        <v>91.95</v>
      </c>
      <c r="CY6" s="21">
        <f t="shared" ref="CY6:DG6" si="11">IF(CY7="",NA(),CY7)</f>
        <v>91.47</v>
      </c>
      <c r="CZ6" s="21">
        <f t="shared" si="11"/>
        <v>90.24</v>
      </c>
      <c r="DA6" s="21">
        <f t="shared" si="11"/>
        <v>91.67</v>
      </c>
      <c r="DB6" s="21">
        <f t="shared" si="11"/>
        <v>91.91</v>
      </c>
      <c r="DC6" s="21">
        <f t="shared" si="11"/>
        <v>84.98</v>
      </c>
      <c r="DD6" s="21">
        <f t="shared" si="11"/>
        <v>84.7</v>
      </c>
      <c r="DE6" s="21">
        <f t="shared" si="11"/>
        <v>84.67</v>
      </c>
      <c r="DF6" s="21">
        <f t="shared" si="11"/>
        <v>84.39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0.02</v>
      </c>
      <c r="EK6" s="21">
        <f t="shared" si="14"/>
        <v>0.25</v>
      </c>
      <c r="EL6" s="21">
        <f t="shared" si="14"/>
        <v>0.05</v>
      </c>
      <c r="EM6" s="21">
        <f t="shared" si="14"/>
        <v>0.03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2">
      <c r="A7" s="14"/>
      <c r="B7" s="23">
        <v>2023</v>
      </c>
      <c r="C7" s="23">
        <v>122122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0.14000000000000001</v>
      </c>
      <c r="Q7" s="24">
        <v>100</v>
      </c>
      <c r="R7" s="24">
        <v>6168</v>
      </c>
      <c r="S7" s="24">
        <v>170406</v>
      </c>
      <c r="T7" s="24">
        <v>103.69</v>
      </c>
      <c r="U7" s="24">
        <v>1643.42</v>
      </c>
      <c r="V7" s="24">
        <v>235</v>
      </c>
      <c r="W7" s="24">
        <v>0.16</v>
      </c>
      <c r="X7" s="24">
        <v>1468.75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354.74</v>
      </c>
      <c r="BG7" s="24">
        <v>212.71</v>
      </c>
      <c r="BH7" s="24">
        <v>112.74</v>
      </c>
      <c r="BI7" s="24">
        <v>0</v>
      </c>
      <c r="BJ7" s="24">
        <v>0</v>
      </c>
      <c r="BK7" s="24">
        <v>826.83</v>
      </c>
      <c r="BL7" s="24">
        <v>867.83</v>
      </c>
      <c r="BM7" s="24">
        <v>791.76</v>
      </c>
      <c r="BN7" s="24">
        <v>900.82</v>
      </c>
      <c r="BO7" s="24">
        <v>839.21</v>
      </c>
      <c r="BP7" s="24">
        <v>785.1</v>
      </c>
      <c r="BQ7" s="24">
        <v>17.16</v>
      </c>
      <c r="BR7" s="24">
        <v>22.9</v>
      </c>
      <c r="BS7" s="24">
        <v>22.99</v>
      </c>
      <c r="BT7" s="24">
        <v>21.03</v>
      </c>
      <c r="BU7" s="24">
        <v>10.97</v>
      </c>
      <c r="BV7" s="24">
        <v>57.31</v>
      </c>
      <c r="BW7" s="24">
        <v>57.08</v>
      </c>
      <c r="BX7" s="24">
        <v>56.26</v>
      </c>
      <c r="BY7" s="24">
        <v>52.94</v>
      </c>
      <c r="BZ7" s="24">
        <v>52.05</v>
      </c>
      <c r="CA7" s="24">
        <v>56.93</v>
      </c>
      <c r="CB7" s="24">
        <v>555.54</v>
      </c>
      <c r="CC7" s="24">
        <v>421.15</v>
      </c>
      <c r="CD7" s="24">
        <v>396.43</v>
      </c>
      <c r="CE7" s="24">
        <v>507.02</v>
      </c>
      <c r="CF7" s="24">
        <v>986.32</v>
      </c>
      <c r="CG7" s="24">
        <v>273.52</v>
      </c>
      <c r="CH7" s="24">
        <v>274.99</v>
      </c>
      <c r="CI7" s="24">
        <v>282.08999999999997</v>
      </c>
      <c r="CJ7" s="24">
        <v>303.27999999999997</v>
      </c>
      <c r="CK7" s="24">
        <v>301.86</v>
      </c>
      <c r="CL7" s="24">
        <v>271.14999999999998</v>
      </c>
      <c r="CM7" s="24">
        <v>67.209999999999994</v>
      </c>
      <c r="CN7" s="24">
        <v>68.03</v>
      </c>
      <c r="CO7" s="24">
        <v>65.569999999999993</v>
      </c>
      <c r="CP7" s="24">
        <v>54.92</v>
      </c>
      <c r="CQ7" s="24">
        <v>54.1</v>
      </c>
      <c r="CR7" s="24">
        <v>50.14</v>
      </c>
      <c r="CS7" s="24">
        <v>54.83</v>
      </c>
      <c r="CT7" s="24">
        <v>66.53</v>
      </c>
      <c r="CU7" s="24">
        <v>52.35</v>
      </c>
      <c r="CV7" s="24">
        <v>46.25</v>
      </c>
      <c r="CW7" s="24">
        <v>49.87</v>
      </c>
      <c r="CX7" s="24">
        <v>91.95</v>
      </c>
      <c r="CY7" s="24">
        <v>91.47</v>
      </c>
      <c r="CZ7" s="24">
        <v>90.24</v>
      </c>
      <c r="DA7" s="24">
        <v>91.67</v>
      </c>
      <c r="DB7" s="24">
        <v>91.91</v>
      </c>
      <c r="DC7" s="24">
        <v>84.98</v>
      </c>
      <c r="DD7" s="24">
        <v>84.7</v>
      </c>
      <c r="DE7" s="24">
        <v>84.67</v>
      </c>
      <c r="DF7" s="24">
        <v>84.39</v>
      </c>
      <c r="DG7" s="24">
        <v>83.96</v>
      </c>
      <c r="DH7" s="24">
        <v>87.54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0.02</v>
      </c>
      <c r="EK7" s="24">
        <v>0.25</v>
      </c>
      <c r="EL7" s="24">
        <v>0.05</v>
      </c>
      <c r="EM7" s="24">
        <v>0.03</v>
      </c>
      <c r="EN7" s="24">
        <v>0.03</v>
      </c>
      <c r="EO7" s="24">
        <v>0.02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47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5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110</v>
      </c>
    </row>
    <row r="12" spans="1:145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2">
      <c r="B13" t="s">
        <v>112</v>
      </c>
      <c r="C13" t="s">
        <v>113</v>
      </c>
      <c r="D13" t="s">
        <v>114</v>
      </c>
      <c r="E13" t="s">
        <v>115</v>
      </c>
      <c r="F13" t="s">
        <v>114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dcterms:created xsi:type="dcterms:W3CDTF">2025-01-24T07:34:13Z</dcterms:created>
  <dcterms:modified xsi:type="dcterms:W3CDTF">2025-01-31T01:24:43Z</dcterms:modified>
  <cp:category/>
</cp:coreProperties>
</file>