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保存文書\地方公営企業\令和6年度\01_調査・照会\070123_公営企業に係る経営比較分析表（令和５年度決算）の分析等について（依頼）\03_回答\2023_122122_46_1718（佐倉市）\"/>
    </mc:Choice>
  </mc:AlternateContent>
  <xr:revisionPtr revIDLastSave="0" documentId="13_ncr:1_{F932D316-EE24-45E2-9A6E-7C5089013859}" xr6:coauthVersionLast="47" xr6:coauthVersionMax="47" xr10:uidLastSave="{00000000-0000-0000-0000-000000000000}"/>
  <workbookProtection workbookAlgorithmName="SHA-512" workbookHashValue="RWIDt5F4uywRqGbIFmqff8d5IfZWGSkIEBG/YA9lsCvNQx+zxhlH7i9+1VQ/B55XHx+pt9tqa5dVimJN512Nzg==" workbookSaltValue="7QOse0d0GkWw+Ya6aJwtq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B10" i="4"/>
  <c r="AT8" i="4"/>
  <c r="AD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<sst xmlns="http://schemas.openxmlformats.org/spreadsheetml/2006/main" count="236" uniqueCount="115">
  <si>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</si>
  <si>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</si>
  <si>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</si>
  <si>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</si>
  <si>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</si>
  <si>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</si>
  <si>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</si>
  <si>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</si>
  <si>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</si>
  <si>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</si>
  <si>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</si>
  <si>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</si>
  <si>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</si>
  <si>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</si>
  <si>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</si>
  <si>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</si>
  <si>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</si>
  <si>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</si>
  <si>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</si>
  <si>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</si>
  <si>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</si>
  <si>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</si>
  <si>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</si>
  <si>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</si>
  <si>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</si>
  <si>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</si>
  <si>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</si>
  <si>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</si>
  <si>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</si>
  <si>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</si>
  <si>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</si>
  <si>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</si>
  <si>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</si>
  <si>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</si>
  <si>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</si>
  <si>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</si>
  <si>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</si>
  <si>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</si>
  <si>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</si>
  <si>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</si>
  <si>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</si>
  <si>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</si>
  <si>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</si>
  <si>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</si>
  <si>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</si>
  <si>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</si>
  <si>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</si>
  <si>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</si>
  <si>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</si>
  <si>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</si>
  <si>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</si>
  <si>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</si>
  <si>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</si>
  <si>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</si>
  <si>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</si>
  <si>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</si>
  <si>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</si>
  <si>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</si>
  <si>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</si>
  <si>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</si>
  <si>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</si>
  <si>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</si>
  <si>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</si>
  <si>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</si>
  <si>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</si>
  <si>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</si>
  <si>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</si>
  <si>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</si>
  <si>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</si>
  <si>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</si>
  <si>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</si>
  <si>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</si>
  <si>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</si>
  <si>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</si>
  <si>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</si>
  <si>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</si>
  <si>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</si>
  <si>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</si>
  <si>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</si>
  <si>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</si>
  <si>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</si>
  <si>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</si>
  <si>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</si>
  <si>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</si>
  <si>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</si>
  <si>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</si>
  <si>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</si>
  <si>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</si>
  <si>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</si>
  <si>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</si>
  <si>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</si>
  <si>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</si>
  <si>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</si>
  <si>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</si>
  <si>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</si>
  <si>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</si>
  <si>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</si>
  <si>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</si>
  <si>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</si>
  <si>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</si>
  <si>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</si>
  <si>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</si>
  <si>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</si>
  <si>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</si>
  <si>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</si>
  <si>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</si>
  <si>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</si>
  <si>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</si>
  <si>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</si>
  <si>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</si>
  <si>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</si>
  <si>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</si>
  <si>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100％を超え、全国平均、類似団体平均ともに上回っている。
②累積欠損比率
　累積欠損金の発生はない。
③流動比率
　順調に上昇しており、全国平均や類似団体平均と比べて高い水準にある。今後の施設老朽化による更新工事に備えるため、現金等の流動資産を留保しておく必要がある。
④企業債残高対事業規模比率
　企業債残高が少なく、全国・類似団体平均と比較し良好な数値を示している。
⑤経費回収率
　100％を超え、全国平均、類似団体平均ともに上回っているが、今後も委託料や修繕費等の費用増により減少傾向が見込まれる。
⑥汚水処理原価
　人口減少による有収水量の減少、委託料や修繕費等の増加により上昇した。
⑦施設利用率
　当市は処理場を持たない。
⑧水洗化率
　前年度からほぼ横ばいの状況。引き続き、佐倉市上下水道ビジョンに基づき、接続奨励などの実施により水洗化率の向上に努める。</t>
    <rPh sb="118" eb="119">
      <t>ソナ</t>
    </rPh>
    <rPh sb="126" eb="127">
      <t>トウ</t>
    </rPh>
    <rPh sb="128" eb="132">
      <t>リュウドウシサン</t>
    </rPh>
    <rPh sb="167" eb="168">
      <t>スク</t>
    </rPh>
    <rPh sb="235" eb="237">
      <t>コンゴ</t>
    </rPh>
    <rPh sb="238" eb="241">
      <t>イタクリョウ</t>
    </rPh>
    <rPh sb="245" eb="246">
      <t>トウ</t>
    </rPh>
    <rPh sb="247" eb="249">
      <t>ヒヨウ</t>
    </rPh>
    <rPh sb="266" eb="270">
      <t>オスイショリ</t>
    </rPh>
    <rPh sb="270" eb="272">
      <t>ゲンカ</t>
    </rPh>
    <rPh sb="274" eb="278">
      <t>ジンコウゲンショウ</t>
    </rPh>
    <rPh sb="281" eb="285">
      <t>ユウシュウスイリョウ</t>
    </rPh>
    <rPh sb="286" eb="288">
      <t>ゲンショウ</t>
    </rPh>
    <rPh sb="289" eb="292">
      <t>イタクリョウ</t>
    </rPh>
    <rPh sb="296" eb="297">
      <t>トウ</t>
    </rPh>
    <rPh sb="331" eb="335">
      <t>スイセンカリツ</t>
    </rPh>
    <phoneticPr fontId="4"/>
  </si>
  <si>
    <t>①有形固定資産減価償却率
　昭和40～50年代にかけ最も多くの下水道管を設置していることから、上昇傾向にある。全国平均より低い数値となっているが、類似団体平均との差はほとんどない状況であり、今後も上昇傾向が続いていくことが見込まれる。
②管渠老朽化率
　宅地開発等により集中的に整備した管渠が耐用年数を迎えたため、前年度より数値が大きく上昇した。今後も上昇が見込まれる。
③管渠改善率
　当指標は、ストックマネジメント計画に基づく毎年度の更新工事の状況を反映するため大幅な変動は無く、今後も推移することが予想される。</t>
    <rPh sb="47" eb="51">
      <t>ジョウショウケイコウ</t>
    </rPh>
    <rPh sb="61" eb="62">
      <t>ヒク</t>
    </rPh>
    <rPh sb="63" eb="65">
      <t>スウチ</t>
    </rPh>
    <rPh sb="89" eb="91">
      <t>ジョウキョウ</t>
    </rPh>
    <rPh sb="98" eb="102">
      <t>ジョウショウケイコウ</t>
    </rPh>
    <rPh sb="103" eb="104">
      <t>ツヅ</t>
    </rPh>
    <rPh sb="131" eb="132">
      <t>トウ</t>
    </rPh>
    <rPh sb="135" eb="138">
      <t>シュウチュウテキ</t>
    </rPh>
    <rPh sb="139" eb="141">
      <t>セイビ</t>
    </rPh>
    <rPh sb="143" eb="145">
      <t>カンキョ</t>
    </rPh>
    <rPh sb="146" eb="150">
      <t>タイヨウネンスウ</t>
    </rPh>
    <rPh sb="151" eb="152">
      <t>ムカ</t>
    </rPh>
    <rPh sb="157" eb="160">
      <t>ゼンネンド</t>
    </rPh>
    <rPh sb="162" eb="164">
      <t>スウチ</t>
    </rPh>
    <rPh sb="165" eb="166">
      <t>オオ</t>
    </rPh>
    <rPh sb="168" eb="170">
      <t>ジョウショウ</t>
    </rPh>
    <rPh sb="173" eb="175">
      <t>コンゴ</t>
    </rPh>
    <rPh sb="176" eb="178">
      <t>ジョウショウ</t>
    </rPh>
    <rPh sb="179" eb="181">
      <t>ミコ</t>
    </rPh>
    <phoneticPr fontId="4"/>
  </si>
  <si>
    <t>　前年比で経常収支比率は若干悪化しているものの、100％を超えを維持しており、流動比率も年々上昇している。
　現時点での財務指標は良好だが、管路等下水道施設の老朽化率の上昇が大きく、今後もさらに進行していくことが予想されるため、経営状況を注視し、定期的に事業量の見直しや使用料のあり方等についての検討も図っていく。</t>
    <rPh sb="82" eb="8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</si>
</sst>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c:v>
                </c:pt>
                <c:pt idx="1">
                  <c:v>0.2</c:v>
                </c:pt>
                <c:pt idx="2">
                  <c:v>0.11</c:v>
                </c:pt>
                <c:pt idx="3">
                  <c:v>0.19</c:v>
                </c:pt>
                <c:pt idx="4">
                  <c:v>0.1</c:v>
                </c:pt>
              </c:numCache>
            </c:numRef>
          </c:val>
          <c:extLst>
            <c:ext xmlns:c16="http://schemas.microsoft.com/office/drawing/2014/chart" uri="{C3380CC4-5D6E-409C-BE32-E72D297353CC}">
              <c16:uniqueId val="{00000000-4E7D-4622-BCA5-01674B8D36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4E7D-4622-BCA5-01674B8D36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54-4ED3-9F17-B16EA621AA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D754-4ED3-9F17-B16EA621AA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98.17</c:v>
                </c:pt>
                <c:pt idx="1">
                  <c:v>98.66</c:v>
                </c:pt>
                <c:pt idx="2">
                  <c:v>98.64</c:v>
                </c:pt>
                <c:pt idx="3">
                  <c:v>98.66</c:v>
                </c:pt>
                <c:pt idx="4">
                  <c:v>98.73</c:v>
                </c:pt>
              </c:numCache>
            </c:numRef>
          </c:val>
          <c:extLst>
            <c:ext xmlns:c16="http://schemas.microsoft.com/office/drawing/2014/chart" uri="{C3380CC4-5D6E-409C-BE32-E72D297353CC}">
              <c16:uniqueId val="{00000000-1A2D-46CB-96BB-B32ADD5664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1A2D-46CB-96BB-B32ADD5664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119.13</c:v>
                </c:pt>
                <c:pt idx="1">
                  <c:v>114.77</c:v>
                </c:pt>
                <c:pt idx="2">
                  <c:v>115.66</c:v>
                </c:pt>
                <c:pt idx="3">
                  <c:v>114.42</c:v>
                </c:pt>
                <c:pt idx="4">
                  <c:v>112.03</c:v>
                </c:pt>
              </c:numCache>
            </c:numRef>
          </c:val>
          <c:extLst>
            <c:ext xmlns:c16="http://schemas.microsoft.com/office/drawing/2014/chart" uri="{C3380CC4-5D6E-409C-BE32-E72D297353CC}">
              <c16:uniqueId val="{00000000-6CA6-4C15-BED4-5AEE04E84C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6CA6-4C15-BED4-5AEE04E84C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21.2</c:v>
                </c:pt>
                <c:pt idx="1">
                  <c:v>24.57</c:v>
                </c:pt>
                <c:pt idx="2">
                  <c:v>27.51</c:v>
                </c:pt>
                <c:pt idx="3">
                  <c:v>30.68</c:v>
                </c:pt>
                <c:pt idx="4">
                  <c:v>33.799999999999997</c:v>
                </c:pt>
              </c:numCache>
            </c:numRef>
          </c:val>
          <c:extLst>
            <c:ext xmlns:c16="http://schemas.microsoft.com/office/drawing/2014/chart" uri="{C3380CC4-5D6E-409C-BE32-E72D297353CC}">
              <c16:uniqueId val="{00000000-81C8-406A-AC9C-6EF73A54D0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81C8-406A-AC9C-6EF73A54D0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0.79</c:v>
                </c:pt>
                <c:pt idx="3" formatCode="#,##0.00;&quot;△&quot;#,##0.00;&quot;-&quot;">
                  <c:v>1.85</c:v>
                </c:pt>
                <c:pt idx="4" formatCode="#,##0.00;&quot;△&quot;#,##0.00;&quot;-&quot;">
                  <c:v>9.09</c:v>
                </c:pt>
              </c:numCache>
            </c:numRef>
          </c:val>
          <c:extLst>
            <c:ext xmlns:c16="http://schemas.microsoft.com/office/drawing/2014/chart" uri="{C3380CC4-5D6E-409C-BE32-E72D297353CC}">
              <c16:uniqueId val="{00000000-AA1A-4E75-BBDD-1BE9FA6CFD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AA1A-4E75-BBDD-1BE9FA6CFD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2-4976-9432-7340C4CD51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1C02-4976-9432-7340C4CD51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467.95</c:v>
                </c:pt>
                <c:pt idx="1">
                  <c:v>634.74</c:v>
                </c:pt>
                <c:pt idx="2">
                  <c:v>763.09</c:v>
                </c:pt>
                <c:pt idx="3">
                  <c:v>1132.44</c:v>
                </c:pt>
                <c:pt idx="4">
                  <c:v>1322.31</c:v>
                </c:pt>
              </c:numCache>
            </c:numRef>
          </c:val>
          <c:extLst>
            <c:ext xmlns:c16="http://schemas.microsoft.com/office/drawing/2014/chart" uri="{C3380CC4-5D6E-409C-BE32-E72D297353CC}">
              <c16:uniqueId val="{00000000-C10B-4E45-BECE-A7E1D35E2B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C10B-4E45-BECE-A7E1D35E2B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84.72</c:v>
                </c:pt>
                <c:pt idx="1">
                  <c:v>101.85</c:v>
                </c:pt>
                <c:pt idx="2">
                  <c:v>97.35</c:v>
                </c:pt>
                <c:pt idx="3">
                  <c:v>104.79</c:v>
                </c:pt>
                <c:pt idx="4">
                  <c:v>95.79</c:v>
                </c:pt>
              </c:numCache>
            </c:numRef>
          </c:val>
          <c:extLst>
            <c:ext xmlns:c16="http://schemas.microsoft.com/office/drawing/2014/chart" uri="{C3380CC4-5D6E-409C-BE32-E72D297353CC}">
              <c16:uniqueId val="{00000000-922E-4542-BFA1-0EC67F913F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922E-4542-BFA1-0EC67F913F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131.75</c:v>
                </c:pt>
                <c:pt idx="1">
                  <c:v>125.98</c:v>
                </c:pt>
                <c:pt idx="2">
                  <c:v>124.72</c:v>
                </c:pt>
                <c:pt idx="3">
                  <c:v>114.61</c:v>
                </c:pt>
                <c:pt idx="4">
                  <c:v>117.78</c:v>
                </c:pt>
              </c:numCache>
            </c:numRef>
          </c:val>
          <c:extLst>
            <c:ext xmlns:c16="http://schemas.microsoft.com/office/drawing/2014/chart" uri="{C3380CC4-5D6E-409C-BE32-E72D297353CC}">
              <c16:uniqueId val="{00000000-A78A-48FD-86FE-8FDD817B3B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A78A-48FD-86FE-8FDD817B3B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110.11</c:v>
                </c:pt>
                <c:pt idx="1">
                  <c:v>113.41</c:v>
                </c:pt>
                <c:pt idx="2">
                  <c:v>115.19</c:v>
                </c:pt>
                <c:pt idx="3">
                  <c:v>118</c:v>
                </c:pt>
                <c:pt idx="4">
                  <c:v>123.72</c:v>
                </c:pt>
              </c:numCache>
            </c:numRef>
          </c:val>
          <c:extLst>
            <c:ext xmlns:c16="http://schemas.microsoft.com/office/drawing/2014/chart" uri="{C3380CC4-5D6E-409C-BE32-E72D297353CC}">
              <c16:uniqueId val="{00000000-680A-4CC7-95D9-A6DC3C1B93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680A-4CC7-95D9-A6DC3C1B93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佐倉市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自治体職員</v>
      </c>
      <c r="AE8" s="35"/>
      <c r="AF8" s="35"/>
      <c r="AG8" s="35"/>
      <c r="AH8" s="35"/>
      <c r="AI8" s="35"/>
      <c r="AJ8" s="35"/>
      <c r="AK8" s="3"/>
      <c r="AL8" s="36">
        <f>データ!S6</f>
        <v>170406</v>
      </c>
      <c r="AM8" s="36"/>
      <c r="AN8" s="36"/>
      <c r="AO8" s="36"/>
      <c r="AP8" s="36"/>
      <c r="AQ8" s="36"/>
      <c r="AR8" s="36"/>
      <c r="AS8" s="36"/>
      <c r="AT8" s="37">
        <f>データ!T6</f>
        <v>103.69</v>
      </c>
      <c r="AU8" s="37"/>
      <c r="AV8" s="37"/>
      <c r="AW8" s="37"/>
      <c r="AX8" s="37"/>
      <c r="AY8" s="37"/>
      <c r="AZ8" s="37"/>
      <c r="BA8" s="37"/>
      <c r="BB8" s="37">
        <f>データ!U6</f>
        <v>1643.42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92.8</v>
      </c>
      <c r="J10" s="37"/>
      <c r="K10" s="37"/>
      <c r="L10" s="37"/>
      <c r="M10" s="37"/>
      <c r="N10" s="37"/>
      <c r="O10" s="37"/>
      <c r="P10" s="37">
        <f>データ!P6</f>
        <v>92.1</v>
      </c>
      <c r="Q10" s="37"/>
      <c r="R10" s="37"/>
      <c r="S10" s="37"/>
      <c r="T10" s="37"/>
      <c r="U10" s="37"/>
      <c r="V10" s="37"/>
      <c r="W10" s="37">
        <f>データ!Q6</f>
        <v>83.45</v>
      </c>
      <c r="X10" s="37"/>
      <c r="Y10" s="37"/>
      <c r="Z10" s="37"/>
      <c r="AA10" s="37"/>
      <c r="AB10" s="37"/>
      <c r="AC10" s="37"/>
      <c r="AD10" s="36">
        <f>データ!R6</f>
        <v>2472</v>
      </c>
      <c r="AE10" s="36"/>
      <c r="AF10" s="36"/>
      <c r="AG10" s="36"/>
      <c r="AH10" s="36"/>
      <c r="AI10" s="36"/>
      <c r="AJ10" s="36"/>
      <c r="AK10" s="2"/>
      <c r="AL10" s="36">
        <f>データ!V6</f>
        <v>156498</v>
      </c>
      <c r="AM10" s="36"/>
      <c r="AN10" s="36"/>
      <c r="AO10" s="36"/>
      <c r="AP10" s="36"/>
      <c r="AQ10" s="36"/>
      <c r="AR10" s="36"/>
      <c r="AS10" s="36"/>
      <c r="AT10" s="37">
        <f>データ!W6</f>
        <v>25.14</v>
      </c>
      <c r="AU10" s="37"/>
      <c r="AV10" s="37"/>
      <c r="AW10" s="37"/>
      <c r="AX10" s="37"/>
      <c r="AY10" s="37"/>
      <c r="AZ10" s="37"/>
      <c r="BA10" s="37"/>
      <c r="BB10" s="37">
        <f>データ!X6</f>
        <v>6225.06</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112</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113</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114</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zgNaIgLxhh6S4pioTrXmV4bB1LBKPh1doWpOkriokr0s9my8bHfD6JzDyb5YBmjC9ASYqoWp4Ud62HCu+Eu7w==" saltValue="LWYMCUpvtwUkg4g0Gy8K/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122122</v>
      </c>
      <c r="D6" s="19">
        <f t="shared" si="3"/>
        <v>46</v>
      </c>
      <c r="E6" s="19">
        <f t="shared" si="3"/>
        <v>17</v>
      </c>
      <c r="F6" s="19">
        <f t="shared" si="3"/>
        <v>1</v>
      </c>
      <c r="G6" s="19">
        <f t="shared" si="3"/>
        <v>0</v>
      </c>
      <c r="H6" s="19" t="str">
        <f t="shared" si="3"/>
        <v>千葉県　佐倉市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92.8</v>
      </c>
      <c r="P6" s="20">
        <f t="shared" si="3"/>
        <v>92.1</v>
      </c>
      <c r="Q6" s="20">
        <f t="shared" si="3"/>
        <v>83.45</v>
      </c>
      <c r="R6" s="20">
        <f t="shared" si="3"/>
        <v>2472</v>
      </c>
      <c r="S6" s="20">
        <f t="shared" si="3"/>
        <v>170406</v>
      </c>
      <c r="T6" s="20">
        <f t="shared" si="3"/>
        <v>103.69</v>
      </c>
      <c r="U6" s="20">
        <f t="shared" si="3"/>
        <v>1643.42</v>
      </c>
      <c r="V6" s="20">
        <f t="shared" si="3"/>
        <v>156498</v>
      </c>
      <c r="W6" s="20">
        <f t="shared" si="3"/>
        <v>25.14</v>
      </c>
      <c r="X6" s="20">
        <f t="shared" si="3"/>
        <v>6225.06</v>
      </c>
      <c r="Y6" s="21">
        <f>IF(Y7="",NA(),Y7)</f>
        <v>119.13</v>
      </c>
      <c r="Z6" s="21">
        <f t="shared" ref="Z6:AH6" si="4">IF(Z7="",NA(),Z7)</f>
        <v>114.77</v>
      </c>
      <c r="AA6" s="21">
        <f t="shared" si="4"/>
        <v>115.66</v>
      </c>
      <c r="AB6" s="21">
        <f t="shared" si="4"/>
        <v>114.42</v>
      </c>
      <c r="AC6" s="21">
        <f t="shared" si="4"/>
        <v>112.03</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467.95</v>
      </c>
      <c r="AV6" s="21">
        <f t="shared" ref="AV6:BD6" si="6">IF(AV7="",NA(),AV7)</f>
        <v>634.74</v>
      </c>
      <c r="AW6" s="21">
        <f t="shared" si="6"/>
        <v>763.09</v>
      </c>
      <c r="AX6" s="21">
        <f t="shared" si="6"/>
        <v>1132.44</v>
      </c>
      <c r="AY6" s="21">
        <f t="shared" si="6"/>
        <v>1322.31</v>
      </c>
      <c r="AZ6" s="21">
        <f t="shared" si="6"/>
        <v>73.02</v>
      </c>
      <c r="BA6" s="21">
        <f t="shared" si="6"/>
        <v>72.930000000000007</v>
      </c>
      <c r="BB6" s="21">
        <f t="shared" si="6"/>
        <v>80.08</v>
      </c>
      <c r="BC6" s="21">
        <f t="shared" si="6"/>
        <v>87.33</v>
      </c>
      <c r="BD6" s="21">
        <f t="shared" si="6"/>
        <v>92.26</v>
      </c>
      <c r="BE6" s="20" t="str">
        <f>IF(BE7="","",IF(BE7="-","【-】","【"&amp;SUBSTITUTE(TEXT(BE7,"#,##0.00"),"-","△")&amp;"】"))</f>
        <v>【78.43】</v>
      </c>
      <c r="BF6" s="21">
        <f>IF(BF7="",NA(),BF7)</f>
        <v>84.72</v>
      </c>
      <c r="BG6" s="21">
        <f t="shared" ref="BG6:BO6" si="7">IF(BG7="",NA(),BG7)</f>
        <v>101.85</v>
      </c>
      <c r="BH6" s="21">
        <f t="shared" si="7"/>
        <v>97.35</v>
      </c>
      <c r="BI6" s="21">
        <f t="shared" si="7"/>
        <v>104.79</v>
      </c>
      <c r="BJ6" s="21">
        <f t="shared" si="7"/>
        <v>95.79</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131.75</v>
      </c>
      <c r="BR6" s="21">
        <f t="shared" ref="BR6:BZ6" si="8">IF(BR7="",NA(),BR7)</f>
        <v>125.98</v>
      </c>
      <c r="BS6" s="21">
        <f t="shared" si="8"/>
        <v>124.72</v>
      </c>
      <c r="BT6" s="21">
        <f t="shared" si="8"/>
        <v>114.61</v>
      </c>
      <c r="BU6" s="21">
        <f t="shared" si="8"/>
        <v>117.78</v>
      </c>
      <c r="BV6" s="21">
        <f t="shared" si="8"/>
        <v>97.91</v>
      </c>
      <c r="BW6" s="21">
        <f t="shared" si="8"/>
        <v>98.61</v>
      </c>
      <c r="BX6" s="21">
        <f t="shared" si="8"/>
        <v>98.75</v>
      </c>
      <c r="BY6" s="21">
        <f t="shared" si="8"/>
        <v>98.36</v>
      </c>
      <c r="BZ6" s="21">
        <f t="shared" si="8"/>
        <v>97.29</v>
      </c>
      <c r="CA6" s="20" t="str">
        <f>IF(CA7="","",IF(CA7="-","【-】","【"&amp;SUBSTITUTE(TEXT(CA7,"#,##0.00"),"-","△")&amp;"】"))</f>
        <v>【97.81】</v>
      </c>
      <c r="CB6" s="21">
        <f>IF(CB7="",NA(),CB7)</f>
        <v>110.11</v>
      </c>
      <c r="CC6" s="21">
        <f t="shared" ref="CC6:CK6" si="9">IF(CC7="",NA(),CC7)</f>
        <v>113.41</v>
      </c>
      <c r="CD6" s="21">
        <f t="shared" si="9"/>
        <v>115.19</v>
      </c>
      <c r="CE6" s="21">
        <f t="shared" si="9"/>
        <v>118</v>
      </c>
      <c r="CF6" s="21">
        <f t="shared" si="9"/>
        <v>123.72</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98.17</v>
      </c>
      <c r="CY6" s="21">
        <f t="shared" ref="CY6:DG6" si="11">IF(CY7="",NA(),CY7)</f>
        <v>98.66</v>
      </c>
      <c r="CZ6" s="21">
        <f t="shared" si="11"/>
        <v>98.64</v>
      </c>
      <c r="DA6" s="21">
        <f t="shared" si="11"/>
        <v>98.66</v>
      </c>
      <c r="DB6" s="21">
        <f t="shared" si="11"/>
        <v>98.73</v>
      </c>
      <c r="DC6" s="21">
        <f t="shared" si="11"/>
        <v>94.58</v>
      </c>
      <c r="DD6" s="21">
        <f t="shared" si="11"/>
        <v>94.56</v>
      </c>
      <c r="DE6" s="21">
        <f t="shared" si="11"/>
        <v>94.75</v>
      </c>
      <c r="DF6" s="21">
        <f t="shared" si="11"/>
        <v>94.92</v>
      </c>
      <c r="DG6" s="21">
        <f t="shared" si="11"/>
        <v>95.01</v>
      </c>
      <c r="DH6" s="20" t="str">
        <f>IF(DH7="","",IF(DH7="-","【-】","【"&amp;SUBSTITUTE(TEXT(DH7,"#,##0.00"),"-","△")&amp;"】"))</f>
        <v>【95.91】</v>
      </c>
      <c r="DI6" s="21">
        <f>IF(DI7="",NA(),DI7)</f>
        <v>21.2</v>
      </c>
      <c r="DJ6" s="21">
        <f t="shared" ref="DJ6:DR6" si="12">IF(DJ7="",NA(),DJ7)</f>
        <v>24.57</v>
      </c>
      <c r="DK6" s="21">
        <f t="shared" si="12"/>
        <v>27.51</v>
      </c>
      <c r="DL6" s="21">
        <f t="shared" si="12"/>
        <v>30.68</v>
      </c>
      <c r="DM6" s="21">
        <f t="shared" si="12"/>
        <v>33.799999999999997</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1">
        <f t="shared" si="13"/>
        <v>0.79</v>
      </c>
      <c r="DW6" s="21">
        <f t="shared" si="13"/>
        <v>1.85</v>
      </c>
      <c r="DX6" s="21">
        <f t="shared" si="13"/>
        <v>9.09</v>
      </c>
      <c r="DY6" s="21">
        <f t="shared" si="13"/>
        <v>4.95</v>
      </c>
      <c r="DZ6" s="21">
        <f t="shared" si="13"/>
        <v>5.64</v>
      </c>
      <c r="EA6" s="21">
        <f t="shared" si="13"/>
        <v>6.43</v>
      </c>
      <c r="EB6" s="21">
        <f t="shared" si="13"/>
        <v>7.75</v>
      </c>
      <c r="EC6" s="21">
        <f t="shared" si="13"/>
        <v>9.44</v>
      </c>
      <c r="ED6" s="20" t="str">
        <f>IF(ED7="","",IF(ED7="-","【-】","【"&amp;SUBSTITUTE(TEXT(ED7,"#,##0.00"),"-","△")&amp;"】"))</f>
        <v>【8.68】</v>
      </c>
      <c r="EE6" s="21">
        <f>IF(EE7="",NA(),EE7)</f>
        <v>0.2</v>
      </c>
      <c r="EF6" s="21">
        <f t="shared" ref="EF6:EN6" si="14">IF(EF7="",NA(),EF7)</f>
        <v>0.2</v>
      </c>
      <c r="EG6" s="21">
        <f t="shared" si="14"/>
        <v>0.11</v>
      </c>
      <c r="EH6" s="21">
        <f t="shared" si="14"/>
        <v>0.19</v>
      </c>
      <c r="EI6" s="21">
        <f t="shared" si="14"/>
        <v>0.1</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122122</v>
      </c>
      <c r="D7" s="23">
        <v>46</v>
      </c>
      <c r="E7" s="23">
        <v>17</v>
      </c>
      <c r="F7" s="23">
        <v>1</v>
      </c>
      <c r="G7" s="23">
        <v>0</v>
      </c>
      <c r="H7" s="23" t="s">
        <v>96</v>
      </c>
      <c r="I7" s="23" t="s">
        <v>97</v>
      </c>
      <c r="J7" s="23" t="s">
        <v>98</v>
      </c>
      <c r="K7" s="23" t="s">
        <v>99</v>
      </c>
      <c r="L7" s="23" t="s">
        <v>100</v>
      </c>
      <c r="M7" s="23" t="s">
        <v>101</v>
      </c>
      <c r="N7" s="24" t="s">
        <v>102</v>
      </c>
      <c r="O7" s="24">
        <v>92.8</v>
      </c>
      <c r="P7" s="24">
        <v>92.1</v>
      </c>
      <c r="Q7" s="24">
        <v>83.45</v>
      </c>
      <c r="R7" s="24">
        <v>2472</v>
      </c>
      <c r="S7" s="24">
        <v>170406</v>
      </c>
      <c r="T7" s="24">
        <v>103.69</v>
      </c>
      <c r="U7" s="24">
        <v>1643.42</v>
      </c>
      <c r="V7" s="24">
        <v>156498</v>
      </c>
      <c r="W7" s="24">
        <v>25.14</v>
      </c>
      <c r="X7" s="24">
        <v>6225.06</v>
      </c>
      <c r="Y7" s="24">
        <v>119.13</v>
      </c>
      <c r="Z7" s="24">
        <v>114.77</v>
      </c>
      <c r="AA7" s="24">
        <v>115.66</v>
      </c>
      <c r="AB7" s="24">
        <v>114.42</v>
      </c>
      <c r="AC7" s="24">
        <v>112.03</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467.95</v>
      </c>
      <c r="AV7" s="24">
        <v>634.74</v>
      </c>
      <c r="AW7" s="24">
        <v>763.09</v>
      </c>
      <c r="AX7" s="24">
        <v>1132.44</v>
      </c>
      <c r="AY7" s="24">
        <v>1322.31</v>
      </c>
      <c r="AZ7" s="24">
        <v>73.02</v>
      </c>
      <c r="BA7" s="24">
        <v>72.930000000000007</v>
      </c>
      <c r="BB7" s="24">
        <v>80.08</v>
      </c>
      <c r="BC7" s="24">
        <v>87.33</v>
      </c>
      <c r="BD7" s="24">
        <v>92.26</v>
      </c>
      <c r="BE7" s="24">
        <v>78.430000000000007</v>
      </c>
      <c r="BF7" s="24">
        <v>84.72</v>
      </c>
      <c r="BG7" s="24">
        <v>101.85</v>
      </c>
      <c r="BH7" s="24">
        <v>97.35</v>
      </c>
      <c r="BI7" s="24">
        <v>104.79</v>
      </c>
      <c r="BJ7" s="24">
        <v>95.79</v>
      </c>
      <c r="BK7" s="24">
        <v>708.89</v>
      </c>
      <c r="BL7" s="24">
        <v>730.52</v>
      </c>
      <c r="BM7" s="24">
        <v>672.33</v>
      </c>
      <c r="BN7" s="24">
        <v>668.8</v>
      </c>
      <c r="BO7" s="24">
        <v>652.79999999999995</v>
      </c>
      <c r="BP7" s="24">
        <v>630.82000000000005</v>
      </c>
      <c r="BQ7" s="24">
        <v>131.75</v>
      </c>
      <c r="BR7" s="24">
        <v>125.98</v>
      </c>
      <c r="BS7" s="24">
        <v>124.72</v>
      </c>
      <c r="BT7" s="24">
        <v>114.61</v>
      </c>
      <c r="BU7" s="24">
        <v>117.78</v>
      </c>
      <c r="BV7" s="24">
        <v>97.91</v>
      </c>
      <c r="BW7" s="24">
        <v>98.61</v>
      </c>
      <c r="BX7" s="24">
        <v>98.75</v>
      </c>
      <c r="BY7" s="24">
        <v>98.36</v>
      </c>
      <c r="BZ7" s="24">
        <v>97.29</v>
      </c>
      <c r="CA7" s="24">
        <v>97.81</v>
      </c>
      <c r="CB7" s="24">
        <v>110.11</v>
      </c>
      <c r="CC7" s="24">
        <v>113.41</v>
      </c>
      <c r="CD7" s="24">
        <v>115.19</v>
      </c>
      <c r="CE7" s="24">
        <v>118</v>
      </c>
      <c r="CF7" s="24">
        <v>123.72</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98.17</v>
      </c>
      <c r="CY7" s="24">
        <v>98.66</v>
      </c>
      <c r="CZ7" s="24">
        <v>98.64</v>
      </c>
      <c r="DA7" s="24">
        <v>98.66</v>
      </c>
      <c r="DB7" s="24">
        <v>98.73</v>
      </c>
      <c r="DC7" s="24">
        <v>94.58</v>
      </c>
      <c r="DD7" s="24">
        <v>94.56</v>
      </c>
      <c r="DE7" s="24">
        <v>94.75</v>
      </c>
      <c r="DF7" s="24">
        <v>94.92</v>
      </c>
      <c r="DG7" s="24">
        <v>95.01</v>
      </c>
      <c r="DH7" s="24">
        <v>95.91</v>
      </c>
      <c r="DI7" s="24">
        <v>21.2</v>
      </c>
      <c r="DJ7" s="24">
        <v>24.57</v>
      </c>
      <c r="DK7" s="24">
        <v>27.51</v>
      </c>
      <c r="DL7" s="24">
        <v>30.68</v>
      </c>
      <c r="DM7" s="24">
        <v>33.799999999999997</v>
      </c>
      <c r="DN7" s="24">
        <v>31.01</v>
      </c>
      <c r="DO7" s="24">
        <v>28.87</v>
      </c>
      <c r="DP7" s="24">
        <v>31.34</v>
      </c>
      <c r="DQ7" s="24">
        <v>32.909999999999997</v>
      </c>
      <c r="DR7" s="24">
        <v>34.869999999999997</v>
      </c>
      <c r="DS7" s="24">
        <v>41.09</v>
      </c>
      <c r="DT7" s="24">
        <v>0</v>
      </c>
      <c r="DU7" s="24">
        <v>0</v>
      </c>
      <c r="DV7" s="24">
        <v>0.79</v>
      </c>
      <c r="DW7" s="24">
        <v>1.85</v>
      </c>
      <c r="DX7" s="24">
        <v>9.09</v>
      </c>
      <c r="DY7" s="24">
        <v>4.95</v>
      </c>
      <c r="DZ7" s="24">
        <v>5.64</v>
      </c>
      <c r="EA7" s="24">
        <v>6.43</v>
      </c>
      <c r="EB7" s="24">
        <v>7.75</v>
      </c>
      <c r="EC7" s="24">
        <v>9.44</v>
      </c>
      <c r="ED7" s="24">
        <v>8.68</v>
      </c>
      <c r="EE7" s="24">
        <v>0.2</v>
      </c>
      <c r="EF7" s="24">
        <v>0.2</v>
      </c>
      <c r="EG7" s="24">
        <v>0.11</v>
      </c>
      <c r="EH7" s="24">
        <v>0.19</v>
      </c>
      <c r="EI7" s="24">
        <v>0.1</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2025-01-24T07:00:18Z</dcterms:created>
  <dcterms:modified xsi:type="dcterms:W3CDTF">2025-01-31T01:23:42Z</dcterms:modified>
  <cp:category/>
</cp:coreProperties>
</file>