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stfs02\01170_市町村課$\01_所属全体フォルダ\6理財班\41-公営企業\R06\07_経営比較分析表\02_経営比較分析表\06_最終データ\171 下水道（公共）\"/>
    </mc:Choice>
  </mc:AlternateContent>
  <xr:revisionPtr revIDLastSave="0" documentId="13_ncr:1_{95E065DC-6206-47B0-A4B3-AD430541F54F}" xr6:coauthVersionLast="47" xr6:coauthVersionMax="47" xr10:uidLastSave="{00000000-0000-0000-0000-000000000000}"/>
  <workbookProtection workbookAlgorithmName="SHA-512" workbookHashValue="7p7NV/8CU19kpaDuNzHpsgAsqh9pZQl7kg3EXKvqRjf8UPkLhWSbU+bLzhgfE7C+pTEM7E3PXtBlYobbtLbCfw==" workbookSaltValue="acRh4GC2cZLI0bixzokRcQ==" workbookSpinCount="100000" lockStructure="1"/>
  <bookViews>
    <workbookView xWindow="-289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I10"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<sst xmlns="http://schemas.openxmlformats.org/spreadsheetml/2006/main" count="231" uniqueCount="116">
  <si>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</si>
  <si>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</si>
  <si>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</si>
  <si>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</si>
  <si>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</si>
  <si>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</si>
  <si>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</si>
  <si>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</si>
  <si>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</si>
  <si>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</si>
  <si>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</si>
  <si>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</si>
  <si>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</si>
  <si>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</si>
  <si>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</si>
  <si>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</si>
  <si>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</si>
  <si>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</si>
  <si>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</si>
  <si>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</si>
  <si>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</si>
  <si>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</si>
  <si>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</si>
  <si>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</si>
  <si>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</si>
  <si>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</si>
  <si>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</si>
  <si>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</si>
  <si>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</si>
  <si>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</si>
  <si>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</si>
  <si>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</si>
  <si>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</si>
  <si>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</si>
  <si>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</si>
  <si>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</si>
  <si>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</si>
  <si>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</si>
  <si>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</si>
  <si>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</si>
  <si>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</si>
  <si>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</si>
  <si>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</si>
  <si>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</si>
  <si>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</si>
  <si>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</si>
  <si>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</si>
  <si>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</si>
  <si>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</si>
  <si>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</si>
  <si>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</si>
  <si>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</si>
  <si>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</si>
  <si>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</si>
  <si>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</si>
  <si>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</si>
  <si>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</si>
  <si>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</si>
  <si>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</si>
  <si>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</si>
  <si>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</si>
  <si>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</si>
  <si>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</si>
  <si>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</si>
  <si>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</si>
  <si>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</si>
  <si>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</si>
  <si>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</si>
  <si>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</si>
  <si>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</si>
  <si>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</si>
  <si>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</si>
  <si>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</si>
  <si>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</si>
  <si>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</si>
  <si>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</si>
  <si>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</si>
  <si>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</si>
  <si>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</si>
  <si>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</si>
  <si>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</si>
  <si>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</si>
  <si>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</si>
  <si>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</si>
  <si>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</si>
  <si>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</si>
  <si>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</si>
  <si>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</si>
  <si>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</si>
  <si>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</si>
  <si>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</si>
  <si>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</si>
  <si>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</si>
  <si>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</si>
  <si>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</si>
  <si>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茂原市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</si>
  <si>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</si>
  <si>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</si>
  <si>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</si>
  <si>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</si>
  <si>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</si>
  <si>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</si>
  <si>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</si>
  <si>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</si>
  <si>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</si>
  <si>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</si>
  <si>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</si>
  <si>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</si>
  <si>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</si>
  <si>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</si>
  <si>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</si>
  <si>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</si>
  <si>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</si>
  <si>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昭和47年の供用開始から50年が経過し、各施設の老朽化が進行しており、長寿命化を目的としたストックマネジメント計画に基づき、改築・更新を実施しているところである。今後も老朽化は進んでいくことから長期的な視点で状況を見通し、効果的な投資計画の設定と財源の確保に努めていく。</t>
    <rPh sb="35" eb="39">
      <t>チョウジュミョウカ</t>
    </rPh>
    <rPh sb="40" eb="42">
      <t>モクテキ</t>
    </rPh>
    <phoneticPr fontId="4"/>
  </si>
  <si>
    <t>経常収支比率及び経費回収率は100％を上回り、経営は比較的良好である。
しかし、今後は、施設の老朽化に伴う改築・更新事業への投資の増大や人口減等に伴う使用料収入の減等が予想される。施設の健全性を維持することが安定した経営を行うための前提条件となることから、持続的かつ安定的な下水道事業を行うため、効率的な投資計画及び財源の確保、事業運営に係る経常的な経費の削減、適正な使用料設定となっているか等の検証を行い、引き続き経営基盤の強化を図っていく。</t>
    <rPh sb="71" eb="72">
      <t>トウ</t>
    </rPh>
    <phoneticPr fontId="4"/>
  </si>
  <si>
    <t>①経常収支比率は100％以上を維持しているが、今後見込まれる施設の老朽化に伴う改築・更新事業への投資の増大や人口減に伴う使用料収入の減等が予測されることから、更なる費用の削減に努めるとともに使用料改定の要否についても検討していく必要がある。
③流動比率は100％未満であるが、流動負債の主なものは翌年度に償還する建設改良費等の財源に充てるための企業債であり、償還年度に見込まれる収入などが償還に充てられるため、当面の支払能力には問題ないと考えられる。
④類似団体と比較して低い水準であるが、老朽化した施設の改築・更新は今後も続いて行くため、投資規模や使用料水準の妥当性を判断していく必要がある。
⑤経費回収率は100％を超えていることから、汚水処理費を使用料収入で賄えている状態であるが、更新費用の増大や人口減等に伴う使用料収入の減等が今後見込まれることから、財源の確保に努めて行く必要がある。
⑥汚水処理原価は類似団体と比較して低い水準であるが、昨今の物価高等の影響による汚水処理費に係る費用の増加が懸念されることから、引き続き効率的な汚水処理を実施し維持管理費の抑制を図る。
⑦施設利用率は平均値を上回っており、施設の利用状況及び施設規模は適正であると考えている。
⑧平均程度の水準であるが、水洗化促進の取り組みを継続し、使用料収入を確保していく。</t>
    <rPh sb="1" eb="7">
      <t>ケイジョウシュウシヒリツ</t>
    </rPh>
    <rPh sb="424" eb="426">
      <t>サッコン</t>
    </rPh>
    <rPh sb="461" eb="462">
      <t>ヒ</t>
    </rPh>
    <rPh sb="463" eb="464">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</si>
</sst>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0.2</c:v>
                </c:pt>
                <c:pt idx="1">
                  <c:v>0.08</c:v>
                </c:pt>
                <c:pt idx="2">
                  <c:v>0.18</c:v>
                </c:pt>
                <c:pt idx="3">
                  <c:v>0.27</c:v>
                </c:pt>
                <c:pt idx="4">
                  <c:v>0.15</c:v>
                </c:pt>
              </c:numCache>
            </c:numRef>
          </c:val>
          <c:extLst>
            <c:ext xmlns:c16="http://schemas.microsoft.com/office/drawing/2014/chart" uri="{C3380CC4-5D6E-409C-BE32-E72D297353CC}">
              <c16:uniqueId val="{00000000-C14E-431E-A555-239BFCED247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0.17</c:v>
                </c:pt>
                <c:pt idx="3">
                  <c:v>0.13</c:v>
                </c:pt>
                <c:pt idx="4">
                  <c:v>0.06</c:v>
                </c:pt>
              </c:numCache>
            </c:numRef>
          </c:val>
          <c:smooth val="0"/>
          <c:extLst>
            <c:ext xmlns:c16="http://schemas.microsoft.com/office/drawing/2014/chart" uri="{C3380CC4-5D6E-409C-BE32-E72D297353CC}">
              <c16:uniqueId val="{00000001-C14E-431E-A555-239BFCED247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96.16</c:v>
                </c:pt>
                <c:pt idx="1">
                  <c:v>90.62</c:v>
                </c:pt>
                <c:pt idx="2">
                  <c:v>91.62</c:v>
                </c:pt>
                <c:pt idx="3">
                  <c:v>88.51</c:v>
                </c:pt>
                <c:pt idx="4">
                  <c:v>83.11</c:v>
                </c:pt>
              </c:numCache>
            </c:numRef>
          </c:val>
          <c:extLst>
            <c:ext xmlns:c16="http://schemas.microsoft.com/office/drawing/2014/chart" uri="{C3380CC4-5D6E-409C-BE32-E72D297353CC}">
              <c16:uniqueId val="{00000000-8ADF-45E3-980B-CAE9DEAC997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68.31</c:v>
                </c:pt>
                <c:pt idx="1">
                  <c:v>65.28</c:v>
                </c:pt>
                <c:pt idx="2">
                  <c:v>64.92</c:v>
                </c:pt>
                <c:pt idx="3">
                  <c:v>64.14</c:v>
                </c:pt>
                <c:pt idx="4">
                  <c:v>63.71</c:v>
                </c:pt>
              </c:numCache>
            </c:numRef>
          </c:val>
          <c:smooth val="0"/>
          <c:extLst>
            <c:ext xmlns:c16="http://schemas.microsoft.com/office/drawing/2014/chart" uri="{C3380CC4-5D6E-409C-BE32-E72D297353CC}">
              <c16:uniqueId val="{00000001-8ADF-45E3-980B-CAE9DEAC997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92.6</c:v>
                </c:pt>
                <c:pt idx="1">
                  <c:v>92.7</c:v>
                </c:pt>
                <c:pt idx="2">
                  <c:v>92.9</c:v>
                </c:pt>
                <c:pt idx="3">
                  <c:v>93</c:v>
                </c:pt>
                <c:pt idx="4">
                  <c:v>93.1</c:v>
                </c:pt>
              </c:numCache>
            </c:numRef>
          </c:val>
          <c:extLst>
            <c:ext xmlns:c16="http://schemas.microsoft.com/office/drawing/2014/chart" uri="{C3380CC4-5D6E-409C-BE32-E72D297353CC}">
              <c16:uniqueId val="{00000000-81AC-4C24-8900-E094F7C2EBC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92.62</c:v>
                </c:pt>
                <c:pt idx="1">
                  <c:v>92.72</c:v>
                </c:pt>
                <c:pt idx="2">
                  <c:v>92.88</c:v>
                </c:pt>
                <c:pt idx="3">
                  <c:v>92.9</c:v>
                </c:pt>
                <c:pt idx="4">
                  <c:v>92.89</c:v>
                </c:pt>
              </c:numCache>
            </c:numRef>
          </c:val>
          <c:smooth val="0"/>
          <c:extLst>
            <c:ext xmlns:c16="http://schemas.microsoft.com/office/drawing/2014/chart" uri="{C3380CC4-5D6E-409C-BE32-E72D297353CC}">
              <c16:uniqueId val="{00000001-81AC-4C24-8900-E094F7C2EBC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108.35</c:v>
                </c:pt>
                <c:pt idx="1">
                  <c:v>110.83</c:v>
                </c:pt>
                <c:pt idx="2">
                  <c:v>110.87</c:v>
                </c:pt>
                <c:pt idx="3">
                  <c:v>105.63</c:v>
                </c:pt>
                <c:pt idx="4">
                  <c:v>109.1</c:v>
                </c:pt>
              </c:numCache>
            </c:numRef>
          </c:val>
          <c:extLst>
            <c:ext xmlns:c16="http://schemas.microsoft.com/office/drawing/2014/chart" uri="{C3380CC4-5D6E-409C-BE32-E72D297353CC}">
              <c16:uniqueId val="{00000000-9472-444E-ADB1-DA2CF499C2B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106.99</c:v>
                </c:pt>
                <c:pt idx="1">
                  <c:v>107.85</c:v>
                </c:pt>
                <c:pt idx="2">
                  <c:v>108.04</c:v>
                </c:pt>
                <c:pt idx="3">
                  <c:v>107.49</c:v>
                </c:pt>
                <c:pt idx="4">
                  <c:v>107.64</c:v>
                </c:pt>
              </c:numCache>
            </c:numRef>
          </c:val>
          <c:smooth val="0"/>
          <c:extLst>
            <c:ext xmlns:c16="http://schemas.microsoft.com/office/drawing/2014/chart" uri="{C3380CC4-5D6E-409C-BE32-E72D297353CC}">
              <c16:uniqueId val="{00000001-9472-444E-ADB1-DA2CF499C2B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5.22</c:v>
                </c:pt>
                <c:pt idx="1">
                  <c:v>10.27</c:v>
                </c:pt>
                <c:pt idx="2">
                  <c:v>14.17</c:v>
                </c:pt>
                <c:pt idx="3">
                  <c:v>17.2</c:v>
                </c:pt>
                <c:pt idx="4">
                  <c:v>21.42</c:v>
                </c:pt>
              </c:numCache>
            </c:numRef>
          </c:val>
          <c:extLst>
            <c:ext xmlns:c16="http://schemas.microsoft.com/office/drawing/2014/chart" uri="{C3380CC4-5D6E-409C-BE32-E72D297353CC}">
              <c16:uniqueId val="{00000000-DD3F-431C-B731-5DBAA41E09C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26.36</c:v>
                </c:pt>
                <c:pt idx="1">
                  <c:v>23.79</c:v>
                </c:pt>
                <c:pt idx="2">
                  <c:v>25.66</c:v>
                </c:pt>
                <c:pt idx="3">
                  <c:v>27.46</c:v>
                </c:pt>
                <c:pt idx="4">
                  <c:v>29.93</c:v>
                </c:pt>
              </c:numCache>
            </c:numRef>
          </c:val>
          <c:smooth val="0"/>
          <c:extLst>
            <c:ext xmlns:c16="http://schemas.microsoft.com/office/drawing/2014/chart" uri="{C3380CC4-5D6E-409C-BE32-E72D297353CC}">
              <c16:uniqueId val="{00000001-DD3F-431C-B731-5DBAA41E09C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5.0599999999999996</c:v>
                </c:pt>
                <c:pt idx="1">
                  <c:v>6.43</c:v>
                </c:pt>
                <c:pt idx="2">
                  <c:v>6.53</c:v>
                </c:pt>
                <c:pt idx="3">
                  <c:v>8.49</c:v>
                </c:pt>
                <c:pt idx="4">
                  <c:v>13.21</c:v>
                </c:pt>
              </c:numCache>
            </c:numRef>
          </c:val>
          <c:extLst>
            <c:ext xmlns:c16="http://schemas.microsoft.com/office/drawing/2014/chart" uri="{C3380CC4-5D6E-409C-BE32-E72D297353CC}">
              <c16:uniqueId val="{00000000-2E4D-4A15-98F6-6AFC1D658B3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1.43</c:v>
                </c:pt>
                <c:pt idx="1">
                  <c:v>1.22</c:v>
                </c:pt>
                <c:pt idx="2">
                  <c:v>1.61</c:v>
                </c:pt>
                <c:pt idx="3">
                  <c:v>2.08</c:v>
                </c:pt>
                <c:pt idx="4">
                  <c:v>2.74</c:v>
                </c:pt>
              </c:numCache>
            </c:numRef>
          </c:val>
          <c:smooth val="0"/>
          <c:extLst>
            <c:ext xmlns:c16="http://schemas.microsoft.com/office/drawing/2014/chart" uri="{C3380CC4-5D6E-409C-BE32-E72D297353CC}">
              <c16:uniqueId val="{00000001-2E4D-4A15-98F6-6AFC1D658B3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A8-4AAE-B7DC-578F44F7369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7.42</c:v>
                </c:pt>
                <c:pt idx="1">
                  <c:v>4.72</c:v>
                </c:pt>
                <c:pt idx="2">
                  <c:v>4.49</c:v>
                </c:pt>
                <c:pt idx="3">
                  <c:v>5.41</c:v>
                </c:pt>
                <c:pt idx="4">
                  <c:v>5.61</c:v>
                </c:pt>
              </c:numCache>
            </c:numRef>
          </c:val>
          <c:smooth val="0"/>
          <c:extLst>
            <c:ext xmlns:c16="http://schemas.microsoft.com/office/drawing/2014/chart" uri="{C3380CC4-5D6E-409C-BE32-E72D297353CC}">
              <c16:uniqueId val="{00000001-5EA8-4AAE-B7DC-578F44F7369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60.91</c:v>
                </c:pt>
                <c:pt idx="1">
                  <c:v>70.12</c:v>
                </c:pt>
                <c:pt idx="2">
                  <c:v>75.64</c:v>
                </c:pt>
                <c:pt idx="3">
                  <c:v>78.290000000000006</c:v>
                </c:pt>
                <c:pt idx="4">
                  <c:v>97.75</c:v>
                </c:pt>
              </c:numCache>
            </c:numRef>
          </c:val>
          <c:extLst>
            <c:ext xmlns:c16="http://schemas.microsoft.com/office/drawing/2014/chart" uri="{C3380CC4-5D6E-409C-BE32-E72D297353CC}">
              <c16:uniqueId val="{00000000-786B-4CFE-A263-5B919A75C77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68.180000000000007</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786B-4CFE-A263-5B919A75C77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489.18</c:v>
                </c:pt>
                <c:pt idx="1">
                  <c:v>484.09</c:v>
                </c:pt>
                <c:pt idx="2">
                  <c:v>496.5</c:v>
                </c:pt>
                <c:pt idx="3">
                  <c:v>480.33</c:v>
                </c:pt>
                <c:pt idx="4">
                  <c:v>466.74</c:v>
                </c:pt>
              </c:numCache>
            </c:numRef>
          </c:val>
          <c:extLst>
            <c:ext xmlns:c16="http://schemas.microsoft.com/office/drawing/2014/chart" uri="{C3380CC4-5D6E-409C-BE32-E72D297353CC}">
              <c16:uniqueId val="{00000000-99EC-4807-884C-0DB942A21A1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847.44</c:v>
                </c:pt>
                <c:pt idx="1">
                  <c:v>857.88</c:v>
                </c:pt>
                <c:pt idx="2">
                  <c:v>825.1</c:v>
                </c:pt>
                <c:pt idx="3">
                  <c:v>789.87</c:v>
                </c:pt>
                <c:pt idx="4">
                  <c:v>749.43</c:v>
                </c:pt>
              </c:numCache>
            </c:numRef>
          </c:val>
          <c:smooth val="0"/>
          <c:extLst>
            <c:ext xmlns:c16="http://schemas.microsoft.com/office/drawing/2014/chart" uri="{C3380CC4-5D6E-409C-BE32-E72D297353CC}">
              <c16:uniqueId val="{00000001-99EC-4807-884C-0DB942A21A1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139.57</c:v>
                </c:pt>
                <c:pt idx="1">
                  <c:v>147.86000000000001</c:v>
                </c:pt>
                <c:pt idx="2">
                  <c:v>140.85</c:v>
                </c:pt>
                <c:pt idx="3">
                  <c:v>129.12</c:v>
                </c:pt>
                <c:pt idx="4">
                  <c:v>132.13999999999999</c:v>
                </c:pt>
              </c:numCache>
            </c:numRef>
          </c:val>
          <c:extLst>
            <c:ext xmlns:c16="http://schemas.microsoft.com/office/drawing/2014/chart" uri="{C3380CC4-5D6E-409C-BE32-E72D297353CC}">
              <c16:uniqueId val="{00000000-EFB4-4604-8AEF-D64B93D76AE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94.69</c:v>
                </c:pt>
                <c:pt idx="1">
                  <c:v>94.97</c:v>
                </c:pt>
                <c:pt idx="2">
                  <c:v>97.07</c:v>
                </c:pt>
                <c:pt idx="3">
                  <c:v>98.06</c:v>
                </c:pt>
                <c:pt idx="4">
                  <c:v>98.46</c:v>
                </c:pt>
              </c:numCache>
            </c:numRef>
          </c:val>
          <c:smooth val="0"/>
          <c:extLst>
            <c:ext xmlns:c16="http://schemas.microsoft.com/office/drawing/2014/chart" uri="{C3380CC4-5D6E-409C-BE32-E72D297353CC}">
              <c16:uniqueId val="{00000001-EFB4-4604-8AEF-D64B93D76AE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125.7</c:v>
                </c:pt>
                <c:pt idx="1">
                  <c:v>117.02</c:v>
                </c:pt>
                <c:pt idx="2">
                  <c:v>123.04</c:v>
                </c:pt>
                <c:pt idx="3">
                  <c:v>134.77000000000001</c:v>
                </c:pt>
                <c:pt idx="4">
                  <c:v>132.41999999999999</c:v>
                </c:pt>
              </c:numCache>
            </c:numRef>
          </c:val>
          <c:extLst>
            <c:ext xmlns:c16="http://schemas.microsoft.com/office/drawing/2014/chart" uri="{C3380CC4-5D6E-409C-BE32-E72D297353CC}">
              <c16:uniqueId val="{00000000-6B19-4666-B5A6-F984EF83526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159.78</c:v>
                </c:pt>
                <c:pt idx="1">
                  <c:v>159.49</c:v>
                </c:pt>
                <c:pt idx="2">
                  <c:v>157.81</c:v>
                </c:pt>
                <c:pt idx="3">
                  <c:v>157.37</c:v>
                </c:pt>
                <c:pt idx="4">
                  <c:v>157.44999999999999</c:v>
                </c:pt>
              </c:numCache>
            </c:numRef>
          </c:val>
          <c:smooth val="0"/>
          <c:extLst>
            <c:ext xmlns:c16="http://schemas.microsoft.com/office/drawing/2014/chart" uri="{C3380CC4-5D6E-409C-BE32-E72D297353CC}">
              <c16:uniqueId val="{00000001-6B19-4666-B5A6-F984EF83526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千葉県　茂原市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Bd1</v>
      </c>
      <c r="X8" s="64"/>
      <c r="Y8" s="64"/>
      <c r="Z8" s="64"/>
      <c r="AA8" s="64"/>
      <c r="AB8" s="64"/>
      <c r="AC8" s="64"/>
      <c r="AD8" s="65" t="str">
        <f>データ!$M$6</f>
        <v>非設置</v>
      </c>
      <c r="AE8" s="65"/>
      <c r="AF8" s="65"/>
      <c r="AG8" s="65"/>
      <c r="AH8" s="65"/>
      <c r="AI8" s="65"/>
      <c r="AJ8" s="65"/>
      <c r="AK8" s="3"/>
      <c r="AL8" s="45">
        <f>データ!S6</f>
        <v>86613</v>
      </c>
      <c r="AM8" s="45"/>
      <c r="AN8" s="45"/>
      <c r="AO8" s="45"/>
      <c r="AP8" s="45"/>
      <c r="AQ8" s="45"/>
      <c r="AR8" s="45"/>
      <c r="AS8" s="45"/>
      <c r="AT8" s="44">
        <f>データ!T6</f>
        <v>99.92</v>
      </c>
      <c r="AU8" s="44"/>
      <c r="AV8" s="44"/>
      <c r="AW8" s="44"/>
      <c r="AX8" s="44"/>
      <c r="AY8" s="44"/>
      <c r="AZ8" s="44"/>
      <c r="BA8" s="44"/>
      <c r="BB8" s="44">
        <f>データ!U6</f>
        <v>866.82</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75.03</v>
      </c>
      <c r="J10" s="44"/>
      <c r="K10" s="44"/>
      <c r="L10" s="44"/>
      <c r="M10" s="44"/>
      <c r="N10" s="44"/>
      <c r="O10" s="44"/>
      <c r="P10" s="44">
        <f>データ!P6</f>
        <v>35.39</v>
      </c>
      <c r="Q10" s="44"/>
      <c r="R10" s="44"/>
      <c r="S10" s="44"/>
      <c r="T10" s="44"/>
      <c r="U10" s="44"/>
      <c r="V10" s="44"/>
      <c r="W10" s="44">
        <f>データ!Q6</f>
        <v>77.7</v>
      </c>
      <c r="X10" s="44"/>
      <c r="Y10" s="44"/>
      <c r="Z10" s="44"/>
      <c r="AA10" s="44"/>
      <c r="AB10" s="44"/>
      <c r="AC10" s="44"/>
      <c r="AD10" s="45">
        <f>データ!R6</f>
        <v>3080</v>
      </c>
      <c r="AE10" s="45"/>
      <c r="AF10" s="45"/>
      <c r="AG10" s="45"/>
      <c r="AH10" s="45"/>
      <c r="AI10" s="45"/>
      <c r="AJ10" s="45"/>
      <c r="AK10" s="2"/>
      <c r="AL10" s="45">
        <f>データ!V6</f>
        <v>30546</v>
      </c>
      <c r="AM10" s="45"/>
      <c r="AN10" s="45"/>
      <c r="AO10" s="45"/>
      <c r="AP10" s="45"/>
      <c r="AQ10" s="45"/>
      <c r="AR10" s="45"/>
      <c r="AS10" s="45"/>
      <c r="AT10" s="44">
        <f>データ!W6</f>
        <v>8.25</v>
      </c>
      <c r="AU10" s="44"/>
      <c r="AV10" s="44"/>
      <c r="AW10" s="44"/>
      <c r="AX10" s="44"/>
      <c r="AY10" s="44"/>
      <c r="AZ10" s="44"/>
      <c r="BA10" s="44"/>
      <c r="BB10" s="44">
        <f>データ!X6</f>
        <v>3702.55</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Dm9NUzuJw6nOEVW3lc3NZjInLEztvPusn56FAkGKdhyh2b2NYswfPvb0jpgU2Y5YB6NgsZjeEAeT82lAeTojKw==" saltValue="Zy8RjhXy314vN/k0Yol5S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122106</v>
      </c>
      <c r="D6" s="19">
        <f t="shared" si="3"/>
        <v>46</v>
      </c>
      <c r="E6" s="19">
        <f t="shared" si="3"/>
        <v>17</v>
      </c>
      <c r="F6" s="19">
        <f t="shared" si="3"/>
        <v>1</v>
      </c>
      <c r="G6" s="19">
        <f t="shared" si="3"/>
        <v>0</v>
      </c>
      <c r="H6" s="19" t="str">
        <f t="shared" si="3"/>
        <v>千葉県　茂原市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75.03</v>
      </c>
      <c r="P6" s="20">
        <f t="shared" si="3"/>
        <v>35.39</v>
      </c>
      <c r="Q6" s="20">
        <f t="shared" si="3"/>
        <v>77.7</v>
      </c>
      <c r="R6" s="20">
        <f t="shared" si="3"/>
        <v>3080</v>
      </c>
      <c r="S6" s="20">
        <f t="shared" si="3"/>
        <v>86613</v>
      </c>
      <c r="T6" s="20">
        <f t="shared" si="3"/>
        <v>99.92</v>
      </c>
      <c r="U6" s="20">
        <f t="shared" si="3"/>
        <v>866.82</v>
      </c>
      <c r="V6" s="20">
        <f t="shared" si="3"/>
        <v>30546</v>
      </c>
      <c r="W6" s="20">
        <f t="shared" si="3"/>
        <v>8.25</v>
      </c>
      <c r="X6" s="20">
        <f t="shared" si="3"/>
        <v>3702.55</v>
      </c>
      <c r="Y6" s="21">
        <f>IF(Y7="",NA(),Y7)</f>
        <v>108.35</v>
      </c>
      <c r="Z6" s="21">
        <f t="shared" ref="Z6:AH6" si="4">IF(Z7="",NA(),Z7)</f>
        <v>110.83</v>
      </c>
      <c r="AA6" s="21">
        <f t="shared" si="4"/>
        <v>110.87</v>
      </c>
      <c r="AB6" s="21">
        <f t="shared" si="4"/>
        <v>105.63</v>
      </c>
      <c r="AC6" s="21">
        <f t="shared" si="4"/>
        <v>109.1</v>
      </c>
      <c r="AD6" s="21">
        <f t="shared" si="4"/>
        <v>106.99</v>
      </c>
      <c r="AE6" s="21">
        <f t="shared" si="4"/>
        <v>107.85</v>
      </c>
      <c r="AF6" s="21">
        <f t="shared" si="4"/>
        <v>108.04</v>
      </c>
      <c r="AG6" s="21">
        <f t="shared" si="4"/>
        <v>107.49</v>
      </c>
      <c r="AH6" s="21">
        <f t="shared" si="4"/>
        <v>107.64</v>
      </c>
      <c r="AI6" s="20" t="str">
        <f>IF(AI7="","",IF(AI7="-","【-】","【"&amp;SUBSTITUTE(TEXT(AI7,"#,##0.00"),"-","△")&amp;"】"))</f>
        <v>【105.91】</v>
      </c>
      <c r="AJ6" s="20">
        <f>IF(AJ7="",NA(),AJ7)</f>
        <v>0</v>
      </c>
      <c r="AK6" s="20">
        <f t="shared" ref="AK6:AS6" si="5">IF(AK7="",NA(),AK7)</f>
        <v>0</v>
      </c>
      <c r="AL6" s="20">
        <f t="shared" si="5"/>
        <v>0</v>
      </c>
      <c r="AM6" s="20">
        <f t="shared" si="5"/>
        <v>0</v>
      </c>
      <c r="AN6" s="20">
        <f t="shared" si="5"/>
        <v>0</v>
      </c>
      <c r="AO6" s="21">
        <f t="shared" si="5"/>
        <v>7.42</v>
      </c>
      <c r="AP6" s="21">
        <f t="shared" si="5"/>
        <v>4.72</v>
      </c>
      <c r="AQ6" s="21">
        <f t="shared" si="5"/>
        <v>4.49</v>
      </c>
      <c r="AR6" s="21">
        <f t="shared" si="5"/>
        <v>5.41</v>
      </c>
      <c r="AS6" s="21">
        <f t="shared" si="5"/>
        <v>5.61</v>
      </c>
      <c r="AT6" s="20" t="str">
        <f>IF(AT7="","",IF(AT7="-","【-】","【"&amp;SUBSTITUTE(TEXT(AT7,"#,##0.00"),"-","△")&amp;"】"))</f>
        <v>【3.03】</v>
      </c>
      <c r="AU6" s="21">
        <f>IF(AU7="",NA(),AU7)</f>
        <v>60.91</v>
      </c>
      <c r="AV6" s="21">
        <f t="shared" ref="AV6:BD6" si="6">IF(AV7="",NA(),AV7)</f>
        <v>70.12</v>
      </c>
      <c r="AW6" s="21">
        <f t="shared" si="6"/>
        <v>75.64</v>
      </c>
      <c r="AX6" s="21">
        <f t="shared" si="6"/>
        <v>78.290000000000006</v>
      </c>
      <c r="AY6" s="21">
        <f t="shared" si="6"/>
        <v>97.75</v>
      </c>
      <c r="AZ6" s="21">
        <f t="shared" si="6"/>
        <v>68.180000000000007</v>
      </c>
      <c r="BA6" s="21">
        <f t="shared" si="6"/>
        <v>67.930000000000007</v>
      </c>
      <c r="BB6" s="21">
        <f t="shared" si="6"/>
        <v>68.53</v>
      </c>
      <c r="BC6" s="21">
        <f t="shared" si="6"/>
        <v>69.180000000000007</v>
      </c>
      <c r="BD6" s="21">
        <f t="shared" si="6"/>
        <v>76.319999999999993</v>
      </c>
      <c r="BE6" s="20" t="str">
        <f>IF(BE7="","",IF(BE7="-","【-】","【"&amp;SUBSTITUTE(TEXT(BE7,"#,##0.00"),"-","△")&amp;"】"))</f>
        <v>【78.43】</v>
      </c>
      <c r="BF6" s="21">
        <f>IF(BF7="",NA(),BF7)</f>
        <v>489.18</v>
      </c>
      <c r="BG6" s="21">
        <f t="shared" ref="BG6:BO6" si="7">IF(BG7="",NA(),BG7)</f>
        <v>484.09</v>
      </c>
      <c r="BH6" s="21">
        <f t="shared" si="7"/>
        <v>496.5</v>
      </c>
      <c r="BI6" s="21">
        <f t="shared" si="7"/>
        <v>480.33</v>
      </c>
      <c r="BJ6" s="21">
        <f t="shared" si="7"/>
        <v>466.74</v>
      </c>
      <c r="BK6" s="21">
        <f t="shared" si="7"/>
        <v>847.44</v>
      </c>
      <c r="BL6" s="21">
        <f t="shared" si="7"/>
        <v>857.88</v>
      </c>
      <c r="BM6" s="21">
        <f t="shared" si="7"/>
        <v>825.1</v>
      </c>
      <c r="BN6" s="21">
        <f t="shared" si="7"/>
        <v>789.87</v>
      </c>
      <c r="BO6" s="21">
        <f t="shared" si="7"/>
        <v>749.43</v>
      </c>
      <c r="BP6" s="20" t="str">
        <f>IF(BP7="","",IF(BP7="-","【-】","【"&amp;SUBSTITUTE(TEXT(BP7,"#,##0.00"),"-","△")&amp;"】"))</f>
        <v>【630.82】</v>
      </c>
      <c r="BQ6" s="21">
        <f>IF(BQ7="",NA(),BQ7)</f>
        <v>139.57</v>
      </c>
      <c r="BR6" s="21">
        <f t="shared" ref="BR6:BZ6" si="8">IF(BR7="",NA(),BR7)</f>
        <v>147.86000000000001</v>
      </c>
      <c r="BS6" s="21">
        <f t="shared" si="8"/>
        <v>140.85</v>
      </c>
      <c r="BT6" s="21">
        <f t="shared" si="8"/>
        <v>129.12</v>
      </c>
      <c r="BU6" s="21">
        <f t="shared" si="8"/>
        <v>132.13999999999999</v>
      </c>
      <c r="BV6" s="21">
        <f t="shared" si="8"/>
        <v>94.69</v>
      </c>
      <c r="BW6" s="21">
        <f t="shared" si="8"/>
        <v>94.97</v>
      </c>
      <c r="BX6" s="21">
        <f t="shared" si="8"/>
        <v>97.07</v>
      </c>
      <c r="BY6" s="21">
        <f t="shared" si="8"/>
        <v>98.06</v>
      </c>
      <c r="BZ6" s="21">
        <f t="shared" si="8"/>
        <v>98.46</v>
      </c>
      <c r="CA6" s="20" t="str">
        <f>IF(CA7="","",IF(CA7="-","【-】","【"&amp;SUBSTITUTE(TEXT(CA7,"#,##0.00"),"-","△")&amp;"】"))</f>
        <v>【97.81】</v>
      </c>
      <c r="CB6" s="21">
        <f>IF(CB7="",NA(),CB7)</f>
        <v>125.7</v>
      </c>
      <c r="CC6" s="21">
        <f t="shared" ref="CC6:CK6" si="9">IF(CC7="",NA(),CC7)</f>
        <v>117.02</v>
      </c>
      <c r="CD6" s="21">
        <f t="shared" si="9"/>
        <v>123.04</v>
      </c>
      <c r="CE6" s="21">
        <f t="shared" si="9"/>
        <v>134.77000000000001</v>
      </c>
      <c r="CF6" s="21">
        <f t="shared" si="9"/>
        <v>132.41999999999999</v>
      </c>
      <c r="CG6" s="21">
        <f t="shared" si="9"/>
        <v>159.78</v>
      </c>
      <c r="CH6" s="21">
        <f t="shared" si="9"/>
        <v>159.49</v>
      </c>
      <c r="CI6" s="21">
        <f t="shared" si="9"/>
        <v>157.81</v>
      </c>
      <c r="CJ6" s="21">
        <f t="shared" si="9"/>
        <v>157.37</v>
      </c>
      <c r="CK6" s="21">
        <f t="shared" si="9"/>
        <v>157.44999999999999</v>
      </c>
      <c r="CL6" s="20" t="str">
        <f>IF(CL7="","",IF(CL7="-","【-】","【"&amp;SUBSTITUTE(TEXT(CL7,"#,##0.00"),"-","△")&amp;"】"))</f>
        <v>【138.75】</v>
      </c>
      <c r="CM6" s="21">
        <f>IF(CM7="",NA(),CM7)</f>
        <v>96.16</v>
      </c>
      <c r="CN6" s="21">
        <f t="shared" ref="CN6:CV6" si="10">IF(CN7="",NA(),CN7)</f>
        <v>90.62</v>
      </c>
      <c r="CO6" s="21">
        <f t="shared" si="10"/>
        <v>91.62</v>
      </c>
      <c r="CP6" s="21">
        <f t="shared" si="10"/>
        <v>88.51</v>
      </c>
      <c r="CQ6" s="21">
        <f t="shared" si="10"/>
        <v>83.11</v>
      </c>
      <c r="CR6" s="21">
        <f t="shared" si="10"/>
        <v>68.31</v>
      </c>
      <c r="CS6" s="21">
        <f t="shared" si="10"/>
        <v>65.28</v>
      </c>
      <c r="CT6" s="21">
        <f t="shared" si="10"/>
        <v>64.92</v>
      </c>
      <c r="CU6" s="21">
        <f t="shared" si="10"/>
        <v>64.14</v>
      </c>
      <c r="CV6" s="21">
        <f t="shared" si="10"/>
        <v>63.71</v>
      </c>
      <c r="CW6" s="20" t="str">
        <f>IF(CW7="","",IF(CW7="-","【-】","【"&amp;SUBSTITUTE(TEXT(CW7,"#,##0.00"),"-","△")&amp;"】"))</f>
        <v>【58.94】</v>
      </c>
      <c r="CX6" s="21">
        <f>IF(CX7="",NA(),CX7)</f>
        <v>92.6</v>
      </c>
      <c r="CY6" s="21">
        <f t="shared" ref="CY6:DG6" si="11">IF(CY7="",NA(),CY7)</f>
        <v>92.7</v>
      </c>
      <c r="CZ6" s="21">
        <f t="shared" si="11"/>
        <v>92.9</v>
      </c>
      <c r="DA6" s="21">
        <f t="shared" si="11"/>
        <v>93</v>
      </c>
      <c r="DB6" s="21">
        <f t="shared" si="11"/>
        <v>93.1</v>
      </c>
      <c r="DC6" s="21">
        <f t="shared" si="11"/>
        <v>92.62</v>
      </c>
      <c r="DD6" s="21">
        <f t="shared" si="11"/>
        <v>92.72</v>
      </c>
      <c r="DE6" s="21">
        <f t="shared" si="11"/>
        <v>92.88</v>
      </c>
      <c r="DF6" s="21">
        <f t="shared" si="11"/>
        <v>92.9</v>
      </c>
      <c r="DG6" s="21">
        <f t="shared" si="11"/>
        <v>92.89</v>
      </c>
      <c r="DH6" s="20" t="str">
        <f>IF(DH7="","",IF(DH7="-","【-】","【"&amp;SUBSTITUTE(TEXT(DH7,"#,##0.00"),"-","△")&amp;"】"))</f>
        <v>【95.91】</v>
      </c>
      <c r="DI6" s="21">
        <f>IF(DI7="",NA(),DI7)</f>
        <v>5.22</v>
      </c>
      <c r="DJ6" s="21">
        <f t="shared" ref="DJ6:DR6" si="12">IF(DJ7="",NA(),DJ7)</f>
        <v>10.27</v>
      </c>
      <c r="DK6" s="21">
        <f t="shared" si="12"/>
        <v>14.17</v>
      </c>
      <c r="DL6" s="21">
        <f t="shared" si="12"/>
        <v>17.2</v>
      </c>
      <c r="DM6" s="21">
        <f t="shared" si="12"/>
        <v>21.42</v>
      </c>
      <c r="DN6" s="21">
        <f t="shared" si="12"/>
        <v>26.36</v>
      </c>
      <c r="DO6" s="21">
        <f t="shared" si="12"/>
        <v>23.79</v>
      </c>
      <c r="DP6" s="21">
        <f t="shared" si="12"/>
        <v>25.66</v>
      </c>
      <c r="DQ6" s="21">
        <f t="shared" si="12"/>
        <v>27.46</v>
      </c>
      <c r="DR6" s="21">
        <f t="shared" si="12"/>
        <v>29.93</v>
      </c>
      <c r="DS6" s="20" t="str">
        <f>IF(DS7="","",IF(DS7="-","【-】","【"&amp;SUBSTITUTE(TEXT(DS7,"#,##0.00"),"-","△")&amp;"】"))</f>
        <v>【41.09】</v>
      </c>
      <c r="DT6" s="21">
        <f>IF(DT7="",NA(),DT7)</f>
        <v>5.0599999999999996</v>
      </c>
      <c r="DU6" s="21">
        <f t="shared" ref="DU6:EC6" si="13">IF(DU7="",NA(),DU7)</f>
        <v>6.43</v>
      </c>
      <c r="DV6" s="21">
        <f t="shared" si="13"/>
        <v>6.53</v>
      </c>
      <c r="DW6" s="21">
        <f t="shared" si="13"/>
        <v>8.49</v>
      </c>
      <c r="DX6" s="21">
        <f t="shared" si="13"/>
        <v>13.21</v>
      </c>
      <c r="DY6" s="21">
        <f t="shared" si="13"/>
        <v>1.43</v>
      </c>
      <c r="DZ6" s="21">
        <f t="shared" si="13"/>
        <v>1.22</v>
      </c>
      <c r="EA6" s="21">
        <f t="shared" si="13"/>
        <v>1.61</v>
      </c>
      <c r="EB6" s="21">
        <f t="shared" si="13"/>
        <v>2.08</v>
      </c>
      <c r="EC6" s="21">
        <f t="shared" si="13"/>
        <v>2.74</v>
      </c>
      <c r="ED6" s="20" t="str">
        <f>IF(ED7="","",IF(ED7="-","【-】","【"&amp;SUBSTITUTE(TEXT(ED7,"#,##0.00"),"-","△")&amp;"】"))</f>
        <v>【8.68】</v>
      </c>
      <c r="EE6" s="21">
        <f>IF(EE7="",NA(),EE7)</f>
        <v>0.2</v>
      </c>
      <c r="EF6" s="21">
        <f t="shared" ref="EF6:EN6" si="14">IF(EF7="",NA(),EF7)</f>
        <v>0.08</v>
      </c>
      <c r="EG6" s="21">
        <f t="shared" si="14"/>
        <v>0.18</v>
      </c>
      <c r="EH6" s="21">
        <f t="shared" si="14"/>
        <v>0.27</v>
      </c>
      <c r="EI6" s="21">
        <f t="shared" si="14"/>
        <v>0.15</v>
      </c>
      <c r="EJ6" s="21">
        <f t="shared" si="14"/>
        <v>0.09</v>
      </c>
      <c r="EK6" s="21">
        <f t="shared" si="14"/>
        <v>0.09</v>
      </c>
      <c r="EL6" s="21">
        <f t="shared" si="14"/>
        <v>0.17</v>
      </c>
      <c r="EM6" s="21">
        <f t="shared" si="14"/>
        <v>0.13</v>
      </c>
      <c r="EN6" s="21">
        <f t="shared" si="14"/>
        <v>0.06</v>
      </c>
      <c r="EO6" s="20" t="str">
        <f>IF(EO7="","",IF(EO7="-","【-】","【"&amp;SUBSTITUTE(TEXT(EO7,"#,##0.00"),"-","△")&amp;"】"))</f>
        <v>【0.22】</v>
      </c>
    </row>
    <row r="7" spans="1:148" s="22" customFormat="1" x14ac:dyDescent="0.15">
      <c r="A7" s="14"/>
      <c r="B7" s="23">
        <v>2023</v>
      </c>
      <c r="C7" s="23">
        <v>122106</v>
      </c>
      <c r="D7" s="23">
        <v>46</v>
      </c>
      <c r="E7" s="23">
        <v>17</v>
      </c>
      <c r="F7" s="23">
        <v>1</v>
      </c>
      <c r="G7" s="23">
        <v>0</v>
      </c>
      <c r="H7" s="23" t="s">
        <v>95</v>
      </c>
      <c r="I7" s="23" t="s">
        <v>96</v>
      </c>
      <c r="J7" s="23" t="s">
        <v>97</v>
      </c>
      <c r="K7" s="23" t="s">
        <v>98</v>
      </c>
      <c r="L7" s="23" t="s">
        <v>99</v>
      </c>
      <c r="M7" s="23" t="s">
        <v>100</v>
      </c>
      <c r="N7" s="24" t="s">
        <v>101</v>
      </c>
      <c r="O7" s="24">
        <v>75.03</v>
      </c>
      <c r="P7" s="24">
        <v>35.39</v>
      </c>
      <c r="Q7" s="24">
        <v>77.7</v>
      </c>
      <c r="R7" s="24">
        <v>3080</v>
      </c>
      <c r="S7" s="24">
        <v>86613</v>
      </c>
      <c r="T7" s="24">
        <v>99.92</v>
      </c>
      <c r="U7" s="24">
        <v>866.82</v>
      </c>
      <c r="V7" s="24">
        <v>30546</v>
      </c>
      <c r="W7" s="24">
        <v>8.25</v>
      </c>
      <c r="X7" s="24">
        <v>3702.55</v>
      </c>
      <c r="Y7" s="24">
        <v>108.35</v>
      </c>
      <c r="Z7" s="24">
        <v>110.83</v>
      </c>
      <c r="AA7" s="24">
        <v>110.87</v>
      </c>
      <c r="AB7" s="24">
        <v>105.63</v>
      </c>
      <c r="AC7" s="24">
        <v>109.1</v>
      </c>
      <c r="AD7" s="24">
        <v>106.99</v>
      </c>
      <c r="AE7" s="24">
        <v>107.85</v>
      </c>
      <c r="AF7" s="24">
        <v>108.04</v>
      </c>
      <c r="AG7" s="24">
        <v>107.49</v>
      </c>
      <c r="AH7" s="24">
        <v>107.64</v>
      </c>
      <c r="AI7" s="24">
        <v>105.91</v>
      </c>
      <c r="AJ7" s="24">
        <v>0</v>
      </c>
      <c r="AK7" s="24">
        <v>0</v>
      </c>
      <c r="AL7" s="24">
        <v>0</v>
      </c>
      <c r="AM7" s="24">
        <v>0</v>
      </c>
      <c r="AN7" s="24">
        <v>0</v>
      </c>
      <c r="AO7" s="24">
        <v>7.42</v>
      </c>
      <c r="AP7" s="24">
        <v>4.72</v>
      </c>
      <c r="AQ7" s="24">
        <v>4.49</v>
      </c>
      <c r="AR7" s="24">
        <v>5.41</v>
      </c>
      <c r="AS7" s="24">
        <v>5.61</v>
      </c>
      <c r="AT7" s="24">
        <v>3.03</v>
      </c>
      <c r="AU7" s="24">
        <v>60.91</v>
      </c>
      <c r="AV7" s="24">
        <v>70.12</v>
      </c>
      <c r="AW7" s="24">
        <v>75.64</v>
      </c>
      <c r="AX7" s="24">
        <v>78.290000000000006</v>
      </c>
      <c r="AY7" s="24">
        <v>97.75</v>
      </c>
      <c r="AZ7" s="24">
        <v>68.180000000000007</v>
      </c>
      <c r="BA7" s="24">
        <v>67.930000000000007</v>
      </c>
      <c r="BB7" s="24">
        <v>68.53</v>
      </c>
      <c r="BC7" s="24">
        <v>69.180000000000007</v>
      </c>
      <c r="BD7" s="24">
        <v>76.319999999999993</v>
      </c>
      <c r="BE7" s="24">
        <v>78.430000000000007</v>
      </c>
      <c r="BF7" s="24">
        <v>489.18</v>
      </c>
      <c r="BG7" s="24">
        <v>484.09</v>
      </c>
      <c r="BH7" s="24">
        <v>496.5</v>
      </c>
      <c r="BI7" s="24">
        <v>480.33</v>
      </c>
      <c r="BJ7" s="24">
        <v>466.74</v>
      </c>
      <c r="BK7" s="24">
        <v>847.44</v>
      </c>
      <c r="BL7" s="24">
        <v>857.88</v>
      </c>
      <c r="BM7" s="24">
        <v>825.1</v>
      </c>
      <c r="BN7" s="24">
        <v>789.87</v>
      </c>
      <c r="BO7" s="24">
        <v>749.43</v>
      </c>
      <c r="BP7" s="24">
        <v>630.82000000000005</v>
      </c>
      <c r="BQ7" s="24">
        <v>139.57</v>
      </c>
      <c r="BR7" s="24">
        <v>147.86000000000001</v>
      </c>
      <c r="BS7" s="24">
        <v>140.85</v>
      </c>
      <c r="BT7" s="24">
        <v>129.12</v>
      </c>
      <c r="BU7" s="24">
        <v>132.13999999999999</v>
      </c>
      <c r="BV7" s="24">
        <v>94.69</v>
      </c>
      <c r="BW7" s="24">
        <v>94.97</v>
      </c>
      <c r="BX7" s="24">
        <v>97.07</v>
      </c>
      <c r="BY7" s="24">
        <v>98.06</v>
      </c>
      <c r="BZ7" s="24">
        <v>98.46</v>
      </c>
      <c r="CA7" s="24">
        <v>97.81</v>
      </c>
      <c r="CB7" s="24">
        <v>125.7</v>
      </c>
      <c r="CC7" s="24">
        <v>117.02</v>
      </c>
      <c r="CD7" s="24">
        <v>123.04</v>
      </c>
      <c r="CE7" s="24">
        <v>134.77000000000001</v>
      </c>
      <c r="CF7" s="24">
        <v>132.41999999999999</v>
      </c>
      <c r="CG7" s="24">
        <v>159.78</v>
      </c>
      <c r="CH7" s="24">
        <v>159.49</v>
      </c>
      <c r="CI7" s="24">
        <v>157.81</v>
      </c>
      <c r="CJ7" s="24">
        <v>157.37</v>
      </c>
      <c r="CK7" s="24">
        <v>157.44999999999999</v>
      </c>
      <c r="CL7" s="24">
        <v>138.75</v>
      </c>
      <c r="CM7" s="24">
        <v>96.16</v>
      </c>
      <c r="CN7" s="24">
        <v>90.62</v>
      </c>
      <c r="CO7" s="24">
        <v>91.62</v>
      </c>
      <c r="CP7" s="24">
        <v>88.51</v>
      </c>
      <c r="CQ7" s="24">
        <v>83.11</v>
      </c>
      <c r="CR7" s="24">
        <v>68.31</v>
      </c>
      <c r="CS7" s="24">
        <v>65.28</v>
      </c>
      <c r="CT7" s="24">
        <v>64.92</v>
      </c>
      <c r="CU7" s="24">
        <v>64.14</v>
      </c>
      <c r="CV7" s="24">
        <v>63.71</v>
      </c>
      <c r="CW7" s="24">
        <v>58.94</v>
      </c>
      <c r="CX7" s="24">
        <v>92.6</v>
      </c>
      <c r="CY7" s="24">
        <v>92.7</v>
      </c>
      <c r="CZ7" s="24">
        <v>92.9</v>
      </c>
      <c r="DA7" s="24">
        <v>93</v>
      </c>
      <c r="DB7" s="24">
        <v>93.1</v>
      </c>
      <c r="DC7" s="24">
        <v>92.62</v>
      </c>
      <c r="DD7" s="24">
        <v>92.72</v>
      </c>
      <c r="DE7" s="24">
        <v>92.88</v>
      </c>
      <c r="DF7" s="24">
        <v>92.9</v>
      </c>
      <c r="DG7" s="24">
        <v>92.89</v>
      </c>
      <c r="DH7" s="24">
        <v>95.91</v>
      </c>
      <c r="DI7" s="24">
        <v>5.22</v>
      </c>
      <c r="DJ7" s="24">
        <v>10.27</v>
      </c>
      <c r="DK7" s="24">
        <v>14.17</v>
      </c>
      <c r="DL7" s="24">
        <v>17.2</v>
      </c>
      <c r="DM7" s="24">
        <v>21.42</v>
      </c>
      <c r="DN7" s="24">
        <v>26.36</v>
      </c>
      <c r="DO7" s="24">
        <v>23.79</v>
      </c>
      <c r="DP7" s="24">
        <v>25.66</v>
      </c>
      <c r="DQ7" s="24">
        <v>27.46</v>
      </c>
      <c r="DR7" s="24">
        <v>29.93</v>
      </c>
      <c r="DS7" s="24">
        <v>41.09</v>
      </c>
      <c r="DT7" s="24">
        <v>5.0599999999999996</v>
      </c>
      <c r="DU7" s="24">
        <v>6.43</v>
      </c>
      <c r="DV7" s="24">
        <v>6.53</v>
      </c>
      <c r="DW7" s="24">
        <v>8.49</v>
      </c>
      <c r="DX7" s="24">
        <v>13.21</v>
      </c>
      <c r="DY7" s="24">
        <v>1.43</v>
      </c>
      <c r="DZ7" s="24">
        <v>1.22</v>
      </c>
      <c r="EA7" s="24">
        <v>1.61</v>
      </c>
      <c r="EB7" s="24">
        <v>2.08</v>
      </c>
      <c r="EC7" s="24">
        <v>2.74</v>
      </c>
      <c r="ED7" s="24">
        <v>8.68</v>
      </c>
      <c r="EE7" s="24">
        <v>0.2</v>
      </c>
      <c r="EF7" s="24">
        <v>0.08</v>
      </c>
      <c r="EG7" s="24">
        <v>0.18</v>
      </c>
      <c r="EH7" s="24">
        <v>0.27</v>
      </c>
      <c r="EI7" s="24">
        <v>0.15</v>
      </c>
      <c r="EJ7" s="24">
        <v>0.09</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110</v>
      </c>
      <c r="D13" t="s">
        <v>111</v>
      </c>
      <c r="E13" t="s">
        <v>109</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2025-01-24T07:00:16Z</dcterms:created>
  <dcterms:modified xsi:type="dcterms:W3CDTF">2025-02-10T01:06:08Z</dcterms:modified>
  <cp:category/>
</cp:coreProperties>
</file>