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31151\Desktop\"/>
    </mc:Choice>
  </mc:AlternateContent>
  <xr:revisionPtr revIDLastSave="0" documentId="13_ncr:1_{DE7DE026-6642-4722-8700-F4FE77FD92FE}" xr6:coauthVersionLast="47" xr6:coauthVersionMax="47" xr10:uidLastSave="{00000000-0000-0000-0000-000000000000}"/>
  <workbookProtection workbookAlgorithmName="SHA-512" workbookHashValue="9JiblYSAthondxh4gh2WmB4/in8RDocZzo65OlVz0jIcGBWAQziGTzTm3/UTv/c48J/fKBLqrcdqsaG39dq3ZQ==" workbookSaltValue="cG7AkH1RHWAr4KaKp6kmD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<sst xmlns="http://schemas.openxmlformats.org/spreadsheetml/2006/main" count="228" uniqueCount="112">
  <si>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</si>
  <si>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</si>
  <si>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</si>
  <si>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</si>
  <si>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</si>
  <si>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</si>
  <si>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</si>
  <si>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</si>
  <si>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</si>
  <si>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</si>
  <si>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</si>
  <si>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</si>
  <si>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</si>
  <si>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</si>
  <si>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</si>
  <si>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</si>
  <si>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</si>
  <si>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</si>
  <si>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</si>
  <si>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</si>
  <si>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</si>
  <si>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</si>
  <si>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</si>
  <si>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</si>
  <si>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</si>
  <si>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</si>
  <si>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</si>
  <si>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</si>
  <si>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</si>
  <si>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</si>
  <si>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</si>
  <si>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</si>
  <si>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</si>
  <si>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</si>
  <si>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</si>
  <si>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</si>
  <si>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</si>
  <si>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</si>
  <si>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</si>
  <si>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</si>
  <si>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</si>
  <si>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</si>
  <si>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</si>
  <si>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</si>
  <si>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</si>
  <si>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</si>
  <si>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</si>
  <si>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</si>
  <si>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</si>
  <si>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</si>
  <si>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</si>
  <si>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</si>
  <si>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</si>
  <si>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</si>
  <si>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</si>
  <si>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</si>
  <si>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</si>
  <si>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</si>
  <si>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</si>
  <si>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</si>
  <si>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</si>
  <si>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</si>
  <si>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</si>
  <si>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</si>
  <si>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</si>
  <si>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</si>
  <si>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</si>
  <si>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</si>
  <si>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</si>
  <si>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</si>
  <si>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</si>
  <si>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</si>
  <si>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</si>
  <si>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</si>
  <si>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</si>
  <si>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</si>
  <si>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</si>
  <si>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</si>
  <si>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</si>
  <si>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</si>
  <si>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</si>
  <si>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</si>
  <si>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</si>
  <si>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</si>
  <si>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</si>
  <si>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</si>
  <si>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</si>
  <si>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</si>
  <si>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</si>
  <si>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</si>
  <si>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</si>
  <si>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</si>
  <si>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</si>
  <si>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</si>
  <si>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</si>
  <si>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</si>
  <si>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</si>
  <si>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</si>
  <si>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</si>
  <si>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</si>
  <si>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</si>
  <si>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</si>
  <si>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</si>
  <si>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</si>
  <si>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</si>
  <si>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</si>
  <si>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</si>
  <si>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</si>
  <si>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</si>
  <si>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t>
    </r>
    <r>
      <rPr>
        <sz val="11"/>
        <rFont val="ＭＳ ゴシック"/>
        <family val="3"/>
        <charset val="128"/>
      </rPr>
      <t>経常収支比率は、新型コロナウイルス感染症の第５類への移行に伴い外出機会が増加したことなどにより、家庭用使用水量が減少したものの、給水申込金が増加となったことから、全体として経常収益は微減にとどまり、前年度と同水準を維持しました。
　また、前年度に引き続き水道事業の運営効率化と経営健全化を重視した取組により、費用の削減・縮減を図ったことで100％を超えております。なお、累積欠損は生じておりません。
　流動比率は、1,000％を上回っており、支払能力が高い状態であることを示しています。
　企業債残高対給水収益比率は、経営戦略による整備計画に基づき、新規借入を行わなかったことにより減少しています。なお、物価高騰による経済負担の軽減策として、基本料金を２か月分免除したことで給水収益が減少しており、免除分を考慮すると13.08％とさらに減少します。
　料金回収率は、100％を下回っていますが、基本料金の免除額を給水収益に考慮すると平均値を上回る106.31％となります。有収率については、前年度を下回りましたが、平均値は上回っています。引き続有収率向上対策を実施してまいります。
　以上のとおり、経常収支比率等の指標によれば現在の経営状況は健全性を保っていますが、人口減少に伴う給水収益の減少や自然災害に対するリスク対応、増大する更新需要を満たすために戦略的な経営を進める必要があります。</t>
    </r>
    <rPh sb="9" eb="11">
      <t>シンガタ</t>
    </rPh>
    <rPh sb="18" eb="21">
      <t>カンセンショウ</t>
    </rPh>
    <rPh sb="30" eb="31">
      <t>トモナ</t>
    </rPh>
    <rPh sb="32" eb="34">
      <t>ガイシュツ</t>
    </rPh>
    <rPh sb="34" eb="36">
      <t>キカイ</t>
    </rPh>
    <rPh sb="37" eb="39">
      <t>ゾウカ</t>
    </rPh>
    <rPh sb="49" eb="51">
      <t>カテイ</t>
    </rPh>
    <rPh sb="51" eb="52">
      <t>ヨウ</t>
    </rPh>
    <rPh sb="52" eb="54">
      <t>シヨウ</t>
    </rPh>
    <rPh sb="54" eb="56">
      <t>スイリョウ</t>
    </rPh>
    <rPh sb="57" eb="59">
      <t>ゲンショウ</t>
    </rPh>
    <rPh sb="65" eb="67">
      <t>キュウスイ</t>
    </rPh>
    <rPh sb="67" eb="69">
      <t>モウシコミ</t>
    </rPh>
    <rPh sb="69" eb="70">
      <t>キン</t>
    </rPh>
    <rPh sb="71" eb="73">
      <t>ゾウカ</t>
    </rPh>
    <rPh sb="82" eb="84">
      <t>ゼンタイ</t>
    </rPh>
    <rPh sb="87" eb="89">
      <t>ケイジョウ</t>
    </rPh>
    <rPh sb="89" eb="91">
      <t>シュウエキ</t>
    </rPh>
    <rPh sb="92" eb="94">
      <t>ビゲン</t>
    </rPh>
    <rPh sb="100" eb="103">
      <t>ゼンネンド</t>
    </rPh>
    <rPh sb="104" eb="107">
      <t>ドウスイジュン</t>
    </rPh>
    <rPh sb="108" eb="110">
      <t>イジ</t>
    </rPh>
    <rPh sb="120" eb="123">
      <t>ゼンネンド</t>
    </rPh>
    <rPh sb="124" eb="125">
      <t>ヒ</t>
    </rPh>
    <rPh sb="126" eb="127">
      <t>ツヅ</t>
    </rPh>
    <rPh sb="303" eb="305">
      <t>ブッカ</t>
    </rPh>
    <rPh sb="305" eb="307">
      <t>コウトウ</t>
    </rPh>
    <rPh sb="310" eb="312">
      <t>ケイザイ</t>
    </rPh>
    <rPh sb="312" eb="314">
      <t>フタン</t>
    </rPh>
    <rPh sb="350" eb="352">
      <t>メンジョ</t>
    </rPh>
    <rPh sb="389" eb="391">
      <t>シタマワ</t>
    </rPh>
    <rPh sb="398" eb="402">
      <t>キホンリョウキン</t>
    </rPh>
    <rPh sb="403" eb="405">
      <t>メンジョ</t>
    </rPh>
    <rPh sb="405" eb="406">
      <t>ガク</t>
    </rPh>
    <rPh sb="446" eb="449">
      <t>ゼンネンド</t>
    </rPh>
    <rPh sb="450" eb="452">
      <t>シタマワ</t>
    </rPh>
    <rPh sb="458" eb="460">
      <t>ヘイキン</t>
    </rPh>
    <rPh sb="460" eb="461">
      <t>チ</t>
    </rPh>
    <rPh sb="462" eb="464">
      <t>ウワマワ</t>
    </rPh>
    <rPh sb="470" eb="471">
      <t>ヒ</t>
    </rPh>
    <rPh sb="472" eb="473">
      <t>ツヅ</t>
    </rPh>
    <rPh sb="473" eb="476">
      <t>ユウシュウリツ</t>
    </rPh>
    <rPh sb="476" eb="478">
      <t>コウジョウ</t>
    </rPh>
    <rPh sb="478" eb="480">
      <t>タイサク</t>
    </rPh>
    <rPh sb="481" eb="483">
      <t>ジッシ</t>
    </rPh>
    <rPh sb="500" eb="502">
      <t>ケイジョウ</t>
    </rPh>
    <rPh sb="502" eb="504">
      <t>シュウシ</t>
    </rPh>
    <rPh sb="504" eb="506">
      <t>ヒリツ</t>
    </rPh>
    <rPh sb="506" eb="507">
      <t>トウ</t>
    </rPh>
    <rPh sb="508" eb="510">
      <t>シヒョウ</t>
    </rPh>
    <rPh sb="526" eb="527">
      <t>タモ</t>
    </rPh>
    <phoneticPr fontId="17"/>
  </si>
  <si>
    <r>
      <t>　</t>
    </r>
    <r>
      <rPr>
        <sz val="11"/>
        <rFont val="ＭＳ ゴシック"/>
        <family val="3"/>
        <charset val="128"/>
      </rPr>
      <t>経常収支比率等の指標によれば、現段階では経営状態は健全性を保っていますが、人口減少や節水機器の普及により給水収益の増加が見込めない中で、管路及び施設の老朽化に伴う更新需要の増加や国際情勢変化に伴う物価高騰、自然災害への対策が求められ、経営環境は極めて厳しいものとなっています。
　変化する社会経済情勢での戦略的な経営を進めるべく、令和６年度に、水道事業の基本計画及び経営戦略である「未来構想水道ビジョン野田（経営戦略）」の見直しをすすめてまいります。
　今後は、新しい計画のもとで独立採算制の原則である給水収益による黒字経営を維持し、確実に利益を確保しつつ、災害等に備えた管路及び施設の老朽化対策等への投資を積極的に進めてまいります。
　</t>
    </r>
    <rPh sb="1" eb="3">
      <t>ケイジョウ</t>
    </rPh>
    <rPh sb="3" eb="7">
      <t>シュウシヒリツ</t>
    </rPh>
    <rPh sb="7" eb="8">
      <t>トウ</t>
    </rPh>
    <rPh sb="9" eb="11">
      <t>シヒョウ</t>
    </rPh>
    <rPh sb="30" eb="31">
      <t>タモ</t>
    </rPh>
    <rPh sb="43" eb="45">
      <t>セッスイ</t>
    </rPh>
    <rPh sb="45" eb="47">
      <t>キキ</t>
    </rPh>
    <rPh sb="48" eb="50">
      <t>フキュウ</t>
    </rPh>
    <rPh sb="84" eb="86">
      <t>ジュヨウ</t>
    </rPh>
    <rPh sb="90" eb="92">
      <t>コクサイ</t>
    </rPh>
    <rPh sb="92" eb="94">
      <t>ジョウセイ</t>
    </rPh>
    <rPh sb="94" eb="96">
      <t>ヘンカ</t>
    </rPh>
    <rPh sb="97" eb="98">
      <t>トモナ</t>
    </rPh>
    <rPh sb="110" eb="112">
      <t>タイサク</t>
    </rPh>
    <rPh sb="113" eb="114">
      <t>モト</t>
    </rPh>
    <rPh sb="141" eb="143">
      <t>ヘンカ</t>
    </rPh>
    <rPh sb="145" eb="147">
      <t>シャカイ</t>
    </rPh>
    <rPh sb="147" eb="149">
      <t>ケイザイ</t>
    </rPh>
    <rPh sb="149" eb="151">
      <t>ジョウセイ</t>
    </rPh>
    <rPh sb="153" eb="156">
      <t>センリャクテキ</t>
    </rPh>
    <rPh sb="157" eb="159">
      <t>ケイエイ</t>
    </rPh>
    <rPh sb="160" eb="161">
      <t>スス</t>
    </rPh>
    <rPh sb="166" eb="168">
      <t>レイワ</t>
    </rPh>
    <rPh sb="169" eb="171">
      <t>ネンド</t>
    </rPh>
    <rPh sb="173" eb="175">
      <t>スイドウ</t>
    </rPh>
    <rPh sb="175" eb="177">
      <t>ジギョウ</t>
    </rPh>
    <rPh sb="178" eb="180">
      <t>キホン</t>
    </rPh>
    <rPh sb="180" eb="182">
      <t>ケイカク</t>
    </rPh>
    <rPh sb="182" eb="183">
      <t>オヨ</t>
    </rPh>
    <rPh sb="184" eb="186">
      <t>ケイエイ</t>
    </rPh>
    <rPh sb="186" eb="188">
      <t>センリャク</t>
    </rPh>
    <rPh sb="192" eb="194">
      <t>ミライ</t>
    </rPh>
    <rPh sb="194" eb="196">
      <t>コウソウ</t>
    </rPh>
    <rPh sb="196" eb="198">
      <t>スイドウ</t>
    </rPh>
    <rPh sb="202" eb="204">
      <t>ノダ</t>
    </rPh>
    <rPh sb="205" eb="207">
      <t>ケイエイ</t>
    </rPh>
    <rPh sb="207" eb="209">
      <t>センリャク</t>
    </rPh>
    <rPh sb="212" eb="214">
      <t>ミナオ</t>
    </rPh>
    <rPh sb="228" eb="230">
      <t>コンゴ</t>
    </rPh>
    <rPh sb="232" eb="233">
      <t>アタラ</t>
    </rPh>
    <rPh sb="235" eb="237">
      <t>ケイカク</t>
    </rPh>
    <rPh sb="268" eb="270">
      <t>カクジツ</t>
    </rPh>
    <rPh sb="271" eb="273">
      <t>リエキ</t>
    </rPh>
    <rPh sb="274" eb="276">
      <t>カクホ</t>
    </rPh>
    <rPh sb="282" eb="283">
      <t>トウ</t>
    </rPh>
    <rPh sb="287" eb="289">
      <t>カンロ</t>
    </rPh>
    <rPh sb="289" eb="290">
      <t>オヨ</t>
    </rPh>
    <rPh sb="291" eb="293">
      <t>シセツ</t>
    </rPh>
    <phoneticPr fontId="17"/>
  </si>
  <si>
    <r>
      <t>　</t>
    </r>
    <r>
      <rPr>
        <sz val="11"/>
        <rFont val="ＭＳ ゴシック"/>
        <family val="3"/>
        <charset val="128"/>
      </rPr>
      <t>有形固定資産減価償却率の上昇は、水道施設全体において経年による保有資産の老朽化が進んでいることを示しています。　　　　　　　　　　　　　　　　　　
　管路経年化率は、平均値を下回っていますが、今後も法定耐用年数を経過する管路は増加することが想定され、老朽管の更新が引き続き課題となっています。
　管路更新率は、平均値を下回っていますが、令和４年度に策定した管路更新計画に基づいた更新工事を実施した結果、前年度より改善しております。
　投資額に対する財源確保が懸念される中ではありますが、経営バランスを考慮しつつ、計画的に更新事業を進めてまいります。</t>
    </r>
    <rPh sb="88" eb="90">
      <t>シタマワ</t>
    </rPh>
    <rPh sb="156" eb="159">
      <t>ヘイキンチ</t>
    </rPh>
    <rPh sb="160" eb="162">
      <t>シタマワ</t>
    </rPh>
    <rPh sb="169" eb="171">
      <t>レイワ</t>
    </rPh>
    <rPh sb="172" eb="174">
      <t>ネンド</t>
    </rPh>
    <rPh sb="175" eb="177">
      <t>サクテイ</t>
    </rPh>
    <rPh sb="179" eb="181">
      <t>カンロ</t>
    </rPh>
    <rPh sb="181" eb="183">
      <t>コウシン</t>
    </rPh>
    <rPh sb="183" eb="185">
      <t>ケイカク</t>
    </rPh>
    <rPh sb="186" eb="187">
      <t>モト</t>
    </rPh>
    <rPh sb="190" eb="192">
      <t>コウシン</t>
    </rPh>
    <rPh sb="192" eb="194">
      <t>コウジ</t>
    </rPh>
    <rPh sb="195" eb="197">
      <t>ジッシ</t>
    </rPh>
    <rPh sb="199" eb="201">
      <t>ケッカ</t>
    </rPh>
    <rPh sb="202" eb="205">
      <t>ゼンネンド</t>
    </rPh>
    <rPh sb="207" eb="209">
      <t>カイゼン</t>
    </rPh>
    <rPh sb="257" eb="260">
      <t>ケイカクテキ</t>
    </rPh>
    <rPh sb="261" eb="26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</si>
</sst>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0.3</c:v>
                </c:pt>
                <c:pt idx="2">
                  <c:v>0.16</c:v>
                </c:pt>
                <c:pt idx="3">
                  <c:v>0.19</c:v>
                </c:pt>
                <c:pt idx="4">
                  <c:v>0.31</c:v>
                </c:pt>
              </c:numCache>
            </c:numRef>
          </c:val>
          <c:extLst>
            <c:ext xmlns:c16="http://schemas.microsoft.com/office/drawing/2014/chart" uri="{C3380CC4-5D6E-409C-BE32-E72D297353CC}">
              <c16:uniqueId val="{00000000-6740-4CD1-8904-BB97CFD59C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740-4CD1-8904-BB97CFD59C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67.78</c:v>
                </c:pt>
                <c:pt idx="1">
                  <c:v>69.8</c:v>
                </c:pt>
                <c:pt idx="2">
                  <c:v>69.52</c:v>
                </c:pt>
                <c:pt idx="3">
                  <c:v>69.349999999999994</c:v>
                </c:pt>
                <c:pt idx="4">
                  <c:v>69.77</c:v>
                </c:pt>
              </c:numCache>
            </c:numRef>
          </c:val>
          <c:extLst>
            <c:ext xmlns:c16="http://schemas.microsoft.com/office/drawing/2014/chart" uri="{C3380CC4-5D6E-409C-BE32-E72D297353CC}">
              <c16:uniqueId val="{00000000-1E70-4E09-8BDA-20A301259F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1E70-4E09-8BDA-20A301259F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94.88</c:v>
                </c:pt>
                <c:pt idx="1">
                  <c:v>95.83</c:v>
                </c:pt>
                <c:pt idx="2">
                  <c:v>96.02</c:v>
                </c:pt>
                <c:pt idx="3">
                  <c:v>95.03</c:v>
                </c:pt>
                <c:pt idx="4">
                  <c:v>93.44</c:v>
                </c:pt>
              </c:numCache>
            </c:numRef>
          </c:val>
          <c:extLst>
            <c:ext xmlns:c16="http://schemas.microsoft.com/office/drawing/2014/chart" uri="{C3380CC4-5D6E-409C-BE32-E72D297353CC}">
              <c16:uniqueId val="{00000000-BFD1-4DC3-AF83-DB931463EB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BFD1-4DC3-AF83-DB931463EB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116.9</c:v>
                </c:pt>
                <c:pt idx="1">
                  <c:v>118.47</c:v>
                </c:pt>
                <c:pt idx="2">
                  <c:v>120.67</c:v>
                </c:pt>
                <c:pt idx="3">
                  <c:v>118.58</c:v>
                </c:pt>
                <c:pt idx="4">
                  <c:v>118.54</c:v>
                </c:pt>
              </c:numCache>
            </c:numRef>
          </c:val>
          <c:extLst>
            <c:ext xmlns:c16="http://schemas.microsoft.com/office/drawing/2014/chart" uri="{C3380CC4-5D6E-409C-BE32-E72D297353CC}">
              <c16:uniqueId val="{00000000-4B81-4036-B223-D43CA6FF41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4B81-4036-B223-D43CA6FF41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54.75</c:v>
                </c:pt>
                <c:pt idx="1">
                  <c:v>55.08</c:v>
                </c:pt>
                <c:pt idx="2">
                  <c:v>55.85</c:v>
                </c:pt>
                <c:pt idx="3">
                  <c:v>56.98</c:v>
                </c:pt>
                <c:pt idx="4">
                  <c:v>57.32</c:v>
                </c:pt>
              </c:numCache>
            </c:numRef>
          </c:val>
          <c:extLst>
            <c:ext xmlns:c16="http://schemas.microsoft.com/office/drawing/2014/chart" uri="{C3380CC4-5D6E-409C-BE32-E72D297353CC}">
              <c16:uniqueId val="{00000000-EB80-4565-91AC-54809FC1B0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EB80-4565-91AC-54809FC1B0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17.3</c:v>
                </c:pt>
                <c:pt idx="1">
                  <c:v>21.4</c:v>
                </c:pt>
                <c:pt idx="2">
                  <c:v>22.33</c:v>
                </c:pt>
                <c:pt idx="3">
                  <c:v>23</c:v>
                </c:pt>
                <c:pt idx="4">
                  <c:v>24.03</c:v>
                </c:pt>
              </c:numCache>
            </c:numRef>
          </c:val>
          <c:extLst>
            <c:ext xmlns:c16="http://schemas.microsoft.com/office/drawing/2014/chart" uri="{C3380CC4-5D6E-409C-BE32-E72D297353CC}">
              <c16:uniqueId val="{00000000-D4AF-48A6-81C5-27E3628BC4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D4AF-48A6-81C5-27E3628BC4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2E-4E7E-9F3D-6C32B31BA8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FE2E-4E7E-9F3D-6C32B31BA8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820.75</c:v>
                </c:pt>
                <c:pt idx="1">
                  <c:v>809.37</c:v>
                </c:pt>
                <c:pt idx="2">
                  <c:v>769.94</c:v>
                </c:pt>
                <c:pt idx="3">
                  <c:v>1019.79</c:v>
                </c:pt>
                <c:pt idx="4">
                  <c:v>1170.6500000000001</c:v>
                </c:pt>
              </c:numCache>
            </c:numRef>
          </c:val>
          <c:extLst>
            <c:ext xmlns:c16="http://schemas.microsoft.com/office/drawing/2014/chart" uri="{C3380CC4-5D6E-409C-BE32-E72D297353CC}">
              <c16:uniqueId val="{00000000-44E6-4894-9109-203CA4994C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44E6-4894-9109-203CA4994C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56.95</c:v>
                </c:pt>
                <c:pt idx="1">
                  <c:v>46.63</c:v>
                </c:pt>
                <c:pt idx="2">
                  <c:v>34.32</c:v>
                </c:pt>
                <c:pt idx="3">
                  <c:v>24.15</c:v>
                </c:pt>
                <c:pt idx="4">
                  <c:v>14.2</c:v>
                </c:pt>
              </c:numCache>
            </c:numRef>
          </c:val>
          <c:extLst>
            <c:ext xmlns:c16="http://schemas.microsoft.com/office/drawing/2014/chart" uri="{C3380CC4-5D6E-409C-BE32-E72D297353CC}">
              <c16:uniqueId val="{00000000-6E07-471C-99E5-1FD25FBF5D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6E07-471C-99E5-1FD25FBF5D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105.7</c:v>
                </c:pt>
                <c:pt idx="1">
                  <c:v>101.62</c:v>
                </c:pt>
                <c:pt idx="2">
                  <c:v>101.96</c:v>
                </c:pt>
                <c:pt idx="3">
                  <c:v>90.56</c:v>
                </c:pt>
                <c:pt idx="4">
                  <c:v>97.96</c:v>
                </c:pt>
              </c:numCache>
            </c:numRef>
          </c:val>
          <c:extLst>
            <c:ext xmlns:c16="http://schemas.microsoft.com/office/drawing/2014/chart" uri="{C3380CC4-5D6E-409C-BE32-E72D297353CC}">
              <c16:uniqueId val="{00000000-4C8E-465E-8F78-E7E375D4DF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4C8E-465E-8F78-E7E375D4DF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182.8</c:v>
                </c:pt>
                <c:pt idx="1">
                  <c:v>174.09</c:v>
                </c:pt>
                <c:pt idx="2">
                  <c:v>174.23</c:v>
                </c:pt>
                <c:pt idx="3">
                  <c:v>180.53</c:v>
                </c:pt>
                <c:pt idx="4">
                  <c:v>182.52</c:v>
                </c:pt>
              </c:numCache>
            </c:numRef>
          </c:val>
          <c:extLst>
            <c:ext xmlns:c16="http://schemas.microsoft.com/office/drawing/2014/chart" uri="{C3380CC4-5D6E-409C-BE32-E72D297353CC}">
              <c16:uniqueId val="{00000000-0305-4168-8FBF-7D5A9C8FC0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0305-4168-8FBF-7D5A9C8FC0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野田市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153815</v>
      </c>
      <c r="AM8" s="44"/>
      <c r="AN8" s="44"/>
      <c r="AO8" s="44"/>
      <c r="AP8" s="44"/>
      <c r="AQ8" s="44"/>
      <c r="AR8" s="44"/>
      <c r="AS8" s="44"/>
      <c r="AT8" s="45">
        <f>データ!$S$6</f>
        <v>103.55</v>
      </c>
      <c r="AU8" s="46"/>
      <c r="AV8" s="46"/>
      <c r="AW8" s="46"/>
      <c r="AX8" s="46"/>
      <c r="AY8" s="46"/>
      <c r="AZ8" s="46"/>
      <c r="BA8" s="46"/>
      <c r="BB8" s="47">
        <f>データ!$T$6</f>
        <v>1485.42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96.68</v>
      </c>
      <c r="J10" s="46"/>
      <c r="K10" s="46"/>
      <c r="L10" s="46"/>
      <c r="M10" s="46"/>
      <c r="N10" s="46"/>
      <c r="O10" s="80"/>
      <c r="P10" s="47">
        <f>データ!$P$6</f>
        <v>97.11</v>
      </c>
      <c r="Q10" s="47"/>
      <c r="R10" s="47"/>
      <c r="S10" s="47"/>
      <c r="T10" s="47"/>
      <c r="U10" s="47"/>
      <c r="V10" s="47"/>
      <c r="W10" s="44">
        <f>データ!$Q$6</f>
        <v>2530</v>
      </c>
      <c r="X10" s="44"/>
      <c r="Y10" s="44"/>
      <c r="Z10" s="44"/>
      <c r="AA10" s="44"/>
      <c r="AB10" s="44"/>
      <c r="AC10" s="44"/>
      <c r="AD10" s="2"/>
      <c r="AE10" s="2"/>
      <c r="AF10" s="2"/>
      <c r="AG10" s="2"/>
      <c r="AH10" s="2"/>
      <c r="AI10" s="2"/>
      <c r="AJ10" s="2"/>
      <c r="AK10" s="2"/>
      <c r="AL10" s="44">
        <f>データ!$U$6</f>
        <v>149208</v>
      </c>
      <c r="AM10" s="44"/>
      <c r="AN10" s="44"/>
      <c r="AO10" s="44"/>
      <c r="AP10" s="44"/>
      <c r="AQ10" s="44"/>
      <c r="AR10" s="44"/>
      <c r="AS10" s="44"/>
      <c r="AT10" s="45">
        <f>データ!$V$6</f>
        <v>94.11</v>
      </c>
      <c r="AU10" s="46"/>
      <c r="AV10" s="46"/>
      <c r="AW10" s="46"/>
      <c r="AX10" s="46"/>
      <c r="AY10" s="46"/>
      <c r="AZ10" s="46"/>
      <c r="BA10" s="46"/>
      <c r="BB10" s="47">
        <f>データ!$W$6</f>
        <v>1585.46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R54H6jErE4T6s/c9nis4PsgrBMQAbJB/SCjoKN4aq/rusBUd2aSliUbe4sH1O/PFYJlpUPuLrX5uP3Wju1BmA==" saltValue="p14AeZEc2kKFU4LXVDjz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122084</v>
      </c>
      <c r="D6" s="20">
        <f t="shared" si="3"/>
        <v>46</v>
      </c>
      <c r="E6" s="20">
        <f t="shared" si="3"/>
        <v>1</v>
      </c>
      <c r="F6" s="20">
        <f t="shared" si="3"/>
        <v>0</v>
      </c>
      <c r="G6" s="20">
        <f t="shared" si="3"/>
        <v>1</v>
      </c>
      <c r="H6" s="20" t="str">
        <f t="shared" si="3"/>
        <v>千葉県　野田市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96.68</v>
      </c>
      <c r="P6" s="21">
        <f t="shared" si="3"/>
        <v>97.11</v>
      </c>
      <c r="Q6" s="21">
        <f t="shared" si="3"/>
        <v>2530</v>
      </c>
      <c r="R6" s="21">
        <f t="shared" si="3"/>
        <v>153815</v>
      </c>
      <c r="S6" s="21">
        <f t="shared" si="3"/>
        <v>103.55</v>
      </c>
      <c r="T6" s="21">
        <f t="shared" si="3"/>
        <v>1485.42</v>
      </c>
      <c r="U6" s="21">
        <f t="shared" si="3"/>
        <v>149208</v>
      </c>
      <c r="V6" s="21">
        <f t="shared" si="3"/>
        <v>94.11</v>
      </c>
      <c r="W6" s="21">
        <f t="shared" si="3"/>
        <v>1585.46</v>
      </c>
      <c r="X6" s="22">
        <f>IF(X7="",NA(),X7)</f>
        <v>116.9</v>
      </c>
      <c r="Y6" s="22">
        <f t="shared" ref="Y6:AG6" si="4">IF(Y7="",NA(),Y7)</f>
        <v>118.47</v>
      </c>
      <c r="Z6" s="22">
        <f t="shared" si="4"/>
        <v>120.67</v>
      </c>
      <c r="AA6" s="22">
        <f t="shared" si="4"/>
        <v>118.58</v>
      </c>
      <c r="AB6" s="22">
        <f t="shared" si="4"/>
        <v>118.54</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820.75</v>
      </c>
      <c r="AU6" s="22">
        <f t="shared" ref="AU6:BC6" si="6">IF(AU7="",NA(),AU7)</f>
        <v>809.37</v>
      </c>
      <c r="AV6" s="22">
        <f t="shared" si="6"/>
        <v>769.94</v>
      </c>
      <c r="AW6" s="22">
        <f t="shared" si="6"/>
        <v>1019.79</v>
      </c>
      <c r="AX6" s="22">
        <f t="shared" si="6"/>
        <v>1170.6500000000001</v>
      </c>
      <c r="AY6" s="22">
        <f t="shared" si="6"/>
        <v>358.91</v>
      </c>
      <c r="AZ6" s="22">
        <f t="shared" si="6"/>
        <v>360.96</v>
      </c>
      <c r="BA6" s="22">
        <f t="shared" si="6"/>
        <v>351.29</v>
      </c>
      <c r="BB6" s="22">
        <f t="shared" si="6"/>
        <v>364.24</v>
      </c>
      <c r="BC6" s="22">
        <f t="shared" si="6"/>
        <v>369.82</v>
      </c>
      <c r="BD6" s="21" t="str">
        <f>IF(BD7="","",IF(BD7="-","【-】","【"&amp;SUBSTITUTE(TEXT(BD7,"#,##0.00"),"-","△")&amp;"】"))</f>
        <v>【243.36】</v>
      </c>
      <c r="BE6" s="22">
        <f>IF(BE7="",NA(),BE7)</f>
        <v>56.95</v>
      </c>
      <c r="BF6" s="22">
        <f t="shared" ref="BF6:BN6" si="7">IF(BF7="",NA(),BF7)</f>
        <v>46.63</v>
      </c>
      <c r="BG6" s="22">
        <f t="shared" si="7"/>
        <v>34.32</v>
      </c>
      <c r="BH6" s="22">
        <f t="shared" si="7"/>
        <v>24.15</v>
      </c>
      <c r="BI6" s="22">
        <f t="shared" si="7"/>
        <v>14.2</v>
      </c>
      <c r="BJ6" s="22">
        <f t="shared" si="7"/>
        <v>247.27</v>
      </c>
      <c r="BK6" s="22">
        <f t="shared" si="7"/>
        <v>239.18</v>
      </c>
      <c r="BL6" s="22">
        <f t="shared" si="7"/>
        <v>236.29</v>
      </c>
      <c r="BM6" s="22">
        <f t="shared" si="7"/>
        <v>238.77</v>
      </c>
      <c r="BN6" s="22">
        <f t="shared" si="7"/>
        <v>218.57</v>
      </c>
      <c r="BO6" s="21" t="str">
        <f>IF(BO7="","",IF(BO7="-","【-】","【"&amp;SUBSTITUTE(TEXT(BO7,"#,##0.00"),"-","△")&amp;"】"))</f>
        <v>【265.93】</v>
      </c>
      <c r="BP6" s="22">
        <f>IF(BP7="",NA(),BP7)</f>
        <v>105.7</v>
      </c>
      <c r="BQ6" s="22">
        <f t="shared" ref="BQ6:BY6" si="8">IF(BQ7="",NA(),BQ7)</f>
        <v>101.62</v>
      </c>
      <c r="BR6" s="22">
        <f t="shared" si="8"/>
        <v>101.96</v>
      </c>
      <c r="BS6" s="22">
        <f t="shared" si="8"/>
        <v>90.56</v>
      </c>
      <c r="BT6" s="22">
        <f t="shared" si="8"/>
        <v>97.96</v>
      </c>
      <c r="BU6" s="22">
        <f t="shared" si="8"/>
        <v>105.34</v>
      </c>
      <c r="BV6" s="22">
        <f t="shared" si="8"/>
        <v>101.89</v>
      </c>
      <c r="BW6" s="22">
        <f t="shared" si="8"/>
        <v>104.33</v>
      </c>
      <c r="BX6" s="22">
        <f t="shared" si="8"/>
        <v>98.85</v>
      </c>
      <c r="BY6" s="22">
        <f t="shared" si="8"/>
        <v>101.78</v>
      </c>
      <c r="BZ6" s="21" t="str">
        <f>IF(BZ7="","",IF(BZ7="-","【-】","【"&amp;SUBSTITUTE(TEXT(BZ7,"#,##0.00"),"-","△")&amp;"】"))</f>
        <v>【97.82】</v>
      </c>
      <c r="CA6" s="22">
        <f>IF(CA7="",NA(),CA7)</f>
        <v>182.8</v>
      </c>
      <c r="CB6" s="22">
        <f t="shared" ref="CB6:CJ6" si="9">IF(CB7="",NA(),CB7)</f>
        <v>174.09</v>
      </c>
      <c r="CC6" s="22">
        <f t="shared" si="9"/>
        <v>174.23</v>
      </c>
      <c r="CD6" s="22">
        <f t="shared" si="9"/>
        <v>180.53</v>
      </c>
      <c r="CE6" s="22">
        <f t="shared" si="9"/>
        <v>182.52</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67.78</v>
      </c>
      <c r="CM6" s="22">
        <f t="shared" ref="CM6:CU6" si="10">IF(CM7="",NA(),CM7)</f>
        <v>69.8</v>
      </c>
      <c r="CN6" s="22">
        <f t="shared" si="10"/>
        <v>69.52</v>
      </c>
      <c r="CO6" s="22">
        <f t="shared" si="10"/>
        <v>69.349999999999994</v>
      </c>
      <c r="CP6" s="22">
        <f t="shared" si="10"/>
        <v>69.77</v>
      </c>
      <c r="CQ6" s="22">
        <f t="shared" si="10"/>
        <v>62.05</v>
      </c>
      <c r="CR6" s="22">
        <f t="shared" si="10"/>
        <v>63.23</v>
      </c>
      <c r="CS6" s="22">
        <f t="shared" si="10"/>
        <v>62.59</v>
      </c>
      <c r="CT6" s="22">
        <f t="shared" si="10"/>
        <v>61.81</v>
      </c>
      <c r="CU6" s="22">
        <f t="shared" si="10"/>
        <v>62.35</v>
      </c>
      <c r="CV6" s="21" t="str">
        <f>IF(CV7="","",IF(CV7="-","【-】","【"&amp;SUBSTITUTE(TEXT(CV7,"#,##0.00"),"-","△")&amp;"】"))</f>
        <v>【59.81】</v>
      </c>
      <c r="CW6" s="22">
        <f>IF(CW7="",NA(),CW7)</f>
        <v>94.88</v>
      </c>
      <c r="CX6" s="22">
        <f t="shared" ref="CX6:DF6" si="11">IF(CX7="",NA(),CX7)</f>
        <v>95.83</v>
      </c>
      <c r="CY6" s="22">
        <f t="shared" si="11"/>
        <v>96.02</v>
      </c>
      <c r="CZ6" s="22">
        <f t="shared" si="11"/>
        <v>95.03</v>
      </c>
      <c r="DA6" s="22">
        <f t="shared" si="11"/>
        <v>93.44</v>
      </c>
      <c r="DB6" s="22">
        <f t="shared" si="11"/>
        <v>89.11</v>
      </c>
      <c r="DC6" s="22">
        <f t="shared" si="11"/>
        <v>89.35</v>
      </c>
      <c r="DD6" s="22">
        <f t="shared" si="11"/>
        <v>89.7</v>
      </c>
      <c r="DE6" s="22">
        <f t="shared" si="11"/>
        <v>89.24</v>
      </c>
      <c r="DF6" s="22">
        <f t="shared" si="11"/>
        <v>88.71</v>
      </c>
      <c r="DG6" s="21" t="str">
        <f>IF(DG7="","",IF(DG7="-","【-】","【"&amp;SUBSTITUTE(TEXT(DG7,"#,##0.00"),"-","△")&amp;"】"))</f>
        <v>【89.42】</v>
      </c>
      <c r="DH6" s="22">
        <f>IF(DH7="",NA(),DH7)</f>
        <v>54.75</v>
      </c>
      <c r="DI6" s="22">
        <f t="shared" ref="DI6:DQ6" si="12">IF(DI7="",NA(),DI7)</f>
        <v>55.08</v>
      </c>
      <c r="DJ6" s="22">
        <f t="shared" si="12"/>
        <v>55.85</v>
      </c>
      <c r="DK6" s="22">
        <f t="shared" si="12"/>
        <v>56.98</v>
      </c>
      <c r="DL6" s="22">
        <f t="shared" si="12"/>
        <v>57.32</v>
      </c>
      <c r="DM6" s="22">
        <f t="shared" si="12"/>
        <v>48.69</v>
      </c>
      <c r="DN6" s="22">
        <f t="shared" si="12"/>
        <v>49.62</v>
      </c>
      <c r="DO6" s="22">
        <f t="shared" si="12"/>
        <v>50.5</v>
      </c>
      <c r="DP6" s="22">
        <f t="shared" si="12"/>
        <v>51.28</v>
      </c>
      <c r="DQ6" s="22">
        <f t="shared" si="12"/>
        <v>51.95</v>
      </c>
      <c r="DR6" s="21" t="str">
        <f>IF(DR7="","",IF(DR7="-","【-】","【"&amp;SUBSTITUTE(TEXT(DR7,"#,##0.00"),"-","△")&amp;"】"))</f>
        <v>【52.02】</v>
      </c>
      <c r="DS6" s="22">
        <f>IF(DS7="",NA(),DS7)</f>
        <v>17.3</v>
      </c>
      <c r="DT6" s="22">
        <f t="shared" ref="DT6:EB6" si="13">IF(DT7="",NA(),DT7)</f>
        <v>21.4</v>
      </c>
      <c r="DU6" s="22">
        <f t="shared" si="13"/>
        <v>22.33</v>
      </c>
      <c r="DV6" s="22">
        <f t="shared" si="13"/>
        <v>23</v>
      </c>
      <c r="DW6" s="22">
        <f t="shared" si="13"/>
        <v>24.03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0.37</v>
      </c>
      <c r="EE6" s="22">
        <f t="shared" ref="EE6:EM6" si="14">IF(EE7="",NA(),EE7)</f>
        <v>0.3</v>
      </c>
      <c r="EF6" s="22">
        <f t="shared" si="14"/>
        <v>0.16</v>
      </c>
      <c r="EG6" s="22">
        <f t="shared" si="14"/>
        <v>0.19</v>
      </c>
      <c r="EH6" s="22">
        <f t="shared" si="14"/>
        <v>0.31</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122084</v>
      </c>
      <c r="D7" s="24">
        <v>46</v>
      </c>
      <c r="E7" s="24">
        <v>1</v>
      </c>
      <c r="F7" s="24">
        <v>0</v>
      </c>
      <c r="G7" s="24">
        <v>1</v>
      </c>
      <c r="H7" s="24" t="s">
        <v>93</v>
      </c>
      <c r="I7" s="24" t="s">
        <v>94</v>
      </c>
      <c r="J7" s="24" t="s">
        <v>95</v>
      </c>
      <c r="K7" s="24" t="s">
        <v>96</v>
      </c>
      <c r="L7" s="24" t="s">
        <v>97</v>
      </c>
      <c r="M7" s="24" t="s">
        <v>98</v>
      </c>
      <c r="N7" s="25" t="s">
        <v>99</v>
      </c>
      <c r="O7" s="25">
        <v>96.68</v>
      </c>
      <c r="P7" s="25">
        <v>97.11</v>
      </c>
      <c r="Q7" s="25">
        <v>2530</v>
      </c>
      <c r="R7" s="25">
        <v>153815</v>
      </c>
      <c r="S7" s="25">
        <v>103.55</v>
      </c>
      <c r="T7" s="25">
        <v>1485.42</v>
      </c>
      <c r="U7" s="25">
        <v>149208</v>
      </c>
      <c r="V7" s="25">
        <v>94.11</v>
      </c>
      <c r="W7" s="25">
        <v>1585.46</v>
      </c>
      <c r="X7" s="25">
        <v>116.9</v>
      </c>
      <c r="Y7" s="25">
        <v>118.47</v>
      </c>
      <c r="Z7" s="25">
        <v>120.67</v>
      </c>
      <c r="AA7" s="25">
        <v>118.58</v>
      </c>
      <c r="AB7" s="25">
        <v>118.54</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820.75</v>
      </c>
      <c r="AU7" s="25">
        <v>809.37</v>
      </c>
      <c r="AV7" s="25">
        <v>769.94</v>
      </c>
      <c r="AW7" s="25">
        <v>1019.79</v>
      </c>
      <c r="AX7" s="25">
        <v>1170.6500000000001</v>
      </c>
      <c r="AY7" s="25">
        <v>358.91</v>
      </c>
      <c r="AZ7" s="25">
        <v>360.96</v>
      </c>
      <c r="BA7" s="25">
        <v>351.29</v>
      </c>
      <c r="BB7" s="25">
        <v>364.24</v>
      </c>
      <c r="BC7" s="25">
        <v>369.82</v>
      </c>
      <c r="BD7" s="25">
        <v>243.36</v>
      </c>
      <c r="BE7" s="25">
        <v>56.95</v>
      </c>
      <c r="BF7" s="25">
        <v>46.63</v>
      </c>
      <c r="BG7" s="25">
        <v>34.32</v>
      </c>
      <c r="BH7" s="25">
        <v>24.15</v>
      </c>
      <c r="BI7" s="25">
        <v>14.2</v>
      </c>
      <c r="BJ7" s="25">
        <v>247.27</v>
      </c>
      <c r="BK7" s="25">
        <v>239.18</v>
      </c>
      <c r="BL7" s="25">
        <v>236.29</v>
      </c>
      <c r="BM7" s="25">
        <v>238.77</v>
      </c>
      <c r="BN7" s="25">
        <v>218.57</v>
      </c>
      <c r="BO7" s="25">
        <v>265.93</v>
      </c>
      <c r="BP7" s="25">
        <v>105.7</v>
      </c>
      <c r="BQ7" s="25">
        <v>101.62</v>
      </c>
      <c r="BR7" s="25">
        <v>101.96</v>
      </c>
      <c r="BS7" s="25">
        <v>90.56</v>
      </c>
      <c r="BT7" s="25">
        <v>97.96</v>
      </c>
      <c r="BU7" s="25">
        <v>105.34</v>
      </c>
      <c r="BV7" s="25">
        <v>101.89</v>
      </c>
      <c r="BW7" s="25">
        <v>104.33</v>
      </c>
      <c r="BX7" s="25">
        <v>98.85</v>
      </c>
      <c r="BY7" s="25">
        <v>101.78</v>
      </c>
      <c r="BZ7" s="25">
        <v>97.82</v>
      </c>
      <c r="CA7" s="25">
        <v>182.8</v>
      </c>
      <c r="CB7" s="25">
        <v>174.09</v>
      </c>
      <c r="CC7" s="25">
        <v>174.23</v>
      </c>
      <c r="CD7" s="25">
        <v>180.53</v>
      </c>
      <c r="CE7" s="25">
        <v>182.52</v>
      </c>
      <c r="CF7" s="25">
        <v>159.6</v>
      </c>
      <c r="CG7" s="25">
        <v>156.32</v>
      </c>
      <c r="CH7" s="25">
        <v>157.4</v>
      </c>
      <c r="CI7" s="25">
        <v>162.61000000000001</v>
      </c>
      <c r="CJ7" s="25">
        <v>163.94</v>
      </c>
      <c r="CK7" s="25">
        <v>177.56</v>
      </c>
      <c r="CL7" s="25">
        <v>67.78</v>
      </c>
      <c r="CM7" s="25">
        <v>69.8</v>
      </c>
      <c r="CN7" s="25">
        <v>69.52</v>
      </c>
      <c r="CO7" s="25">
        <v>69.349999999999994</v>
      </c>
      <c r="CP7" s="25">
        <v>69.77</v>
      </c>
      <c r="CQ7" s="25">
        <v>62.05</v>
      </c>
      <c r="CR7" s="25">
        <v>63.23</v>
      </c>
      <c r="CS7" s="25">
        <v>62.59</v>
      </c>
      <c r="CT7" s="25">
        <v>61.81</v>
      </c>
      <c r="CU7" s="25">
        <v>62.35</v>
      </c>
      <c r="CV7" s="25">
        <v>59.81</v>
      </c>
      <c r="CW7" s="25">
        <v>94.88</v>
      </c>
      <c r="CX7" s="25">
        <v>95.83</v>
      </c>
      <c r="CY7" s="25">
        <v>96.02</v>
      </c>
      <c r="CZ7" s="25">
        <v>95.03</v>
      </c>
      <c r="DA7" s="25">
        <v>93.44</v>
      </c>
      <c r="DB7" s="25">
        <v>89.11</v>
      </c>
      <c r="DC7" s="25">
        <v>89.35</v>
      </c>
      <c r="DD7" s="25">
        <v>89.7</v>
      </c>
      <c r="DE7" s="25">
        <v>89.24</v>
      </c>
      <c r="DF7" s="25">
        <v>88.71</v>
      </c>
      <c r="DG7" s="25">
        <v>89.42</v>
      </c>
      <c r="DH7" s="25">
        <v>54.75</v>
      </c>
      <c r="DI7" s="25">
        <v>55.08</v>
      </c>
      <c r="DJ7" s="25">
        <v>55.85</v>
      </c>
      <c r="DK7" s="25">
        <v>56.98</v>
      </c>
      <c r="DL7" s="25">
        <v>57.32</v>
      </c>
      <c r="DM7" s="25">
        <v>48.69</v>
      </c>
      <c r="DN7" s="25">
        <v>49.62</v>
      </c>
      <c r="DO7" s="25">
        <v>50.5</v>
      </c>
      <c r="DP7" s="25">
        <v>51.28</v>
      </c>
      <c r="DQ7" s="25">
        <v>51.95</v>
      </c>
      <c r="DR7" s="25">
        <v>52.02</v>
      </c>
      <c r="DS7" s="25">
        <v>17.3</v>
      </c>
      <c r="DT7" s="25">
        <v>21.4</v>
      </c>
      <c r="DU7" s="25">
        <v>22.33</v>
      </c>
      <c r="DV7" s="25">
        <v>23</v>
      </c>
      <c r="DW7" s="25">
        <v>24.03</v>
      </c>
      <c r="DX7" s="25">
        <v>18.260000000000002</v>
      </c>
      <c r="DY7" s="25">
        <v>19.510000000000002</v>
      </c>
      <c r="DZ7" s="25">
        <v>21.19</v>
      </c>
      <c r="EA7" s="25">
        <v>22.64</v>
      </c>
      <c r="EB7" s="25">
        <v>24.49</v>
      </c>
      <c r="EC7" s="25">
        <v>25.37</v>
      </c>
      <c r="ED7" s="25">
        <v>0.37</v>
      </c>
      <c r="EE7" s="25">
        <v>0.3</v>
      </c>
      <c r="EF7" s="25">
        <v>0.16</v>
      </c>
      <c r="EG7" s="25">
        <v>0.19</v>
      </c>
      <c r="EH7" s="25">
        <v>0.31</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2025-01-30T23:37:03Z</cp:lastPrinted>
  <dcterms:created xsi:type="dcterms:W3CDTF">2025-01-24T06:47:09Z</dcterms:created>
  <dcterms:modified xsi:type="dcterms:W3CDTF">2025-01-30T23:37:10Z</dcterms:modified>
  <cp:category/>
</cp:coreProperties>
</file>