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F7E57C88-1E56-44E9-8365-4B234E07DD41}" xr6:coauthVersionLast="47" xr6:coauthVersionMax="47" xr10:uidLastSave="{00000000-0000-0000-0000-000000000000}"/>
  <workbookProtection workbookAlgorithmName="SHA-512" workbookHashValue="eeXLvBiImkJIJM2nnDud+dVz8MmmyEvDRrUmXuuHcUUB0ALx45AopQHKGsHvWy5KwQoj3cxl+uCak77Sgvnuvw==" workbookSaltValue="/PvM9EadBNSJmJUzH5atk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BS7" i="5"/>
  <c r="BR7" i="5"/>
  <c r="BQ7" i="5"/>
  <c r="BO7" i="5"/>
  <c r="BN7" i="5"/>
  <c r="BM7" i="5"/>
  <c r="BL7" i="5"/>
  <c r="FE53" i="4" s="1"/>
  <c r="BK7" i="5"/>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G32" i="4"/>
  <c r="AN32" i="4"/>
  <c r="U32" i="4"/>
  <c r="MA31" i="4"/>
  <c r="LH31" i="4"/>
  <c r="KO31" i="4"/>
  <c r="JV31" i="4"/>
  <c r="JC31" i="4"/>
  <c r="HJ31" i="4"/>
  <c r="GQ31" i="4"/>
  <c r="FX31" i="4"/>
  <c r="EL31" i="4"/>
  <c r="CS31" i="4"/>
  <c r="BZ31" i="4"/>
  <c r="BG31" i="4"/>
  <c r="AN31" i="4"/>
  <c r="U31" i="4"/>
  <c r="LJ10" i="4"/>
  <c r="JQ10" i="4"/>
  <c r="DU10" i="4"/>
  <c r="CF10" i="4"/>
  <c r="B10" i="4"/>
  <c r="LJ8" i="4"/>
  <c r="JQ8" i="4"/>
  <c r="HX8" i="4"/>
  <c r="DU8" i="4"/>
  <c r="CF8" i="4"/>
  <c r="AQ8" i="4"/>
  <c r="IT76" i="4" l="1"/>
  <c r="CS51" i="4"/>
  <c r="HJ30" i="4"/>
  <c r="CS30" i="4"/>
  <c r="BZ76" i="4"/>
  <c r="MI76" i="4"/>
  <c r="HJ51" i="4"/>
  <c r="MA30" i="4"/>
  <c r="MA51"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<sst xmlns="http://schemas.openxmlformats.org/spreadsheetml/2006/main" count="278" uniqueCount="133">
  <si>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</si>
  <si>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</si>
  <si>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</si>
  <si>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</si>
  <si>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</si>
  <si>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</si>
  <si>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</si>
  <si>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</si>
  <si>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</si>
  <si>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</si>
  <si>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</si>
  <si>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</si>
  <si>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</si>
  <si>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</si>
  <si>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</si>
  <si>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</si>
  <si>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</si>
  <si>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</si>
  <si>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</si>
  <si>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</si>
  <si>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</si>
  <si>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</si>
  <si>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</si>
  <si>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</si>
  <si>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</si>
  <si>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</si>
  <si>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</si>
  <si>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</si>
  <si>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</si>
  <si>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</si>
  <si>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</si>
  <si>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</si>
  <si>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</si>
  <si>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</si>
  <si>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</si>
  <si>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</si>
  <si>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</si>
  <si>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</si>
  <si>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</si>
  <si>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</si>
  <si>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</si>
  <si>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</si>
  <si>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</si>
  <si>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</si>
  <si>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</si>
  <si>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</si>
  <si>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</si>
  <si>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</si>
  <si>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</si>
  <si>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</si>
  <si>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</si>
  <si>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</si>
  <si>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</si>
  <si>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</si>
  <si>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</si>
  <si>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</si>
  <si>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</si>
  <si>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</si>
  <si>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</si>
  <si>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</si>
  <si>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</si>
  <si>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</si>
  <si>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</si>
  <si>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</si>
  <si>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</si>
  <si>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</si>
  <si>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</si>
  <si>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</si>
  <si>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</si>
  <si>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</si>
  <si>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</si>
  <si>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</si>
  <si>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</si>
  <si>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</si>
  <si>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</si>
  <si>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</si>
  <si>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</si>
  <si>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</si>
  <si>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</si>
  <si>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</si>
  <si>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</si>
  <si>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</si>
  <si>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</si>
  <si>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</si>
  <si>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</si>
  <si>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</si>
  <si>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</si>
  <si>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</si>
  <si>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</si>
  <si>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</si>
  <si>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</si>
  <si>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</si>
  <si>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</si>
  <si>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</si>
  <si>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</si>
  <si>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</si>
  <si>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</si>
  <si>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</si>
  <si>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</si>
  <si>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</si>
  <si>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</si>
  <si>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</si>
  <si>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</si>
  <si>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</si>
  <si>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</si>
  <si>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</si>
  <si>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</si>
  <si>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</si>
  <si>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</si>
  <si>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</si>
  <si>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</si>
  <si>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</si>
  <si>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</si>
  <si>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</si>
  <si>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</si>
  <si>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</si>
  <si>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</si>
  <si>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</si>
  <si>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</si>
  <si>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</si>
  <si>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</si>
  <si>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</si>
  <si>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</si>
  <si>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</si>
  <si>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</si>
  <si>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</si>
  <si>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</si>
  <si>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</si>
  <si>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</si>
  <si>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資産等の状況としては、建設に伴う貸付金及び起債の償還が、平成17年度をもって終了しているものの、供用開始から30年以上が経過し、施設の老朽化が進んでおり、設備更新を計画的に進めている。</t>
  </si>
  <si>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昨今の社会経済情勢の変化による物価高騰や人件費の増加による委託料の上昇、老朽化による多大な修繕料が見込まれ、経営環境は厳しさを増すと予想されることから、収支状況の検証や更なる経営改善に向けた取組を検討することで、中長期的視点に立った経営を行う。</t>
    <rPh sb="177" eb="179">
      <t>サッコン</t>
    </rPh>
    <rPh sb="180" eb="184">
      <t>シャカイケイザイ</t>
    </rPh>
    <rPh sb="184" eb="186">
      <t>ジョウセイ</t>
    </rPh>
    <rPh sb="187" eb="189">
      <t>ヘンカ</t>
    </rPh>
    <rPh sb="192" eb="196">
      <t>ブッカコウトウ</t>
    </rPh>
    <rPh sb="197" eb="200">
      <t>ジンケンヒ</t>
    </rPh>
    <rPh sb="201" eb="203">
      <t>ゾウカ</t>
    </rPh>
    <rPh sb="206" eb="209">
      <t>イタクリョウ</t>
    </rPh>
    <rPh sb="210" eb="212">
      <t>ジョウショウ</t>
    </rPh>
    <rPh sb="213" eb="216">
      <t>ロウキュウカ</t>
    </rPh>
    <rPh sb="219" eb="221">
      <t>タダイ</t>
    </rPh>
    <rPh sb="222" eb="225">
      <t>シュウゼンリョウ</t>
    </rPh>
    <rPh sb="226" eb="228">
      <t>ミコ</t>
    </rPh>
    <rPh sb="231" eb="233">
      <t>ケイエイ</t>
    </rPh>
    <rPh sb="233" eb="235">
      <t>カンキョウ</t>
    </rPh>
    <rPh sb="236" eb="237">
      <t>キビ</t>
    </rPh>
    <rPh sb="240" eb="241">
      <t>マ</t>
    </rPh>
    <rPh sb="243" eb="245">
      <t>ヨソウ</t>
    </rPh>
    <phoneticPr fontId="5"/>
  </si>
  <si>
    <t>　令和2年度に新型コロナウイルス感染症拡大の影響により、利用台数及び料金収入が減少したが、令和5年度には、新型コロナウイルスが5類に移行したこともあり徐々に回復傾向にあるといえる。
　また、類似施設平均値との比較においても、適正な稼働率を維持しているといえる。</t>
    <rPh sb="1" eb="3">
      <t>レイワ</t>
    </rPh>
    <rPh sb="4" eb="6">
      <t>ネンド</t>
    </rPh>
    <rPh sb="7" eb="9">
      <t>シンガタ</t>
    </rPh>
    <rPh sb="16" eb="19">
      <t>カンセンショウ</t>
    </rPh>
    <rPh sb="19" eb="21">
      <t>カクダイ</t>
    </rPh>
    <rPh sb="22" eb="24">
      <t>エイキョウ</t>
    </rPh>
    <rPh sb="28" eb="32">
      <t>リヨウダイスウ</t>
    </rPh>
    <rPh sb="32" eb="33">
      <t>オヨ</t>
    </rPh>
    <rPh sb="34" eb="38">
      <t>リョウキンシュウニュウ</t>
    </rPh>
    <rPh sb="39" eb="41">
      <t>ゲンショウ</t>
    </rPh>
    <rPh sb="64" eb="65">
      <t>ルイ</t>
    </rPh>
    <rPh sb="66" eb="68">
      <t>イコウ</t>
    </rPh>
    <rPh sb="75" eb="77">
      <t>ジョジョ</t>
    </rPh>
    <rPh sb="78" eb="80">
      <t>カイフク</t>
    </rPh>
    <rPh sb="80" eb="82">
      <t>ケイコウ</t>
    </rPh>
    <phoneticPr fontId="5"/>
  </si>
  <si>
    <t>　①収益的収支比率については、令和2年度に新型コロナウイルス感染症拡大の影響により収入額は大きく減少したが設備の更新等の業務も一部見送ったため収益的収支比率が一時的に増加している。令和3年度以降についても新型コロナウイルス感染症の影響は受けながらも、利用台数及び料金収入は徐々に回復傾向にあるため収支状況は安定している。
　④売上高ＧＯＰ比率及び⑤ＥＢＩＴＤＡについても、同様の理由から、令和2年度は一時的に比率が増加しており、令和3年度以降についても収支状況は安定している。
　②他会計補助金比率及び③駐車場台数一台あたりの他会計補助金額については、0％を維持しており、一般会計からの繰入に依存せず、独立採算性の原則に基づいた事業運営を行っている。</t>
    <rPh sb="15" eb="17">
      <t>レイワ</t>
    </rPh>
    <rPh sb="18" eb="20">
      <t>ネンド</t>
    </rPh>
    <rPh sb="21" eb="23">
      <t>シンガタ</t>
    </rPh>
    <rPh sb="30" eb="33">
      <t>カンセンショウ</t>
    </rPh>
    <rPh sb="33" eb="35">
      <t>カクダイ</t>
    </rPh>
    <rPh sb="36" eb="38">
      <t>エイキョウ</t>
    </rPh>
    <rPh sb="71" eb="74">
      <t>シュウエキテキ</t>
    </rPh>
    <rPh sb="74" eb="78">
      <t>シュウシヒリツ</t>
    </rPh>
    <rPh sb="79" eb="81">
      <t>イチジ</t>
    </rPh>
    <rPh sb="81" eb="82">
      <t>テキ</t>
    </rPh>
    <rPh sb="83" eb="85">
      <t>ゾウカ</t>
    </rPh>
    <rPh sb="102" eb="104">
      <t>シンガタ</t>
    </rPh>
    <rPh sb="111" eb="114">
      <t>カンセンショウ</t>
    </rPh>
    <rPh sb="125" eb="129">
      <t>リヨウダイスウ</t>
    </rPh>
    <rPh sb="129" eb="130">
      <t>オヨ</t>
    </rPh>
    <rPh sb="131" eb="133">
      <t>リョウキン</t>
    </rPh>
    <rPh sb="136" eb="138">
      <t>ジョジョ</t>
    </rPh>
    <rPh sb="139" eb="143">
      <t>カイフクケイコウ</t>
    </rPh>
    <rPh sb="194" eb="196">
      <t>レイワ</t>
    </rPh>
    <rPh sb="197" eb="199">
      <t>ネンド</t>
    </rPh>
    <rPh sb="200" eb="203">
      <t>イチジテキ</t>
    </rPh>
    <rPh sb="204" eb="206">
      <t>ヒリツ</t>
    </rPh>
    <rPh sb="207" eb="209">
      <t>ゾウカ</t>
    </rPh>
    <rPh sb="214" eb="216">
      <t>レイワ</t>
    </rPh>
    <rPh sb="217" eb="219">
      <t>ネンド</t>
    </rPh>
    <rPh sb="219" eb="221">
      <t>イコウ</t>
    </rPh>
    <rPh sb="226" eb="230">
      <t>シュウシジョウキョウ</t>
    </rPh>
    <rPh sb="231" eb="233">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</si>
</sst>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117.9</c:v>
                </c:pt>
                <c:pt idx="1">
                  <c:v>158.19999999999999</c:v>
                </c:pt>
                <c:pt idx="2">
                  <c:v>119.2</c:v>
                </c:pt>
                <c:pt idx="3">
                  <c:v>115.1</c:v>
                </c:pt>
                <c:pt idx="4">
                  <c:v>111.2</c:v>
                </c:pt>
              </c:numCache>
            </c:numRef>
          </c:val>
          <c:extLst>
            <c:ext xmlns:c16="http://schemas.microsoft.com/office/drawing/2014/chart" uri="{C3380CC4-5D6E-409C-BE32-E72D297353CC}">
              <c16:uniqueId val="{00000000-C958-4E9E-BADF-A8FF46BC2E0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958-4E9E-BADF-A8FF46BC2E0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47-4965-8B64-13413B029D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1D47-4965-8B64-13413B029D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180-45F0-866C-B1310DD0E3D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80-45F0-866C-B1310DD0E3D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D99-4D49-9779-44D7A0BDF53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99-4D49-9779-44D7A0BDF53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10-4E48-81DE-5C51C4418F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310-4E48-81DE-5C51C4418F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FA-4522-96E7-3F9069E471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3DFA-4522-96E7-3F9069E471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456.7</c:v>
                </c:pt>
                <c:pt idx="1">
                  <c:v>400.7</c:v>
                </c:pt>
                <c:pt idx="2">
                  <c:v>412.7</c:v>
                </c:pt>
                <c:pt idx="3">
                  <c:v>427.6</c:v>
                </c:pt>
                <c:pt idx="4">
                  <c:v>409.7</c:v>
                </c:pt>
              </c:numCache>
            </c:numRef>
          </c:val>
          <c:extLst>
            <c:ext xmlns:c16="http://schemas.microsoft.com/office/drawing/2014/chart" uri="{C3380CC4-5D6E-409C-BE32-E72D297353CC}">
              <c16:uniqueId val="{00000000-1F14-41F5-99CE-0C6C03A710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1F14-41F5-99CE-0C6C03A710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10.7</c:v>
                </c:pt>
                <c:pt idx="1">
                  <c:v>33.6</c:v>
                </c:pt>
                <c:pt idx="2">
                  <c:v>16.100000000000001</c:v>
                </c:pt>
                <c:pt idx="3">
                  <c:v>12.8</c:v>
                </c:pt>
                <c:pt idx="4">
                  <c:v>10</c:v>
                </c:pt>
              </c:numCache>
            </c:numRef>
          </c:val>
          <c:extLst>
            <c:ext xmlns:c16="http://schemas.microsoft.com/office/drawing/2014/chart" uri="{C3380CC4-5D6E-409C-BE32-E72D297353CC}">
              <c16:uniqueId val="{00000000-625A-4874-9975-E629189D6F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25A-4874-9975-E629189D6F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16963</c:v>
                </c:pt>
                <c:pt idx="1">
                  <c:v>30603</c:v>
                </c:pt>
                <c:pt idx="2">
                  <c:v>14136</c:v>
                </c:pt>
                <c:pt idx="3">
                  <c:v>12535</c:v>
                </c:pt>
                <c:pt idx="4">
                  <c:v>9834</c:v>
                </c:pt>
              </c:numCache>
            </c:numRef>
          </c:val>
          <c:extLst>
            <c:ext xmlns:c16="http://schemas.microsoft.com/office/drawing/2014/chart" uri="{C3380CC4-5D6E-409C-BE32-E72D297353CC}">
              <c16:uniqueId val="{00000000-ECBC-45FC-AA9D-021FD2E302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ECBC-45FC-AA9D-021FD2E302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千葉県松戸市　松戸駅西口地下駐車場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7226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117.9</v>
      </c>
      <c r="V31" s="116"/>
      <c r="W31" s="116"/>
      <c r="X31" s="116"/>
      <c r="Y31" s="116"/>
      <c r="Z31" s="116"/>
      <c r="AA31" s="116"/>
      <c r="AB31" s="116"/>
      <c r="AC31" s="116"/>
      <c r="AD31" s="116"/>
      <c r="AE31" s="116"/>
      <c r="AF31" s="116"/>
      <c r="AG31" s="116"/>
      <c r="AH31" s="116"/>
      <c r="AI31" s="116"/>
      <c r="AJ31" s="116"/>
      <c r="AK31" s="116"/>
      <c r="AL31" s="116"/>
      <c r="AM31" s="116"/>
      <c r="AN31" s="116">
        <f>データ!Z7</f>
        <v>158.19999999999999</v>
      </c>
      <c r="AO31" s="116"/>
      <c r="AP31" s="116"/>
      <c r="AQ31" s="116"/>
      <c r="AR31" s="116"/>
      <c r="AS31" s="116"/>
      <c r="AT31" s="116"/>
      <c r="AU31" s="116"/>
      <c r="AV31" s="116"/>
      <c r="AW31" s="116"/>
      <c r="AX31" s="116"/>
      <c r="AY31" s="116"/>
      <c r="AZ31" s="116"/>
      <c r="BA31" s="116"/>
      <c r="BB31" s="116"/>
      <c r="BC31" s="116"/>
      <c r="BD31" s="116"/>
      <c r="BE31" s="116"/>
      <c r="BF31" s="116"/>
      <c r="BG31" s="116">
        <f>データ!AA7</f>
        <v>119.2</v>
      </c>
      <c r="BH31" s="116"/>
      <c r="BI31" s="116"/>
      <c r="BJ31" s="116"/>
      <c r="BK31" s="116"/>
      <c r="BL31" s="116"/>
      <c r="BM31" s="116"/>
      <c r="BN31" s="116"/>
      <c r="BO31" s="116"/>
      <c r="BP31" s="116"/>
      <c r="BQ31" s="116"/>
      <c r="BR31" s="116"/>
      <c r="BS31" s="116"/>
      <c r="BT31" s="116"/>
      <c r="BU31" s="116"/>
      <c r="BV31" s="116"/>
      <c r="BW31" s="116"/>
      <c r="BX31" s="116"/>
      <c r="BY31" s="116"/>
      <c r="BZ31" s="116">
        <f>データ!AB7</f>
        <v>115.1</v>
      </c>
      <c r="CA31" s="116"/>
      <c r="CB31" s="116"/>
      <c r="CC31" s="116"/>
      <c r="CD31" s="116"/>
      <c r="CE31" s="116"/>
      <c r="CF31" s="116"/>
      <c r="CG31" s="116"/>
      <c r="CH31" s="116"/>
      <c r="CI31" s="116"/>
      <c r="CJ31" s="116"/>
      <c r="CK31" s="116"/>
      <c r="CL31" s="116"/>
      <c r="CM31" s="116"/>
      <c r="CN31" s="116"/>
      <c r="CO31" s="116"/>
      <c r="CP31" s="116"/>
      <c r="CQ31" s="116"/>
      <c r="CR31" s="116"/>
      <c r="CS31" s="116">
        <f>データ!AC7</f>
        <v>111.2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456.7</v>
      </c>
      <c r="JD31" s="111"/>
      <c r="JE31" s="111"/>
      <c r="JF31" s="111"/>
      <c r="JG31" s="111"/>
      <c r="JH31" s="111"/>
      <c r="JI31" s="111"/>
      <c r="JJ31" s="111"/>
      <c r="JK31" s="111"/>
      <c r="JL31" s="111"/>
      <c r="JM31" s="111"/>
      <c r="JN31" s="111"/>
      <c r="JO31" s="111"/>
      <c r="JP31" s="111"/>
      <c r="JQ31" s="111"/>
      <c r="JR31" s="111"/>
      <c r="JS31" s="111"/>
      <c r="JT31" s="111"/>
      <c r="JU31" s="112"/>
      <c r="JV31" s="110">
        <f>データ!DL7</f>
        <v>400.7</v>
      </c>
      <c r="JW31" s="111"/>
      <c r="JX31" s="111"/>
      <c r="JY31" s="111"/>
      <c r="JZ31" s="111"/>
      <c r="KA31" s="111"/>
      <c r="KB31" s="111"/>
      <c r="KC31" s="111"/>
      <c r="KD31" s="111"/>
      <c r="KE31" s="111"/>
      <c r="KF31" s="111"/>
      <c r="KG31" s="111"/>
      <c r="KH31" s="111"/>
      <c r="KI31" s="111"/>
      <c r="KJ31" s="111"/>
      <c r="KK31" s="111"/>
      <c r="KL31" s="111"/>
      <c r="KM31" s="111"/>
      <c r="KN31" s="112"/>
      <c r="KO31" s="110">
        <f>データ!DM7</f>
        <v>412.7</v>
      </c>
      <c r="KP31" s="111"/>
      <c r="KQ31" s="111"/>
      <c r="KR31" s="111"/>
      <c r="KS31" s="111"/>
      <c r="KT31" s="111"/>
      <c r="KU31" s="111"/>
      <c r="KV31" s="111"/>
      <c r="KW31" s="111"/>
      <c r="KX31" s="111"/>
      <c r="KY31" s="111"/>
      <c r="KZ31" s="111"/>
      <c r="LA31" s="111"/>
      <c r="LB31" s="111"/>
      <c r="LC31" s="111"/>
      <c r="LD31" s="111"/>
      <c r="LE31" s="111"/>
      <c r="LF31" s="111"/>
      <c r="LG31" s="112"/>
      <c r="LH31" s="110">
        <f>データ!DN7</f>
        <v>427.6</v>
      </c>
      <c r="LI31" s="111"/>
      <c r="LJ31" s="111"/>
      <c r="LK31" s="111"/>
      <c r="LL31" s="111"/>
      <c r="LM31" s="111"/>
      <c r="LN31" s="111"/>
      <c r="LO31" s="111"/>
      <c r="LP31" s="111"/>
      <c r="LQ31" s="111"/>
      <c r="LR31" s="111"/>
      <c r="LS31" s="111"/>
      <c r="LT31" s="111"/>
      <c r="LU31" s="111"/>
      <c r="LV31" s="111"/>
      <c r="LW31" s="111"/>
      <c r="LX31" s="111"/>
      <c r="LY31" s="111"/>
      <c r="LZ31" s="112"/>
      <c r="MA31" s="110">
        <f>データ!DO7</f>
        <v>409.7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10.7</v>
      </c>
      <c r="EM52" s="116"/>
      <c r="EN52" s="116"/>
      <c r="EO52" s="116"/>
      <c r="EP52" s="116"/>
      <c r="EQ52" s="116"/>
      <c r="ER52" s="116"/>
      <c r="ES52" s="116"/>
      <c r="ET52" s="116"/>
      <c r="EU52" s="116"/>
      <c r="EV52" s="116"/>
      <c r="EW52" s="116"/>
      <c r="EX52" s="116"/>
      <c r="EY52" s="116"/>
      <c r="EZ52" s="116"/>
      <c r="FA52" s="116"/>
      <c r="FB52" s="116"/>
      <c r="FC52" s="116"/>
      <c r="FD52" s="116"/>
      <c r="FE52" s="116">
        <f>データ!BG7</f>
        <v>33.6</v>
      </c>
      <c r="FF52" s="116"/>
      <c r="FG52" s="116"/>
      <c r="FH52" s="116"/>
      <c r="FI52" s="116"/>
      <c r="FJ52" s="116"/>
      <c r="FK52" s="116"/>
      <c r="FL52" s="116"/>
      <c r="FM52" s="116"/>
      <c r="FN52" s="116"/>
      <c r="FO52" s="116"/>
      <c r="FP52" s="116"/>
      <c r="FQ52" s="116"/>
      <c r="FR52" s="116"/>
      <c r="FS52" s="116"/>
      <c r="FT52" s="116"/>
      <c r="FU52" s="116"/>
      <c r="FV52" s="116"/>
      <c r="FW52" s="116"/>
      <c r="FX52" s="116">
        <f>データ!BH7</f>
        <v>16.100000000000001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12.8</v>
      </c>
      <c r="GR52" s="116"/>
      <c r="GS52" s="116"/>
      <c r="GT52" s="116"/>
      <c r="GU52" s="116"/>
      <c r="GV52" s="116"/>
      <c r="GW52" s="116"/>
      <c r="GX52" s="116"/>
      <c r="GY52" s="116"/>
      <c r="GZ52" s="116"/>
      <c r="HA52" s="116"/>
      <c r="HB52" s="116"/>
      <c r="HC52" s="116"/>
      <c r="HD52" s="116"/>
      <c r="HE52" s="116"/>
      <c r="HF52" s="116"/>
      <c r="HG52" s="116"/>
      <c r="HH52" s="116"/>
      <c r="HI52" s="116"/>
      <c r="HJ52" s="116">
        <f>データ!BJ7</f>
        <v>10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16963</v>
      </c>
      <c r="JD52" s="120"/>
      <c r="JE52" s="120"/>
      <c r="JF52" s="120"/>
      <c r="JG52" s="120"/>
      <c r="JH52" s="120"/>
      <c r="JI52" s="120"/>
      <c r="JJ52" s="120"/>
      <c r="JK52" s="120"/>
      <c r="JL52" s="120"/>
      <c r="JM52" s="120"/>
      <c r="JN52" s="120"/>
      <c r="JO52" s="120"/>
      <c r="JP52" s="120"/>
      <c r="JQ52" s="120"/>
      <c r="JR52" s="120"/>
      <c r="JS52" s="120"/>
      <c r="JT52" s="120"/>
      <c r="JU52" s="120"/>
      <c r="JV52" s="120">
        <f>データ!BR7</f>
        <v>30603</v>
      </c>
      <c r="JW52" s="120"/>
      <c r="JX52" s="120"/>
      <c r="JY52" s="120"/>
      <c r="JZ52" s="120"/>
      <c r="KA52" s="120"/>
      <c r="KB52" s="120"/>
      <c r="KC52" s="120"/>
      <c r="KD52" s="120"/>
      <c r="KE52" s="120"/>
      <c r="KF52" s="120"/>
      <c r="KG52" s="120"/>
      <c r="KH52" s="120"/>
      <c r="KI52" s="120"/>
      <c r="KJ52" s="120"/>
      <c r="KK52" s="120"/>
      <c r="KL52" s="120"/>
      <c r="KM52" s="120"/>
      <c r="KN52" s="120"/>
      <c r="KO52" s="120">
        <f>データ!BS7</f>
        <v>14136</v>
      </c>
      <c r="KP52" s="120"/>
      <c r="KQ52" s="120"/>
      <c r="KR52" s="120"/>
      <c r="KS52" s="120"/>
      <c r="KT52" s="120"/>
      <c r="KU52" s="120"/>
      <c r="KV52" s="120"/>
      <c r="KW52" s="120"/>
      <c r="KX52" s="120"/>
      <c r="KY52" s="120"/>
      <c r="KZ52" s="120"/>
      <c r="LA52" s="120"/>
      <c r="LB52" s="120"/>
      <c r="LC52" s="120"/>
      <c r="LD52" s="120"/>
      <c r="LE52" s="120"/>
      <c r="LF52" s="120"/>
      <c r="LG52" s="120"/>
      <c r="LH52" s="120">
        <f>データ!BT7</f>
        <v>12535</v>
      </c>
      <c r="LI52" s="120"/>
      <c r="LJ52" s="120"/>
      <c r="LK52" s="120"/>
      <c r="LL52" s="120"/>
      <c r="LM52" s="120"/>
      <c r="LN52" s="120"/>
      <c r="LO52" s="120"/>
      <c r="LP52" s="120"/>
      <c r="LQ52" s="120"/>
      <c r="LR52" s="120"/>
      <c r="LS52" s="120"/>
      <c r="LT52" s="120"/>
      <c r="LU52" s="120"/>
      <c r="LV52" s="120"/>
      <c r="LW52" s="120"/>
      <c r="LX52" s="120"/>
      <c r="LY52" s="120"/>
      <c r="LZ52" s="120"/>
      <c r="MA52" s="120">
        <f>データ!BU7</f>
        <v>9834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3010917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477517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jSQ5XOIfk54TcGwzxG36T86W50H2pS1nzkklo40loFvWLMh3Ar6mYn+8HczFm5CGv4wcUFwtng3QfWCWEWMoRw==" saltValue="OV346gURv/u25apAtFuT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103</v>
      </c>
      <c r="AW5" s="47" t="s">
        <v>104</v>
      </c>
      <c r="AX5" s="47" t="s">
        <v>101</v>
      </c>
      <c r="AY5" s="47" t="s">
        <v>93</v>
      </c>
      <c r="AZ5" s="47" t="s">
        <v>94</v>
      </c>
      <c r="BA5" s="47" t="s">
        <v>95</v>
      </c>
      <c r="BB5" s="47" t="s">
        <v>96</v>
      </c>
      <c r="BC5" s="47" t="s">
        <v>97</v>
      </c>
      <c r="BD5" s="47" t="s">
        <v>98</v>
      </c>
      <c r="BE5" s="47" t="s">
        <v>99</v>
      </c>
      <c r="BF5" s="47" t="s">
        <v>105</v>
      </c>
      <c r="BG5" s="47" t="s">
        <v>103</v>
      </c>
      <c r="BH5" s="47" t="s">
        <v>104</v>
      </c>
      <c r="BI5" s="47" t="s">
        <v>101</v>
      </c>
      <c r="BJ5" s="47" t="s">
        <v>106</v>
      </c>
      <c r="BK5" s="47" t="s">
        <v>94</v>
      </c>
      <c r="BL5" s="47" t="s">
        <v>95</v>
      </c>
      <c r="BM5" s="47" t="s">
        <v>96</v>
      </c>
      <c r="BN5" s="47" t="s">
        <v>97</v>
      </c>
      <c r="BO5" s="47" t="s">
        <v>98</v>
      </c>
      <c r="BP5" s="47" t="s">
        <v>99</v>
      </c>
      <c r="BQ5" s="47" t="s">
        <v>89</v>
      </c>
      <c r="BR5" s="47" t="s">
        <v>90</v>
      </c>
      <c r="BS5" s="47" t="s">
        <v>100</v>
      </c>
      <c r="BT5" s="47" t="s">
        <v>92</v>
      </c>
      <c r="BU5" s="47" t="s">
        <v>102</v>
      </c>
      <c r="BV5" s="47" t="s">
        <v>94</v>
      </c>
      <c r="BW5" s="47" t="s">
        <v>95</v>
      </c>
      <c r="BX5" s="47" t="s">
        <v>96</v>
      </c>
      <c r="BY5" s="47" t="s">
        <v>97</v>
      </c>
      <c r="BZ5" s="47" t="s">
        <v>98</v>
      </c>
      <c r="CA5" s="47" t="s">
        <v>99</v>
      </c>
      <c r="CB5" s="47" t="s">
        <v>89</v>
      </c>
      <c r="CC5" s="47" t="s">
        <v>90</v>
      </c>
      <c r="CD5" s="47" t="s">
        <v>100</v>
      </c>
      <c r="CE5" s="47" t="s">
        <v>101</v>
      </c>
      <c r="CF5" s="47" t="s">
        <v>106</v>
      </c>
      <c r="CG5" s="47" t="s">
        <v>94</v>
      </c>
      <c r="CH5" s="47" t="s">
        <v>95</v>
      </c>
      <c r="CI5" s="47" t="s">
        <v>96</v>
      </c>
      <c r="CJ5" s="47" t="s">
        <v>97</v>
      </c>
      <c r="CK5" s="47" t="s">
        <v>98</v>
      </c>
      <c r="CL5" s="47" t="s">
        <v>99</v>
      </c>
      <c r="CM5" s="145"/>
      <c r="CN5" s="145"/>
      <c r="CO5" s="47" t="s">
        <v>89</v>
      </c>
      <c r="CP5" s="47" t="s">
        <v>103</v>
      </c>
      <c r="CQ5" s="47" t="s">
        <v>100</v>
      </c>
      <c r="CR5" s="47" t="s">
        <v>92</v>
      </c>
      <c r="CS5" s="47" t="s">
        <v>102</v>
      </c>
      <c r="CT5" s="47" t="s">
        <v>94</v>
      </c>
      <c r="CU5" s="47" t="s">
        <v>95</v>
      </c>
      <c r="CV5" s="47" t="s">
        <v>96</v>
      </c>
      <c r="CW5" s="47" t="s">
        <v>97</v>
      </c>
      <c r="CX5" s="47" t="s">
        <v>98</v>
      </c>
      <c r="CY5" s="47" t="s">
        <v>99</v>
      </c>
      <c r="CZ5" s="47" t="s">
        <v>89</v>
      </c>
      <c r="DA5" s="47" t="s">
        <v>103</v>
      </c>
      <c r="DB5" s="47" t="s">
        <v>104</v>
      </c>
      <c r="DC5" s="47" t="s">
        <v>92</v>
      </c>
      <c r="DD5" s="47" t="s">
        <v>102</v>
      </c>
      <c r="DE5" s="47" t="s">
        <v>94</v>
      </c>
      <c r="DF5" s="47" t="s">
        <v>95</v>
      </c>
      <c r="DG5" s="47" t="s">
        <v>96</v>
      </c>
      <c r="DH5" s="47" t="s">
        <v>97</v>
      </c>
      <c r="DI5" s="47" t="s">
        <v>98</v>
      </c>
      <c r="DJ5" s="47" t="s">
        <v>35</v>
      </c>
      <c r="DK5" s="47" t="s">
        <v>89</v>
      </c>
      <c r="DL5" s="47" t="s">
        <v>103</v>
      </c>
      <c r="DM5" s="47" t="s">
        <v>100</v>
      </c>
      <c r="DN5" s="47" t="s">
        <v>92</v>
      </c>
      <c r="DO5" s="47" t="s">
        <v>106</v>
      </c>
      <c r="DP5" s="47" t="s">
        <v>94</v>
      </c>
      <c r="DQ5" s="47" t="s">
        <v>95</v>
      </c>
      <c r="DR5" s="47" t="s">
        <v>96</v>
      </c>
      <c r="DS5" s="47" t="s">
        <v>97</v>
      </c>
      <c r="DT5" s="47" t="s">
        <v>98</v>
      </c>
      <c r="DU5" s="47" t="s">
        <v>99</v>
      </c>
    </row>
    <row r="6" spans="1:125" s="54" customFormat="1" x14ac:dyDescent="0.2">
      <c r="A6" s="37" t="s">
        <v>107</v>
      </c>
      <c r="B6" s="48">
        <f>B8</f>
        <v>2023</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39</v>
      </c>
      <c r="S6" s="50" t="str">
        <f t="shared" si="1"/>
        <v>駅</v>
      </c>
      <c r="T6" s="50" t="str">
        <f t="shared" si="1"/>
        <v>有</v>
      </c>
      <c r="U6" s="51">
        <f t="shared" si="1"/>
        <v>7226</v>
      </c>
      <c r="V6" s="51">
        <f t="shared" si="1"/>
        <v>134</v>
      </c>
      <c r="W6" s="51">
        <f t="shared" si="1"/>
        <v>300</v>
      </c>
      <c r="X6" s="50" t="str">
        <f t="shared" si="1"/>
        <v>無</v>
      </c>
      <c r="Y6" s="52">
        <f>IF(Y8="-",NA(),Y8)</f>
        <v>117.9</v>
      </c>
      <c r="Z6" s="52">
        <f t="shared" ref="Z6:AH6" si="2">IF(Z8="-",NA(),Z8)</f>
        <v>158.19999999999999</v>
      </c>
      <c r="AA6" s="52">
        <f t="shared" si="2"/>
        <v>119.2</v>
      </c>
      <c r="AB6" s="52">
        <f t="shared" si="2"/>
        <v>115.1</v>
      </c>
      <c r="AC6" s="52">
        <f t="shared" si="2"/>
        <v>111.2</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10.7</v>
      </c>
      <c r="BG6" s="52">
        <f t="shared" ref="BG6:BO6" si="5">IF(BG8="-",NA(),BG8)</f>
        <v>33.6</v>
      </c>
      <c r="BH6" s="52">
        <f t="shared" si="5"/>
        <v>16.100000000000001</v>
      </c>
      <c r="BI6" s="52">
        <f t="shared" si="5"/>
        <v>12.8</v>
      </c>
      <c r="BJ6" s="52">
        <f t="shared" si="5"/>
        <v>10</v>
      </c>
      <c r="BK6" s="52">
        <f t="shared" si="5"/>
        <v>2.2000000000000002</v>
      </c>
      <c r="BL6" s="52">
        <f t="shared" si="5"/>
        <v>-81</v>
      </c>
      <c r="BM6" s="52">
        <f t="shared" si="5"/>
        <v>-25.1</v>
      </c>
      <c r="BN6" s="52">
        <f t="shared" si="5"/>
        <v>-18</v>
      </c>
      <c r="BO6" s="52">
        <f t="shared" si="5"/>
        <v>-20.7</v>
      </c>
      <c r="BP6" s="49" t="str">
        <f>IF(BP8="-","",IF(BP8="-","【-】","【"&amp;SUBSTITUTE(TEXT(BP8,"#,##0.0"),"-","△")&amp;"】"))</f>
        <v>【△55.6】</v>
      </c>
      <c r="BQ6" s="53">
        <f>IF(BQ8="-",NA(),BQ8)</f>
        <v>16963</v>
      </c>
      <c r="BR6" s="53">
        <f t="shared" ref="BR6:BZ6" si="6">IF(BR8="-",NA(),BR8)</f>
        <v>30603</v>
      </c>
      <c r="BS6" s="53">
        <f t="shared" si="6"/>
        <v>14136</v>
      </c>
      <c r="BT6" s="53">
        <f t="shared" si="6"/>
        <v>12535</v>
      </c>
      <c r="BU6" s="53">
        <f t="shared" si="6"/>
        <v>9834</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3010917</v>
      </c>
      <c r="CN6" s="51">
        <f t="shared" si="7"/>
        <v>477517</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456.7</v>
      </c>
      <c r="DL6" s="52">
        <f t="shared" ref="DL6:DT6" si="9">IF(DL8="-",NA(),DL8)</f>
        <v>400.7</v>
      </c>
      <c r="DM6" s="52">
        <f t="shared" si="9"/>
        <v>412.7</v>
      </c>
      <c r="DN6" s="52">
        <f t="shared" si="9"/>
        <v>427.6</v>
      </c>
      <c r="DO6" s="52">
        <f t="shared" si="9"/>
        <v>409.7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109</v>
      </c>
      <c r="B7" s="48">
        <f t="shared" ref="B7:X7" si="10">B8</f>
        <v>2023</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39</v>
      </c>
      <c r="S7" s="50" t="str">
        <f t="shared" si="10"/>
        <v>駅</v>
      </c>
      <c r="T7" s="50" t="str">
        <f t="shared" si="10"/>
        <v>有</v>
      </c>
      <c r="U7" s="51">
        <f t="shared" si="10"/>
        <v>7226</v>
      </c>
      <c r="V7" s="51">
        <f t="shared" si="10"/>
        <v>134</v>
      </c>
      <c r="W7" s="51">
        <f t="shared" si="10"/>
        <v>300</v>
      </c>
      <c r="X7" s="50" t="str">
        <f t="shared" si="10"/>
        <v>無</v>
      </c>
      <c r="Y7" s="52">
        <f>Y8</f>
        <v>117.9</v>
      </c>
      <c r="Z7" s="52">
        <f t="shared" ref="Z7:AH7" si="11">Z8</f>
        <v>158.19999999999999</v>
      </c>
      <c r="AA7" s="52">
        <f t="shared" si="11"/>
        <v>119.2</v>
      </c>
      <c r="AB7" s="52">
        <f t="shared" si="11"/>
        <v>115.1</v>
      </c>
      <c r="AC7" s="52">
        <f t="shared" si="11"/>
        <v>111.2</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10.7</v>
      </c>
      <c r="BG7" s="52">
        <f t="shared" ref="BG7:BO7" si="14">BG8</f>
        <v>33.6</v>
      </c>
      <c r="BH7" s="52">
        <f t="shared" si="14"/>
        <v>16.100000000000001</v>
      </c>
      <c r="BI7" s="52">
        <f t="shared" si="14"/>
        <v>12.8</v>
      </c>
      <c r="BJ7" s="52">
        <f t="shared" si="14"/>
        <v>10</v>
      </c>
      <c r="BK7" s="52">
        <f t="shared" si="14"/>
        <v>2.2000000000000002</v>
      </c>
      <c r="BL7" s="52">
        <f t="shared" si="14"/>
        <v>-81</v>
      </c>
      <c r="BM7" s="52">
        <f t="shared" si="14"/>
        <v>-25.1</v>
      </c>
      <c r="BN7" s="52">
        <f t="shared" si="14"/>
        <v>-18</v>
      </c>
      <c r="BO7" s="52">
        <f t="shared" si="14"/>
        <v>-20.7</v>
      </c>
      <c r="BP7" s="49"/>
      <c r="BQ7" s="53">
        <f>BQ8</f>
        <v>16963</v>
      </c>
      <c r="BR7" s="53">
        <f t="shared" ref="BR7:BZ7" si="15">BR8</f>
        <v>30603</v>
      </c>
      <c r="BS7" s="53">
        <f t="shared" si="15"/>
        <v>14136</v>
      </c>
      <c r="BT7" s="53">
        <f t="shared" si="15"/>
        <v>12535</v>
      </c>
      <c r="BU7" s="53">
        <f t="shared" si="15"/>
        <v>9834</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3010917</v>
      </c>
      <c r="CN7" s="51">
        <f>CN8</f>
        <v>477517</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456.7</v>
      </c>
      <c r="DL7" s="52">
        <f t="shared" ref="DL7:DT7" si="17">DL8</f>
        <v>400.7</v>
      </c>
      <c r="DM7" s="52">
        <f t="shared" si="17"/>
        <v>412.7</v>
      </c>
      <c r="DN7" s="52">
        <f t="shared" si="17"/>
        <v>427.6</v>
      </c>
      <c r="DO7" s="52">
        <f t="shared" si="17"/>
        <v>409.7</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122076</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39</v>
      </c>
      <c r="S8" s="57" t="s">
        <v>121</v>
      </c>
      <c r="T8" s="57" t="s">
        <v>122</v>
      </c>
      <c r="U8" s="58">
        <v>7226</v>
      </c>
      <c r="V8" s="58">
        <v>134</v>
      </c>
      <c r="W8" s="58">
        <v>300</v>
      </c>
      <c r="X8" s="57" t="s">
        <v>123</v>
      </c>
      <c r="Y8" s="59">
        <v>117.9</v>
      </c>
      <c r="Z8" s="59">
        <v>158.19999999999999</v>
      </c>
      <c r="AA8" s="59">
        <v>119.2</v>
      </c>
      <c r="AB8" s="59">
        <v>115.1</v>
      </c>
      <c r="AC8" s="59">
        <v>111.2</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10.7</v>
      </c>
      <c r="BG8" s="59">
        <v>33.6</v>
      </c>
      <c r="BH8" s="59">
        <v>16.100000000000001</v>
      </c>
      <c r="BI8" s="59">
        <v>12.8</v>
      </c>
      <c r="BJ8" s="59">
        <v>10</v>
      </c>
      <c r="BK8" s="59">
        <v>2.2000000000000002</v>
      </c>
      <c r="BL8" s="59">
        <v>-81</v>
      </c>
      <c r="BM8" s="59">
        <v>-25.1</v>
      </c>
      <c r="BN8" s="59">
        <v>-18</v>
      </c>
      <c r="BO8" s="59">
        <v>-20.7</v>
      </c>
      <c r="BP8" s="56">
        <v>-55.6</v>
      </c>
      <c r="BQ8" s="60">
        <v>16963</v>
      </c>
      <c r="BR8" s="60">
        <v>30603</v>
      </c>
      <c r="BS8" s="60">
        <v>14136</v>
      </c>
      <c r="BT8" s="61">
        <v>12535</v>
      </c>
      <c r="BU8" s="61">
        <v>9834</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3010917</v>
      </c>
      <c r="CN8" s="58">
        <v>477517</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456.7</v>
      </c>
      <c r="DL8" s="59">
        <v>400.7</v>
      </c>
      <c r="DM8" s="59">
        <v>412.7</v>
      </c>
      <c r="DN8" s="59">
        <v>427.6</v>
      </c>
      <c r="DO8" s="59">
        <v>409.7</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2025-01-29T04:00:39Z</cp:lastPrinted>
  <dcterms:created xsi:type="dcterms:W3CDTF">2024-12-19T01:02:56Z</dcterms:created>
  <dcterms:modified xsi:type="dcterms:W3CDTF">2025-02-10T02:25:21Z</dcterms:modified>
  <cp:category/>
</cp:coreProperties>
</file>