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4_市町村・組合→県\☑ 04 船橋市\"/>
    </mc:Choice>
  </mc:AlternateContent>
  <xr:revisionPtr revIDLastSave="0" documentId="13_ncr:1_{F51C057F-72B6-4470-8542-FC667CA51FE6}" xr6:coauthVersionLast="47" xr6:coauthVersionMax="47" xr10:uidLastSave="{00000000-0000-0000-0000-000000000000}"/>
  <workbookProtection workbookAlgorithmName="SHA-512" workbookHashValue="wsBAAqcsFi0iQTENJ9ZNjYXulx5pniOutNhQrVtBQLmfTMSwUbtzs++eYnB8OOaoJF19BHxZbGePmpLajpRbLg==" workbookSaltValue="mxD3H5eTfsusKA1q7SLAZ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F85" i="4"/>
  <c r="AT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<sst xmlns="http://schemas.openxmlformats.org/spreadsheetml/2006/main" count="231" uniqueCount="115">
  <si>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</si>
  <si>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</si>
  <si>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</si>
  <si>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</si>
  <si>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</si>
  <si>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</si>
  <si>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</si>
  <si>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</si>
  <si>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</si>
  <si>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</si>
  <si>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</si>
  <si>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</si>
  <si>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</si>
  <si>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</si>
  <si>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</si>
  <si>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</si>
  <si>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</si>
  <si>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</si>
  <si>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</si>
  <si>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</si>
  <si>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</si>
  <si>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</si>
  <si>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</si>
  <si>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</si>
  <si>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</si>
  <si>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</si>
  <si>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</si>
  <si>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</si>
  <si>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</si>
  <si>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</si>
  <si>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</si>
  <si>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</si>
  <si>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</si>
  <si>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</si>
  <si>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</si>
  <si>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</si>
  <si>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</si>
  <si>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</si>
  <si>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</si>
  <si>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</si>
  <si>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</si>
  <si>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</si>
  <si>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</si>
  <si>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</si>
  <si>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</si>
  <si>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</si>
  <si>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</si>
  <si>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</si>
  <si>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</si>
  <si>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</si>
  <si>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</si>
  <si>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</si>
  <si>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</si>
  <si>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</si>
  <si>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</si>
  <si>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</si>
  <si>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</si>
  <si>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</si>
  <si>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</si>
  <si>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</si>
  <si>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</si>
  <si>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</si>
  <si>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</si>
  <si>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</si>
  <si>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</si>
  <si>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</si>
  <si>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</si>
  <si>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</si>
  <si>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</si>
  <si>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</si>
  <si>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</si>
  <si>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</si>
  <si>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</si>
  <si>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</si>
  <si>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</si>
  <si>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</si>
  <si>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</si>
  <si>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</si>
  <si>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</si>
  <si>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</si>
  <si>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</si>
  <si>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</si>
  <si>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</si>
  <si>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</si>
  <si>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</si>
  <si>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</si>
  <si>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</si>
  <si>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</si>
  <si>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</si>
  <si>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</si>
  <si>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</si>
  <si>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</si>
  <si>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</si>
  <si>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</si>
  <si>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</si>
  <si>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</si>
  <si>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</si>
  <si>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</si>
  <si>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</si>
  <si>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</si>
  <si>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</si>
  <si>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</si>
  <si>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</si>
  <si>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</si>
  <si>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</si>
  <si>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</si>
  <si>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</si>
  <si>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</si>
  <si>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</si>
  <si>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</si>
  <si>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</si>
  <si>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</si>
  <si>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①について
　本市は汚水処理経費に対する使用料の収入不足を繰入金で賄っており、これにより経常収支比率は概ね100％となっている状況です。
③④について
　本市は平成初頭から現在にかけて積極的な面整備を行ったことに伴い、企業債残高が高水準にあります。そのため、翌年度償還予定の企業債元金が流動比率を大幅に下げています。
⑤⑥について
　令和3年度より汚水処理費の計算方法を見直したため、経費回収率及び汚水処理原価が大きく変動しています。
 令和5年度においても経費回収率は100％を下回っていることから、今後も効率的な維持管理や段階的な使用料改定を行うことで、経費回収率の向上を図っていきます。
⑦について
　継続的に施設利用率は90％を超えており、平均と比較して高水準にあることから、投資は効率的と考えられます。
⑧について
　令和5年度現在も積極的に面整備を進めていることから、新設管渠への未接続が類似団体より相対的に多いことにより、平均を下回っています。</t>
    <rPh sb="364" eb="366">
      <t>レイワ</t>
    </rPh>
    <rPh sb="367" eb="369">
      <t>ネンド</t>
    </rPh>
    <phoneticPr fontId="4"/>
  </si>
  <si>
    <t>　管渠施設が比較的新しい中でも、老朽化管渠については計画的に管渠の改善を進めている状況です。今後は耐用年数を超過した管渠は増加していく時代となり、老朽化管渠の更新需要が高まっていくため、現在以上に更新投資を行っていく必要があります。</t>
    <phoneticPr fontId="4"/>
  </si>
  <si>
    <t xml:space="preserve">　現在の本市下水道事業は、積極的な設備投資による資本費等費用の増加影響が生じており、これが特に⑤⑥へ影響を及ぼしていると考えられます。したがって、経費削減・事務改善に取り組むことはもとより、将来の費用計算とともに、適正な使用料収入のため継続して使用料改定を進めていくことが重要な経営課題となっています。
　あわせて、今後下水道が概成し新規投資が一段落した後は、下水道使用料の増収には結びつかない施設の改築・更新が主となるため、この改築・更新投資について中長期を見越した効率的な更新計画を立てることで高い費用対効果を目指す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</si>
</sst>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0.23</c:v>
                </c:pt>
                <c:pt idx="1">
                  <c:v>0.2</c:v>
                </c:pt>
                <c:pt idx="2">
                  <c:v>0.19</c:v>
                </c:pt>
                <c:pt idx="3">
                  <c:v>0.21</c:v>
                </c:pt>
                <c:pt idx="4">
                  <c:v>0.2</c:v>
                </c:pt>
              </c:numCache>
            </c:numRef>
          </c:val>
          <c:extLst>
            <c:ext xmlns:c16="http://schemas.microsoft.com/office/drawing/2014/chart" uri="{C3380CC4-5D6E-409C-BE32-E72D297353CC}">
              <c16:uniqueId val="{00000000-489E-4B72-8C0C-EDDDB1256F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489E-4B72-8C0C-EDDDB1256F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93.27</c:v>
                </c:pt>
                <c:pt idx="1">
                  <c:v>93.49</c:v>
                </c:pt>
                <c:pt idx="2">
                  <c:v>95.4</c:v>
                </c:pt>
                <c:pt idx="3">
                  <c:v>92.58</c:v>
                </c:pt>
                <c:pt idx="4">
                  <c:v>91.17</c:v>
                </c:pt>
              </c:numCache>
            </c:numRef>
          </c:val>
          <c:extLst>
            <c:ext xmlns:c16="http://schemas.microsoft.com/office/drawing/2014/chart" uri="{C3380CC4-5D6E-409C-BE32-E72D297353CC}">
              <c16:uniqueId val="{00000000-59E9-4554-976C-16E97E4D4C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59E9-4554-976C-16E97E4D4C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83.47</c:v>
                </c:pt>
                <c:pt idx="1">
                  <c:v>94.55</c:v>
                </c:pt>
                <c:pt idx="2">
                  <c:v>94.68</c:v>
                </c:pt>
                <c:pt idx="3">
                  <c:v>94.65</c:v>
                </c:pt>
                <c:pt idx="4">
                  <c:v>94.71</c:v>
                </c:pt>
              </c:numCache>
            </c:numRef>
          </c:val>
          <c:extLst>
            <c:ext xmlns:c16="http://schemas.microsoft.com/office/drawing/2014/chart" uri="{C3380CC4-5D6E-409C-BE32-E72D297353CC}">
              <c16:uniqueId val="{00000000-D933-4053-BD60-A850266634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D933-4053-BD60-A850266634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102.15</c:v>
                </c:pt>
                <c:pt idx="1">
                  <c:v>102.69</c:v>
                </c:pt>
                <c:pt idx="2">
                  <c:v>103.06</c:v>
                </c:pt>
                <c:pt idx="3">
                  <c:v>102.63</c:v>
                </c:pt>
                <c:pt idx="4">
                  <c:v>102.85</c:v>
                </c:pt>
              </c:numCache>
            </c:numRef>
          </c:val>
          <c:extLst>
            <c:ext xmlns:c16="http://schemas.microsoft.com/office/drawing/2014/chart" uri="{C3380CC4-5D6E-409C-BE32-E72D297353CC}">
              <c16:uniqueId val="{00000000-1C4A-488C-9638-6519315EFE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1C4A-488C-9638-6519315EFE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6.69</c:v>
                </c:pt>
                <c:pt idx="1">
                  <c:v>9.7100000000000009</c:v>
                </c:pt>
                <c:pt idx="2">
                  <c:v>12.64</c:v>
                </c:pt>
                <c:pt idx="3">
                  <c:v>15.51</c:v>
                </c:pt>
                <c:pt idx="4">
                  <c:v>18.28</c:v>
                </c:pt>
              </c:numCache>
            </c:numRef>
          </c:val>
          <c:extLst>
            <c:ext xmlns:c16="http://schemas.microsoft.com/office/drawing/2014/chart" uri="{C3380CC4-5D6E-409C-BE32-E72D297353CC}">
              <c16:uniqueId val="{00000000-FFB6-4EDD-ABB0-267ABCBD00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FFB6-4EDD-ABB0-267ABCBD00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4.8099999999999996</c:v>
                </c:pt>
                <c:pt idx="1">
                  <c:v>4.54</c:v>
                </c:pt>
                <c:pt idx="2">
                  <c:v>5.82</c:v>
                </c:pt>
                <c:pt idx="3">
                  <c:v>7.93</c:v>
                </c:pt>
                <c:pt idx="4">
                  <c:v>6.87</c:v>
                </c:pt>
              </c:numCache>
            </c:numRef>
          </c:val>
          <c:extLst>
            <c:ext xmlns:c16="http://schemas.microsoft.com/office/drawing/2014/chart" uri="{C3380CC4-5D6E-409C-BE32-E72D297353CC}">
              <c16:uniqueId val="{00000000-6EA4-497A-A14E-253B1FAA63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6EA4-497A-A14E-253B1FAA63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AB-47F7-A0DF-936C9F0900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37AB-47F7-A0DF-936C9F0900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20.7</c:v>
                </c:pt>
                <c:pt idx="1">
                  <c:v>31.8</c:v>
                </c:pt>
                <c:pt idx="2">
                  <c:v>38.56</c:v>
                </c:pt>
                <c:pt idx="3">
                  <c:v>33.520000000000003</c:v>
                </c:pt>
                <c:pt idx="4">
                  <c:v>47.55</c:v>
                </c:pt>
              </c:numCache>
            </c:numRef>
          </c:val>
          <c:extLst>
            <c:ext xmlns:c16="http://schemas.microsoft.com/office/drawing/2014/chart" uri="{C3380CC4-5D6E-409C-BE32-E72D297353CC}">
              <c16:uniqueId val="{00000000-C37F-4FB4-9DFB-F578CCAB63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C37F-4FB4-9DFB-F578CCAB63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856.91</c:v>
                </c:pt>
                <c:pt idx="1">
                  <c:v>847.5</c:v>
                </c:pt>
                <c:pt idx="2">
                  <c:v>876.44</c:v>
                </c:pt>
                <c:pt idx="3">
                  <c:v>899.7</c:v>
                </c:pt>
                <c:pt idx="4">
                  <c:v>837.04</c:v>
                </c:pt>
              </c:numCache>
            </c:numRef>
          </c:val>
          <c:extLst>
            <c:ext xmlns:c16="http://schemas.microsoft.com/office/drawing/2014/chart" uri="{C3380CC4-5D6E-409C-BE32-E72D297353CC}">
              <c16:uniqueId val="{00000000-3242-4FFB-A9A6-70610A67C6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3242-4FFB-A9A6-70610A67C6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68.94</c:v>
                </c:pt>
                <c:pt idx="1">
                  <c:v>69.78</c:v>
                </c:pt>
                <c:pt idx="2">
                  <c:v>92.56</c:v>
                </c:pt>
                <c:pt idx="3">
                  <c:v>92.93</c:v>
                </c:pt>
                <c:pt idx="4">
                  <c:v>93.4</c:v>
                </c:pt>
              </c:numCache>
            </c:numRef>
          </c:val>
          <c:extLst>
            <c:ext xmlns:c16="http://schemas.microsoft.com/office/drawing/2014/chart" uri="{C3380CC4-5D6E-409C-BE32-E72D297353CC}">
              <c16:uniqueId val="{00000000-571F-4618-9506-2117BD7084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571F-4618-9506-2117BD7084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193.8</c:v>
                </c:pt>
                <c:pt idx="1">
                  <c:v>192.95</c:v>
                </c:pt>
                <c:pt idx="2">
                  <c:v>150</c:v>
                </c:pt>
                <c:pt idx="3">
                  <c:v>150</c:v>
                </c:pt>
                <c:pt idx="4">
                  <c:v>150</c:v>
                </c:pt>
              </c:numCache>
            </c:numRef>
          </c:val>
          <c:extLst>
            <c:ext xmlns:c16="http://schemas.microsoft.com/office/drawing/2014/chart" uri="{C3380CC4-5D6E-409C-BE32-E72D297353CC}">
              <c16:uniqueId val="{00000000-7E3A-4D9E-92DE-2251E1FB00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7E3A-4D9E-92DE-2251E1FB00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船橋市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Aa</v>
      </c>
      <c r="X8" s="64"/>
      <c r="Y8" s="64"/>
      <c r="Z8" s="64"/>
      <c r="AA8" s="64"/>
      <c r="AB8" s="64"/>
      <c r="AC8" s="64"/>
      <c r="AD8" s="65" t="str">
        <f>データ!$M$6</f>
        <v>非設置</v>
      </c>
      <c r="AE8" s="65"/>
      <c r="AF8" s="65"/>
      <c r="AG8" s="65"/>
      <c r="AH8" s="65"/>
      <c r="AI8" s="65"/>
      <c r="AJ8" s="65"/>
      <c r="AK8" s="3"/>
      <c r="AL8" s="45">
        <f>データ!S6</f>
        <v>648331</v>
      </c>
      <c r="AM8" s="45"/>
      <c r="AN8" s="45"/>
      <c r="AO8" s="45"/>
      <c r="AP8" s="45"/>
      <c r="AQ8" s="45"/>
      <c r="AR8" s="45"/>
      <c r="AS8" s="45"/>
      <c r="AT8" s="44">
        <f>データ!T6</f>
        <v>85.62</v>
      </c>
      <c r="AU8" s="44"/>
      <c r="AV8" s="44"/>
      <c r="AW8" s="44"/>
      <c r="AX8" s="44"/>
      <c r="AY8" s="44"/>
      <c r="AZ8" s="44"/>
      <c r="BA8" s="44"/>
      <c r="BB8" s="44">
        <f>データ!U6</f>
        <v>7572.19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57.54</v>
      </c>
      <c r="J10" s="44"/>
      <c r="K10" s="44"/>
      <c r="L10" s="44"/>
      <c r="M10" s="44"/>
      <c r="N10" s="44"/>
      <c r="O10" s="44"/>
      <c r="P10" s="44">
        <f>データ!P6</f>
        <v>91.83</v>
      </c>
      <c r="Q10" s="44"/>
      <c r="R10" s="44"/>
      <c r="S10" s="44"/>
      <c r="T10" s="44"/>
      <c r="U10" s="44"/>
      <c r="V10" s="44"/>
      <c r="W10" s="44">
        <f>データ!Q6</f>
        <v>82.62</v>
      </c>
      <c r="X10" s="44"/>
      <c r="Y10" s="44"/>
      <c r="Z10" s="44"/>
      <c r="AA10" s="44"/>
      <c r="AB10" s="44"/>
      <c r="AC10" s="44"/>
      <c r="AD10" s="45">
        <f>データ!R6</f>
        <v>2211</v>
      </c>
      <c r="AE10" s="45"/>
      <c r="AF10" s="45"/>
      <c r="AG10" s="45"/>
      <c r="AH10" s="45"/>
      <c r="AI10" s="45"/>
      <c r="AJ10" s="45"/>
      <c r="AK10" s="2"/>
      <c r="AL10" s="45">
        <f>データ!V6</f>
        <v>595606</v>
      </c>
      <c r="AM10" s="45"/>
      <c r="AN10" s="45"/>
      <c r="AO10" s="45"/>
      <c r="AP10" s="45"/>
      <c r="AQ10" s="45"/>
      <c r="AR10" s="45"/>
      <c r="AS10" s="45"/>
      <c r="AT10" s="44">
        <f>データ!W6</f>
        <v>52.4</v>
      </c>
      <c r="AU10" s="44"/>
      <c r="AV10" s="44"/>
      <c r="AW10" s="44"/>
      <c r="AX10" s="44"/>
      <c r="AY10" s="44"/>
      <c r="AZ10" s="44"/>
      <c r="BA10" s="44"/>
      <c r="BB10" s="44">
        <f>データ!X6</f>
        <v>11366.53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KrR/iI5v8+NVqH5m0C509/AGx3Q475T0LpFmHvIHtk3dhdGoidiQZG0L195bD9glT4weZnIBQ+r4Te+UjzVKg==" saltValue="IEBOTJS8z63DpCXlgnL+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122041</v>
      </c>
      <c r="D6" s="19">
        <f t="shared" si="3"/>
        <v>46</v>
      </c>
      <c r="E6" s="19">
        <f t="shared" si="3"/>
        <v>17</v>
      </c>
      <c r="F6" s="19">
        <f t="shared" si="3"/>
        <v>1</v>
      </c>
      <c r="G6" s="19">
        <f t="shared" si="3"/>
        <v>0</v>
      </c>
      <c r="H6" s="19" t="str">
        <f t="shared" si="3"/>
        <v>千葉県　船橋市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57.54</v>
      </c>
      <c r="P6" s="20">
        <f t="shared" si="3"/>
        <v>91.83</v>
      </c>
      <c r="Q6" s="20">
        <f t="shared" si="3"/>
        <v>82.62</v>
      </c>
      <c r="R6" s="20">
        <f t="shared" si="3"/>
        <v>2211</v>
      </c>
      <c r="S6" s="20">
        <f t="shared" si="3"/>
        <v>648331</v>
      </c>
      <c r="T6" s="20">
        <f t="shared" si="3"/>
        <v>85.62</v>
      </c>
      <c r="U6" s="20">
        <f t="shared" si="3"/>
        <v>7572.19</v>
      </c>
      <c r="V6" s="20">
        <f t="shared" si="3"/>
        <v>595606</v>
      </c>
      <c r="W6" s="20">
        <f t="shared" si="3"/>
        <v>52.4</v>
      </c>
      <c r="X6" s="20">
        <f t="shared" si="3"/>
        <v>11366.53</v>
      </c>
      <c r="Y6" s="21">
        <f>IF(Y7="",NA(),Y7)</f>
        <v>102.15</v>
      </c>
      <c r="Z6" s="21">
        <f t="shared" ref="Z6:AH6" si="4">IF(Z7="",NA(),Z7)</f>
        <v>102.69</v>
      </c>
      <c r="AA6" s="21">
        <f t="shared" si="4"/>
        <v>103.06</v>
      </c>
      <c r="AB6" s="21">
        <f t="shared" si="4"/>
        <v>102.63</v>
      </c>
      <c r="AC6" s="21">
        <f t="shared" si="4"/>
        <v>102.85</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20.7</v>
      </c>
      <c r="AV6" s="21">
        <f t="shared" ref="AV6:BD6" si="6">IF(AV7="",NA(),AV7)</f>
        <v>31.8</v>
      </c>
      <c r="AW6" s="21">
        <f t="shared" si="6"/>
        <v>38.56</v>
      </c>
      <c r="AX6" s="21">
        <f t="shared" si="6"/>
        <v>33.520000000000003</v>
      </c>
      <c r="AY6" s="21">
        <f t="shared" si="6"/>
        <v>47.55</v>
      </c>
      <c r="AZ6" s="21">
        <f t="shared" si="6"/>
        <v>71.19</v>
      </c>
      <c r="BA6" s="21">
        <f t="shared" si="6"/>
        <v>77.72</v>
      </c>
      <c r="BB6" s="21">
        <f t="shared" si="6"/>
        <v>86.61</v>
      </c>
      <c r="BC6" s="21">
        <f t="shared" si="6"/>
        <v>100.73</v>
      </c>
      <c r="BD6" s="21">
        <f t="shared" si="6"/>
        <v>108.7</v>
      </c>
      <c r="BE6" s="20" t="str">
        <f>IF(BE7="","",IF(BE7="-","【-】","【"&amp;SUBSTITUTE(TEXT(BE7,"#,##0.00"),"-","△")&amp;"】"))</f>
        <v>【78.43】</v>
      </c>
      <c r="BF6" s="21">
        <f>IF(BF7="",NA(),BF7)</f>
        <v>856.91</v>
      </c>
      <c r="BG6" s="21">
        <f t="shared" ref="BG6:BO6" si="7">IF(BG7="",NA(),BG7)</f>
        <v>847.5</v>
      </c>
      <c r="BH6" s="21">
        <f t="shared" si="7"/>
        <v>876.44</v>
      </c>
      <c r="BI6" s="21">
        <f t="shared" si="7"/>
        <v>899.7</v>
      </c>
      <c r="BJ6" s="21">
        <f t="shared" si="7"/>
        <v>837.04</v>
      </c>
      <c r="BK6" s="21">
        <f t="shared" si="7"/>
        <v>517.34</v>
      </c>
      <c r="BL6" s="21">
        <f t="shared" si="7"/>
        <v>485.6</v>
      </c>
      <c r="BM6" s="21">
        <f t="shared" si="7"/>
        <v>463.93</v>
      </c>
      <c r="BN6" s="21">
        <f t="shared" si="7"/>
        <v>481.88</v>
      </c>
      <c r="BO6" s="21">
        <f t="shared" si="7"/>
        <v>460.03</v>
      </c>
      <c r="BP6" s="20" t="str">
        <f>IF(BP7="","",IF(BP7="-","【-】","【"&amp;SUBSTITUTE(TEXT(BP7,"#,##0.00"),"-","△")&amp;"】"))</f>
        <v>【630.82】</v>
      </c>
      <c r="BQ6" s="21">
        <f>IF(BQ7="",NA(),BQ7)</f>
        <v>68.94</v>
      </c>
      <c r="BR6" s="21">
        <f t="shared" ref="BR6:BZ6" si="8">IF(BR7="",NA(),BR7)</f>
        <v>69.78</v>
      </c>
      <c r="BS6" s="21">
        <f t="shared" si="8"/>
        <v>92.56</v>
      </c>
      <c r="BT6" s="21">
        <f t="shared" si="8"/>
        <v>92.93</v>
      </c>
      <c r="BU6" s="21">
        <f t="shared" si="8"/>
        <v>93.4</v>
      </c>
      <c r="BV6" s="21">
        <f t="shared" si="8"/>
        <v>99.89</v>
      </c>
      <c r="BW6" s="21">
        <f t="shared" si="8"/>
        <v>99.95</v>
      </c>
      <c r="BX6" s="21">
        <f t="shared" si="8"/>
        <v>103.4</v>
      </c>
      <c r="BY6" s="21">
        <f t="shared" si="8"/>
        <v>101.87</v>
      </c>
      <c r="BZ6" s="21">
        <f t="shared" si="8"/>
        <v>101.33</v>
      </c>
      <c r="CA6" s="20" t="str">
        <f>IF(CA7="","",IF(CA7="-","【-】","【"&amp;SUBSTITUTE(TEXT(CA7,"#,##0.00"),"-","△")&amp;"】"))</f>
        <v>【97.81】</v>
      </c>
      <c r="CB6" s="21">
        <f>IF(CB7="",NA(),CB7)</f>
        <v>193.8</v>
      </c>
      <c r="CC6" s="21">
        <f t="shared" ref="CC6:CK6" si="9">IF(CC7="",NA(),CC7)</f>
        <v>192.95</v>
      </c>
      <c r="CD6" s="21">
        <f t="shared" si="9"/>
        <v>150</v>
      </c>
      <c r="CE6" s="21">
        <f t="shared" si="9"/>
        <v>150</v>
      </c>
      <c r="CF6" s="21">
        <f t="shared" si="9"/>
        <v>150</v>
      </c>
      <c r="CG6" s="21">
        <f t="shared" si="9"/>
        <v>112.4</v>
      </c>
      <c r="CH6" s="21">
        <f t="shared" si="9"/>
        <v>110.21</v>
      </c>
      <c r="CI6" s="21">
        <f t="shared" si="9"/>
        <v>110.26</v>
      </c>
      <c r="CJ6" s="21">
        <f t="shared" si="9"/>
        <v>111.88</v>
      </c>
      <c r="CK6" s="21">
        <f t="shared" si="9"/>
        <v>114.16</v>
      </c>
      <c r="CL6" s="20" t="str">
        <f>IF(CL7="","",IF(CL7="-","【-】","【"&amp;SUBSTITUTE(TEXT(CL7,"#,##0.00"),"-","△")&amp;"】"))</f>
        <v>【138.75】</v>
      </c>
      <c r="CM6" s="21">
        <f>IF(CM7="",NA(),CM7)</f>
        <v>93.27</v>
      </c>
      <c r="CN6" s="21">
        <f t="shared" ref="CN6:CV6" si="10">IF(CN7="",NA(),CN7)</f>
        <v>93.49</v>
      </c>
      <c r="CO6" s="21">
        <f t="shared" si="10"/>
        <v>95.4</v>
      </c>
      <c r="CP6" s="21">
        <f t="shared" si="10"/>
        <v>92.58</v>
      </c>
      <c r="CQ6" s="21">
        <f t="shared" si="10"/>
        <v>91.17</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83.47</v>
      </c>
      <c r="CY6" s="21">
        <f t="shared" ref="CY6:DG6" si="11">IF(CY7="",NA(),CY7)</f>
        <v>94.55</v>
      </c>
      <c r="CZ6" s="21">
        <f t="shared" si="11"/>
        <v>94.68</v>
      </c>
      <c r="DA6" s="21">
        <f t="shared" si="11"/>
        <v>94.65</v>
      </c>
      <c r="DB6" s="21">
        <f t="shared" si="11"/>
        <v>94.71</v>
      </c>
      <c r="DC6" s="21">
        <f t="shared" si="11"/>
        <v>96.97</v>
      </c>
      <c r="DD6" s="21">
        <f t="shared" si="11"/>
        <v>97.7</v>
      </c>
      <c r="DE6" s="21">
        <f t="shared" si="11"/>
        <v>97.59</v>
      </c>
      <c r="DF6" s="21">
        <f t="shared" si="11"/>
        <v>97.53</v>
      </c>
      <c r="DG6" s="21">
        <f t="shared" si="11"/>
        <v>97.54</v>
      </c>
      <c r="DH6" s="20" t="str">
        <f>IF(DH7="","",IF(DH7="-","【-】","【"&amp;SUBSTITUTE(TEXT(DH7,"#,##0.00"),"-","△")&amp;"】"))</f>
        <v>【95.91】</v>
      </c>
      <c r="DI6" s="21">
        <f>IF(DI7="",NA(),DI7)</f>
        <v>6.69</v>
      </c>
      <c r="DJ6" s="21">
        <f t="shared" ref="DJ6:DR6" si="12">IF(DJ7="",NA(),DJ7)</f>
        <v>9.7100000000000009</v>
      </c>
      <c r="DK6" s="21">
        <f t="shared" si="12"/>
        <v>12.64</v>
      </c>
      <c r="DL6" s="21">
        <f t="shared" si="12"/>
        <v>15.51</v>
      </c>
      <c r="DM6" s="21">
        <f t="shared" si="12"/>
        <v>18.28</v>
      </c>
      <c r="DN6" s="21">
        <f t="shared" si="12"/>
        <v>24.54</v>
      </c>
      <c r="DO6" s="21">
        <f t="shared" si="12"/>
        <v>23.38</v>
      </c>
      <c r="DP6" s="21">
        <f t="shared" si="12"/>
        <v>24.59</v>
      </c>
      <c r="DQ6" s="21">
        <f t="shared" si="12"/>
        <v>26.87</v>
      </c>
      <c r="DR6" s="21">
        <f t="shared" si="12"/>
        <v>29.31</v>
      </c>
      <c r="DS6" s="20" t="str">
        <f>IF(DS7="","",IF(DS7="-","【-】","【"&amp;SUBSTITUTE(TEXT(DS7,"#,##0.00"),"-","△")&amp;"】"))</f>
        <v>【41.09】</v>
      </c>
      <c r="DT6" s="21">
        <f>IF(DT7="",NA(),DT7)</f>
        <v>4.8099999999999996</v>
      </c>
      <c r="DU6" s="21">
        <f t="shared" ref="DU6:EC6" si="13">IF(DU7="",NA(),DU7)</f>
        <v>4.54</v>
      </c>
      <c r="DV6" s="21">
        <f t="shared" si="13"/>
        <v>5.82</v>
      </c>
      <c r="DW6" s="21">
        <f t="shared" si="13"/>
        <v>7.93</v>
      </c>
      <c r="DX6" s="21">
        <f t="shared" si="13"/>
        <v>6.87</v>
      </c>
      <c r="DY6" s="21">
        <f t="shared" si="13"/>
        <v>7.66</v>
      </c>
      <c r="DZ6" s="21">
        <f t="shared" si="13"/>
        <v>8.1999999999999993</v>
      </c>
      <c r="EA6" s="21">
        <f t="shared" si="13"/>
        <v>9.43</v>
      </c>
      <c r="EB6" s="21">
        <f t="shared" si="13"/>
        <v>12.4</v>
      </c>
      <c r="EC6" s="21">
        <f t="shared" si="13"/>
        <v>13.81</v>
      </c>
      <c r="ED6" s="20" t="str">
        <f>IF(ED7="","",IF(ED7="-","【-】","【"&amp;SUBSTITUTE(TEXT(ED7,"#,##0.00"),"-","△")&amp;"】"))</f>
        <v>【8.68】</v>
      </c>
      <c r="EE6" s="21">
        <f>IF(EE7="",NA(),EE7)</f>
        <v>0.23</v>
      </c>
      <c r="EF6" s="21">
        <f t="shared" ref="EF6:EN6" si="14">IF(EF7="",NA(),EF7)</f>
        <v>0.2</v>
      </c>
      <c r="EG6" s="21">
        <f t="shared" si="14"/>
        <v>0.19</v>
      </c>
      <c r="EH6" s="21">
        <f t="shared" si="14"/>
        <v>0.21</v>
      </c>
      <c r="EI6" s="21">
        <f t="shared" si="14"/>
        <v>0.2</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122041</v>
      </c>
      <c r="D7" s="23">
        <v>46</v>
      </c>
      <c r="E7" s="23">
        <v>17</v>
      </c>
      <c r="F7" s="23">
        <v>1</v>
      </c>
      <c r="G7" s="23">
        <v>0</v>
      </c>
      <c r="H7" s="23" t="s">
        <v>96</v>
      </c>
      <c r="I7" s="23" t="s">
        <v>97</v>
      </c>
      <c r="J7" s="23" t="s">
        <v>98</v>
      </c>
      <c r="K7" s="23" t="s">
        <v>99</v>
      </c>
      <c r="L7" s="23" t="s">
        <v>100</v>
      </c>
      <c r="M7" s="23" t="s">
        <v>101</v>
      </c>
      <c r="N7" s="24" t="s">
        <v>102</v>
      </c>
      <c r="O7" s="24">
        <v>57.54</v>
      </c>
      <c r="P7" s="24">
        <v>91.83</v>
      </c>
      <c r="Q7" s="24">
        <v>82.62</v>
      </c>
      <c r="R7" s="24">
        <v>2211</v>
      </c>
      <c r="S7" s="24">
        <v>648331</v>
      </c>
      <c r="T7" s="24">
        <v>85.62</v>
      </c>
      <c r="U7" s="24">
        <v>7572.19</v>
      </c>
      <c r="V7" s="24">
        <v>595606</v>
      </c>
      <c r="W7" s="24">
        <v>52.4</v>
      </c>
      <c r="X7" s="24">
        <v>11366.53</v>
      </c>
      <c r="Y7" s="24">
        <v>102.15</v>
      </c>
      <c r="Z7" s="24">
        <v>102.69</v>
      </c>
      <c r="AA7" s="24">
        <v>103.06</v>
      </c>
      <c r="AB7" s="24">
        <v>102.63</v>
      </c>
      <c r="AC7" s="24">
        <v>102.85</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20.7</v>
      </c>
      <c r="AV7" s="24">
        <v>31.8</v>
      </c>
      <c r="AW7" s="24">
        <v>38.56</v>
      </c>
      <c r="AX7" s="24">
        <v>33.520000000000003</v>
      </c>
      <c r="AY7" s="24">
        <v>47.55</v>
      </c>
      <c r="AZ7" s="24">
        <v>71.19</v>
      </c>
      <c r="BA7" s="24">
        <v>77.72</v>
      </c>
      <c r="BB7" s="24">
        <v>86.61</v>
      </c>
      <c r="BC7" s="24">
        <v>100.73</v>
      </c>
      <c r="BD7" s="24">
        <v>108.7</v>
      </c>
      <c r="BE7" s="24">
        <v>78.430000000000007</v>
      </c>
      <c r="BF7" s="24">
        <v>856.91</v>
      </c>
      <c r="BG7" s="24">
        <v>847.5</v>
      </c>
      <c r="BH7" s="24">
        <v>876.44</v>
      </c>
      <c r="BI7" s="24">
        <v>899.7</v>
      </c>
      <c r="BJ7" s="24">
        <v>837.04</v>
      </c>
      <c r="BK7" s="24">
        <v>517.34</v>
      </c>
      <c r="BL7" s="24">
        <v>485.6</v>
      </c>
      <c r="BM7" s="24">
        <v>463.93</v>
      </c>
      <c r="BN7" s="24">
        <v>481.88</v>
      </c>
      <c r="BO7" s="24">
        <v>460.03</v>
      </c>
      <c r="BP7" s="24">
        <v>630.82000000000005</v>
      </c>
      <c r="BQ7" s="24">
        <v>68.94</v>
      </c>
      <c r="BR7" s="24">
        <v>69.78</v>
      </c>
      <c r="BS7" s="24">
        <v>92.56</v>
      </c>
      <c r="BT7" s="24">
        <v>92.93</v>
      </c>
      <c r="BU7" s="24">
        <v>93.4</v>
      </c>
      <c r="BV7" s="24">
        <v>99.89</v>
      </c>
      <c r="BW7" s="24">
        <v>99.95</v>
      </c>
      <c r="BX7" s="24">
        <v>103.4</v>
      </c>
      <c r="BY7" s="24">
        <v>101.87</v>
      </c>
      <c r="BZ7" s="24">
        <v>101.33</v>
      </c>
      <c r="CA7" s="24">
        <v>97.81</v>
      </c>
      <c r="CB7" s="24">
        <v>193.8</v>
      </c>
      <c r="CC7" s="24">
        <v>192.95</v>
      </c>
      <c r="CD7" s="24">
        <v>150</v>
      </c>
      <c r="CE7" s="24">
        <v>150</v>
      </c>
      <c r="CF7" s="24">
        <v>150</v>
      </c>
      <c r="CG7" s="24">
        <v>112.4</v>
      </c>
      <c r="CH7" s="24">
        <v>110.21</v>
      </c>
      <c r="CI7" s="24">
        <v>110.26</v>
      </c>
      <c r="CJ7" s="24">
        <v>111.88</v>
      </c>
      <c r="CK7" s="24">
        <v>114.16</v>
      </c>
      <c r="CL7" s="24">
        <v>138.75</v>
      </c>
      <c r="CM7" s="24">
        <v>93.27</v>
      </c>
      <c r="CN7" s="24">
        <v>93.49</v>
      </c>
      <c r="CO7" s="24">
        <v>95.4</v>
      </c>
      <c r="CP7" s="24">
        <v>92.58</v>
      </c>
      <c r="CQ7" s="24">
        <v>91.17</v>
      </c>
      <c r="CR7" s="24">
        <v>62.97</v>
      </c>
      <c r="CS7" s="24">
        <v>64.930000000000007</v>
      </c>
      <c r="CT7" s="24">
        <v>65.680000000000007</v>
      </c>
      <c r="CU7" s="24">
        <v>63.62</v>
      </c>
      <c r="CV7" s="24">
        <v>62.65</v>
      </c>
      <c r="CW7" s="24">
        <v>58.94</v>
      </c>
      <c r="CX7" s="24">
        <v>83.47</v>
      </c>
      <c r="CY7" s="24">
        <v>94.55</v>
      </c>
      <c r="CZ7" s="24">
        <v>94.68</v>
      </c>
      <c r="DA7" s="24">
        <v>94.65</v>
      </c>
      <c r="DB7" s="24">
        <v>94.71</v>
      </c>
      <c r="DC7" s="24">
        <v>96.97</v>
      </c>
      <c r="DD7" s="24">
        <v>97.7</v>
      </c>
      <c r="DE7" s="24">
        <v>97.59</v>
      </c>
      <c r="DF7" s="24">
        <v>97.53</v>
      </c>
      <c r="DG7" s="24">
        <v>97.54</v>
      </c>
      <c r="DH7" s="24">
        <v>95.91</v>
      </c>
      <c r="DI7" s="24">
        <v>6.69</v>
      </c>
      <c r="DJ7" s="24">
        <v>9.7100000000000009</v>
      </c>
      <c r="DK7" s="24">
        <v>12.64</v>
      </c>
      <c r="DL7" s="24">
        <v>15.51</v>
      </c>
      <c r="DM7" s="24">
        <v>18.28</v>
      </c>
      <c r="DN7" s="24">
        <v>24.54</v>
      </c>
      <c r="DO7" s="24">
        <v>23.38</v>
      </c>
      <c r="DP7" s="24">
        <v>24.59</v>
      </c>
      <c r="DQ7" s="24">
        <v>26.87</v>
      </c>
      <c r="DR7" s="24">
        <v>29.31</v>
      </c>
      <c r="DS7" s="24">
        <v>41.09</v>
      </c>
      <c r="DT7" s="24">
        <v>4.8099999999999996</v>
      </c>
      <c r="DU7" s="24">
        <v>4.54</v>
      </c>
      <c r="DV7" s="24">
        <v>5.82</v>
      </c>
      <c r="DW7" s="24">
        <v>7.93</v>
      </c>
      <c r="DX7" s="24">
        <v>6.87</v>
      </c>
      <c r="DY7" s="24">
        <v>7.66</v>
      </c>
      <c r="DZ7" s="24">
        <v>8.1999999999999993</v>
      </c>
      <c r="EA7" s="24">
        <v>9.43</v>
      </c>
      <c r="EB7" s="24">
        <v>12.4</v>
      </c>
      <c r="EC7" s="24">
        <v>13.81</v>
      </c>
      <c r="ED7" s="24">
        <v>8.68</v>
      </c>
      <c r="EE7" s="24">
        <v>0.23</v>
      </c>
      <c r="EF7" s="24">
        <v>0.2</v>
      </c>
      <c r="EG7" s="24">
        <v>0.19</v>
      </c>
      <c r="EH7" s="24">
        <v>0.21</v>
      </c>
      <c r="EI7" s="24">
        <v>0.2</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2025-01-30T00:27:03Z</cp:lastPrinted>
  <dcterms:created xsi:type="dcterms:W3CDTF">2025-01-24T07:00:13Z</dcterms:created>
  <dcterms:modified xsi:type="dcterms:W3CDTF">2025-02-10T04:20:40Z</dcterms:modified>
  <cp:category/>
</cp:coreProperties>
</file>