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7_公開データ\171 下水道（公共）\"/>
    </mc:Choice>
  </mc:AlternateContent>
  <xr:revisionPtr revIDLastSave="0" documentId="13_ncr:1_{7B6E894F-BC59-402C-BA83-381ADB6C2A2D}" xr6:coauthVersionLast="47" xr6:coauthVersionMax="47" xr10:uidLastSave="{00000000-0000-0000-0000-000000000000}"/>
  <workbookProtection workbookAlgorithmName="SHA-512" workbookHashValue="64PB8aSMCXjxFcxtd+zzfeToLmbYCoYU+KQp57Mac/8b8wl7tLX9JM/3xgLMTOS/hMGGNaT/tsCQRKFIwzIDEg==" workbookSaltValue="Cv/E0a16ivLGFMfoPNorv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E85" i="4"/>
  <c r="AT10" i="4"/>
  <c r="I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<sst xmlns="http://schemas.openxmlformats.org/spreadsheetml/2006/main" count="231" uniqueCount="115">
  <si>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</si>
  <si>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</si>
  <si>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</si>
  <si>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</si>
  <si>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</si>
  <si>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</si>
  <si>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</si>
  <si>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</si>
  <si>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</si>
  <si>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</si>
  <si>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</si>
  <si>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</si>
  <si>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</si>
  <si>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</si>
  <si>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</si>
  <si>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</si>
  <si>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</si>
  <si>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</si>
  <si>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</si>
  <si>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</si>
  <si>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</si>
  <si>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</si>
  <si>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</si>
  <si>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</si>
  <si>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</si>
  <si>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</si>
  <si>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</si>
  <si>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</si>
  <si>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</si>
  <si>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</si>
  <si>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</si>
  <si>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</si>
  <si>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</si>
  <si>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</si>
  <si>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</si>
  <si>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</si>
  <si>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</si>
  <si>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</si>
  <si>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</si>
  <si>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</si>
  <si>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</si>
  <si>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</si>
  <si>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</si>
  <si>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</si>
  <si>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</si>
  <si>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</si>
  <si>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</si>
  <si>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</si>
  <si>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</si>
  <si>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</si>
  <si>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</si>
  <si>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</si>
  <si>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</si>
  <si>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</si>
  <si>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</si>
  <si>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</si>
  <si>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</si>
  <si>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</si>
  <si>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</si>
  <si>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</si>
  <si>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</si>
  <si>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</si>
  <si>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</si>
  <si>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</si>
  <si>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</si>
  <si>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</si>
  <si>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</si>
  <si>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</si>
  <si>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</si>
  <si>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</si>
  <si>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</si>
  <si>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</si>
  <si>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</si>
  <si>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</si>
  <si>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</si>
  <si>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</si>
  <si>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</si>
  <si>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</si>
  <si>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</si>
  <si>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</si>
  <si>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</si>
  <si>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</si>
  <si>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</si>
  <si>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</si>
  <si>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</si>
  <si>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</si>
  <si>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</si>
  <si>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</si>
  <si>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</si>
  <si>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</si>
  <si>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</si>
  <si>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</si>
  <si>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</si>
  <si>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</si>
  <si>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</si>
  <si>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</si>
  <si>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市川市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</si>
  <si>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</si>
  <si>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</si>
  <si>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</si>
  <si>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</si>
  <si>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</si>
  <si>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</si>
  <si>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</si>
  <si>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</si>
  <si>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</si>
  <si>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</si>
  <si>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</si>
  <si>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</si>
  <si>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</si>
  <si>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</si>
  <si>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</si>
  <si>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経常収支比率及び経費回収率は、令和5年4月の下水道使用料の改定により、若干の改善となりました。
　しかし、100％未満の状態は変わらないうえ、今後も減価償却費や流域下水道維持管理費負担金といった汚水処理経費が増加の見込みのため、その増加に対応する定期的な使用料改定は必要であると考えています。
　企業債残高対事業規模比率は、今後も未普及対策事業や浸水対策事業などの財源として多額の企業債を起こす計画であるため、企業債残高は増加する見込みですが、すでに類似団体より高い数値であるため、財政運営上注意が必要です。
　ただし、雨水に係る元利償還金は一般会計により負担されます。
　汚水処理原価も類似団体に比較して高いため、汚水処理コストの削減努力は続けなければいけませんが、その大半を減価償却費が占めることから削減は困難であり、今後も上昇が見込まれます。
　以上のことから、将来にわたり経営の健全性・効率性を維持するためには、費用に見合う適正な収益を確保する必要があります。
　なお、平成15年度以来改定をしていなかった下水道使用料について、令和5年4月に改定を実施しましたが、コロナ禍や諸物価高騰の一般家庭への影響に配慮し、改定幅を抑えたことから、改定による一定の効果は得られたものの、汚水処理経費の増を賄えるまでの増収は得られませんでした。</t>
    <phoneticPr fontId="4"/>
  </si>
  <si>
    <t>　昭和47年度に供用を開始した管渠が法定耐用年数を迎えたため、今後、管渠老朽化率の上昇が見込まれます。
　老朽化対策については、一部、老朽管渠の更新
工事を実施済ですが、引き続き管渠の老朽化具合に合わせて、最適な対策工事の実施時期と投資額を設定して事業を進めます。
　長寿命化事業では、令和元年度に策定した「下水道ストックマネジメント計画」で定めた令和7年度末の下水道管長寿命化対策率15％を目標に対策を進める予定です。</t>
    <phoneticPr fontId="4"/>
  </si>
  <si>
    <t>　当市の下水道処理人口普及率は令和5年度末で
79.0％に留まっており、一層の未普及対策の推進が必要なことに加え、老朽化対策、地震対策なども進めなければならないことから、今後、多額の投資を予定しています。
　これに伴い、減価償却費や企業債支払利息等の
費用が増加することから、収支を均衡させるための財源確保が課題です。
　したがって、将来にわたり継続的・安定的な事業運営を行うためには、経営効率化などによる経費削減を進めるとともに、接続率の向上、下水道使用料水準の定期的な見直しなどの収益改善に向けた取り組みを継続的に行う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</si>
</sst>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0.02</c:v>
                </c:pt>
                <c:pt idx="2">
                  <c:v>0.02</c:v>
                </c:pt>
                <c:pt idx="3" formatCode="#,##0.00;&quot;△&quot;#,##0.00">
                  <c:v>0</c:v>
                </c:pt>
                <c:pt idx="4" formatCode="#,##0.00;&quot;△&quot;#,##0.00">
                  <c:v>0</c:v>
                </c:pt>
              </c:numCache>
            </c:numRef>
          </c:val>
          <c:extLst>
            <c:ext xmlns:c16="http://schemas.microsoft.com/office/drawing/2014/chart" uri="{C3380CC4-5D6E-409C-BE32-E72D297353CC}">
              <c16:uniqueId val="{00000000-F914-4CEC-B560-DC3BF36791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F914-4CEC-B560-DC3BF36791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101.95</c:v>
                </c:pt>
                <c:pt idx="1">
                  <c:v>109.17</c:v>
                </c:pt>
                <c:pt idx="2">
                  <c:v>113.51</c:v>
                </c:pt>
                <c:pt idx="3">
                  <c:v>85.1</c:v>
                </c:pt>
                <c:pt idx="4">
                  <c:v>79.599999999999994</c:v>
                </c:pt>
              </c:numCache>
            </c:numRef>
          </c:val>
          <c:extLst>
            <c:ext xmlns:c16="http://schemas.microsoft.com/office/drawing/2014/chart" uri="{C3380CC4-5D6E-409C-BE32-E72D297353CC}">
              <c16:uniqueId val="{00000000-54CC-4C5A-990C-08D6341B911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54CC-4C5A-990C-08D6341B911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92.71</c:v>
                </c:pt>
                <c:pt idx="1">
                  <c:v>92.66</c:v>
                </c:pt>
                <c:pt idx="2">
                  <c:v>92.79</c:v>
                </c:pt>
                <c:pt idx="3">
                  <c:v>92.25</c:v>
                </c:pt>
                <c:pt idx="4">
                  <c:v>91.52</c:v>
                </c:pt>
              </c:numCache>
            </c:numRef>
          </c:val>
          <c:extLst>
            <c:ext xmlns:c16="http://schemas.microsoft.com/office/drawing/2014/chart" uri="{C3380CC4-5D6E-409C-BE32-E72D297353CC}">
              <c16:uniqueId val="{00000000-7E80-4D1D-BDBE-A1D8726ED8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7E80-4D1D-BDBE-A1D8726ED8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102.97</c:v>
                </c:pt>
                <c:pt idx="1">
                  <c:v>104.17</c:v>
                </c:pt>
                <c:pt idx="2">
                  <c:v>99.51</c:v>
                </c:pt>
                <c:pt idx="3">
                  <c:v>97.53</c:v>
                </c:pt>
                <c:pt idx="4">
                  <c:v>99.28</c:v>
                </c:pt>
              </c:numCache>
            </c:numRef>
          </c:val>
          <c:extLst>
            <c:ext xmlns:c16="http://schemas.microsoft.com/office/drawing/2014/chart" uri="{C3380CC4-5D6E-409C-BE32-E72D297353CC}">
              <c16:uniqueId val="{00000000-400F-45A1-956D-F28A9297E8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400F-45A1-956D-F28A9297E8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6.9</c:v>
                </c:pt>
                <c:pt idx="1">
                  <c:v>9.5500000000000007</c:v>
                </c:pt>
                <c:pt idx="2">
                  <c:v>12.07</c:v>
                </c:pt>
                <c:pt idx="3">
                  <c:v>14.53</c:v>
                </c:pt>
                <c:pt idx="4">
                  <c:v>16.72</c:v>
                </c:pt>
              </c:numCache>
            </c:numRef>
          </c:val>
          <c:extLst>
            <c:ext xmlns:c16="http://schemas.microsoft.com/office/drawing/2014/chart" uri="{C3380CC4-5D6E-409C-BE32-E72D297353CC}">
              <c16:uniqueId val="{00000000-25E6-46F3-9A10-A1BB0F6F81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25E6-46F3-9A10-A1BB0F6F81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quot;-&quot;">
                  <c:v>9.69</c:v>
                </c:pt>
                <c:pt idx="4" formatCode="#,##0.00;&quot;△&quot;#,##0.00;&quot;-&quot;">
                  <c:v>10.19</c:v>
                </c:pt>
              </c:numCache>
            </c:numRef>
          </c:val>
          <c:extLst>
            <c:ext xmlns:c16="http://schemas.microsoft.com/office/drawing/2014/chart" uri="{C3380CC4-5D6E-409C-BE32-E72D297353CC}">
              <c16:uniqueId val="{00000000-498B-47B3-A0EF-53713DDD14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498B-47B3-A0EF-53713DDD14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5B-4D78-AB7D-8164F4804E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AB5B-4D78-AB7D-8164F4804E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68.52</c:v>
                </c:pt>
                <c:pt idx="1">
                  <c:v>104.74</c:v>
                </c:pt>
                <c:pt idx="2">
                  <c:v>95.31</c:v>
                </c:pt>
                <c:pt idx="3">
                  <c:v>88.5</c:v>
                </c:pt>
                <c:pt idx="4">
                  <c:v>83.05</c:v>
                </c:pt>
              </c:numCache>
            </c:numRef>
          </c:val>
          <c:extLst>
            <c:ext xmlns:c16="http://schemas.microsoft.com/office/drawing/2014/chart" uri="{C3380CC4-5D6E-409C-BE32-E72D297353CC}">
              <c16:uniqueId val="{00000000-7FA1-4576-82D7-BE245EFEAB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7FA1-4576-82D7-BE245EFEAB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771.16</c:v>
                </c:pt>
                <c:pt idx="1">
                  <c:v>732.51</c:v>
                </c:pt>
                <c:pt idx="2">
                  <c:v>869.42</c:v>
                </c:pt>
                <c:pt idx="3">
                  <c:v>945.32</c:v>
                </c:pt>
                <c:pt idx="4">
                  <c:v>995.44</c:v>
                </c:pt>
              </c:numCache>
            </c:numRef>
          </c:val>
          <c:extLst>
            <c:ext xmlns:c16="http://schemas.microsoft.com/office/drawing/2014/chart" uri="{C3380CC4-5D6E-409C-BE32-E72D297353CC}">
              <c16:uniqueId val="{00000000-9221-4037-A885-89E597791C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9221-4037-A885-89E597791C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103.23</c:v>
                </c:pt>
                <c:pt idx="1">
                  <c:v>105.67</c:v>
                </c:pt>
                <c:pt idx="2">
                  <c:v>99.61</c:v>
                </c:pt>
                <c:pt idx="3">
                  <c:v>96.12</c:v>
                </c:pt>
                <c:pt idx="4">
                  <c:v>97.86</c:v>
                </c:pt>
              </c:numCache>
            </c:numRef>
          </c:val>
          <c:extLst>
            <c:ext xmlns:c16="http://schemas.microsoft.com/office/drawing/2014/chart" uri="{C3380CC4-5D6E-409C-BE32-E72D297353CC}">
              <c16:uniqueId val="{00000000-7B0D-427D-8FE1-D86AADB826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7B0D-427D-8FE1-D86AADB826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137.57</c:v>
                </c:pt>
                <c:pt idx="1">
                  <c:v>131.68</c:v>
                </c:pt>
                <c:pt idx="2">
                  <c:v>140</c:v>
                </c:pt>
                <c:pt idx="3">
                  <c:v>145.52000000000001</c:v>
                </c:pt>
                <c:pt idx="4">
                  <c:v>147.81</c:v>
                </c:pt>
              </c:numCache>
            </c:numRef>
          </c:val>
          <c:extLst>
            <c:ext xmlns:c16="http://schemas.microsoft.com/office/drawing/2014/chart" uri="{C3380CC4-5D6E-409C-BE32-E72D297353CC}">
              <c16:uniqueId val="{00000000-9537-4271-A335-AA7CE6AA46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9537-4271-A335-AA7CE6AA46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5"/>
  <sheetViews>
    <sheetView showGridLines="0" tabSelected="1" view="pageBreakPreview" zoomScale="60" zoomScaleNormal="85"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市川市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Aa</v>
      </c>
      <c r="X8" s="64"/>
      <c r="Y8" s="64"/>
      <c r="Z8" s="64"/>
      <c r="AA8" s="64"/>
      <c r="AB8" s="64"/>
      <c r="AC8" s="64"/>
      <c r="AD8" s="65" t="str">
        <f>データ!$M$6</f>
        <v>非設置</v>
      </c>
      <c r="AE8" s="65"/>
      <c r="AF8" s="65"/>
      <c r="AG8" s="65"/>
      <c r="AH8" s="65"/>
      <c r="AI8" s="65"/>
      <c r="AJ8" s="65"/>
      <c r="AK8" s="3"/>
      <c r="AL8" s="44">
        <f>データ!S6</f>
        <v>492895</v>
      </c>
      <c r="AM8" s="44"/>
      <c r="AN8" s="44"/>
      <c r="AO8" s="44"/>
      <c r="AP8" s="44"/>
      <c r="AQ8" s="44"/>
      <c r="AR8" s="44"/>
      <c r="AS8" s="44"/>
      <c r="AT8" s="45">
        <f>データ!T6</f>
        <v>57.44</v>
      </c>
      <c r="AU8" s="45"/>
      <c r="AV8" s="45"/>
      <c r="AW8" s="45"/>
      <c r="AX8" s="45"/>
      <c r="AY8" s="45"/>
      <c r="AZ8" s="45"/>
      <c r="BA8" s="45"/>
      <c r="BB8" s="45">
        <f>データ!U6</f>
        <v>8581.0400000000009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57.1</v>
      </c>
      <c r="J10" s="45"/>
      <c r="K10" s="45"/>
      <c r="L10" s="45"/>
      <c r="M10" s="45"/>
      <c r="N10" s="45"/>
      <c r="O10" s="45"/>
      <c r="P10" s="45">
        <f>データ!P6</f>
        <v>79.010000000000005</v>
      </c>
      <c r="Q10" s="45"/>
      <c r="R10" s="45"/>
      <c r="S10" s="45"/>
      <c r="T10" s="45"/>
      <c r="U10" s="45"/>
      <c r="V10" s="45"/>
      <c r="W10" s="45">
        <f>データ!Q6</f>
        <v>83.7</v>
      </c>
      <c r="X10" s="45"/>
      <c r="Y10" s="45"/>
      <c r="Z10" s="45"/>
      <c r="AA10" s="45"/>
      <c r="AB10" s="45"/>
      <c r="AC10" s="45"/>
      <c r="AD10" s="44">
        <f>データ!R6</f>
        <v>2634</v>
      </c>
      <c r="AE10" s="44"/>
      <c r="AF10" s="44"/>
      <c r="AG10" s="44"/>
      <c r="AH10" s="44"/>
      <c r="AI10" s="44"/>
      <c r="AJ10" s="44"/>
      <c r="AK10" s="2"/>
      <c r="AL10" s="44">
        <f>データ!V6</f>
        <v>390400</v>
      </c>
      <c r="AM10" s="44"/>
      <c r="AN10" s="44"/>
      <c r="AO10" s="44"/>
      <c r="AP10" s="44"/>
      <c r="AQ10" s="44"/>
      <c r="AR10" s="44"/>
      <c r="AS10" s="44"/>
      <c r="AT10" s="45">
        <f>データ!W6</f>
        <v>25.03</v>
      </c>
      <c r="AU10" s="45"/>
      <c r="AV10" s="45"/>
      <c r="AW10" s="45"/>
      <c r="AX10" s="45"/>
      <c r="AY10" s="45"/>
      <c r="AZ10" s="45"/>
      <c r="BA10" s="45"/>
      <c r="BB10" s="45">
        <f>データ!X6</f>
        <v>15597.28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eQGFivL2swqVIVbF6qiVz2KyeeV3cEZw2k9ecGL2NjNfjPKMNxhCLaR/ETIBeO58EOsED6c65tUI9aU3avMYg==" saltValue="PHeYlpzXE3/GVIGEiwKa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122033</v>
      </c>
      <c r="D6" s="19">
        <f t="shared" si="3"/>
        <v>46</v>
      </c>
      <c r="E6" s="19">
        <f t="shared" si="3"/>
        <v>17</v>
      </c>
      <c r="F6" s="19">
        <f t="shared" si="3"/>
        <v>1</v>
      </c>
      <c r="G6" s="19">
        <f t="shared" si="3"/>
        <v>0</v>
      </c>
      <c r="H6" s="19" t="str">
        <f t="shared" si="3"/>
        <v>千葉県　市川市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57.1</v>
      </c>
      <c r="P6" s="20">
        <f t="shared" si="3"/>
        <v>79.010000000000005</v>
      </c>
      <c r="Q6" s="20">
        <f t="shared" si="3"/>
        <v>83.7</v>
      </c>
      <c r="R6" s="20">
        <f t="shared" si="3"/>
        <v>2634</v>
      </c>
      <c r="S6" s="20">
        <f t="shared" si="3"/>
        <v>492895</v>
      </c>
      <c r="T6" s="20">
        <f t="shared" si="3"/>
        <v>57.44</v>
      </c>
      <c r="U6" s="20">
        <f t="shared" si="3"/>
        <v>8581.0400000000009</v>
      </c>
      <c r="V6" s="20">
        <f t="shared" si="3"/>
        <v>390400</v>
      </c>
      <c r="W6" s="20">
        <f t="shared" si="3"/>
        <v>25.03</v>
      </c>
      <c r="X6" s="20">
        <f t="shared" si="3"/>
        <v>15597.28</v>
      </c>
      <c r="Y6" s="21">
        <f>IF(Y7="",NA(),Y7)</f>
        <v>102.97</v>
      </c>
      <c r="Z6" s="21">
        <f t="shared" ref="Z6:AH6" si="4">IF(Z7="",NA(),Z7)</f>
        <v>104.17</v>
      </c>
      <c r="AA6" s="21">
        <f t="shared" si="4"/>
        <v>99.51</v>
      </c>
      <c r="AB6" s="21">
        <f t="shared" si="4"/>
        <v>97.53</v>
      </c>
      <c r="AC6" s="21">
        <f t="shared" si="4"/>
        <v>99.28</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68.52</v>
      </c>
      <c r="AV6" s="21">
        <f t="shared" ref="AV6:BD6" si="6">IF(AV7="",NA(),AV7)</f>
        <v>104.74</v>
      </c>
      <c r="AW6" s="21">
        <f t="shared" si="6"/>
        <v>95.31</v>
      </c>
      <c r="AX6" s="21">
        <f t="shared" si="6"/>
        <v>88.5</v>
      </c>
      <c r="AY6" s="21">
        <f t="shared" si="6"/>
        <v>83.05</v>
      </c>
      <c r="AZ6" s="21">
        <f t="shared" si="6"/>
        <v>71.19</v>
      </c>
      <c r="BA6" s="21">
        <f t="shared" si="6"/>
        <v>77.72</v>
      </c>
      <c r="BB6" s="21">
        <f t="shared" si="6"/>
        <v>86.61</v>
      </c>
      <c r="BC6" s="21">
        <f t="shared" si="6"/>
        <v>100.73</v>
      </c>
      <c r="BD6" s="21">
        <f t="shared" si="6"/>
        <v>108.7</v>
      </c>
      <c r="BE6" s="20" t="str">
        <f>IF(BE7="","",IF(BE7="-","【-】","【"&amp;SUBSTITUTE(TEXT(BE7,"#,##0.00"),"-","△")&amp;"】"))</f>
        <v>【78.43】</v>
      </c>
      <c r="BF6" s="21">
        <f>IF(BF7="",NA(),BF7)</f>
        <v>771.16</v>
      </c>
      <c r="BG6" s="21">
        <f t="shared" ref="BG6:BO6" si="7">IF(BG7="",NA(),BG7)</f>
        <v>732.51</v>
      </c>
      <c r="BH6" s="21">
        <f t="shared" si="7"/>
        <v>869.42</v>
      </c>
      <c r="BI6" s="21">
        <f t="shared" si="7"/>
        <v>945.32</v>
      </c>
      <c r="BJ6" s="21">
        <f t="shared" si="7"/>
        <v>995.44</v>
      </c>
      <c r="BK6" s="21">
        <f t="shared" si="7"/>
        <v>517.34</v>
      </c>
      <c r="BL6" s="21">
        <f t="shared" si="7"/>
        <v>485.6</v>
      </c>
      <c r="BM6" s="21">
        <f t="shared" si="7"/>
        <v>463.93</v>
      </c>
      <c r="BN6" s="21">
        <f t="shared" si="7"/>
        <v>481.88</v>
      </c>
      <c r="BO6" s="21">
        <f t="shared" si="7"/>
        <v>460.03</v>
      </c>
      <c r="BP6" s="20" t="str">
        <f>IF(BP7="","",IF(BP7="-","【-】","【"&amp;SUBSTITUTE(TEXT(BP7,"#,##0.00"),"-","△")&amp;"】"))</f>
        <v>【630.82】</v>
      </c>
      <c r="BQ6" s="21">
        <f>IF(BQ7="",NA(),BQ7)</f>
        <v>103.23</v>
      </c>
      <c r="BR6" s="21">
        <f t="shared" ref="BR6:BZ6" si="8">IF(BR7="",NA(),BR7)</f>
        <v>105.67</v>
      </c>
      <c r="BS6" s="21">
        <f t="shared" si="8"/>
        <v>99.61</v>
      </c>
      <c r="BT6" s="21">
        <f t="shared" si="8"/>
        <v>96.12</v>
      </c>
      <c r="BU6" s="21">
        <f t="shared" si="8"/>
        <v>97.86</v>
      </c>
      <c r="BV6" s="21">
        <f t="shared" si="8"/>
        <v>99.89</v>
      </c>
      <c r="BW6" s="21">
        <f t="shared" si="8"/>
        <v>99.95</v>
      </c>
      <c r="BX6" s="21">
        <f t="shared" si="8"/>
        <v>103.4</v>
      </c>
      <c r="BY6" s="21">
        <f t="shared" si="8"/>
        <v>101.87</v>
      </c>
      <c r="BZ6" s="21">
        <f t="shared" si="8"/>
        <v>101.33</v>
      </c>
      <c r="CA6" s="20" t="str">
        <f>IF(CA7="","",IF(CA7="-","【-】","【"&amp;SUBSTITUTE(TEXT(CA7,"#,##0.00"),"-","△")&amp;"】"))</f>
        <v>【97.81】</v>
      </c>
      <c r="CB6" s="21">
        <f>IF(CB7="",NA(),CB7)</f>
        <v>137.57</v>
      </c>
      <c r="CC6" s="21">
        <f t="shared" ref="CC6:CK6" si="9">IF(CC7="",NA(),CC7)</f>
        <v>131.68</v>
      </c>
      <c r="CD6" s="21">
        <f t="shared" si="9"/>
        <v>140</v>
      </c>
      <c r="CE6" s="21">
        <f t="shared" si="9"/>
        <v>145.52000000000001</v>
      </c>
      <c r="CF6" s="21">
        <f t="shared" si="9"/>
        <v>147.81</v>
      </c>
      <c r="CG6" s="21">
        <f t="shared" si="9"/>
        <v>112.4</v>
      </c>
      <c r="CH6" s="21">
        <f t="shared" si="9"/>
        <v>110.21</v>
      </c>
      <c r="CI6" s="21">
        <f t="shared" si="9"/>
        <v>110.26</v>
      </c>
      <c r="CJ6" s="21">
        <f t="shared" si="9"/>
        <v>111.88</v>
      </c>
      <c r="CK6" s="21">
        <f t="shared" si="9"/>
        <v>114.16</v>
      </c>
      <c r="CL6" s="20" t="str">
        <f>IF(CL7="","",IF(CL7="-","【-】","【"&amp;SUBSTITUTE(TEXT(CL7,"#,##0.00"),"-","△")&amp;"】"))</f>
        <v>【138.75】</v>
      </c>
      <c r="CM6" s="21">
        <f>IF(CM7="",NA(),CM7)</f>
        <v>101.95</v>
      </c>
      <c r="CN6" s="21">
        <f t="shared" ref="CN6:CV6" si="10">IF(CN7="",NA(),CN7)</f>
        <v>109.17</v>
      </c>
      <c r="CO6" s="21">
        <f t="shared" si="10"/>
        <v>113.51</v>
      </c>
      <c r="CP6" s="21">
        <f t="shared" si="10"/>
        <v>85.1</v>
      </c>
      <c r="CQ6" s="21">
        <f t="shared" si="10"/>
        <v>79.599999999999994</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92.71</v>
      </c>
      <c r="CY6" s="21">
        <f t="shared" ref="CY6:DG6" si="11">IF(CY7="",NA(),CY7)</f>
        <v>92.66</v>
      </c>
      <c r="CZ6" s="21">
        <f t="shared" si="11"/>
        <v>92.79</v>
      </c>
      <c r="DA6" s="21">
        <f t="shared" si="11"/>
        <v>92.25</v>
      </c>
      <c r="DB6" s="21">
        <f t="shared" si="11"/>
        <v>91.52</v>
      </c>
      <c r="DC6" s="21">
        <f t="shared" si="11"/>
        <v>96.97</v>
      </c>
      <c r="DD6" s="21">
        <f t="shared" si="11"/>
        <v>97.7</v>
      </c>
      <c r="DE6" s="21">
        <f t="shared" si="11"/>
        <v>97.59</v>
      </c>
      <c r="DF6" s="21">
        <f t="shared" si="11"/>
        <v>97.53</v>
      </c>
      <c r="DG6" s="21">
        <f t="shared" si="11"/>
        <v>97.54</v>
      </c>
      <c r="DH6" s="20" t="str">
        <f>IF(DH7="","",IF(DH7="-","【-】","【"&amp;SUBSTITUTE(TEXT(DH7,"#,##0.00"),"-","△")&amp;"】"))</f>
        <v>【95.91】</v>
      </c>
      <c r="DI6" s="21">
        <f>IF(DI7="",NA(),DI7)</f>
        <v>6.9</v>
      </c>
      <c r="DJ6" s="21">
        <f t="shared" ref="DJ6:DR6" si="12">IF(DJ7="",NA(),DJ7)</f>
        <v>9.5500000000000007</v>
      </c>
      <c r="DK6" s="21">
        <f t="shared" si="12"/>
        <v>12.07</v>
      </c>
      <c r="DL6" s="21">
        <f t="shared" si="12"/>
        <v>14.53</v>
      </c>
      <c r="DM6" s="21">
        <f t="shared" si="12"/>
        <v>16.72</v>
      </c>
      <c r="DN6" s="21">
        <f t="shared" si="12"/>
        <v>24.54</v>
      </c>
      <c r="DO6" s="21">
        <f t="shared" si="12"/>
        <v>23.38</v>
      </c>
      <c r="DP6" s="21">
        <f t="shared" si="12"/>
        <v>24.59</v>
      </c>
      <c r="DQ6" s="21">
        <f t="shared" si="12"/>
        <v>26.87</v>
      </c>
      <c r="DR6" s="21">
        <f t="shared" si="12"/>
        <v>29.31</v>
      </c>
      <c r="DS6" s="20" t="str">
        <f>IF(DS7="","",IF(DS7="-","【-】","【"&amp;SUBSTITUTE(TEXT(DS7,"#,##0.00"),"-","△")&amp;"】"))</f>
        <v>【41.09】</v>
      </c>
      <c r="DT6" s="20">
        <f>IF(DT7="",NA(),DT7)</f>
        <v>0</v>
      </c>
      <c r="DU6" s="20">
        <f t="shared" ref="DU6:EC6" si="13">IF(DU7="",NA(),DU7)</f>
        <v>0</v>
      </c>
      <c r="DV6" s="20">
        <f t="shared" si="13"/>
        <v>0</v>
      </c>
      <c r="DW6" s="21">
        <f t="shared" si="13"/>
        <v>9.69</v>
      </c>
      <c r="DX6" s="21">
        <f t="shared" si="13"/>
        <v>10.19</v>
      </c>
      <c r="DY6" s="21">
        <f t="shared" si="13"/>
        <v>7.66</v>
      </c>
      <c r="DZ6" s="21">
        <f t="shared" si="13"/>
        <v>8.1999999999999993</v>
      </c>
      <c r="EA6" s="21">
        <f t="shared" si="13"/>
        <v>9.43</v>
      </c>
      <c r="EB6" s="21">
        <f t="shared" si="13"/>
        <v>12.4</v>
      </c>
      <c r="EC6" s="21">
        <f t="shared" si="13"/>
        <v>13.81</v>
      </c>
      <c r="ED6" s="20" t="str">
        <f>IF(ED7="","",IF(ED7="-","【-】","【"&amp;SUBSTITUTE(TEXT(ED7,"#,##0.00"),"-","△")&amp;"】"))</f>
        <v>【8.68】</v>
      </c>
      <c r="EE6" s="20">
        <f>IF(EE7="",NA(),EE7)</f>
        <v>0</v>
      </c>
      <c r="EF6" s="21">
        <f t="shared" ref="EF6:EN6" si="14">IF(EF7="",NA(),EF7)</f>
        <v>0.02</v>
      </c>
      <c r="EG6" s="21">
        <f t="shared" si="14"/>
        <v>0.02</v>
      </c>
      <c r="EH6" s="20">
        <f t="shared" si="14"/>
        <v>0</v>
      </c>
      <c r="EI6" s="20">
        <f t="shared" si="14"/>
        <v>0</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15">
      <c r="A7" s="14"/>
      <c r="B7" s="23">
        <v>2023</v>
      </c>
      <c r="C7" s="23">
        <v>122033</v>
      </c>
      <c r="D7" s="23">
        <v>46</v>
      </c>
      <c r="E7" s="23">
        <v>17</v>
      </c>
      <c r="F7" s="23">
        <v>1</v>
      </c>
      <c r="G7" s="23">
        <v>0</v>
      </c>
      <c r="H7" s="23" t="s">
        <v>96</v>
      </c>
      <c r="I7" s="23" t="s">
        <v>97</v>
      </c>
      <c r="J7" s="23" t="s">
        <v>98</v>
      </c>
      <c r="K7" s="23" t="s">
        <v>99</v>
      </c>
      <c r="L7" s="23" t="s">
        <v>100</v>
      </c>
      <c r="M7" s="23" t="s">
        <v>101</v>
      </c>
      <c r="N7" s="24" t="s">
        <v>102</v>
      </c>
      <c r="O7" s="24">
        <v>57.1</v>
      </c>
      <c r="P7" s="24">
        <v>79.010000000000005</v>
      </c>
      <c r="Q7" s="24">
        <v>83.7</v>
      </c>
      <c r="R7" s="24">
        <v>2634</v>
      </c>
      <c r="S7" s="24">
        <v>492895</v>
      </c>
      <c r="T7" s="24">
        <v>57.44</v>
      </c>
      <c r="U7" s="24">
        <v>8581.0400000000009</v>
      </c>
      <c r="V7" s="24">
        <v>390400</v>
      </c>
      <c r="W7" s="24">
        <v>25.03</v>
      </c>
      <c r="X7" s="24">
        <v>15597.28</v>
      </c>
      <c r="Y7" s="24">
        <v>102.97</v>
      </c>
      <c r="Z7" s="24">
        <v>104.17</v>
      </c>
      <c r="AA7" s="24">
        <v>99.51</v>
      </c>
      <c r="AB7" s="24">
        <v>97.53</v>
      </c>
      <c r="AC7" s="24">
        <v>99.28</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68.52</v>
      </c>
      <c r="AV7" s="24">
        <v>104.74</v>
      </c>
      <c r="AW7" s="24">
        <v>95.31</v>
      </c>
      <c r="AX7" s="24">
        <v>88.5</v>
      </c>
      <c r="AY7" s="24">
        <v>83.05</v>
      </c>
      <c r="AZ7" s="24">
        <v>71.19</v>
      </c>
      <c r="BA7" s="24">
        <v>77.72</v>
      </c>
      <c r="BB7" s="24">
        <v>86.61</v>
      </c>
      <c r="BC7" s="24">
        <v>100.73</v>
      </c>
      <c r="BD7" s="24">
        <v>108.7</v>
      </c>
      <c r="BE7" s="24">
        <v>78.430000000000007</v>
      </c>
      <c r="BF7" s="24">
        <v>771.16</v>
      </c>
      <c r="BG7" s="24">
        <v>732.51</v>
      </c>
      <c r="BH7" s="24">
        <v>869.42</v>
      </c>
      <c r="BI7" s="24">
        <v>945.32</v>
      </c>
      <c r="BJ7" s="24">
        <v>995.44</v>
      </c>
      <c r="BK7" s="24">
        <v>517.34</v>
      </c>
      <c r="BL7" s="24">
        <v>485.6</v>
      </c>
      <c r="BM7" s="24">
        <v>463.93</v>
      </c>
      <c r="BN7" s="24">
        <v>481.88</v>
      </c>
      <c r="BO7" s="24">
        <v>460.03</v>
      </c>
      <c r="BP7" s="24">
        <v>630.82000000000005</v>
      </c>
      <c r="BQ7" s="24">
        <v>103.23</v>
      </c>
      <c r="BR7" s="24">
        <v>105.67</v>
      </c>
      <c r="BS7" s="24">
        <v>99.61</v>
      </c>
      <c r="BT7" s="24">
        <v>96.12</v>
      </c>
      <c r="BU7" s="24">
        <v>97.86</v>
      </c>
      <c r="BV7" s="24">
        <v>99.89</v>
      </c>
      <c r="BW7" s="24">
        <v>99.95</v>
      </c>
      <c r="BX7" s="24">
        <v>103.4</v>
      </c>
      <c r="BY7" s="24">
        <v>101.87</v>
      </c>
      <c r="BZ7" s="24">
        <v>101.33</v>
      </c>
      <c r="CA7" s="24">
        <v>97.81</v>
      </c>
      <c r="CB7" s="24">
        <v>137.57</v>
      </c>
      <c r="CC7" s="24">
        <v>131.68</v>
      </c>
      <c r="CD7" s="24">
        <v>140</v>
      </c>
      <c r="CE7" s="24">
        <v>145.52000000000001</v>
      </c>
      <c r="CF7" s="24">
        <v>147.81</v>
      </c>
      <c r="CG7" s="24">
        <v>112.4</v>
      </c>
      <c r="CH7" s="24">
        <v>110.21</v>
      </c>
      <c r="CI7" s="24">
        <v>110.26</v>
      </c>
      <c r="CJ7" s="24">
        <v>111.88</v>
      </c>
      <c r="CK7" s="24">
        <v>114.16</v>
      </c>
      <c r="CL7" s="24">
        <v>138.75</v>
      </c>
      <c r="CM7" s="24">
        <v>101.95</v>
      </c>
      <c r="CN7" s="24">
        <v>109.17</v>
      </c>
      <c r="CO7" s="24">
        <v>113.51</v>
      </c>
      <c r="CP7" s="24">
        <v>85.1</v>
      </c>
      <c r="CQ7" s="24">
        <v>79.599999999999994</v>
      </c>
      <c r="CR7" s="24">
        <v>62.97</v>
      </c>
      <c r="CS7" s="24">
        <v>64.930000000000007</v>
      </c>
      <c r="CT7" s="24">
        <v>65.680000000000007</v>
      </c>
      <c r="CU7" s="24">
        <v>63.62</v>
      </c>
      <c r="CV7" s="24">
        <v>62.65</v>
      </c>
      <c r="CW7" s="24">
        <v>58.94</v>
      </c>
      <c r="CX7" s="24">
        <v>92.71</v>
      </c>
      <c r="CY7" s="24">
        <v>92.66</v>
      </c>
      <c r="CZ7" s="24">
        <v>92.79</v>
      </c>
      <c r="DA7" s="24">
        <v>92.25</v>
      </c>
      <c r="DB7" s="24">
        <v>91.52</v>
      </c>
      <c r="DC7" s="24">
        <v>96.97</v>
      </c>
      <c r="DD7" s="24">
        <v>97.7</v>
      </c>
      <c r="DE7" s="24">
        <v>97.59</v>
      </c>
      <c r="DF7" s="24">
        <v>97.53</v>
      </c>
      <c r="DG7" s="24">
        <v>97.54</v>
      </c>
      <c r="DH7" s="24">
        <v>95.91</v>
      </c>
      <c r="DI7" s="24">
        <v>6.9</v>
      </c>
      <c r="DJ7" s="24">
        <v>9.5500000000000007</v>
      </c>
      <c r="DK7" s="24">
        <v>12.07</v>
      </c>
      <c r="DL7" s="24">
        <v>14.53</v>
      </c>
      <c r="DM7" s="24">
        <v>16.72</v>
      </c>
      <c r="DN7" s="24">
        <v>24.54</v>
      </c>
      <c r="DO7" s="24">
        <v>23.38</v>
      </c>
      <c r="DP7" s="24">
        <v>24.59</v>
      </c>
      <c r="DQ7" s="24">
        <v>26.87</v>
      </c>
      <c r="DR7" s="24">
        <v>29.31</v>
      </c>
      <c r="DS7" s="24">
        <v>41.09</v>
      </c>
      <c r="DT7" s="24">
        <v>0</v>
      </c>
      <c r="DU7" s="24">
        <v>0</v>
      </c>
      <c r="DV7" s="24">
        <v>0</v>
      </c>
      <c r="DW7" s="24">
        <v>9.69</v>
      </c>
      <c r="DX7" s="24">
        <v>10.19</v>
      </c>
      <c r="DY7" s="24">
        <v>7.66</v>
      </c>
      <c r="DZ7" s="24">
        <v>8.1999999999999993</v>
      </c>
      <c r="EA7" s="24">
        <v>9.43</v>
      </c>
      <c r="EB7" s="24">
        <v>12.4</v>
      </c>
      <c r="EC7" s="24">
        <v>13.81</v>
      </c>
      <c r="ED7" s="24">
        <v>8.68</v>
      </c>
      <c r="EE7" s="24">
        <v>0</v>
      </c>
      <c r="EF7" s="24">
        <v>0.02</v>
      </c>
      <c r="EG7" s="24">
        <v>0.02</v>
      </c>
      <c r="EH7" s="24">
        <v>0</v>
      </c>
      <c r="EI7" s="24">
        <v>0</v>
      </c>
      <c r="EJ7" s="24">
        <v>0.16</v>
      </c>
      <c r="EK7" s="24">
        <v>0.14000000000000001</v>
      </c>
      <c r="EL7" s="24">
        <v>0.15</v>
      </c>
      <c r="EM7" s="24">
        <v>0.16</v>
      </c>
      <c r="EN7" s="24">
        <v>0.16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千葉県</cp:lastModifiedBy>
  <cp:lastPrinted>2025-02-17T05:49:02Z</cp:lastPrinted>
  <dcterms:created xsi:type="dcterms:W3CDTF">2025-01-24T07:00:12Z</dcterms:created>
  <dcterms:modified xsi:type="dcterms:W3CDTF">2025-02-17T05:49:03Z</dcterms:modified>
  <cp:category/>
</cp:coreProperties>
</file>