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ile-srv-choshi\1204_財政室\003財政班\11照会関係\〇公営企業関係調査\●経営比較分析表\R06\03_県提出\"/>
    </mc:Choice>
  </mc:AlternateContent>
  <xr:revisionPtr revIDLastSave="0" documentId="13_ncr:1_{60DC9F7D-4DF5-4F18-9504-87E1B47A5A24}" xr6:coauthVersionLast="47" xr6:coauthVersionMax="47" xr10:uidLastSave="{00000000-0000-0000-0000-000000000000}"/>
  <workbookProtection workbookAlgorithmName="SHA-512" workbookHashValue="0pvWp1CUrHB9sncCR1OWpZdTRP9uIvUMgkrMdm5CxkXH7ZfZLHv29UkRv/Bg+aEXzVjgD6KnT/8Lt3OGIqEVTg==" workbookSaltValue="4v1i5sDKoGLbcDKup9CxV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F85" i="4"/>
  <c r="BB10" i="4"/>
  <c r="AT10" i="4"/>
  <c r="AL10" i="4"/>
  <c r="W10" i="4"/>
  <c r="I10" i="4"/>
  <c r="B10" i="4"/>
  <c r="BB8" i="4"/>
  <c r="AD8" i="4"/>
  <c r="W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<sst xmlns="http://schemas.openxmlformats.org/spreadsheetml/2006/main" count="228" uniqueCount="112">
  <si>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</si>
  <si>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</si>
  <si>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</si>
  <si>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</si>
  <si>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</si>
  <si>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</si>
  <si>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</si>
  <si>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</si>
  <si>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</si>
  <si>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</si>
  <si>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</si>
  <si>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</si>
  <si>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</si>
  <si>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</si>
  <si>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</si>
  <si>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</si>
  <si>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</si>
  <si>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</si>
  <si>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</si>
  <si>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</si>
  <si>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</si>
  <si>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</si>
  <si>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</si>
  <si>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</si>
  <si>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</si>
  <si>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</si>
  <si>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</si>
  <si>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</si>
  <si>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</si>
  <si>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</si>
  <si>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</si>
  <si>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</si>
  <si>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</si>
  <si>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</si>
  <si>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</si>
  <si>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</si>
  <si>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</si>
  <si>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</si>
  <si>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</si>
  <si>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</si>
  <si>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</si>
  <si>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</si>
  <si>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</si>
  <si>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</si>
  <si>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</si>
  <si>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</si>
  <si>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</si>
  <si>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</si>
  <si>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</si>
  <si>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</si>
  <si>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</si>
  <si>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</si>
  <si>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</si>
  <si>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</si>
  <si>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</si>
  <si>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</si>
  <si>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</si>
  <si>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</si>
  <si>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</si>
  <si>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</si>
  <si>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</si>
  <si>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</si>
  <si>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</si>
  <si>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</si>
  <si>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</si>
  <si>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</si>
  <si>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</si>
  <si>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</si>
  <si>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</si>
  <si>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</si>
  <si>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</si>
  <si>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</si>
  <si>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</si>
  <si>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</si>
  <si>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</si>
  <si>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</si>
  <si>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</si>
  <si>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</si>
  <si>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</si>
  <si>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</si>
  <si>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</si>
  <si>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</si>
  <si>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</si>
  <si>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</si>
  <si>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</si>
  <si>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</si>
  <si>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</si>
  <si>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</si>
  <si>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</si>
  <si>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</si>
  <si>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</si>
  <si>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</si>
  <si>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</si>
  <si>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</si>
  <si>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</si>
  <si>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</si>
  <si>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</si>
  <si>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</si>
  <si>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</si>
  <si>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</si>
  <si>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</si>
  <si>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</si>
  <si>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</si>
  <si>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</si>
  <si>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</si>
  <si>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</si>
  <si>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</si>
  <si>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</si>
  <si>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</si>
  <si>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③管路更新率は類似団体平均を上回っているものの、①有形固定資産減価償却率及び②管路経年化率は増加傾向にあり、管路の老朽化が進んでいる状況である。今後も計画的に管路の更新を進めていく必要がある。</t>
    <rPh sb="7" eb="11">
      <t>ルイジダンタイ</t>
    </rPh>
    <rPh sb="11" eb="13">
      <t>ヘイキン</t>
    </rPh>
    <rPh sb="14" eb="16">
      <t>ウワマワ</t>
    </rPh>
    <rPh sb="46" eb="50">
      <t>ゾウカケイコウ</t>
    </rPh>
    <phoneticPr fontId="4"/>
  </si>
  <si>
    <t>銚子市の水道事業は、給水にかかる費用を給水収益以外の収入で賄っている状況である。今後も人口減少に伴う給水収益の減少や老朽化施設の更新に係る費用の増加により、収支の悪化が予想されることから、将来的にはより適正な料金水準及び料金体系への検討が必要な状況となっている。
今後も引き続き、老朽化施設の計画的な更新を実施するとともに、給水需要に応じた施設規模の見直しや統廃合を進めることで、より効率的な事業運営に努めていく。</t>
    <rPh sb="10" eb="12">
      <t>キュウスイ</t>
    </rPh>
    <rPh sb="16" eb="18">
      <t>ヒヨウ</t>
    </rPh>
    <rPh sb="19" eb="23">
      <t>キュウスイシュウエキ</t>
    </rPh>
    <rPh sb="23" eb="25">
      <t>イガイ</t>
    </rPh>
    <rPh sb="26" eb="28">
      <t>シュウニュウ</t>
    </rPh>
    <rPh sb="29" eb="30">
      <t>マカナ</t>
    </rPh>
    <rPh sb="34" eb="36">
      <t>ジョウキョウ</t>
    </rPh>
    <rPh sb="116" eb="118">
      <t>ケントウ</t>
    </rPh>
    <rPh sb="119" eb="121">
      <t>ヒツヨウ</t>
    </rPh>
    <phoneticPr fontId="4"/>
  </si>
  <si>
    <r>
      <rPr>
        <sz val="11"/>
        <rFont val="ＭＳ ゴシック"/>
        <family val="3"/>
        <charset val="128"/>
      </rPr>
      <t>【経営の健全性について】
①経常収支比率からは、単年度黒字の維持が読み取れるが、⑤料金回収率では100％を下回っているため、給水にかかる費用を一部給水収益以外で賄っていることがわかる。動力費等の物価の高騰傾向に加え、人口減少に伴う給水収益の減少が原因と考えられる。</t>
    </r>
    <r>
      <rPr>
        <sz val="11"/>
        <color rgb="FFFF0000"/>
        <rFont val="ＭＳ ゴシック"/>
        <family val="3"/>
        <charset val="128"/>
      </rPr>
      <t xml:space="preserve">
</t>
    </r>
    <r>
      <rPr>
        <sz val="11"/>
        <rFont val="ＭＳ ゴシック"/>
        <family val="3"/>
        <charset val="128"/>
      </rPr>
      <t>③流動比率から読み取れる支払い能力には現時点で問題はないが、減少傾向にある点は注意が必要である。</t>
    </r>
    <r>
      <rPr>
        <sz val="11"/>
        <color theme="1"/>
        <rFont val="ＭＳ ゴシック"/>
        <family val="3"/>
        <charset val="128"/>
      </rPr>
      <t>④企業債残高対給水収益比</t>
    </r>
    <r>
      <rPr>
        <sz val="11"/>
        <rFont val="ＭＳ ゴシック"/>
        <family val="3"/>
        <charset val="128"/>
      </rPr>
      <t>率は類似団体平均値を下回っているが、今後も継続して老朽化した施設の更新を行う必要があることから、今後、流動資産（現金）の減少や企業債残高の増加が見込まれる。</t>
    </r>
    <r>
      <rPr>
        <sz val="11"/>
        <color rgb="FFFF0000"/>
        <rFont val="ＭＳ ゴシック"/>
        <family val="3"/>
        <charset val="128"/>
      </rPr>
      <t xml:space="preserve">
</t>
    </r>
    <r>
      <rPr>
        <sz val="11"/>
        <rFont val="ＭＳ ゴシック"/>
        <family val="3"/>
        <charset val="128"/>
      </rPr>
      <t>【</t>
    </r>
    <r>
      <rPr>
        <sz val="11"/>
        <color theme="1"/>
        <rFont val="ＭＳ ゴシック"/>
        <family val="3"/>
        <charset val="128"/>
      </rPr>
      <t>経営の効率性について</t>
    </r>
    <r>
      <rPr>
        <sz val="11"/>
        <rFont val="ＭＳ ゴシック"/>
        <family val="3"/>
        <charset val="128"/>
      </rPr>
      <t>】
⑥給水原価から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受水費については本市西部地区における水需要のための受水に係る基本料金が割高となっていることが原因として挙げられる。</t>
    </r>
    <r>
      <rPr>
        <sz val="11"/>
        <color rgb="FFFF0000"/>
        <rFont val="ＭＳ ゴシック"/>
        <family val="3"/>
        <charset val="128"/>
      </rPr>
      <t xml:space="preserve">
</t>
    </r>
    <r>
      <rPr>
        <sz val="11"/>
        <rFont val="ＭＳ ゴシック"/>
        <family val="3"/>
        <charset val="128"/>
      </rPr>
      <t>⑦施設利用率は、需要見直しによる施設のダウンサイジングにより高くなっているものの、今後も人口減少による将来的な給水量の減少が予想されることから、引き続き施設規模の適正化を進めていく必要がある。</t>
    </r>
    <r>
      <rPr>
        <sz val="11"/>
        <color rgb="FFFF0000"/>
        <rFont val="ＭＳ ゴシック"/>
        <family val="3"/>
        <charset val="128"/>
      </rPr>
      <t xml:space="preserve">
</t>
    </r>
    <r>
      <rPr>
        <sz val="11"/>
        <rFont val="ＭＳ ゴシック"/>
        <family val="3"/>
        <charset val="128"/>
      </rPr>
      <t>⑧有収率については、管路の更新や漏水防止業務の効果等により平均値以上を維持している。</t>
    </r>
    <rPh sb="33" eb="34">
      <t>ヨ</t>
    </rPh>
    <rPh sb="35" eb="36">
      <t>ト</t>
    </rPh>
    <rPh sb="45" eb="46">
      <t>リツ</t>
    </rPh>
    <rPh sb="53" eb="55">
      <t>シタマワ</t>
    </rPh>
    <rPh sb="62" eb="64">
      <t>キュウスイ</t>
    </rPh>
    <rPh sb="68" eb="70">
      <t>ヒヨウ</t>
    </rPh>
    <rPh sb="92" eb="96">
      <t>ドウリョクヒトウ</t>
    </rPh>
    <rPh sb="97" eb="99">
      <t>ブッカ</t>
    </rPh>
    <rPh sb="108" eb="112">
      <t>ジンコウゲンショウ</t>
    </rPh>
    <rPh sb="113" eb="114">
      <t>トモナ</t>
    </rPh>
    <rPh sb="115" eb="119">
      <t>キュウスイシュウエキ</t>
    </rPh>
    <rPh sb="120" eb="122">
      <t>ゲンショウ</t>
    </rPh>
    <rPh sb="123" eb="125">
      <t>ゲンイン</t>
    </rPh>
    <rPh sb="126" eb="127">
      <t>カンガ</t>
    </rPh>
    <rPh sb="152" eb="155">
      <t>ゲンジテン</t>
    </rPh>
    <rPh sb="163" eb="167">
      <t>ゲンショウケイコウ</t>
    </rPh>
    <rPh sb="170" eb="171">
      <t>テン</t>
    </rPh>
    <rPh sb="172" eb="174">
      <t>チュウイ</t>
    </rPh>
    <rPh sb="175" eb="177">
      <t>ヒツヨウ</t>
    </rPh>
    <rPh sb="241" eb="243">
      <t>コンゴ</t>
    </rPh>
    <rPh sb="332" eb="337">
      <t>ゲンカショウキャクヒ</t>
    </rPh>
    <rPh sb="342" eb="345">
      <t>シュスイジョウ</t>
    </rPh>
    <rPh sb="346" eb="350">
      <t>リッチジョウケン</t>
    </rPh>
    <rPh sb="352" eb="355">
      <t>ドウスイカン</t>
    </rPh>
    <rPh sb="355" eb="357">
      <t>フセツ</t>
    </rPh>
    <rPh sb="358" eb="360">
      <t>タガク</t>
    </rPh>
    <rPh sb="361" eb="364">
      <t>ケンセツヒ</t>
    </rPh>
    <rPh sb="365" eb="367">
      <t>ハッセイ</t>
    </rPh>
    <rPh sb="372" eb="378">
      <t>トネガワサイカリュウ</t>
    </rPh>
    <rPh sb="379" eb="381">
      <t>スイシツ</t>
    </rPh>
    <rPh sb="382" eb="384">
      <t>カイゼン</t>
    </rPh>
    <rPh sb="388" eb="396">
      <t>コウドジョウスイショリシセツ</t>
    </rPh>
    <rPh sb="397" eb="399">
      <t>ケンセツ</t>
    </rPh>
    <rPh sb="404" eb="407">
      <t>ジュスイヒ</t>
    </rPh>
    <rPh sb="412" eb="414">
      <t>ホンシ</t>
    </rPh>
    <rPh sb="414" eb="418">
      <t>セイブチク</t>
    </rPh>
    <rPh sb="422" eb="425">
      <t>ミズジュヨウ</t>
    </rPh>
    <rPh sb="429" eb="431">
      <t>ジュスイ</t>
    </rPh>
    <rPh sb="432" eb="433">
      <t>カカ</t>
    </rPh>
    <rPh sb="434" eb="438">
      <t>キホンリョウキン</t>
    </rPh>
    <rPh sb="439" eb="441">
      <t>ワリダカ</t>
    </rPh>
    <rPh sb="450" eb="452">
      <t>ゲンイン</t>
    </rPh>
    <rPh sb="455" eb="456">
      <t>ア</t>
    </rPh>
    <rPh sb="470" eb="472">
      <t>ジュヨウ</t>
    </rPh>
    <rPh sb="472" eb="474">
      <t>ミナオ</t>
    </rPh>
    <rPh sb="478" eb="480">
      <t>シセツ</t>
    </rPh>
    <rPh sb="588" eb="593">
      <t>ヘイキンチイジョウ</t>
    </rPh>
    <rPh sb="594" eb="596">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</si>
</sst>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0.64</c:v>
                </c:pt>
                <c:pt idx="1">
                  <c:v>0.38</c:v>
                </c:pt>
                <c:pt idx="2">
                  <c:v>0.48</c:v>
                </c:pt>
                <c:pt idx="3">
                  <c:v>1.03</c:v>
                </c:pt>
                <c:pt idx="4">
                  <c:v>0.76</c:v>
                </c:pt>
              </c:numCache>
            </c:numRef>
          </c:val>
          <c:extLst>
            <c:ext xmlns:c16="http://schemas.microsoft.com/office/drawing/2014/chart" uri="{C3380CC4-5D6E-409C-BE32-E72D297353CC}">
              <c16:uniqueId val="{00000000-A69C-4A17-8950-D4BC7F7A8E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69C-4A17-8950-D4BC7F7A8E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71.62</c:v>
                </c:pt>
                <c:pt idx="1">
                  <c:v>70.22</c:v>
                </c:pt>
                <c:pt idx="2">
                  <c:v>67.709999999999994</c:v>
                </c:pt>
                <c:pt idx="3">
                  <c:v>67.34</c:v>
                </c:pt>
                <c:pt idx="4">
                  <c:v>68.55</c:v>
                </c:pt>
              </c:numCache>
            </c:numRef>
          </c:val>
          <c:extLst>
            <c:ext xmlns:c16="http://schemas.microsoft.com/office/drawing/2014/chart" uri="{C3380CC4-5D6E-409C-BE32-E72D297353CC}">
              <c16:uniqueId val="{00000000-AB63-4F2F-80A9-01634902AC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B63-4F2F-80A9-01634902AC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88.48</c:v>
                </c:pt>
                <c:pt idx="1">
                  <c:v>88.97</c:v>
                </c:pt>
                <c:pt idx="2">
                  <c:v>90.65</c:v>
                </c:pt>
                <c:pt idx="3">
                  <c:v>89.19</c:v>
                </c:pt>
                <c:pt idx="4">
                  <c:v>91.31</c:v>
                </c:pt>
              </c:numCache>
            </c:numRef>
          </c:val>
          <c:extLst>
            <c:ext xmlns:c16="http://schemas.microsoft.com/office/drawing/2014/chart" uri="{C3380CC4-5D6E-409C-BE32-E72D297353CC}">
              <c16:uniqueId val="{00000000-3619-4808-9288-1C80D34AA7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619-4808-9288-1C80D34AA7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107.49</c:v>
                </c:pt>
                <c:pt idx="1">
                  <c:v>105.7</c:v>
                </c:pt>
                <c:pt idx="2">
                  <c:v>103.67</c:v>
                </c:pt>
                <c:pt idx="3">
                  <c:v>104.34</c:v>
                </c:pt>
                <c:pt idx="4">
                  <c:v>104.6</c:v>
                </c:pt>
              </c:numCache>
            </c:numRef>
          </c:val>
          <c:extLst>
            <c:ext xmlns:c16="http://schemas.microsoft.com/office/drawing/2014/chart" uri="{C3380CC4-5D6E-409C-BE32-E72D297353CC}">
              <c16:uniqueId val="{00000000-B99E-4CA7-B46C-EEAB746879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99E-4CA7-B46C-EEAB746879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c:v>
                </c:pt>
                <c:pt idx="1">
                  <c:v>51.01</c:v>
                </c:pt>
                <c:pt idx="2">
                  <c:v>52.74</c:v>
                </c:pt>
                <c:pt idx="3">
                  <c:v>53.75</c:v>
                </c:pt>
                <c:pt idx="4">
                  <c:v>55.05</c:v>
                </c:pt>
              </c:numCache>
            </c:numRef>
          </c:val>
          <c:extLst>
            <c:ext xmlns:c16="http://schemas.microsoft.com/office/drawing/2014/chart" uri="{C3380CC4-5D6E-409C-BE32-E72D297353CC}">
              <c16:uniqueId val="{00000000-C29B-485B-BE6D-0AB69E2A32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C29B-485B-BE6D-0AB69E2A32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17.62</c:v>
                </c:pt>
                <c:pt idx="1">
                  <c:v>18.989999999999998</c:v>
                </c:pt>
                <c:pt idx="2">
                  <c:v>22.07</c:v>
                </c:pt>
                <c:pt idx="3">
                  <c:v>26.52</c:v>
                </c:pt>
                <c:pt idx="4">
                  <c:v>28.18</c:v>
                </c:pt>
              </c:numCache>
            </c:numRef>
          </c:val>
          <c:extLst>
            <c:ext xmlns:c16="http://schemas.microsoft.com/office/drawing/2014/chart" uri="{C3380CC4-5D6E-409C-BE32-E72D297353CC}">
              <c16:uniqueId val="{00000000-CB33-4707-90AF-CDA24CC02F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B33-4707-90AF-CDA24CC02F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A6-4EF2-9BF7-21B5E94D5F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94A6-4EF2-9BF7-21B5E94D5F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467.07</c:v>
                </c:pt>
                <c:pt idx="1">
                  <c:v>339.74</c:v>
                </c:pt>
                <c:pt idx="2">
                  <c:v>386.51</c:v>
                </c:pt>
                <c:pt idx="3">
                  <c:v>336.42</c:v>
                </c:pt>
                <c:pt idx="4">
                  <c:v>290.07</c:v>
                </c:pt>
              </c:numCache>
            </c:numRef>
          </c:val>
          <c:extLst>
            <c:ext xmlns:c16="http://schemas.microsoft.com/office/drawing/2014/chart" uri="{C3380CC4-5D6E-409C-BE32-E72D297353CC}">
              <c16:uniqueId val="{00000000-C01E-4D58-ACD3-805B8BD51A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C01E-4D58-ACD3-805B8BD51A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271.95</c:v>
                </c:pt>
                <c:pt idx="1">
                  <c:v>273.92</c:v>
                </c:pt>
                <c:pt idx="2">
                  <c:v>263.19</c:v>
                </c:pt>
                <c:pt idx="3">
                  <c:v>266.5</c:v>
                </c:pt>
                <c:pt idx="4">
                  <c:v>274.02</c:v>
                </c:pt>
              </c:numCache>
            </c:numRef>
          </c:val>
          <c:extLst>
            <c:ext xmlns:c16="http://schemas.microsoft.com/office/drawing/2014/chart" uri="{C3380CC4-5D6E-409C-BE32-E72D297353CC}">
              <c16:uniqueId val="{00000000-3D26-4A68-A754-BBAC835D04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D26-4A68-A754-BBAC835D04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105.74</c:v>
                </c:pt>
                <c:pt idx="1">
                  <c:v>103.32</c:v>
                </c:pt>
                <c:pt idx="2">
                  <c:v>101.67</c:v>
                </c:pt>
                <c:pt idx="3">
                  <c:v>100.12</c:v>
                </c:pt>
                <c:pt idx="4">
                  <c:v>95.28</c:v>
                </c:pt>
              </c:numCache>
            </c:numRef>
          </c:val>
          <c:extLst>
            <c:ext xmlns:c16="http://schemas.microsoft.com/office/drawing/2014/chart" uri="{C3380CC4-5D6E-409C-BE32-E72D297353CC}">
              <c16:uniqueId val="{00000000-8E93-43FE-8E70-FAD722C9AD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8E93-43FE-8E70-FAD722C9AD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220.16</c:v>
                </c:pt>
                <c:pt idx="1">
                  <c:v>223.28</c:v>
                </c:pt>
                <c:pt idx="2">
                  <c:v>228.81</c:v>
                </c:pt>
                <c:pt idx="3">
                  <c:v>233.85</c:v>
                </c:pt>
                <c:pt idx="4">
                  <c:v>245.45</c:v>
                </c:pt>
              </c:numCache>
            </c:numRef>
          </c:val>
          <c:extLst>
            <c:ext xmlns:c16="http://schemas.microsoft.com/office/drawing/2014/chart" uri="{C3380CC4-5D6E-409C-BE32-E72D297353CC}">
              <c16:uniqueId val="{00000000-4FD7-413B-95D8-4CBFFED90B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FD7-413B-95D8-4CBFFED90B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銚子市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55016</v>
      </c>
      <c r="AM8" s="65"/>
      <c r="AN8" s="65"/>
      <c r="AO8" s="65"/>
      <c r="AP8" s="65"/>
      <c r="AQ8" s="65"/>
      <c r="AR8" s="65"/>
      <c r="AS8" s="65"/>
      <c r="AT8" s="36">
        <f>データ!$S$6</f>
        <v>84.12</v>
      </c>
      <c r="AU8" s="37"/>
      <c r="AV8" s="37"/>
      <c r="AW8" s="37"/>
      <c r="AX8" s="37"/>
      <c r="AY8" s="37"/>
      <c r="AZ8" s="37"/>
      <c r="BA8" s="37"/>
      <c r="BB8" s="54">
        <f>データ!$T$6</f>
        <v>654.02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71.180000000000007</v>
      </c>
      <c r="J10" s="37"/>
      <c r="K10" s="37"/>
      <c r="L10" s="37"/>
      <c r="M10" s="37"/>
      <c r="N10" s="37"/>
      <c r="O10" s="64"/>
      <c r="P10" s="54">
        <f>データ!$P$6</f>
        <v>98.82</v>
      </c>
      <c r="Q10" s="54"/>
      <c r="R10" s="54"/>
      <c r="S10" s="54"/>
      <c r="T10" s="54"/>
      <c r="U10" s="54"/>
      <c r="V10" s="54"/>
      <c r="W10" s="65">
        <f>データ!$Q$6</f>
        <v>3069</v>
      </c>
      <c r="X10" s="65"/>
      <c r="Y10" s="65"/>
      <c r="Z10" s="65"/>
      <c r="AA10" s="65"/>
      <c r="AB10" s="65"/>
      <c r="AC10" s="65"/>
      <c r="AD10" s="2"/>
      <c r="AE10" s="2"/>
      <c r="AF10" s="2"/>
      <c r="AG10" s="2"/>
      <c r="AH10" s="2"/>
      <c r="AI10" s="2"/>
      <c r="AJ10" s="2"/>
      <c r="AK10" s="2"/>
      <c r="AL10" s="65">
        <f>データ!$U$6</f>
        <v>54000</v>
      </c>
      <c r="AM10" s="65"/>
      <c r="AN10" s="65"/>
      <c r="AO10" s="65"/>
      <c r="AP10" s="65"/>
      <c r="AQ10" s="65"/>
      <c r="AR10" s="65"/>
      <c r="AS10" s="65"/>
      <c r="AT10" s="36">
        <f>データ!$V$6</f>
        <v>83.07</v>
      </c>
      <c r="AU10" s="37"/>
      <c r="AV10" s="37"/>
      <c r="AW10" s="37"/>
      <c r="AX10" s="37"/>
      <c r="AY10" s="37"/>
      <c r="AZ10" s="37"/>
      <c r="BA10" s="37"/>
      <c r="BB10" s="54">
        <f>データ!$W$6</f>
        <v>650.04999999999995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yCsfauHaKr9JpsIZ2m+wgAmUlMHUoSLuWKsqwaJiHCt3hzCEucbERbjMxQEq25KuGDsndb6fBKZpvzmua/0bg==" saltValue="hY32wJeVmQJw9c6A0/Ju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122025</v>
      </c>
      <c r="D6" s="20">
        <f t="shared" si="3"/>
        <v>46</v>
      </c>
      <c r="E6" s="20">
        <f t="shared" si="3"/>
        <v>1</v>
      </c>
      <c r="F6" s="20">
        <f t="shared" si="3"/>
        <v>0</v>
      </c>
      <c r="G6" s="20">
        <f t="shared" si="3"/>
        <v>1</v>
      </c>
      <c r="H6" s="20" t="str">
        <f t="shared" si="3"/>
        <v>千葉県　銚子市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71.180000000000007</v>
      </c>
      <c r="P6" s="21">
        <f t="shared" si="3"/>
        <v>98.82</v>
      </c>
      <c r="Q6" s="21">
        <f t="shared" si="3"/>
        <v>3069</v>
      </c>
      <c r="R6" s="21">
        <f t="shared" si="3"/>
        <v>55016</v>
      </c>
      <c r="S6" s="21">
        <f t="shared" si="3"/>
        <v>84.12</v>
      </c>
      <c r="T6" s="21">
        <f t="shared" si="3"/>
        <v>654.02</v>
      </c>
      <c r="U6" s="21">
        <f t="shared" si="3"/>
        <v>54000</v>
      </c>
      <c r="V6" s="21">
        <f t="shared" si="3"/>
        <v>83.07</v>
      </c>
      <c r="W6" s="21">
        <f t="shared" si="3"/>
        <v>650.04999999999995</v>
      </c>
      <c r="X6" s="22">
        <f>IF(X7="",NA(),X7)</f>
        <v>107.49</v>
      </c>
      <c r="Y6" s="22">
        <f t="shared" ref="Y6:AG6" si="4">IF(Y7="",NA(),Y7)</f>
        <v>105.7</v>
      </c>
      <c r="Z6" s="22">
        <f t="shared" si="4"/>
        <v>103.67</v>
      </c>
      <c r="AA6" s="22">
        <f t="shared" si="4"/>
        <v>104.34</v>
      </c>
      <c r="AB6" s="22">
        <f t="shared" si="4"/>
        <v>104.6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467.07</v>
      </c>
      <c r="AU6" s="22">
        <f t="shared" ref="AU6:BC6" si="6">IF(AU7="",NA(),AU7)</f>
        <v>339.74</v>
      </c>
      <c r="AV6" s="22">
        <f t="shared" si="6"/>
        <v>386.51</v>
      </c>
      <c r="AW6" s="22">
        <f t="shared" si="6"/>
        <v>336.42</v>
      </c>
      <c r="AX6" s="22">
        <f t="shared" si="6"/>
        <v>290.07</v>
      </c>
      <c r="AY6" s="22">
        <f t="shared" si="6"/>
        <v>360.86</v>
      </c>
      <c r="AZ6" s="22">
        <f t="shared" si="6"/>
        <v>350.79</v>
      </c>
      <c r="BA6" s="22">
        <f t="shared" si="6"/>
        <v>354.57</v>
      </c>
      <c r="BB6" s="22">
        <f t="shared" si="6"/>
        <v>357.74</v>
      </c>
      <c r="BC6" s="22">
        <f t="shared" si="6"/>
        <v>344.88</v>
      </c>
      <c r="BD6" s="21" t="str">
        <f>IF(BD7="","",IF(BD7="-","【-】","【"&amp;SUBSTITUTE(TEXT(BD7,"#,##0.00"),"-","△")&amp;"】"))</f>
        <v>【243.36】</v>
      </c>
      <c r="BE6" s="22">
        <f>IF(BE7="",NA(),BE7)</f>
        <v>271.95</v>
      </c>
      <c r="BF6" s="22">
        <f t="shared" ref="BF6:BN6" si="7">IF(BF7="",NA(),BF7)</f>
        <v>273.92</v>
      </c>
      <c r="BG6" s="22">
        <f t="shared" si="7"/>
        <v>263.19</v>
      </c>
      <c r="BH6" s="22">
        <f t="shared" si="7"/>
        <v>266.5</v>
      </c>
      <c r="BI6" s="22">
        <f t="shared" si="7"/>
        <v>274.02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105.74</v>
      </c>
      <c r="BQ6" s="22">
        <f t="shared" ref="BQ6:BY6" si="8">IF(BQ7="",NA(),BQ7)</f>
        <v>103.32</v>
      </c>
      <c r="BR6" s="22">
        <f t="shared" si="8"/>
        <v>101.67</v>
      </c>
      <c r="BS6" s="22">
        <f t="shared" si="8"/>
        <v>100.12</v>
      </c>
      <c r="BT6" s="22">
        <f t="shared" si="8"/>
        <v>95.28</v>
      </c>
      <c r="BU6" s="22">
        <f t="shared" si="8"/>
        <v>103.32</v>
      </c>
      <c r="BV6" s="22">
        <f t="shared" si="8"/>
        <v>100.85</v>
      </c>
      <c r="BW6" s="22">
        <f t="shared" si="8"/>
        <v>103.79</v>
      </c>
      <c r="BX6" s="22">
        <f t="shared" si="8"/>
        <v>98.3</v>
      </c>
      <c r="BY6" s="22">
        <f t="shared" si="8"/>
        <v>98.89</v>
      </c>
      <c r="BZ6" s="21" t="str">
        <f>IF(BZ7="","",IF(BZ7="-","【-】","【"&amp;SUBSTITUTE(TEXT(BZ7,"#,##0.00"),"-","△")&amp;"】"))</f>
        <v>【97.82】</v>
      </c>
      <c r="CA6" s="22">
        <f>IF(CA7="",NA(),CA7)</f>
        <v>220.16</v>
      </c>
      <c r="CB6" s="22">
        <f t="shared" ref="CB6:CJ6" si="9">IF(CB7="",NA(),CB7)</f>
        <v>223.28</v>
      </c>
      <c r="CC6" s="22">
        <f t="shared" si="9"/>
        <v>228.81</v>
      </c>
      <c r="CD6" s="22">
        <f t="shared" si="9"/>
        <v>233.85</v>
      </c>
      <c r="CE6" s="22">
        <f t="shared" si="9"/>
        <v>245.45</v>
      </c>
      <c r="CF6" s="22">
        <f t="shared" si="9"/>
        <v>168.56</v>
      </c>
      <c r="CG6" s="22">
        <f t="shared" si="9"/>
        <v>167.1</v>
      </c>
      <c r="CH6" s="22">
        <f t="shared" si="9"/>
        <v>167.86</v>
      </c>
      <c r="CI6" s="22">
        <f t="shared" si="9"/>
        <v>173.68</v>
      </c>
      <c r="CJ6" s="22">
        <f t="shared" si="9"/>
        <v>174.52</v>
      </c>
      <c r="CK6" s="21" t="str">
        <f>IF(CK7="","",IF(CK7="-","【-】","【"&amp;SUBSTITUTE(TEXT(CK7,"#,##0.00"),"-","△")&amp;"】"))</f>
        <v>【177.56】</v>
      </c>
      <c r="CL6" s="22">
        <f>IF(CL7="",NA(),CL7)</f>
        <v>71.62</v>
      </c>
      <c r="CM6" s="22">
        <f t="shared" ref="CM6:CU6" si="10">IF(CM7="",NA(),CM7)</f>
        <v>70.22</v>
      </c>
      <c r="CN6" s="22">
        <f t="shared" si="10"/>
        <v>67.709999999999994</v>
      </c>
      <c r="CO6" s="22">
        <f t="shared" si="10"/>
        <v>67.34</v>
      </c>
      <c r="CP6" s="22">
        <f t="shared" si="10"/>
        <v>68.55</v>
      </c>
      <c r="CQ6" s="22">
        <f t="shared" si="10"/>
        <v>59.51</v>
      </c>
      <c r="CR6" s="22">
        <f t="shared" si="10"/>
        <v>59.91</v>
      </c>
      <c r="CS6" s="22">
        <f t="shared" si="10"/>
        <v>59.4</v>
      </c>
      <c r="CT6" s="22">
        <f t="shared" si="10"/>
        <v>59.24</v>
      </c>
      <c r="CU6" s="22">
        <f t="shared" si="10"/>
        <v>58.77</v>
      </c>
      <c r="CV6" s="21" t="str">
        <f>IF(CV7="","",IF(CV7="-","【-】","【"&amp;SUBSTITUTE(TEXT(CV7,"#,##0.00"),"-","△")&amp;"】"))</f>
        <v>【59.81】</v>
      </c>
      <c r="CW6" s="22">
        <f>IF(CW7="",NA(),CW7)</f>
        <v>88.48</v>
      </c>
      <c r="CX6" s="22">
        <f t="shared" ref="CX6:DF6" si="11">IF(CX7="",NA(),CX7)</f>
        <v>88.97</v>
      </c>
      <c r="CY6" s="22">
        <f t="shared" si="11"/>
        <v>90.65</v>
      </c>
      <c r="CZ6" s="22">
        <f t="shared" si="11"/>
        <v>89.19</v>
      </c>
      <c r="DA6" s="22">
        <f t="shared" si="11"/>
        <v>91.31</v>
      </c>
      <c r="DB6" s="22">
        <f t="shared" si="11"/>
        <v>87.08</v>
      </c>
      <c r="DC6" s="22">
        <f t="shared" si="11"/>
        <v>87.26</v>
      </c>
      <c r="DD6" s="22">
        <f t="shared" si="11"/>
        <v>87.57</v>
      </c>
      <c r="DE6" s="22">
        <f t="shared" si="11"/>
        <v>87.26</v>
      </c>
      <c r="DF6" s="22">
        <f t="shared" si="11"/>
        <v>86.95</v>
      </c>
      <c r="DG6" s="21" t="str">
        <f>IF(DG7="","",IF(DG7="-","【-】","【"&amp;SUBSTITUTE(TEXT(DG7,"#,##0.00"),"-","△")&amp;"】"))</f>
        <v>【89.42】</v>
      </c>
      <c r="DH6" s="22">
        <f>IF(DH7="",NA(),DH7)</f>
        <v>52</v>
      </c>
      <c r="DI6" s="22">
        <f t="shared" ref="DI6:DQ6" si="12">IF(DI7="",NA(),DI7)</f>
        <v>51.01</v>
      </c>
      <c r="DJ6" s="22">
        <f t="shared" si="12"/>
        <v>52.74</v>
      </c>
      <c r="DK6" s="22">
        <f t="shared" si="12"/>
        <v>53.75</v>
      </c>
      <c r="DL6" s="22">
        <f t="shared" si="12"/>
        <v>55.05</v>
      </c>
      <c r="DM6" s="22">
        <f t="shared" si="12"/>
        <v>48.55</v>
      </c>
      <c r="DN6" s="22">
        <f t="shared" si="12"/>
        <v>49.2</v>
      </c>
      <c r="DO6" s="22">
        <f t="shared" si="12"/>
        <v>50.01</v>
      </c>
      <c r="DP6" s="22">
        <f t="shared" si="12"/>
        <v>50.99</v>
      </c>
      <c r="DQ6" s="22">
        <f t="shared" si="12"/>
        <v>51.79</v>
      </c>
      <c r="DR6" s="21" t="str">
        <f>IF(DR7="","",IF(DR7="-","【-】","【"&amp;SUBSTITUTE(TEXT(DR7,"#,##0.00"),"-","△")&amp;"】"))</f>
        <v>【52.02】</v>
      </c>
      <c r="DS6" s="22">
        <f>IF(DS7="",NA(),DS7)</f>
        <v>17.62</v>
      </c>
      <c r="DT6" s="22">
        <f t="shared" ref="DT6:EB6" si="13">IF(DT7="",NA(),DT7)</f>
        <v>18.989999999999998</v>
      </c>
      <c r="DU6" s="22">
        <f t="shared" si="13"/>
        <v>22.07</v>
      </c>
      <c r="DV6" s="22">
        <f t="shared" si="13"/>
        <v>26.52</v>
      </c>
      <c r="DW6" s="22">
        <f t="shared" si="13"/>
        <v>28.18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0.64</v>
      </c>
      <c r="EE6" s="22">
        <f t="shared" ref="EE6:EM6" si="14">IF(EE7="",NA(),EE7)</f>
        <v>0.38</v>
      </c>
      <c r="EF6" s="22">
        <f t="shared" si="14"/>
        <v>0.48</v>
      </c>
      <c r="EG6" s="22">
        <f t="shared" si="14"/>
        <v>1.03</v>
      </c>
      <c r="EH6" s="22">
        <f t="shared" si="14"/>
        <v>0.76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122025</v>
      </c>
      <c r="D7" s="24">
        <v>46</v>
      </c>
      <c r="E7" s="24">
        <v>1</v>
      </c>
      <c r="F7" s="24">
        <v>0</v>
      </c>
      <c r="G7" s="24">
        <v>1</v>
      </c>
      <c r="H7" s="24" t="s">
        <v>93</v>
      </c>
      <c r="I7" s="24" t="s">
        <v>94</v>
      </c>
      <c r="J7" s="24" t="s">
        <v>95</v>
      </c>
      <c r="K7" s="24" t="s">
        <v>96</v>
      </c>
      <c r="L7" s="24" t="s">
        <v>97</v>
      </c>
      <c r="M7" s="24" t="s">
        <v>98</v>
      </c>
      <c r="N7" s="25" t="s">
        <v>99</v>
      </c>
      <c r="O7" s="25">
        <v>71.180000000000007</v>
      </c>
      <c r="P7" s="25">
        <v>98.82</v>
      </c>
      <c r="Q7" s="25">
        <v>3069</v>
      </c>
      <c r="R7" s="25">
        <v>55016</v>
      </c>
      <c r="S7" s="25">
        <v>84.12</v>
      </c>
      <c r="T7" s="25">
        <v>654.02</v>
      </c>
      <c r="U7" s="25">
        <v>54000</v>
      </c>
      <c r="V7" s="25">
        <v>83.07</v>
      </c>
      <c r="W7" s="25">
        <v>650.04999999999995</v>
      </c>
      <c r="X7" s="25">
        <v>107.49</v>
      </c>
      <c r="Y7" s="25">
        <v>105.7</v>
      </c>
      <c r="Z7" s="25">
        <v>103.67</v>
      </c>
      <c r="AA7" s="25">
        <v>104.34</v>
      </c>
      <c r="AB7" s="25">
        <v>104.6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467.07</v>
      </c>
      <c r="AU7" s="25">
        <v>339.74</v>
      </c>
      <c r="AV7" s="25">
        <v>386.51</v>
      </c>
      <c r="AW7" s="25">
        <v>336.42</v>
      </c>
      <c r="AX7" s="25">
        <v>290.07</v>
      </c>
      <c r="AY7" s="25">
        <v>360.86</v>
      </c>
      <c r="AZ7" s="25">
        <v>350.79</v>
      </c>
      <c r="BA7" s="25">
        <v>354.57</v>
      </c>
      <c r="BB7" s="25">
        <v>357.74</v>
      </c>
      <c r="BC7" s="25">
        <v>344.88</v>
      </c>
      <c r="BD7" s="25">
        <v>243.36</v>
      </c>
      <c r="BE7" s="25">
        <v>271.95</v>
      </c>
      <c r="BF7" s="25">
        <v>273.92</v>
      </c>
      <c r="BG7" s="25">
        <v>263.19</v>
      </c>
      <c r="BH7" s="25">
        <v>266.5</v>
      </c>
      <c r="BI7" s="25">
        <v>274.02</v>
      </c>
      <c r="BJ7" s="25">
        <v>309.27999999999997</v>
      </c>
      <c r="BK7" s="25">
        <v>322.92</v>
      </c>
      <c r="BL7" s="25">
        <v>303.45999999999998</v>
      </c>
      <c r="BM7" s="25">
        <v>307.27999999999997</v>
      </c>
      <c r="BN7" s="25">
        <v>304.02</v>
      </c>
      <c r="BO7" s="25">
        <v>265.93</v>
      </c>
      <c r="BP7" s="25">
        <v>105.74</v>
      </c>
      <c r="BQ7" s="25">
        <v>103.32</v>
      </c>
      <c r="BR7" s="25">
        <v>101.67</v>
      </c>
      <c r="BS7" s="25">
        <v>100.12</v>
      </c>
      <c r="BT7" s="25">
        <v>95.28</v>
      </c>
      <c r="BU7" s="25">
        <v>103.32</v>
      </c>
      <c r="BV7" s="25">
        <v>100.85</v>
      </c>
      <c r="BW7" s="25">
        <v>103.79</v>
      </c>
      <c r="BX7" s="25">
        <v>98.3</v>
      </c>
      <c r="BY7" s="25">
        <v>98.89</v>
      </c>
      <c r="BZ7" s="25">
        <v>97.82</v>
      </c>
      <c r="CA7" s="25">
        <v>220.16</v>
      </c>
      <c r="CB7" s="25">
        <v>223.28</v>
      </c>
      <c r="CC7" s="25">
        <v>228.81</v>
      </c>
      <c r="CD7" s="25">
        <v>233.85</v>
      </c>
      <c r="CE7" s="25">
        <v>245.45</v>
      </c>
      <c r="CF7" s="25">
        <v>168.56</v>
      </c>
      <c r="CG7" s="25">
        <v>167.1</v>
      </c>
      <c r="CH7" s="25">
        <v>167.86</v>
      </c>
      <c r="CI7" s="25">
        <v>173.68</v>
      </c>
      <c r="CJ7" s="25">
        <v>174.52</v>
      </c>
      <c r="CK7" s="25">
        <v>177.56</v>
      </c>
      <c r="CL7" s="25">
        <v>71.62</v>
      </c>
      <c r="CM7" s="25">
        <v>70.22</v>
      </c>
      <c r="CN7" s="25">
        <v>67.709999999999994</v>
      </c>
      <c r="CO7" s="25">
        <v>67.34</v>
      </c>
      <c r="CP7" s="25">
        <v>68.55</v>
      </c>
      <c r="CQ7" s="25">
        <v>59.51</v>
      </c>
      <c r="CR7" s="25">
        <v>59.91</v>
      </c>
      <c r="CS7" s="25">
        <v>59.4</v>
      </c>
      <c r="CT7" s="25">
        <v>59.24</v>
      </c>
      <c r="CU7" s="25">
        <v>58.77</v>
      </c>
      <c r="CV7" s="25">
        <v>59.81</v>
      </c>
      <c r="CW7" s="25">
        <v>88.48</v>
      </c>
      <c r="CX7" s="25">
        <v>88.97</v>
      </c>
      <c r="CY7" s="25">
        <v>90.65</v>
      </c>
      <c r="CZ7" s="25">
        <v>89.19</v>
      </c>
      <c r="DA7" s="25">
        <v>91.31</v>
      </c>
      <c r="DB7" s="25">
        <v>87.08</v>
      </c>
      <c r="DC7" s="25">
        <v>87.26</v>
      </c>
      <c r="DD7" s="25">
        <v>87.57</v>
      </c>
      <c r="DE7" s="25">
        <v>87.26</v>
      </c>
      <c r="DF7" s="25">
        <v>86.95</v>
      </c>
      <c r="DG7" s="25">
        <v>89.42</v>
      </c>
      <c r="DH7" s="25">
        <v>52</v>
      </c>
      <c r="DI7" s="25">
        <v>51.01</v>
      </c>
      <c r="DJ7" s="25">
        <v>52.74</v>
      </c>
      <c r="DK7" s="25">
        <v>53.75</v>
      </c>
      <c r="DL7" s="25">
        <v>55.05</v>
      </c>
      <c r="DM7" s="25">
        <v>48.55</v>
      </c>
      <c r="DN7" s="25">
        <v>49.2</v>
      </c>
      <c r="DO7" s="25">
        <v>50.01</v>
      </c>
      <c r="DP7" s="25">
        <v>50.99</v>
      </c>
      <c r="DQ7" s="25">
        <v>51.79</v>
      </c>
      <c r="DR7" s="25">
        <v>52.02</v>
      </c>
      <c r="DS7" s="25">
        <v>17.62</v>
      </c>
      <c r="DT7" s="25">
        <v>18.989999999999998</v>
      </c>
      <c r="DU7" s="25">
        <v>22.07</v>
      </c>
      <c r="DV7" s="25">
        <v>26.52</v>
      </c>
      <c r="DW7" s="25">
        <v>28.18</v>
      </c>
      <c r="DX7" s="25">
        <v>17.11</v>
      </c>
      <c r="DY7" s="25">
        <v>18.329999999999998</v>
      </c>
      <c r="DZ7" s="25">
        <v>20.27</v>
      </c>
      <c r="EA7" s="25">
        <v>21.69</v>
      </c>
      <c r="EB7" s="25">
        <v>23.19</v>
      </c>
      <c r="EC7" s="25">
        <v>25.37</v>
      </c>
      <c r="ED7" s="25">
        <v>0.64</v>
      </c>
      <c r="EE7" s="25">
        <v>0.38</v>
      </c>
      <c r="EF7" s="25">
        <v>0.48</v>
      </c>
      <c r="EG7" s="25">
        <v>1.03</v>
      </c>
      <c r="EH7" s="25">
        <v>0.76</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2025-01-24T06:47:07Z</dcterms:created>
  <dcterms:modified xsi:type="dcterms:W3CDTF">2025-01-31T06:27:36Z</dcterms:modified>
  <cp:category/>
</cp:coreProperties>
</file>